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市町村分担金内訳!$A$6:$DU$23</definedName>
    <definedName name="_xlnm._FilterDatabase" localSheetId="4" hidden="1">組合分担金内訳!$A$6:$BE$39</definedName>
    <definedName name="_xlnm._FilterDatabase" localSheetId="3" hidden="1">'廃棄物事業経費（歳出）'!$A$6:$CI$56</definedName>
    <definedName name="_xlnm._FilterDatabase" localSheetId="2" hidden="1">'廃棄物事業経費（歳入）'!$A$6:$AE$56</definedName>
    <definedName name="_xlnm._FilterDatabase" localSheetId="0" hidden="1">'廃棄物事業経費（市町村）'!$A$6:$DJ$39</definedName>
    <definedName name="_xlnm._FilterDatabase" localSheetId="1" hidden="1">'廃棄物事業経費（組合）'!$A$6:$DJ$23</definedName>
    <definedName name="_xlnm.Print_Area" localSheetId="6">経費集計!$A$1:$M$33</definedName>
    <definedName name="_xlnm.Print_Area" localSheetId="5">市町村分担金内訳!$2:$24</definedName>
    <definedName name="_xlnm.Print_Area" localSheetId="4">組合分担金内訳!$2:$40</definedName>
    <definedName name="_xlnm.Print_Area" localSheetId="3">'廃棄物事業経費（歳出）'!$2:$57</definedName>
    <definedName name="_xlnm.Print_Area" localSheetId="2">'廃棄物事業経費（歳入）'!$2:$57</definedName>
    <definedName name="_xlnm.Print_Area" localSheetId="0">'廃棄物事業経費（市町村）'!$2:$40</definedName>
    <definedName name="_xlnm.Print_Area" localSheetId="1">'廃棄物事業経費（組合）'!$2:$24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8" i="5"/>
  <c r="I9" i="5"/>
  <c r="I14" i="5"/>
  <c r="I21" i="5"/>
  <c r="I24" i="5"/>
  <c r="I30" i="5"/>
  <c r="I36" i="5"/>
  <c r="I37" i="5"/>
  <c r="H8" i="5"/>
  <c r="H9" i="5"/>
  <c r="H10" i="5"/>
  <c r="H11" i="5"/>
  <c r="H12" i="5"/>
  <c r="H13" i="5"/>
  <c r="I13" i="5" s="1"/>
  <c r="H14" i="5"/>
  <c r="H15" i="5"/>
  <c r="H16" i="5"/>
  <c r="H17" i="5"/>
  <c r="I17" i="5" s="1"/>
  <c r="H18" i="5"/>
  <c r="H19" i="5"/>
  <c r="H20" i="5"/>
  <c r="H21" i="5"/>
  <c r="H22" i="5"/>
  <c r="H23" i="5"/>
  <c r="H24" i="5"/>
  <c r="H25" i="5"/>
  <c r="I25" i="5" s="1"/>
  <c r="H26" i="5"/>
  <c r="H27" i="5"/>
  <c r="H28" i="5"/>
  <c r="H29" i="5"/>
  <c r="I29" i="5" s="1"/>
  <c r="H30" i="5"/>
  <c r="H31" i="5"/>
  <c r="H32" i="5"/>
  <c r="H33" i="5"/>
  <c r="I33" i="5" s="1"/>
  <c r="H34" i="5"/>
  <c r="H35" i="5"/>
  <c r="H36" i="5"/>
  <c r="H37" i="5"/>
  <c r="H38" i="5"/>
  <c r="H39" i="5"/>
  <c r="H40" i="5"/>
  <c r="G8" i="5"/>
  <c r="G9" i="5"/>
  <c r="G10" i="5"/>
  <c r="I10" i="5" s="1"/>
  <c r="G11" i="5"/>
  <c r="G12" i="5"/>
  <c r="I12" i="5" s="1"/>
  <c r="G13" i="5"/>
  <c r="G14" i="5"/>
  <c r="G15" i="5"/>
  <c r="G16" i="5"/>
  <c r="I16" i="5" s="1"/>
  <c r="G17" i="5"/>
  <c r="G18" i="5"/>
  <c r="I18" i="5" s="1"/>
  <c r="G19" i="5"/>
  <c r="G20" i="5"/>
  <c r="I20" i="5" s="1"/>
  <c r="G21" i="5"/>
  <c r="G22" i="5"/>
  <c r="I22" i="5" s="1"/>
  <c r="G23" i="5"/>
  <c r="G24" i="5"/>
  <c r="G25" i="5"/>
  <c r="G26" i="5"/>
  <c r="I26" i="5" s="1"/>
  <c r="G27" i="5"/>
  <c r="G28" i="5"/>
  <c r="I28" i="5" s="1"/>
  <c r="G29" i="5"/>
  <c r="G30" i="5"/>
  <c r="G31" i="5"/>
  <c r="G32" i="5"/>
  <c r="I32" i="5" s="1"/>
  <c r="G33" i="5"/>
  <c r="G34" i="5"/>
  <c r="I34" i="5" s="1"/>
  <c r="G35" i="5"/>
  <c r="G36" i="5"/>
  <c r="G37" i="5"/>
  <c r="G38" i="5"/>
  <c r="I38" i="5" s="1"/>
  <c r="G39" i="5"/>
  <c r="G40" i="5"/>
  <c r="I40" i="5" s="1"/>
  <c r="F10" i="5"/>
  <c r="F11" i="5"/>
  <c r="F15" i="5"/>
  <c r="F22" i="5"/>
  <c r="F23" i="5"/>
  <c r="F27" i="5"/>
  <c r="F31" i="5"/>
  <c r="F37" i="5"/>
  <c r="F39" i="5"/>
  <c r="E8" i="5"/>
  <c r="E9" i="5"/>
  <c r="E10" i="5"/>
  <c r="E11" i="5"/>
  <c r="E12" i="5"/>
  <c r="E13" i="5"/>
  <c r="E14" i="5"/>
  <c r="F14" i="5" s="1"/>
  <c r="E15" i="5"/>
  <c r="E16" i="5"/>
  <c r="E17" i="5"/>
  <c r="F17" i="5" s="1"/>
  <c r="E18" i="5"/>
  <c r="F18" i="5" s="1"/>
  <c r="E19" i="5"/>
  <c r="E20" i="5"/>
  <c r="E21" i="5"/>
  <c r="E22" i="5"/>
  <c r="E23" i="5"/>
  <c r="E24" i="5"/>
  <c r="E25" i="5"/>
  <c r="E26" i="5"/>
  <c r="F26" i="5" s="1"/>
  <c r="E27" i="5"/>
  <c r="E28" i="5"/>
  <c r="E29" i="5"/>
  <c r="F29" i="5" s="1"/>
  <c r="E30" i="5"/>
  <c r="F30" i="5" s="1"/>
  <c r="E31" i="5"/>
  <c r="E32" i="5"/>
  <c r="E33" i="5"/>
  <c r="E34" i="5"/>
  <c r="F34" i="5" s="1"/>
  <c r="E35" i="5"/>
  <c r="E36" i="5"/>
  <c r="E37" i="5"/>
  <c r="E38" i="5"/>
  <c r="F38" i="5" s="1"/>
  <c r="E39" i="5"/>
  <c r="E40" i="5"/>
  <c r="D8" i="5"/>
  <c r="F8" i="5" s="1"/>
  <c r="D9" i="5"/>
  <c r="D10" i="5"/>
  <c r="D11" i="5"/>
  <c r="D12" i="5"/>
  <c r="F12" i="5" s="1"/>
  <c r="D13" i="5"/>
  <c r="D14" i="5"/>
  <c r="D15" i="5"/>
  <c r="D16" i="5"/>
  <c r="F16" i="5" s="1"/>
  <c r="D17" i="5"/>
  <c r="D18" i="5"/>
  <c r="D19" i="5"/>
  <c r="F19" i="5" s="1"/>
  <c r="D20" i="5"/>
  <c r="F20" i="5" s="1"/>
  <c r="D21" i="5"/>
  <c r="D22" i="5"/>
  <c r="D23" i="5"/>
  <c r="D24" i="5"/>
  <c r="F24" i="5" s="1"/>
  <c r="D25" i="5"/>
  <c r="D26" i="5"/>
  <c r="D27" i="5"/>
  <c r="D28" i="5"/>
  <c r="F28" i="5" s="1"/>
  <c r="D29" i="5"/>
  <c r="D30" i="5"/>
  <c r="D31" i="5"/>
  <c r="D32" i="5"/>
  <c r="F32" i="5" s="1"/>
  <c r="D33" i="5"/>
  <c r="D34" i="5"/>
  <c r="D35" i="5"/>
  <c r="F35" i="5" s="1"/>
  <c r="D36" i="5"/>
  <c r="F36" i="5" s="1"/>
  <c r="D37" i="5"/>
  <c r="D38" i="5"/>
  <c r="D39" i="5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A10" i="4"/>
  <c r="CA14" i="4"/>
  <c r="CA16" i="4"/>
  <c r="CA24" i="4"/>
  <c r="CA26" i="4"/>
  <c r="CA32" i="4"/>
  <c r="CA38" i="4"/>
  <c r="CA40" i="4"/>
  <c r="CA42" i="4"/>
  <c r="CA46" i="4"/>
  <c r="CA52" i="4"/>
  <c r="CA5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V12" i="4"/>
  <c r="BV18" i="4"/>
  <c r="BV20" i="4"/>
  <c r="BV24" i="4"/>
  <c r="BV28" i="4"/>
  <c r="BV30" i="4"/>
  <c r="BV38" i="4"/>
  <c r="BV40" i="4"/>
  <c r="BV46" i="4"/>
  <c r="BV52" i="4"/>
  <c r="BV54" i="4"/>
  <c r="BV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Q10" i="4"/>
  <c r="BQ11" i="4"/>
  <c r="BQ16" i="4"/>
  <c r="BQ18" i="4"/>
  <c r="BQ26" i="4"/>
  <c r="BQ31" i="4"/>
  <c r="BQ32" i="4"/>
  <c r="BQ34" i="4"/>
  <c r="BQ38" i="4"/>
  <c r="BQ39" i="4"/>
  <c r="BQ42" i="4"/>
  <c r="BQ44" i="4"/>
  <c r="BQ52" i="4"/>
  <c r="BQ54" i="4"/>
  <c r="BP1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I8" i="4"/>
  <c r="BI18" i="4"/>
  <c r="BI23" i="4"/>
  <c r="BI29" i="4"/>
  <c r="BI41" i="4"/>
  <c r="BI45" i="4"/>
  <c r="BI52" i="4"/>
  <c r="BH13" i="4"/>
  <c r="BH14" i="4"/>
  <c r="BH22" i="4"/>
  <c r="BH30" i="4"/>
  <c r="BH33" i="4"/>
  <c r="BH46" i="4"/>
  <c r="BH49" i="4"/>
  <c r="BH50" i="4"/>
  <c r="BG9" i="4"/>
  <c r="BG11" i="4"/>
  <c r="BG16" i="4"/>
  <c r="BG20" i="4"/>
  <c r="BG32" i="4"/>
  <c r="BG41" i="4"/>
  <c r="BG52" i="4"/>
  <c r="BG5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CA22" i="4" s="1"/>
  <c r="AY23" i="4"/>
  <c r="AY24" i="4"/>
  <c r="AY25" i="4"/>
  <c r="AY26" i="4"/>
  <c r="AY27" i="4"/>
  <c r="AY28" i="4"/>
  <c r="AY29" i="4"/>
  <c r="AY30" i="4"/>
  <c r="CA30" i="4" s="1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T8" i="4"/>
  <c r="BV8" i="4" s="1"/>
  <c r="AT9" i="4"/>
  <c r="AT10" i="4"/>
  <c r="AT11" i="4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N33" i="4" s="1"/>
  <c r="BG33" i="4" s="1"/>
  <c r="AT34" i="4"/>
  <c r="AT35" i="4"/>
  <c r="AT36" i="4"/>
  <c r="BV36" i="4" s="1"/>
  <c r="AT37" i="4"/>
  <c r="AT38" i="4"/>
  <c r="AT39" i="4"/>
  <c r="AT40" i="4"/>
  <c r="AT41" i="4"/>
  <c r="AT42" i="4"/>
  <c r="AT43" i="4"/>
  <c r="AT44" i="4"/>
  <c r="BV44" i="4" s="1"/>
  <c r="AT45" i="4"/>
  <c r="AT46" i="4"/>
  <c r="AT47" i="4"/>
  <c r="AT48" i="4"/>
  <c r="AT49" i="4"/>
  <c r="AN49" i="4" s="1"/>
  <c r="BG49" i="4" s="1"/>
  <c r="AT50" i="4"/>
  <c r="AT51" i="4"/>
  <c r="AT52" i="4"/>
  <c r="AT53" i="4"/>
  <c r="AT54" i="4"/>
  <c r="AT55" i="4"/>
  <c r="AT56" i="4"/>
  <c r="AT57" i="4"/>
  <c r="AO8" i="4"/>
  <c r="AO9" i="4"/>
  <c r="AO10" i="4"/>
  <c r="AN10" i="4" s="1"/>
  <c r="AO11" i="4"/>
  <c r="AO12" i="4"/>
  <c r="AO13" i="4"/>
  <c r="AN13" i="4" s="1"/>
  <c r="AO14" i="4"/>
  <c r="AN14" i="4" s="1"/>
  <c r="AO15" i="4"/>
  <c r="AO16" i="4"/>
  <c r="AO17" i="4"/>
  <c r="AO18" i="4"/>
  <c r="AN18" i="4" s="1"/>
  <c r="AO19" i="4"/>
  <c r="AN19" i="4" s="1"/>
  <c r="AO20" i="4"/>
  <c r="AO21" i="4"/>
  <c r="AO22" i="4"/>
  <c r="AN22" i="4" s="1"/>
  <c r="AO23" i="4"/>
  <c r="AN23" i="4" s="1"/>
  <c r="AO24" i="4"/>
  <c r="AO25" i="4"/>
  <c r="AO26" i="4"/>
  <c r="AN26" i="4" s="1"/>
  <c r="AO27" i="4"/>
  <c r="AO28" i="4"/>
  <c r="AO29" i="4"/>
  <c r="AN29" i="4" s="1"/>
  <c r="AO30" i="4"/>
  <c r="AN30" i="4" s="1"/>
  <c r="AO31" i="4"/>
  <c r="AO32" i="4"/>
  <c r="AO33" i="4"/>
  <c r="AO34" i="4"/>
  <c r="AN34" i="4" s="1"/>
  <c r="AO35" i="4"/>
  <c r="AN35" i="4" s="1"/>
  <c r="AO36" i="4"/>
  <c r="AO37" i="4"/>
  <c r="AO38" i="4"/>
  <c r="AN38" i="4" s="1"/>
  <c r="AO39" i="4"/>
  <c r="AN39" i="4" s="1"/>
  <c r="AO40" i="4"/>
  <c r="AO41" i="4"/>
  <c r="AO42" i="4"/>
  <c r="AN42" i="4" s="1"/>
  <c r="AO43" i="4"/>
  <c r="AO44" i="4"/>
  <c r="AO45" i="4"/>
  <c r="AN45" i="4" s="1"/>
  <c r="AO46" i="4"/>
  <c r="AN46" i="4" s="1"/>
  <c r="AO47" i="4"/>
  <c r="AO48" i="4"/>
  <c r="AO49" i="4"/>
  <c r="AO50" i="4"/>
  <c r="AN50" i="4" s="1"/>
  <c r="AO51" i="4"/>
  <c r="AN51" i="4" s="1"/>
  <c r="AO52" i="4"/>
  <c r="AO53" i="4"/>
  <c r="AO54" i="4"/>
  <c r="AN54" i="4" s="1"/>
  <c r="AO55" i="4"/>
  <c r="AN55" i="4" s="1"/>
  <c r="AO56" i="4"/>
  <c r="AO57" i="4"/>
  <c r="AN8" i="4"/>
  <c r="BG8" i="4" s="1"/>
  <c r="AN9" i="4"/>
  <c r="AN11" i="4"/>
  <c r="AN12" i="4"/>
  <c r="BG12" i="4" s="1"/>
  <c r="AN15" i="4"/>
  <c r="AN16" i="4"/>
  <c r="AN20" i="4"/>
  <c r="AN21" i="4"/>
  <c r="BG21" i="4" s="1"/>
  <c r="AN24" i="4"/>
  <c r="BG24" i="4" s="1"/>
  <c r="AN25" i="4"/>
  <c r="BG25" i="4" s="1"/>
  <c r="AN27" i="4"/>
  <c r="BG27" i="4" s="1"/>
  <c r="AN28" i="4"/>
  <c r="BG28" i="4" s="1"/>
  <c r="AN31" i="4"/>
  <c r="BG31" i="4" s="1"/>
  <c r="AN32" i="4"/>
  <c r="BP32" i="4" s="1"/>
  <c r="AN36" i="4"/>
  <c r="AN37" i="4"/>
  <c r="BG37" i="4" s="1"/>
  <c r="AN40" i="4"/>
  <c r="BG40" i="4" s="1"/>
  <c r="AN41" i="4"/>
  <c r="AN43" i="4"/>
  <c r="AN44" i="4"/>
  <c r="BG44" i="4" s="1"/>
  <c r="AN47" i="4"/>
  <c r="BG47" i="4" s="1"/>
  <c r="AN48" i="4"/>
  <c r="AN52" i="4"/>
  <c r="BP52" i="4" s="1"/>
  <c r="AN53" i="4"/>
  <c r="AN56" i="4"/>
  <c r="BG56" i="4" s="1"/>
  <c r="AN57" i="4"/>
  <c r="BG57" i="4" s="1"/>
  <c r="AG8" i="4"/>
  <c r="AG9" i="4"/>
  <c r="AG10" i="4"/>
  <c r="AF10" i="4" s="1"/>
  <c r="AG11" i="4"/>
  <c r="AG12" i="4"/>
  <c r="AG13" i="4"/>
  <c r="AF13" i="4" s="1"/>
  <c r="AG14" i="4"/>
  <c r="AF14" i="4" s="1"/>
  <c r="AG15" i="4"/>
  <c r="AG16" i="4"/>
  <c r="AG17" i="4"/>
  <c r="AG18" i="4"/>
  <c r="AF18" i="4" s="1"/>
  <c r="AG19" i="4"/>
  <c r="AF19" i="4" s="1"/>
  <c r="AG20" i="4"/>
  <c r="AG21" i="4"/>
  <c r="AG22" i="4"/>
  <c r="AF22" i="4" s="1"/>
  <c r="AG23" i="4"/>
  <c r="AF23" i="4" s="1"/>
  <c r="AG24" i="4"/>
  <c r="AG25" i="4"/>
  <c r="AG26" i="4"/>
  <c r="AF26" i="4" s="1"/>
  <c r="AG27" i="4"/>
  <c r="AG28" i="4"/>
  <c r="AG29" i="4"/>
  <c r="AF29" i="4" s="1"/>
  <c r="AG30" i="4"/>
  <c r="AF30" i="4" s="1"/>
  <c r="AG31" i="4"/>
  <c r="AG32" i="4"/>
  <c r="AG33" i="4"/>
  <c r="AG34" i="4"/>
  <c r="AF34" i="4" s="1"/>
  <c r="AG35" i="4"/>
  <c r="AF35" i="4" s="1"/>
  <c r="AG36" i="4"/>
  <c r="AG37" i="4"/>
  <c r="AG38" i="4"/>
  <c r="AF38" i="4" s="1"/>
  <c r="AG39" i="4"/>
  <c r="AF39" i="4" s="1"/>
  <c r="AG40" i="4"/>
  <c r="AG41" i="4"/>
  <c r="AG42" i="4"/>
  <c r="AF42" i="4" s="1"/>
  <c r="AG43" i="4"/>
  <c r="AG44" i="4"/>
  <c r="AG45" i="4"/>
  <c r="AF45" i="4" s="1"/>
  <c r="AG46" i="4"/>
  <c r="AF46" i="4" s="1"/>
  <c r="AG47" i="4"/>
  <c r="AG48" i="4"/>
  <c r="AG49" i="4"/>
  <c r="AG50" i="4"/>
  <c r="AF50" i="4" s="1"/>
  <c r="AG51" i="4"/>
  <c r="AF51" i="4" s="1"/>
  <c r="AG52" i="4"/>
  <c r="AG53" i="4"/>
  <c r="AG54" i="4"/>
  <c r="AF54" i="4" s="1"/>
  <c r="AG55" i="4"/>
  <c r="AF55" i="4" s="1"/>
  <c r="AG56" i="4"/>
  <c r="AG57" i="4"/>
  <c r="AF8" i="4"/>
  <c r="AF9" i="4"/>
  <c r="AF11" i="4"/>
  <c r="AF12" i="4"/>
  <c r="AF15" i="4"/>
  <c r="AF16" i="4"/>
  <c r="AF17" i="4"/>
  <c r="AF20" i="4"/>
  <c r="AF21" i="4"/>
  <c r="AF24" i="4"/>
  <c r="AF25" i="4"/>
  <c r="AF27" i="4"/>
  <c r="AF28" i="4"/>
  <c r="AF31" i="4"/>
  <c r="AF32" i="4"/>
  <c r="AF33" i="4"/>
  <c r="AF36" i="4"/>
  <c r="AF37" i="4"/>
  <c r="AF40" i="4"/>
  <c r="AF41" i="4"/>
  <c r="AF43" i="4"/>
  <c r="BG43" i="4" s="1"/>
  <c r="AF44" i="4"/>
  <c r="AF47" i="4"/>
  <c r="AF48" i="4"/>
  <c r="BG48" i="4" s="1"/>
  <c r="AF49" i="4"/>
  <c r="AF52" i="4"/>
  <c r="AF53" i="4"/>
  <c r="AF56" i="4"/>
  <c r="AF57" i="4"/>
  <c r="AE14" i="4"/>
  <c r="AE46" i="4"/>
  <c r="W8" i="4"/>
  <c r="CA8" i="4" s="1"/>
  <c r="W9" i="4"/>
  <c r="W10" i="4"/>
  <c r="W11" i="4"/>
  <c r="CA11" i="4" s="1"/>
  <c r="W12" i="4"/>
  <c r="CA12" i="4" s="1"/>
  <c r="W13" i="4"/>
  <c r="W14" i="4"/>
  <c r="W15" i="4"/>
  <c r="CA15" i="4" s="1"/>
  <c r="W16" i="4"/>
  <c r="W17" i="4"/>
  <c r="W18" i="4"/>
  <c r="CA18" i="4" s="1"/>
  <c r="W19" i="4"/>
  <c r="CA19" i="4" s="1"/>
  <c r="W20" i="4"/>
  <c r="CA20" i="4" s="1"/>
  <c r="W21" i="4"/>
  <c r="W22" i="4"/>
  <c r="W23" i="4"/>
  <c r="CA23" i="4" s="1"/>
  <c r="W24" i="4"/>
  <c r="W25" i="4"/>
  <c r="W26" i="4"/>
  <c r="W27" i="4"/>
  <c r="CA27" i="4" s="1"/>
  <c r="W28" i="4"/>
  <c r="CA28" i="4" s="1"/>
  <c r="W29" i="4"/>
  <c r="W30" i="4"/>
  <c r="W31" i="4"/>
  <c r="CA31" i="4" s="1"/>
  <c r="W32" i="4"/>
  <c r="W33" i="4"/>
  <c r="W34" i="4"/>
  <c r="CA34" i="4" s="1"/>
  <c r="W35" i="4"/>
  <c r="CA35" i="4" s="1"/>
  <c r="W36" i="4"/>
  <c r="CA36" i="4" s="1"/>
  <c r="W37" i="4"/>
  <c r="W38" i="4"/>
  <c r="W39" i="4"/>
  <c r="CA39" i="4" s="1"/>
  <c r="W40" i="4"/>
  <c r="W41" i="4"/>
  <c r="W42" i="4"/>
  <c r="W43" i="4"/>
  <c r="CA43" i="4" s="1"/>
  <c r="W44" i="4"/>
  <c r="CA44" i="4" s="1"/>
  <c r="W45" i="4"/>
  <c r="W46" i="4"/>
  <c r="W47" i="4"/>
  <c r="CA47" i="4" s="1"/>
  <c r="W48" i="4"/>
  <c r="CA48" i="4" s="1"/>
  <c r="W49" i="4"/>
  <c r="W50" i="4"/>
  <c r="CA50" i="4" s="1"/>
  <c r="W51" i="4"/>
  <c r="CA51" i="4" s="1"/>
  <c r="W52" i="4"/>
  <c r="W53" i="4"/>
  <c r="W54" i="4"/>
  <c r="W55" i="4"/>
  <c r="CA55" i="4" s="1"/>
  <c r="W56" i="4"/>
  <c r="CA56" i="4" s="1"/>
  <c r="W57" i="4"/>
  <c r="R8" i="4"/>
  <c r="R9" i="4"/>
  <c r="R10" i="4"/>
  <c r="BV10" i="4" s="1"/>
  <c r="R11" i="4"/>
  <c r="R12" i="4"/>
  <c r="R13" i="4"/>
  <c r="R14" i="4"/>
  <c r="BV14" i="4" s="1"/>
  <c r="R15" i="4"/>
  <c r="R16" i="4"/>
  <c r="BV16" i="4" s="1"/>
  <c r="R17" i="4"/>
  <c r="R18" i="4"/>
  <c r="L18" i="4" s="1"/>
  <c r="BP18" i="4" s="1"/>
  <c r="R19" i="4"/>
  <c r="R20" i="4"/>
  <c r="R21" i="4"/>
  <c r="R22" i="4"/>
  <c r="BV22" i="4" s="1"/>
  <c r="R23" i="4"/>
  <c r="R24" i="4"/>
  <c r="R25" i="4"/>
  <c r="R26" i="4"/>
  <c r="BV26" i="4" s="1"/>
  <c r="R27" i="4"/>
  <c r="R28" i="4"/>
  <c r="R29" i="4"/>
  <c r="R30" i="4"/>
  <c r="R31" i="4"/>
  <c r="R32" i="4"/>
  <c r="BV32" i="4" s="1"/>
  <c r="R33" i="4"/>
  <c r="R34" i="4"/>
  <c r="BV34" i="4" s="1"/>
  <c r="R35" i="4"/>
  <c r="R36" i="4"/>
  <c r="R37" i="4"/>
  <c r="R38" i="4"/>
  <c r="R39" i="4"/>
  <c r="R40" i="4"/>
  <c r="R41" i="4"/>
  <c r="R42" i="4"/>
  <c r="BV42" i="4" s="1"/>
  <c r="R43" i="4"/>
  <c r="R44" i="4"/>
  <c r="R45" i="4"/>
  <c r="R46" i="4"/>
  <c r="R47" i="4"/>
  <c r="R48" i="4"/>
  <c r="BV48" i="4" s="1"/>
  <c r="R49" i="4"/>
  <c r="R50" i="4"/>
  <c r="BV50" i="4" s="1"/>
  <c r="R51" i="4"/>
  <c r="R52" i="4"/>
  <c r="R53" i="4"/>
  <c r="R54" i="4"/>
  <c r="R55" i="4"/>
  <c r="R56" i="4"/>
  <c r="R57" i="4"/>
  <c r="M8" i="4"/>
  <c r="M9" i="4"/>
  <c r="M10" i="4"/>
  <c r="M11" i="4"/>
  <c r="L11" i="4" s="1"/>
  <c r="BP11" i="4" s="1"/>
  <c r="M12" i="4"/>
  <c r="L12" i="4" s="1"/>
  <c r="BP12" i="4" s="1"/>
  <c r="M13" i="4"/>
  <c r="M14" i="4"/>
  <c r="BQ14" i="4" s="1"/>
  <c r="M15" i="4"/>
  <c r="M16" i="4"/>
  <c r="L16" i="4" s="1"/>
  <c r="M17" i="4"/>
  <c r="M18" i="4"/>
  <c r="M19" i="4"/>
  <c r="M20" i="4"/>
  <c r="L20" i="4" s="1"/>
  <c r="BP20" i="4" s="1"/>
  <c r="M21" i="4"/>
  <c r="M22" i="4"/>
  <c r="M23" i="4"/>
  <c r="M24" i="4"/>
  <c r="M25" i="4"/>
  <c r="M26" i="4"/>
  <c r="M27" i="4"/>
  <c r="M28" i="4"/>
  <c r="L28" i="4" s="1"/>
  <c r="BP28" i="4" s="1"/>
  <c r="M29" i="4"/>
  <c r="M30" i="4"/>
  <c r="BQ30" i="4" s="1"/>
  <c r="M31" i="4"/>
  <c r="L31" i="4" s="1"/>
  <c r="BP31" i="4" s="1"/>
  <c r="M32" i="4"/>
  <c r="L32" i="4" s="1"/>
  <c r="M33" i="4"/>
  <c r="M34" i="4"/>
  <c r="M35" i="4"/>
  <c r="M36" i="4"/>
  <c r="L36" i="4" s="1"/>
  <c r="BP36" i="4" s="1"/>
  <c r="M37" i="4"/>
  <c r="M38" i="4"/>
  <c r="M39" i="4"/>
  <c r="L39" i="4" s="1"/>
  <c r="BP39" i="4" s="1"/>
  <c r="M40" i="4"/>
  <c r="M41" i="4"/>
  <c r="M42" i="4"/>
  <c r="M43" i="4"/>
  <c r="M44" i="4"/>
  <c r="L44" i="4" s="1"/>
  <c r="BP44" i="4" s="1"/>
  <c r="M45" i="4"/>
  <c r="M46" i="4"/>
  <c r="BQ46" i="4" s="1"/>
  <c r="M47" i="4"/>
  <c r="M48" i="4"/>
  <c r="L48" i="4" s="1"/>
  <c r="BP48" i="4" s="1"/>
  <c r="M49" i="4"/>
  <c r="M50" i="4"/>
  <c r="M51" i="4"/>
  <c r="M52" i="4"/>
  <c r="L52" i="4" s="1"/>
  <c r="M53" i="4"/>
  <c r="M54" i="4"/>
  <c r="M55" i="4"/>
  <c r="M56" i="4"/>
  <c r="M57" i="4"/>
  <c r="L10" i="4"/>
  <c r="BP10" i="4" s="1"/>
  <c r="L14" i="4"/>
  <c r="BP14" i="4" s="1"/>
  <c r="L22" i="4"/>
  <c r="BP22" i="4" s="1"/>
  <c r="L26" i="4"/>
  <c r="BP26" i="4" s="1"/>
  <c r="L30" i="4"/>
  <c r="L38" i="4"/>
  <c r="BP38" i="4" s="1"/>
  <c r="L42" i="4"/>
  <c r="BP42" i="4" s="1"/>
  <c r="L46" i="4"/>
  <c r="BP46" i="4" s="1"/>
  <c r="L54" i="4"/>
  <c r="BP54" i="4" s="1"/>
  <c r="E8" i="4"/>
  <c r="D8" i="4" s="1"/>
  <c r="E9" i="4"/>
  <c r="E10" i="4"/>
  <c r="BI10" i="4" s="1"/>
  <c r="E11" i="4"/>
  <c r="BI11" i="4" s="1"/>
  <c r="E12" i="4"/>
  <c r="E13" i="4"/>
  <c r="BI13" i="4" s="1"/>
  <c r="E14" i="4"/>
  <c r="E15" i="4"/>
  <c r="E16" i="4"/>
  <c r="E17" i="4"/>
  <c r="BI17" i="4" s="1"/>
  <c r="E18" i="4"/>
  <c r="E19" i="4"/>
  <c r="E20" i="4"/>
  <c r="E21" i="4"/>
  <c r="BI21" i="4" s="1"/>
  <c r="E22" i="4"/>
  <c r="E23" i="4"/>
  <c r="E24" i="4"/>
  <c r="E25" i="4"/>
  <c r="E26" i="4"/>
  <c r="BI26" i="4" s="1"/>
  <c r="E27" i="4"/>
  <c r="E28" i="4"/>
  <c r="E29" i="4"/>
  <c r="E30" i="4"/>
  <c r="BI30" i="4" s="1"/>
  <c r="E31" i="4"/>
  <c r="BI31" i="4" s="1"/>
  <c r="E32" i="4"/>
  <c r="E33" i="4"/>
  <c r="BI33" i="4" s="1"/>
  <c r="E34" i="4"/>
  <c r="BI34" i="4" s="1"/>
  <c r="E35" i="4"/>
  <c r="D35" i="4" s="1"/>
  <c r="BH35" i="4" s="1"/>
  <c r="E36" i="4"/>
  <c r="E37" i="4"/>
  <c r="BI37" i="4" s="1"/>
  <c r="E38" i="4"/>
  <c r="BI38" i="4" s="1"/>
  <c r="E39" i="4"/>
  <c r="E40" i="4"/>
  <c r="E41" i="4"/>
  <c r="D41" i="4" s="1"/>
  <c r="E42" i="4"/>
  <c r="BI42" i="4" s="1"/>
  <c r="E43" i="4"/>
  <c r="BI43" i="4" s="1"/>
  <c r="E44" i="4"/>
  <c r="E45" i="4"/>
  <c r="E46" i="4"/>
  <c r="BI46" i="4" s="1"/>
  <c r="E47" i="4"/>
  <c r="E48" i="4"/>
  <c r="E49" i="4"/>
  <c r="BI49" i="4" s="1"/>
  <c r="E50" i="4"/>
  <c r="BI50" i="4" s="1"/>
  <c r="E51" i="4"/>
  <c r="E52" i="4"/>
  <c r="D52" i="4" s="1"/>
  <c r="E53" i="4"/>
  <c r="BI53" i="4" s="1"/>
  <c r="E54" i="4"/>
  <c r="BI54" i="4" s="1"/>
  <c r="E55" i="4"/>
  <c r="BI55" i="4" s="1"/>
  <c r="E56" i="4"/>
  <c r="D56" i="4" s="1"/>
  <c r="E57" i="4"/>
  <c r="D57" i="4" s="1"/>
  <c r="D10" i="4"/>
  <c r="D11" i="4"/>
  <c r="D13" i="4"/>
  <c r="D14" i="4"/>
  <c r="D17" i="4"/>
  <c r="D18" i="4"/>
  <c r="BH18" i="4" s="1"/>
  <c r="D21" i="4"/>
  <c r="D22" i="4"/>
  <c r="AE22" i="4" s="1"/>
  <c r="D23" i="4"/>
  <c r="D26" i="4"/>
  <c r="D29" i="4"/>
  <c r="BH29" i="4" s="1"/>
  <c r="D30" i="4"/>
  <c r="D31" i="4"/>
  <c r="D33" i="4"/>
  <c r="D34" i="4"/>
  <c r="BH34" i="4" s="1"/>
  <c r="D37" i="4"/>
  <c r="D38" i="4"/>
  <c r="D42" i="4"/>
  <c r="D45" i="4"/>
  <c r="D46" i="4"/>
  <c r="D49" i="4"/>
  <c r="D50" i="4"/>
  <c r="D53" i="4"/>
  <c r="D54" i="4"/>
  <c r="AE54" i="4" s="1"/>
  <c r="D5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W10" i="3"/>
  <c r="W17" i="3"/>
  <c r="W21" i="3"/>
  <c r="W31" i="3"/>
  <c r="W33" i="3"/>
  <c r="W37" i="3"/>
  <c r="W38" i="3"/>
  <c r="W42" i="3"/>
  <c r="W49" i="3"/>
  <c r="W53" i="3"/>
  <c r="V36" i="3"/>
  <c r="N8" i="3"/>
  <c r="N9" i="3"/>
  <c r="N10" i="3"/>
  <c r="M10" i="3" s="1"/>
  <c r="N11" i="3"/>
  <c r="M11" i="3" s="1"/>
  <c r="N12" i="3"/>
  <c r="N13" i="3"/>
  <c r="N14" i="3"/>
  <c r="M14" i="3" s="1"/>
  <c r="N15" i="3"/>
  <c r="M15" i="3" s="1"/>
  <c r="N16" i="3"/>
  <c r="N17" i="3"/>
  <c r="N18" i="3"/>
  <c r="M18" i="3" s="1"/>
  <c r="N19" i="3"/>
  <c r="M19" i="3" s="1"/>
  <c r="N20" i="3"/>
  <c r="N21" i="3"/>
  <c r="N22" i="3"/>
  <c r="M22" i="3" s="1"/>
  <c r="N23" i="3"/>
  <c r="M23" i="3" s="1"/>
  <c r="N24" i="3"/>
  <c r="N25" i="3"/>
  <c r="N26" i="3"/>
  <c r="M26" i="3" s="1"/>
  <c r="N27" i="3"/>
  <c r="M27" i="3" s="1"/>
  <c r="N28" i="3"/>
  <c r="N29" i="3"/>
  <c r="N30" i="3"/>
  <c r="M30" i="3" s="1"/>
  <c r="N31" i="3"/>
  <c r="M31" i="3" s="1"/>
  <c r="N32" i="3"/>
  <c r="N33" i="3"/>
  <c r="N34" i="3"/>
  <c r="M34" i="3" s="1"/>
  <c r="N35" i="3"/>
  <c r="M35" i="3" s="1"/>
  <c r="N36" i="3"/>
  <c r="N37" i="3"/>
  <c r="N38" i="3"/>
  <c r="M38" i="3" s="1"/>
  <c r="N39" i="3"/>
  <c r="M39" i="3" s="1"/>
  <c r="N40" i="3"/>
  <c r="N41" i="3"/>
  <c r="N42" i="3"/>
  <c r="M42" i="3" s="1"/>
  <c r="N43" i="3"/>
  <c r="M43" i="3" s="1"/>
  <c r="N44" i="3"/>
  <c r="N45" i="3"/>
  <c r="N46" i="3"/>
  <c r="M46" i="3" s="1"/>
  <c r="N47" i="3"/>
  <c r="M47" i="3" s="1"/>
  <c r="N48" i="3"/>
  <c r="N49" i="3"/>
  <c r="N50" i="3"/>
  <c r="M50" i="3" s="1"/>
  <c r="N51" i="3"/>
  <c r="M51" i="3" s="1"/>
  <c r="N52" i="3"/>
  <c r="N53" i="3"/>
  <c r="N54" i="3"/>
  <c r="M54" i="3" s="1"/>
  <c r="N55" i="3"/>
  <c r="M55" i="3" s="1"/>
  <c r="N56" i="3"/>
  <c r="N57" i="3"/>
  <c r="M8" i="3"/>
  <c r="M9" i="3"/>
  <c r="M12" i="3"/>
  <c r="M13" i="3"/>
  <c r="M16" i="3"/>
  <c r="M17" i="3"/>
  <c r="M20" i="3"/>
  <c r="M21" i="3"/>
  <c r="M24" i="3"/>
  <c r="M25" i="3"/>
  <c r="M28" i="3"/>
  <c r="M29" i="3"/>
  <c r="M32" i="3"/>
  <c r="M33" i="3"/>
  <c r="M36" i="3"/>
  <c r="M37" i="3"/>
  <c r="M40" i="3"/>
  <c r="M41" i="3"/>
  <c r="M44" i="3"/>
  <c r="M45" i="3"/>
  <c r="M48" i="3"/>
  <c r="M49" i="3"/>
  <c r="M52" i="3"/>
  <c r="M53" i="3"/>
  <c r="M56" i="3"/>
  <c r="M57" i="3"/>
  <c r="E8" i="3"/>
  <c r="W8" i="3" s="1"/>
  <c r="E9" i="3"/>
  <c r="W9" i="3" s="1"/>
  <c r="E10" i="3"/>
  <c r="D10" i="3" s="1"/>
  <c r="V10" i="3" s="1"/>
  <c r="E11" i="3"/>
  <c r="D11" i="3" s="1"/>
  <c r="V11" i="3" s="1"/>
  <c r="E12" i="3"/>
  <c r="W12" i="3" s="1"/>
  <c r="E13" i="3"/>
  <c r="W13" i="3" s="1"/>
  <c r="E14" i="3"/>
  <c r="E15" i="3"/>
  <c r="D15" i="3" s="1"/>
  <c r="V15" i="3" s="1"/>
  <c r="E16" i="3"/>
  <c r="W16" i="3" s="1"/>
  <c r="E17" i="3"/>
  <c r="E18" i="3"/>
  <c r="E19" i="3"/>
  <c r="E20" i="3"/>
  <c r="W20" i="3" s="1"/>
  <c r="E21" i="3"/>
  <c r="E22" i="3"/>
  <c r="D22" i="3" s="1"/>
  <c r="V22" i="3" s="1"/>
  <c r="E23" i="3"/>
  <c r="E24" i="3"/>
  <c r="W24" i="3" s="1"/>
  <c r="E25" i="3"/>
  <c r="W25" i="3" s="1"/>
  <c r="E26" i="3"/>
  <c r="D26" i="3" s="1"/>
  <c r="V26" i="3" s="1"/>
  <c r="E27" i="3"/>
  <c r="D27" i="3" s="1"/>
  <c r="V27" i="3" s="1"/>
  <c r="E28" i="3"/>
  <c r="W28" i="3" s="1"/>
  <c r="E29" i="3"/>
  <c r="W29" i="3" s="1"/>
  <c r="E30" i="3"/>
  <c r="E31" i="3"/>
  <c r="D31" i="3" s="1"/>
  <c r="V31" i="3" s="1"/>
  <c r="E32" i="3"/>
  <c r="W32" i="3" s="1"/>
  <c r="E33" i="3"/>
  <c r="E34" i="3"/>
  <c r="E35" i="3"/>
  <c r="E36" i="3"/>
  <c r="W36" i="3" s="1"/>
  <c r="E37" i="3"/>
  <c r="E38" i="3"/>
  <c r="D38" i="3" s="1"/>
  <c r="V38" i="3" s="1"/>
  <c r="E39" i="3"/>
  <c r="E40" i="3"/>
  <c r="W40" i="3" s="1"/>
  <c r="E41" i="3"/>
  <c r="W41" i="3" s="1"/>
  <c r="E42" i="3"/>
  <c r="D42" i="3" s="1"/>
  <c r="V42" i="3" s="1"/>
  <c r="E43" i="3"/>
  <c r="D43" i="3" s="1"/>
  <c r="V43" i="3" s="1"/>
  <c r="E44" i="3"/>
  <c r="W44" i="3" s="1"/>
  <c r="E45" i="3"/>
  <c r="W45" i="3" s="1"/>
  <c r="E46" i="3"/>
  <c r="E47" i="3"/>
  <c r="D47" i="3" s="1"/>
  <c r="V47" i="3" s="1"/>
  <c r="E48" i="3"/>
  <c r="W48" i="3" s="1"/>
  <c r="E49" i="3"/>
  <c r="E50" i="3"/>
  <c r="E51" i="3"/>
  <c r="E52" i="3"/>
  <c r="W52" i="3" s="1"/>
  <c r="E53" i="3"/>
  <c r="E54" i="3"/>
  <c r="D54" i="3" s="1"/>
  <c r="V54" i="3" s="1"/>
  <c r="E55" i="3"/>
  <c r="E56" i="3"/>
  <c r="W56" i="3" s="1"/>
  <c r="E57" i="3"/>
  <c r="W57" i="3" s="1"/>
  <c r="D8" i="3"/>
  <c r="V8" i="3" s="1"/>
  <c r="D9" i="3"/>
  <c r="V9" i="3" s="1"/>
  <c r="D12" i="3"/>
  <c r="V12" i="3" s="1"/>
  <c r="D13" i="3"/>
  <c r="V13" i="3" s="1"/>
  <c r="D16" i="3"/>
  <c r="V16" i="3" s="1"/>
  <c r="D17" i="3"/>
  <c r="V17" i="3" s="1"/>
  <c r="D20" i="3"/>
  <c r="V20" i="3" s="1"/>
  <c r="D21" i="3"/>
  <c r="V21" i="3" s="1"/>
  <c r="D24" i="3"/>
  <c r="V24" i="3" s="1"/>
  <c r="D25" i="3"/>
  <c r="V25" i="3" s="1"/>
  <c r="D28" i="3"/>
  <c r="V28" i="3" s="1"/>
  <c r="D29" i="3"/>
  <c r="V29" i="3" s="1"/>
  <c r="D32" i="3"/>
  <c r="V32" i="3" s="1"/>
  <c r="D33" i="3"/>
  <c r="V33" i="3" s="1"/>
  <c r="D36" i="3"/>
  <c r="D37" i="3"/>
  <c r="V37" i="3" s="1"/>
  <c r="D40" i="3"/>
  <c r="V40" i="3" s="1"/>
  <c r="D41" i="3"/>
  <c r="V41" i="3" s="1"/>
  <c r="D44" i="3"/>
  <c r="V44" i="3" s="1"/>
  <c r="D45" i="3"/>
  <c r="V45" i="3" s="1"/>
  <c r="D48" i="3"/>
  <c r="V48" i="3" s="1"/>
  <c r="D49" i="3"/>
  <c r="V49" i="3" s="1"/>
  <c r="D52" i="3"/>
  <c r="V52" i="3" s="1"/>
  <c r="D53" i="3"/>
  <c r="V53" i="3" s="1"/>
  <c r="D56" i="3"/>
  <c r="V56" i="3" s="1"/>
  <c r="D57" i="3"/>
  <c r="V5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B12" i="2"/>
  <c r="DB2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W11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R10" i="2"/>
  <c r="CR1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J13" i="2"/>
  <c r="CJ17" i="2"/>
  <c r="CJ18" i="2"/>
  <c r="CJ22" i="2"/>
  <c r="CJ23" i="2"/>
  <c r="CI17" i="2"/>
  <c r="CI21" i="2"/>
  <c r="CH21" i="2"/>
  <c r="DJ21" i="2" s="1"/>
  <c r="BZ8" i="2"/>
  <c r="DB8" i="2" s="1"/>
  <c r="BZ9" i="2"/>
  <c r="DB9" i="2" s="1"/>
  <c r="BZ10" i="2"/>
  <c r="DB10" i="2" s="1"/>
  <c r="BZ11" i="2"/>
  <c r="BZ12" i="2"/>
  <c r="BO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BZ20" i="2"/>
  <c r="BZ21" i="2"/>
  <c r="DB21" i="2" s="1"/>
  <c r="BZ22" i="2"/>
  <c r="DB22" i="2" s="1"/>
  <c r="BZ23" i="2"/>
  <c r="DB23" i="2" s="1"/>
  <c r="BZ24" i="2"/>
  <c r="DB24" i="2" s="1"/>
  <c r="BU8" i="2"/>
  <c r="CW8" i="2" s="1"/>
  <c r="BU9" i="2"/>
  <c r="CW9" i="2" s="1"/>
  <c r="BU10" i="2"/>
  <c r="BU11" i="2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BU19" i="2"/>
  <c r="BO19" i="2" s="1"/>
  <c r="BU20" i="2"/>
  <c r="CW20" i="2" s="1"/>
  <c r="BU21" i="2"/>
  <c r="CW21" i="2" s="1"/>
  <c r="BU22" i="2"/>
  <c r="CW22" i="2" s="1"/>
  <c r="BU23" i="2"/>
  <c r="BO23" i="2" s="1"/>
  <c r="BU24" i="2"/>
  <c r="CW24" i="2" s="1"/>
  <c r="BP8" i="2"/>
  <c r="CR8" i="2" s="1"/>
  <c r="BP9" i="2"/>
  <c r="BP10" i="2"/>
  <c r="BO10" i="2" s="1"/>
  <c r="BP11" i="2"/>
  <c r="CR11" i="2" s="1"/>
  <c r="BP12" i="2"/>
  <c r="CR12" i="2" s="1"/>
  <c r="BP13" i="2"/>
  <c r="CR13" i="2" s="1"/>
  <c r="BP14" i="2"/>
  <c r="BO14" i="2" s="1"/>
  <c r="BP15" i="2"/>
  <c r="CR15" i="2" s="1"/>
  <c r="BP16" i="2"/>
  <c r="CR16" i="2" s="1"/>
  <c r="BP17" i="2"/>
  <c r="BP18" i="2"/>
  <c r="BO18" i="2" s="1"/>
  <c r="BP19" i="2"/>
  <c r="CR19" i="2" s="1"/>
  <c r="BP20" i="2"/>
  <c r="CR20" i="2" s="1"/>
  <c r="BP21" i="2"/>
  <c r="CR21" i="2" s="1"/>
  <c r="BP22" i="2"/>
  <c r="BO22" i="2" s="1"/>
  <c r="BP23" i="2"/>
  <c r="CR23" i="2" s="1"/>
  <c r="BP24" i="2"/>
  <c r="CR24" i="2" s="1"/>
  <c r="BO9" i="2"/>
  <c r="BO11" i="2"/>
  <c r="BO15" i="2"/>
  <c r="BO16" i="2"/>
  <c r="BO17" i="2"/>
  <c r="CH17" i="2" s="1"/>
  <c r="BO20" i="2"/>
  <c r="CQ20" i="2" s="1"/>
  <c r="BO21" i="2"/>
  <c r="BH8" i="2"/>
  <c r="BH9" i="2"/>
  <c r="BH10" i="2"/>
  <c r="CJ10" i="2" s="1"/>
  <c r="BH11" i="2"/>
  <c r="BH12" i="2"/>
  <c r="BH13" i="2"/>
  <c r="BH14" i="2"/>
  <c r="CJ14" i="2" s="1"/>
  <c r="BH15" i="2"/>
  <c r="CJ15" i="2" s="1"/>
  <c r="BH16" i="2"/>
  <c r="BH17" i="2"/>
  <c r="BH18" i="2"/>
  <c r="BH19" i="2"/>
  <c r="CJ19" i="2" s="1"/>
  <c r="BH20" i="2"/>
  <c r="BH21" i="2"/>
  <c r="BH22" i="2"/>
  <c r="BG22" i="2" s="1"/>
  <c r="CI22" i="2" s="1"/>
  <c r="BH23" i="2"/>
  <c r="BH24" i="2"/>
  <c r="BG9" i="2"/>
  <c r="CI9" i="2" s="1"/>
  <c r="BG10" i="2"/>
  <c r="BG11" i="2"/>
  <c r="BG13" i="2"/>
  <c r="CI13" i="2" s="1"/>
  <c r="BG14" i="2"/>
  <c r="CI14" i="2" s="1"/>
  <c r="BG15" i="2"/>
  <c r="BG17" i="2"/>
  <c r="BG18" i="2"/>
  <c r="CI18" i="2" s="1"/>
  <c r="BG19" i="2"/>
  <c r="CI19" i="2" s="1"/>
  <c r="BG21" i="2"/>
  <c r="BG23" i="2"/>
  <c r="AX8" i="2"/>
  <c r="AX9" i="2"/>
  <c r="AX10" i="2"/>
  <c r="AX11" i="2"/>
  <c r="DB11" i="2" s="1"/>
  <c r="AX12" i="2"/>
  <c r="AX13" i="2"/>
  <c r="AX14" i="2"/>
  <c r="AX15" i="2"/>
  <c r="AX16" i="2"/>
  <c r="AM16" i="2" s="1"/>
  <c r="AX17" i="2"/>
  <c r="AX18" i="2"/>
  <c r="AX19" i="2"/>
  <c r="DB19" i="2" s="1"/>
  <c r="AX20" i="2"/>
  <c r="AX21" i="2"/>
  <c r="AX22" i="2"/>
  <c r="AX23" i="2"/>
  <c r="AX24" i="2"/>
  <c r="AS8" i="2"/>
  <c r="AS9" i="2"/>
  <c r="AS10" i="2"/>
  <c r="CW10" i="2" s="1"/>
  <c r="AS11" i="2"/>
  <c r="AS12" i="2"/>
  <c r="AS13" i="2"/>
  <c r="AS14" i="2"/>
  <c r="AM14" i="2" s="1"/>
  <c r="BF14" i="2" s="1"/>
  <c r="AS15" i="2"/>
  <c r="AS16" i="2"/>
  <c r="AS17" i="2"/>
  <c r="AS18" i="2"/>
  <c r="CW18" i="2" s="1"/>
  <c r="AS19" i="2"/>
  <c r="AS20" i="2"/>
  <c r="AS21" i="2"/>
  <c r="AS22" i="2"/>
  <c r="AM22" i="2" s="1"/>
  <c r="AS23" i="2"/>
  <c r="AS24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M21" i="2" s="1"/>
  <c r="BF21" i="2" s="1"/>
  <c r="AN22" i="2"/>
  <c r="AN23" i="2"/>
  <c r="AN24" i="2"/>
  <c r="AM8" i="2"/>
  <c r="BF8" i="2" s="1"/>
  <c r="AM12" i="2"/>
  <c r="BF12" i="2" s="1"/>
  <c r="AM13" i="2"/>
  <c r="BF13" i="2" s="1"/>
  <c r="AM18" i="2"/>
  <c r="BF18" i="2" s="1"/>
  <c r="AM20" i="2"/>
  <c r="BF20" i="2" s="1"/>
  <c r="AM24" i="2"/>
  <c r="AF8" i="2"/>
  <c r="AE8" i="2" s="1"/>
  <c r="AF9" i="2"/>
  <c r="AE9" i="2" s="1"/>
  <c r="AF10" i="2"/>
  <c r="AF11" i="2"/>
  <c r="CJ11" i="2" s="1"/>
  <c r="AF12" i="2"/>
  <c r="AF13" i="2"/>
  <c r="AE13" i="2" s="1"/>
  <c r="AF14" i="2"/>
  <c r="AF15" i="2"/>
  <c r="AE15" i="2" s="1"/>
  <c r="AF16" i="2"/>
  <c r="AF17" i="2"/>
  <c r="AE17" i="2" s="1"/>
  <c r="AF18" i="2"/>
  <c r="AF19" i="2"/>
  <c r="AE19" i="2" s="1"/>
  <c r="AF20" i="2"/>
  <c r="AF21" i="2"/>
  <c r="AE21" i="2" s="1"/>
  <c r="AF22" i="2"/>
  <c r="AF23" i="2"/>
  <c r="AE23" i="2" s="1"/>
  <c r="AF24" i="2"/>
  <c r="AE24" i="2" s="1"/>
  <c r="BF24" i="2" s="1"/>
  <c r="AE10" i="2"/>
  <c r="CI10" i="2" s="1"/>
  <c r="AE11" i="2"/>
  <c r="AE12" i="2"/>
  <c r="AE14" i="2"/>
  <c r="AE16" i="2"/>
  <c r="AE18" i="2"/>
  <c r="AE20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W11" i="2"/>
  <c r="W16" i="2"/>
  <c r="W22" i="2"/>
  <c r="V10" i="2"/>
  <c r="V21" i="2"/>
  <c r="N8" i="2"/>
  <c r="N9" i="2"/>
  <c r="M9" i="2" s="1"/>
  <c r="V9" i="2" s="1"/>
  <c r="N10" i="2"/>
  <c r="M10" i="2" s="1"/>
  <c r="N11" i="2"/>
  <c r="N12" i="2"/>
  <c r="N13" i="2"/>
  <c r="N14" i="2"/>
  <c r="M14" i="2" s="1"/>
  <c r="N15" i="2"/>
  <c r="N16" i="2"/>
  <c r="M16" i="2" s="1"/>
  <c r="N17" i="2"/>
  <c r="M17" i="2" s="1"/>
  <c r="N18" i="2"/>
  <c r="M18" i="2" s="1"/>
  <c r="N19" i="2"/>
  <c r="N20" i="2"/>
  <c r="M20" i="2" s="1"/>
  <c r="N21" i="2"/>
  <c r="M21" i="2" s="1"/>
  <c r="N22" i="2"/>
  <c r="M22" i="2" s="1"/>
  <c r="N23" i="2"/>
  <c r="N24" i="2"/>
  <c r="M8" i="2"/>
  <c r="M11" i="2"/>
  <c r="M12" i="2"/>
  <c r="M13" i="2"/>
  <c r="M15" i="2"/>
  <c r="M19" i="2"/>
  <c r="M23" i="2"/>
  <c r="M24" i="2"/>
  <c r="E8" i="2"/>
  <c r="D8" i="2" s="1"/>
  <c r="E9" i="2"/>
  <c r="E10" i="2"/>
  <c r="W10" i="2" s="1"/>
  <c r="E11" i="2"/>
  <c r="E12" i="2"/>
  <c r="D12" i="2" s="1"/>
  <c r="E13" i="2"/>
  <c r="E14" i="2"/>
  <c r="W14" i="2" s="1"/>
  <c r="E15" i="2"/>
  <c r="E16" i="2"/>
  <c r="D16" i="2" s="1"/>
  <c r="E17" i="2"/>
  <c r="E18" i="2"/>
  <c r="W18" i="2" s="1"/>
  <c r="E19" i="2"/>
  <c r="E20" i="2"/>
  <c r="E21" i="2"/>
  <c r="E22" i="2"/>
  <c r="D22" i="2" s="1"/>
  <c r="V22" i="2" s="1"/>
  <c r="E23" i="2"/>
  <c r="E24" i="2"/>
  <c r="W24" i="2" s="1"/>
  <c r="D9" i="2"/>
  <c r="D10" i="2"/>
  <c r="D11" i="2"/>
  <c r="V11" i="2" s="1"/>
  <c r="D13" i="2"/>
  <c r="D17" i="2"/>
  <c r="V17" i="2" s="1"/>
  <c r="D20" i="2"/>
  <c r="D21" i="2"/>
  <c r="D2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8" i="1"/>
  <c r="DB12" i="1"/>
  <c r="DB24" i="1"/>
  <c r="DB28" i="1"/>
  <c r="DB4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11" i="1"/>
  <c r="CW23" i="1"/>
  <c r="CW27" i="1"/>
  <c r="CW3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10" i="1"/>
  <c r="CR22" i="1"/>
  <c r="CR26" i="1"/>
  <c r="CR3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9" i="1"/>
  <c r="CJ10" i="1"/>
  <c r="CJ13" i="1"/>
  <c r="CJ14" i="1"/>
  <c r="CJ17" i="1"/>
  <c r="CJ18" i="1"/>
  <c r="CJ21" i="1"/>
  <c r="CJ22" i="1"/>
  <c r="CJ25" i="1"/>
  <c r="CJ26" i="1"/>
  <c r="CJ29" i="1"/>
  <c r="CJ30" i="1"/>
  <c r="CJ33" i="1"/>
  <c r="CJ34" i="1"/>
  <c r="CJ37" i="1"/>
  <c r="CJ38" i="1"/>
  <c r="CI13" i="1"/>
  <c r="CI17" i="1"/>
  <c r="CI29" i="1"/>
  <c r="CI33" i="1"/>
  <c r="BZ8" i="1"/>
  <c r="BZ9" i="1"/>
  <c r="DB9" i="1" s="1"/>
  <c r="BZ10" i="1"/>
  <c r="DB10" i="1" s="1"/>
  <c r="BZ11" i="1"/>
  <c r="BZ12" i="1"/>
  <c r="BZ13" i="1"/>
  <c r="DB13" i="1" s="1"/>
  <c r="BZ14" i="1"/>
  <c r="DB14" i="1" s="1"/>
  <c r="BZ15" i="1"/>
  <c r="BZ16" i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BZ24" i="1"/>
  <c r="BZ25" i="1"/>
  <c r="DB25" i="1" s="1"/>
  <c r="BZ26" i="1"/>
  <c r="DB26" i="1" s="1"/>
  <c r="BZ27" i="1"/>
  <c r="BZ28" i="1"/>
  <c r="BZ29" i="1"/>
  <c r="DB29" i="1" s="1"/>
  <c r="BZ30" i="1"/>
  <c r="DB30" i="1" s="1"/>
  <c r="BZ31" i="1"/>
  <c r="BZ32" i="1"/>
  <c r="BZ33" i="1"/>
  <c r="DB33" i="1" s="1"/>
  <c r="BZ34" i="1"/>
  <c r="DB34" i="1" s="1"/>
  <c r="BZ35" i="1"/>
  <c r="BZ36" i="1"/>
  <c r="BZ37" i="1"/>
  <c r="DB37" i="1" s="1"/>
  <c r="BZ38" i="1"/>
  <c r="DB38" i="1" s="1"/>
  <c r="BZ39" i="1"/>
  <c r="BZ40" i="1"/>
  <c r="BU8" i="1"/>
  <c r="CW8" i="1" s="1"/>
  <c r="BU9" i="1"/>
  <c r="CW9" i="1" s="1"/>
  <c r="BU10" i="1"/>
  <c r="BU11" i="1"/>
  <c r="BU12" i="1"/>
  <c r="CW12" i="1" s="1"/>
  <c r="BU13" i="1"/>
  <c r="CW13" i="1" s="1"/>
  <c r="BU14" i="1"/>
  <c r="BU15" i="1"/>
  <c r="BU16" i="1"/>
  <c r="CW16" i="1" s="1"/>
  <c r="BU17" i="1"/>
  <c r="CW17" i="1" s="1"/>
  <c r="BU18" i="1"/>
  <c r="BU19" i="1"/>
  <c r="BU20" i="1"/>
  <c r="CW20" i="1" s="1"/>
  <c r="BU21" i="1"/>
  <c r="CW21" i="1" s="1"/>
  <c r="BU22" i="1"/>
  <c r="BU23" i="1"/>
  <c r="BU24" i="1"/>
  <c r="CW24" i="1" s="1"/>
  <c r="BU25" i="1"/>
  <c r="CW25" i="1" s="1"/>
  <c r="BU26" i="1"/>
  <c r="BU27" i="1"/>
  <c r="BU28" i="1"/>
  <c r="CW28" i="1" s="1"/>
  <c r="BU29" i="1"/>
  <c r="CW29" i="1" s="1"/>
  <c r="BU30" i="1"/>
  <c r="BU31" i="1"/>
  <c r="BU32" i="1"/>
  <c r="CW32" i="1" s="1"/>
  <c r="BU33" i="1"/>
  <c r="CW33" i="1" s="1"/>
  <c r="BU34" i="1"/>
  <c r="BU35" i="1"/>
  <c r="BU36" i="1"/>
  <c r="CW36" i="1" s="1"/>
  <c r="BU37" i="1"/>
  <c r="CW37" i="1" s="1"/>
  <c r="BU38" i="1"/>
  <c r="BU39" i="1"/>
  <c r="BU40" i="1"/>
  <c r="CW40" i="1" s="1"/>
  <c r="BP8" i="1"/>
  <c r="CR8" i="1" s="1"/>
  <c r="BP9" i="1"/>
  <c r="BP10" i="1"/>
  <c r="BP11" i="1"/>
  <c r="CR11" i="1" s="1"/>
  <c r="BP12" i="1"/>
  <c r="CR12" i="1" s="1"/>
  <c r="BP13" i="1"/>
  <c r="BP14" i="1"/>
  <c r="BP15" i="1"/>
  <c r="CR15" i="1" s="1"/>
  <c r="BP16" i="1"/>
  <c r="CR16" i="1" s="1"/>
  <c r="BP17" i="1"/>
  <c r="BP18" i="1"/>
  <c r="BP19" i="1"/>
  <c r="CR19" i="1" s="1"/>
  <c r="BP20" i="1"/>
  <c r="CR20" i="1" s="1"/>
  <c r="BP21" i="1"/>
  <c r="BP22" i="1"/>
  <c r="BP23" i="1"/>
  <c r="CR23" i="1" s="1"/>
  <c r="BP24" i="1"/>
  <c r="CR24" i="1" s="1"/>
  <c r="BP25" i="1"/>
  <c r="BP26" i="1"/>
  <c r="BP27" i="1"/>
  <c r="CR27" i="1" s="1"/>
  <c r="BP28" i="1"/>
  <c r="CR28" i="1" s="1"/>
  <c r="BP29" i="1"/>
  <c r="BP30" i="1"/>
  <c r="BP31" i="1"/>
  <c r="CR31" i="1" s="1"/>
  <c r="BP32" i="1"/>
  <c r="CR32" i="1" s="1"/>
  <c r="BP33" i="1"/>
  <c r="BP34" i="1"/>
  <c r="BP35" i="1"/>
  <c r="CR35" i="1" s="1"/>
  <c r="BP36" i="1"/>
  <c r="CR36" i="1" s="1"/>
  <c r="BP37" i="1"/>
  <c r="BP38" i="1"/>
  <c r="BP39" i="1"/>
  <c r="CR39" i="1" s="1"/>
  <c r="BP40" i="1"/>
  <c r="CR40" i="1" s="1"/>
  <c r="BO8" i="1"/>
  <c r="BO12" i="1"/>
  <c r="CQ12" i="1" s="1"/>
  <c r="BO16" i="1"/>
  <c r="CQ16" i="1" s="1"/>
  <c r="BO20" i="1"/>
  <c r="BO24" i="1"/>
  <c r="BO28" i="1"/>
  <c r="CQ28" i="1" s="1"/>
  <c r="BO32" i="1"/>
  <c r="CQ32" i="1" s="1"/>
  <c r="BO36" i="1"/>
  <c r="BO40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G8" i="1"/>
  <c r="BG9" i="1"/>
  <c r="BG10" i="1"/>
  <c r="CI10" i="1" s="1"/>
  <c r="BG12" i="1"/>
  <c r="BG13" i="1"/>
  <c r="BG14" i="1"/>
  <c r="CI14" i="1" s="1"/>
  <c r="BG16" i="1"/>
  <c r="BG17" i="1"/>
  <c r="BG18" i="1"/>
  <c r="CI18" i="1" s="1"/>
  <c r="BG20" i="1"/>
  <c r="BG21" i="1"/>
  <c r="BG22" i="1"/>
  <c r="CI22" i="1" s="1"/>
  <c r="BG24" i="1"/>
  <c r="BG25" i="1"/>
  <c r="BG26" i="1"/>
  <c r="CI26" i="1" s="1"/>
  <c r="BG28" i="1"/>
  <c r="BG29" i="1"/>
  <c r="BG30" i="1"/>
  <c r="CI30" i="1" s="1"/>
  <c r="BG32" i="1"/>
  <c r="BG33" i="1"/>
  <c r="BG34" i="1"/>
  <c r="CI34" i="1" s="1"/>
  <c r="BG36" i="1"/>
  <c r="BG37" i="1"/>
  <c r="BG38" i="1"/>
  <c r="CI38" i="1" s="1"/>
  <c r="BG40" i="1"/>
  <c r="BF17" i="1"/>
  <c r="BF21" i="1"/>
  <c r="BF33" i="1"/>
  <c r="BF37" i="1"/>
  <c r="AX8" i="1"/>
  <c r="AM8" i="1" s="1"/>
  <c r="AX9" i="1"/>
  <c r="AX10" i="1"/>
  <c r="AX11" i="1"/>
  <c r="AX12" i="1"/>
  <c r="AM12" i="1" s="1"/>
  <c r="AX13" i="1"/>
  <c r="AX14" i="1"/>
  <c r="AX15" i="1"/>
  <c r="AX16" i="1"/>
  <c r="AM16" i="1" s="1"/>
  <c r="AX17" i="1"/>
  <c r="AX18" i="1"/>
  <c r="AX19" i="1"/>
  <c r="AX20" i="1"/>
  <c r="AM20" i="1" s="1"/>
  <c r="AX21" i="1"/>
  <c r="AX22" i="1"/>
  <c r="AX23" i="1"/>
  <c r="AX24" i="1"/>
  <c r="AM24" i="1" s="1"/>
  <c r="AX25" i="1"/>
  <c r="AX26" i="1"/>
  <c r="AX27" i="1"/>
  <c r="AX28" i="1"/>
  <c r="AM28" i="1" s="1"/>
  <c r="AX29" i="1"/>
  <c r="AX30" i="1"/>
  <c r="AX31" i="1"/>
  <c r="AX32" i="1"/>
  <c r="AM32" i="1" s="1"/>
  <c r="AX33" i="1"/>
  <c r="AX34" i="1"/>
  <c r="AX35" i="1"/>
  <c r="AX36" i="1"/>
  <c r="AM36" i="1" s="1"/>
  <c r="AX37" i="1"/>
  <c r="AX38" i="1"/>
  <c r="AX39" i="1"/>
  <c r="AX40" i="1"/>
  <c r="AM40" i="1" s="1"/>
  <c r="AS8" i="1"/>
  <c r="AS9" i="1"/>
  <c r="AS10" i="1"/>
  <c r="AS11" i="1"/>
  <c r="AS12" i="1"/>
  <c r="AS13" i="1"/>
  <c r="AS14" i="1"/>
  <c r="AS15" i="1"/>
  <c r="CW15" i="1" s="1"/>
  <c r="AS16" i="1"/>
  <c r="AS17" i="1"/>
  <c r="AS18" i="1"/>
  <c r="AS19" i="1"/>
  <c r="CW19" i="1" s="1"/>
  <c r="AS20" i="1"/>
  <c r="AS21" i="1"/>
  <c r="AS22" i="1"/>
  <c r="AS23" i="1"/>
  <c r="AS24" i="1"/>
  <c r="AS25" i="1"/>
  <c r="AS26" i="1"/>
  <c r="AS27" i="1"/>
  <c r="AS28" i="1"/>
  <c r="AS29" i="1"/>
  <c r="AS30" i="1"/>
  <c r="AS31" i="1"/>
  <c r="CW31" i="1" s="1"/>
  <c r="AS32" i="1"/>
  <c r="AS33" i="1"/>
  <c r="AS34" i="1"/>
  <c r="AS35" i="1"/>
  <c r="CW35" i="1" s="1"/>
  <c r="AS36" i="1"/>
  <c r="AS37" i="1"/>
  <c r="AS38" i="1"/>
  <c r="AS39" i="1"/>
  <c r="AS40" i="1"/>
  <c r="AN8" i="1"/>
  <c r="AN9" i="1"/>
  <c r="AN10" i="1"/>
  <c r="AM10" i="1" s="1"/>
  <c r="BF10" i="1" s="1"/>
  <c r="AN11" i="1"/>
  <c r="AN12" i="1"/>
  <c r="AN13" i="1"/>
  <c r="AN14" i="1"/>
  <c r="AM14" i="1" s="1"/>
  <c r="BF14" i="1" s="1"/>
  <c r="AN15" i="1"/>
  <c r="AN16" i="1"/>
  <c r="AN17" i="1"/>
  <c r="AN18" i="1"/>
  <c r="AM18" i="1" s="1"/>
  <c r="BF18" i="1" s="1"/>
  <c r="AN19" i="1"/>
  <c r="AN20" i="1"/>
  <c r="AN21" i="1"/>
  <c r="AN22" i="1"/>
  <c r="AM22" i="1" s="1"/>
  <c r="BF22" i="1" s="1"/>
  <c r="AN23" i="1"/>
  <c r="AN24" i="1"/>
  <c r="AN25" i="1"/>
  <c r="AN26" i="1"/>
  <c r="AM26" i="1" s="1"/>
  <c r="BF26" i="1" s="1"/>
  <c r="AN27" i="1"/>
  <c r="AN28" i="1"/>
  <c r="AN29" i="1"/>
  <c r="AN30" i="1"/>
  <c r="AM30" i="1" s="1"/>
  <c r="BF30" i="1" s="1"/>
  <c r="AN31" i="1"/>
  <c r="AN32" i="1"/>
  <c r="AN33" i="1"/>
  <c r="AN34" i="1"/>
  <c r="AM34" i="1" s="1"/>
  <c r="BF34" i="1" s="1"/>
  <c r="AN35" i="1"/>
  <c r="AN36" i="1"/>
  <c r="AN37" i="1"/>
  <c r="AN38" i="1"/>
  <c r="AM38" i="1" s="1"/>
  <c r="BF38" i="1" s="1"/>
  <c r="AN39" i="1"/>
  <c r="AN40" i="1"/>
  <c r="AM9" i="1"/>
  <c r="BF9" i="1" s="1"/>
  <c r="AM13" i="1"/>
  <c r="BF13" i="1" s="1"/>
  <c r="AM17" i="1"/>
  <c r="AM21" i="1"/>
  <c r="AM25" i="1"/>
  <c r="BF25" i="1" s="1"/>
  <c r="AM29" i="1"/>
  <c r="BF29" i="1" s="1"/>
  <c r="AM33" i="1"/>
  <c r="AM37" i="1"/>
  <c r="AF8" i="1"/>
  <c r="AE8" i="1" s="1"/>
  <c r="CI8" i="1" s="1"/>
  <c r="AF9" i="1"/>
  <c r="AE9" i="1" s="1"/>
  <c r="CI9" i="1" s="1"/>
  <c r="AF10" i="1"/>
  <c r="AF11" i="1"/>
  <c r="AF12" i="1"/>
  <c r="AE12" i="1" s="1"/>
  <c r="CI12" i="1" s="1"/>
  <c r="AF13" i="1"/>
  <c r="AE13" i="1" s="1"/>
  <c r="AF14" i="1"/>
  <c r="AF15" i="1"/>
  <c r="AF16" i="1"/>
  <c r="AE16" i="1" s="1"/>
  <c r="CI16" i="1" s="1"/>
  <c r="AF17" i="1"/>
  <c r="AE17" i="1" s="1"/>
  <c r="AF18" i="1"/>
  <c r="AF19" i="1"/>
  <c r="AF20" i="1"/>
  <c r="AE20" i="1" s="1"/>
  <c r="CI20" i="1" s="1"/>
  <c r="AF21" i="1"/>
  <c r="AE21" i="1" s="1"/>
  <c r="CI21" i="1" s="1"/>
  <c r="AF22" i="1"/>
  <c r="AF23" i="1"/>
  <c r="AF24" i="1"/>
  <c r="AE24" i="1" s="1"/>
  <c r="CI24" i="1" s="1"/>
  <c r="AF25" i="1"/>
  <c r="AE25" i="1" s="1"/>
  <c r="CI25" i="1" s="1"/>
  <c r="AF26" i="1"/>
  <c r="AF27" i="1"/>
  <c r="AF28" i="1"/>
  <c r="AE28" i="1" s="1"/>
  <c r="CI28" i="1" s="1"/>
  <c r="AF29" i="1"/>
  <c r="AE29" i="1" s="1"/>
  <c r="AF30" i="1"/>
  <c r="AF31" i="1"/>
  <c r="AF32" i="1"/>
  <c r="AE32" i="1" s="1"/>
  <c r="CI32" i="1" s="1"/>
  <c r="AF33" i="1"/>
  <c r="AE33" i="1" s="1"/>
  <c r="AF34" i="1"/>
  <c r="AF35" i="1"/>
  <c r="AF36" i="1"/>
  <c r="AE36" i="1" s="1"/>
  <c r="CI36" i="1" s="1"/>
  <c r="AF37" i="1"/>
  <c r="AE37" i="1" s="1"/>
  <c r="CI37" i="1" s="1"/>
  <c r="AF38" i="1"/>
  <c r="AF39" i="1"/>
  <c r="AF40" i="1"/>
  <c r="AE40" i="1" s="1"/>
  <c r="CI40" i="1" s="1"/>
  <c r="AE10" i="1"/>
  <c r="AE11" i="1"/>
  <c r="AE14" i="1"/>
  <c r="AE15" i="1"/>
  <c r="AE18" i="1"/>
  <c r="AE19" i="1"/>
  <c r="AE22" i="1"/>
  <c r="AE23" i="1"/>
  <c r="AE26" i="1"/>
  <c r="AE27" i="1"/>
  <c r="AE30" i="1"/>
  <c r="AE31" i="1"/>
  <c r="AE34" i="1"/>
  <c r="AE35" i="1"/>
  <c r="AE38" i="1"/>
  <c r="AE3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V10" i="1"/>
  <c r="V18" i="1"/>
  <c r="V26" i="1"/>
  <c r="V34" i="1"/>
  <c r="N8" i="1"/>
  <c r="N9" i="1"/>
  <c r="M9" i="1" s="1"/>
  <c r="V9" i="1" s="1"/>
  <c r="N10" i="1"/>
  <c r="M10" i="1" s="1"/>
  <c r="N11" i="1"/>
  <c r="N12" i="1"/>
  <c r="M12" i="1" s="1"/>
  <c r="N13" i="1"/>
  <c r="M13" i="1" s="1"/>
  <c r="N14" i="1"/>
  <c r="M14" i="1" s="1"/>
  <c r="N15" i="1"/>
  <c r="N16" i="1"/>
  <c r="N17" i="1"/>
  <c r="M17" i="1" s="1"/>
  <c r="V17" i="1" s="1"/>
  <c r="N18" i="1"/>
  <c r="M18" i="1" s="1"/>
  <c r="N19" i="1"/>
  <c r="N20" i="1"/>
  <c r="M20" i="1" s="1"/>
  <c r="N21" i="1"/>
  <c r="M21" i="1" s="1"/>
  <c r="N22" i="1"/>
  <c r="M22" i="1" s="1"/>
  <c r="N23" i="1"/>
  <c r="N24" i="1"/>
  <c r="N25" i="1"/>
  <c r="M25" i="1" s="1"/>
  <c r="V25" i="1" s="1"/>
  <c r="N26" i="1"/>
  <c r="M26" i="1" s="1"/>
  <c r="N27" i="1"/>
  <c r="N28" i="1"/>
  <c r="M28" i="1" s="1"/>
  <c r="N29" i="1"/>
  <c r="M29" i="1" s="1"/>
  <c r="N30" i="1"/>
  <c r="M30" i="1" s="1"/>
  <c r="N31" i="1"/>
  <c r="N32" i="1"/>
  <c r="N33" i="1"/>
  <c r="M33" i="1" s="1"/>
  <c r="V33" i="1" s="1"/>
  <c r="N34" i="1"/>
  <c r="M34" i="1" s="1"/>
  <c r="N35" i="1"/>
  <c r="N36" i="1"/>
  <c r="M36" i="1" s="1"/>
  <c r="N37" i="1"/>
  <c r="M37" i="1" s="1"/>
  <c r="N38" i="1"/>
  <c r="M38" i="1" s="1"/>
  <c r="N39" i="1"/>
  <c r="N40" i="1"/>
  <c r="M8" i="1"/>
  <c r="M11" i="1"/>
  <c r="M15" i="1"/>
  <c r="M16" i="1"/>
  <c r="M19" i="1"/>
  <c r="M23" i="1"/>
  <c r="M24" i="1"/>
  <c r="M27" i="1"/>
  <c r="M31" i="1"/>
  <c r="M32" i="1"/>
  <c r="M35" i="1"/>
  <c r="M39" i="1"/>
  <c r="M40" i="1"/>
  <c r="E8" i="1"/>
  <c r="E9" i="1"/>
  <c r="E10" i="1"/>
  <c r="W10" i="1" s="1"/>
  <c r="E11" i="1"/>
  <c r="D11" i="1" s="1"/>
  <c r="V11" i="1" s="1"/>
  <c r="E12" i="1"/>
  <c r="E13" i="1"/>
  <c r="E14" i="1"/>
  <c r="W14" i="1" s="1"/>
  <c r="E15" i="1"/>
  <c r="D15" i="1" s="1"/>
  <c r="V15" i="1" s="1"/>
  <c r="E16" i="1"/>
  <c r="E17" i="1"/>
  <c r="E18" i="1"/>
  <c r="W18" i="1" s="1"/>
  <c r="E19" i="1"/>
  <c r="D19" i="1" s="1"/>
  <c r="V19" i="1" s="1"/>
  <c r="E20" i="1"/>
  <c r="E21" i="1"/>
  <c r="E22" i="1"/>
  <c r="W22" i="1" s="1"/>
  <c r="E23" i="1"/>
  <c r="D23" i="1" s="1"/>
  <c r="V23" i="1" s="1"/>
  <c r="E24" i="1"/>
  <c r="E25" i="1"/>
  <c r="E26" i="1"/>
  <c r="W26" i="1" s="1"/>
  <c r="E27" i="1"/>
  <c r="D27" i="1" s="1"/>
  <c r="V27" i="1" s="1"/>
  <c r="E28" i="1"/>
  <c r="E29" i="1"/>
  <c r="E30" i="1"/>
  <c r="W30" i="1" s="1"/>
  <c r="E31" i="1"/>
  <c r="D31" i="1" s="1"/>
  <c r="V31" i="1" s="1"/>
  <c r="E32" i="1"/>
  <c r="E33" i="1"/>
  <c r="E34" i="1"/>
  <c r="W34" i="1" s="1"/>
  <c r="E35" i="1"/>
  <c r="D35" i="1" s="1"/>
  <c r="V35" i="1" s="1"/>
  <c r="E36" i="1"/>
  <c r="E37" i="1"/>
  <c r="E38" i="1"/>
  <c r="W38" i="1" s="1"/>
  <c r="E39" i="1"/>
  <c r="D39" i="1" s="1"/>
  <c r="V39" i="1" s="1"/>
  <c r="E40" i="1"/>
  <c r="D9" i="1"/>
  <c r="D10" i="1"/>
  <c r="D13" i="1"/>
  <c r="V13" i="1" s="1"/>
  <c r="D17" i="1"/>
  <c r="D18" i="1"/>
  <c r="D21" i="1"/>
  <c r="V21" i="1" s="1"/>
  <c r="D25" i="1"/>
  <c r="D26" i="1"/>
  <c r="D29" i="1"/>
  <c r="V29" i="1" s="1"/>
  <c r="D33" i="1"/>
  <c r="D34" i="1"/>
  <c r="D37" i="1"/>
  <c r="V37" i="1" s="1"/>
  <c r="W27" i="1" l="1"/>
  <c r="W11" i="1"/>
  <c r="CH32" i="1"/>
  <c r="DJ32" i="1" s="1"/>
  <c r="CQ23" i="2"/>
  <c r="CH23" i="2"/>
  <c r="CQ12" i="2"/>
  <c r="AE31" i="4"/>
  <c r="CI31" i="4" s="1"/>
  <c r="BH31" i="4"/>
  <c r="BH17" i="4"/>
  <c r="CJ40" i="1"/>
  <c r="CJ32" i="1"/>
  <c r="CJ24" i="1"/>
  <c r="CJ16" i="1"/>
  <c r="CJ8" i="1"/>
  <c r="CH28" i="1"/>
  <c r="CH9" i="2"/>
  <c r="CI14" i="4"/>
  <c r="W37" i="1"/>
  <c r="W33" i="1"/>
  <c r="W29" i="1"/>
  <c r="W25" i="1"/>
  <c r="W21" i="1"/>
  <c r="W17" i="1"/>
  <c r="W13" i="1"/>
  <c r="W9" i="1"/>
  <c r="W39" i="1"/>
  <c r="W31" i="1"/>
  <c r="W23" i="1"/>
  <c r="W15" i="1"/>
  <c r="AM39" i="1"/>
  <c r="BF39" i="1" s="1"/>
  <c r="AM35" i="1"/>
  <c r="BF35" i="1" s="1"/>
  <c r="AM31" i="1"/>
  <c r="BF31" i="1" s="1"/>
  <c r="AM27" i="1"/>
  <c r="BF27" i="1" s="1"/>
  <c r="AM23" i="1"/>
  <c r="BF23" i="1" s="1"/>
  <c r="AM19" i="1"/>
  <c r="BF19" i="1" s="1"/>
  <c r="AM15" i="1"/>
  <c r="BF15" i="1" s="1"/>
  <c r="AM11" i="1"/>
  <c r="BF11" i="1" s="1"/>
  <c r="CJ39" i="1"/>
  <c r="BG39" i="1"/>
  <c r="CI39" i="1" s="1"/>
  <c r="CJ35" i="1"/>
  <c r="BG35" i="1"/>
  <c r="CI35" i="1" s="1"/>
  <c r="CJ31" i="1"/>
  <c r="BG31" i="1"/>
  <c r="CI31" i="1" s="1"/>
  <c r="CJ27" i="1"/>
  <c r="BG27" i="1"/>
  <c r="CI27" i="1" s="1"/>
  <c r="CJ23" i="1"/>
  <c r="BG23" i="1"/>
  <c r="CI23" i="1" s="1"/>
  <c r="CJ19" i="1"/>
  <c r="BG19" i="1"/>
  <c r="CI19" i="1" s="1"/>
  <c r="CJ15" i="1"/>
  <c r="BG15" i="1"/>
  <c r="CI15" i="1" s="1"/>
  <c r="CJ11" i="1"/>
  <c r="BG11" i="1"/>
  <c r="CI11" i="1" s="1"/>
  <c r="CQ40" i="1"/>
  <c r="CQ24" i="1"/>
  <c r="CQ8" i="1"/>
  <c r="BO37" i="1"/>
  <c r="CR37" i="1"/>
  <c r="BO33" i="1"/>
  <c r="CR33" i="1"/>
  <c r="BO29" i="1"/>
  <c r="CR29" i="1"/>
  <c r="BO25" i="1"/>
  <c r="CR25" i="1"/>
  <c r="BO21" i="1"/>
  <c r="CR21" i="1"/>
  <c r="BO17" i="1"/>
  <c r="CR17" i="1"/>
  <c r="BO13" i="1"/>
  <c r="CR13" i="1"/>
  <c r="BO9" i="1"/>
  <c r="CR9" i="1"/>
  <c r="BO38" i="1"/>
  <c r="CW38" i="1"/>
  <c r="BO34" i="1"/>
  <c r="CW34" i="1"/>
  <c r="BO30" i="1"/>
  <c r="CW30" i="1"/>
  <c r="BO26" i="1"/>
  <c r="CW26" i="1"/>
  <c r="BO22" i="1"/>
  <c r="CW22" i="1"/>
  <c r="BO18" i="1"/>
  <c r="CW18" i="1"/>
  <c r="BO14" i="1"/>
  <c r="CW14" i="1"/>
  <c r="BO10" i="1"/>
  <c r="CW10" i="1"/>
  <c r="BO39" i="1"/>
  <c r="DB39" i="1"/>
  <c r="DB35" i="1"/>
  <c r="BO35" i="1"/>
  <c r="BO31" i="1"/>
  <c r="DB31" i="1"/>
  <c r="DB27" i="1"/>
  <c r="BO27" i="1"/>
  <c r="BO23" i="1"/>
  <c r="DB23" i="1"/>
  <c r="DB19" i="1"/>
  <c r="BO19" i="1"/>
  <c r="BO15" i="1"/>
  <c r="DB15" i="1"/>
  <c r="DB11" i="1"/>
  <c r="BO11" i="1"/>
  <c r="CH40" i="1"/>
  <c r="CH24" i="1"/>
  <c r="CH8" i="1"/>
  <c r="CR34" i="1"/>
  <c r="CR18" i="1"/>
  <c r="DB36" i="1"/>
  <c r="DB20" i="1"/>
  <c r="V13" i="2"/>
  <c r="AM10" i="2"/>
  <c r="BF10" i="2" s="1"/>
  <c r="BF16" i="2"/>
  <c r="CQ16" i="2"/>
  <c r="CH16" i="2"/>
  <c r="DJ16" i="2" s="1"/>
  <c r="BQ55" i="4"/>
  <c r="L55" i="4"/>
  <c r="BP55" i="4" s="1"/>
  <c r="BQ51" i="4"/>
  <c r="L51" i="4"/>
  <c r="BP51" i="4" s="1"/>
  <c r="L47" i="4"/>
  <c r="BP47" i="4" s="1"/>
  <c r="BQ47" i="4"/>
  <c r="L43" i="4"/>
  <c r="BP43" i="4" s="1"/>
  <c r="BQ43" i="4"/>
  <c r="BQ35" i="4"/>
  <c r="L35" i="4"/>
  <c r="BQ27" i="4"/>
  <c r="L27" i="4"/>
  <c r="BP27" i="4" s="1"/>
  <c r="L23" i="4"/>
  <c r="BP23" i="4" s="1"/>
  <c r="BQ23" i="4"/>
  <c r="BQ19" i="4"/>
  <c r="L19" i="4"/>
  <c r="BP19" i="4" s="1"/>
  <c r="BQ15" i="4"/>
  <c r="L15" i="4"/>
  <c r="BP15" i="4" s="1"/>
  <c r="BV57" i="4"/>
  <c r="L57" i="4"/>
  <c r="BV53" i="4"/>
  <c r="L53" i="4"/>
  <c r="BP53" i="4" s="1"/>
  <c r="BV49" i="4"/>
  <c r="L49" i="4"/>
  <c r="BP49" i="4" s="1"/>
  <c r="L45" i="4"/>
  <c r="BP45" i="4" s="1"/>
  <c r="BV45" i="4"/>
  <c r="BV41" i="4"/>
  <c r="L41" i="4"/>
  <c r="BP41" i="4" s="1"/>
  <c r="BV37" i="4"/>
  <c r="L37" i="4"/>
  <c r="BP37" i="4" s="1"/>
  <c r="L33" i="4"/>
  <c r="BP33" i="4" s="1"/>
  <c r="BV33" i="4"/>
  <c r="BV29" i="4"/>
  <c r="L29" i="4"/>
  <c r="L25" i="4"/>
  <c r="BP25" i="4" s="1"/>
  <c r="BV25" i="4"/>
  <c r="BV21" i="4"/>
  <c r="L21" i="4"/>
  <c r="BP21" i="4" s="1"/>
  <c r="L17" i="4"/>
  <c r="BP17" i="4" s="1"/>
  <c r="BV17" i="4"/>
  <c r="BV13" i="4"/>
  <c r="L13" i="4"/>
  <c r="BP13" i="4" s="1"/>
  <c r="BV9" i="4"/>
  <c r="L9" i="4"/>
  <c r="BP9" i="4" s="1"/>
  <c r="W35" i="1"/>
  <c r="W19" i="1"/>
  <c r="CH16" i="1"/>
  <c r="CQ11" i="2"/>
  <c r="CQ19" i="2"/>
  <c r="CH19" i="2"/>
  <c r="AE38" i="4"/>
  <c r="BH38" i="4"/>
  <c r="AE23" i="4"/>
  <c r="CI23" i="4" s="1"/>
  <c r="BH23" i="4"/>
  <c r="CJ36" i="1"/>
  <c r="CJ28" i="1"/>
  <c r="CJ20" i="1"/>
  <c r="CJ12" i="1"/>
  <c r="CH12" i="1"/>
  <c r="D38" i="1"/>
  <c r="V38" i="1" s="1"/>
  <c r="D30" i="1"/>
  <c r="V30" i="1" s="1"/>
  <c r="D22" i="1"/>
  <c r="V22" i="1" s="1"/>
  <c r="D14" i="1"/>
  <c r="V14" i="1" s="1"/>
  <c r="W40" i="1"/>
  <c r="W36" i="1"/>
  <c r="W32" i="1"/>
  <c r="W28" i="1"/>
  <c r="W24" i="1"/>
  <c r="W20" i="1"/>
  <c r="W16" i="1"/>
  <c r="W12" i="1"/>
  <c r="W8" i="1"/>
  <c r="BF40" i="1"/>
  <c r="BF36" i="1"/>
  <c r="BF32" i="1"/>
  <c r="BF28" i="1"/>
  <c r="BF24" i="1"/>
  <c r="BF20" i="1"/>
  <c r="BF16" i="1"/>
  <c r="BF12" i="1"/>
  <c r="BF8" i="1"/>
  <c r="CQ36" i="1"/>
  <c r="CQ20" i="1"/>
  <c r="CH36" i="1"/>
  <c r="DJ36" i="1" s="1"/>
  <c r="CH20" i="1"/>
  <c r="DJ20" i="1" s="1"/>
  <c r="CR30" i="1"/>
  <c r="CR14" i="1"/>
  <c r="DB32" i="1"/>
  <c r="DB16" i="1"/>
  <c r="W23" i="2"/>
  <c r="D23" i="2"/>
  <c r="V23" i="2" s="1"/>
  <c r="W19" i="2"/>
  <c r="D19" i="2"/>
  <c r="V19" i="2" s="1"/>
  <c r="W15" i="2"/>
  <c r="D15" i="2"/>
  <c r="V15" i="2" s="1"/>
  <c r="CR17" i="2"/>
  <c r="AM17" i="2"/>
  <c r="AM9" i="2"/>
  <c r="CR9" i="2"/>
  <c r="BF22" i="2"/>
  <c r="CQ21" i="2"/>
  <c r="CH11" i="2"/>
  <c r="AE30" i="4"/>
  <c r="BP30" i="4"/>
  <c r="V24" i="2"/>
  <c r="V20" i="2"/>
  <c r="W20" i="2"/>
  <c r="CI23" i="2"/>
  <c r="CJ24" i="2"/>
  <c r="BG24" i="2"/>
  <c r="CI24" i="2" s="1"/>
  <c r="CJ20" i="2"/>
  <c r="BG20" i="2"/>
  <c r="CI20" i="2" s="1"/>
  <c r="CJ16" i="2"/>
  <c r="BG16" i="2"/>
  <c r="CI16" i="2" s="1"/>
  <c r="CJ12" i="2"/>
  <c r="BG12" i="2"/>
  <c r="CI12" i="2" s="1"/>
  <c r="CJ8" i="2"/>
  <c r="BG8" i="2"/>
  <c r="CI8" i="2" s="1"/>
  <c r="CQ22" i="2"/>
  <c r="CH22" i="2"/>
  <c r="DJ22" i="2" s="1"/>
  <c r="CQ18" i="2"/>
  <c r="CH18" i="2"/>
  <c r="DJ18" i="2" s="1"/>
  <c r="CQ14" i="2"/>
  <c r="CH14" i="2"/>
  <c r="DJ14" i="2" s="1"/>
  <c r="CH10" i="2"/>
  <c r="CH20" i="2"/>
  <c r="DJ20" i="2" s="1"/>
  <c r="CH15" i="2"/>
  <c r="W55" i="3"/>
  <c r="D55" i="3"/>
  <c r="V55" i="3" s="1"/>
  <c r="W51" i="3"/>
  <c r="D51" i="3"/>
  <c r="V51" i="3" s="1"/>
  <c r="W39" i="3"/>
  <c r="D39" i="3"/>
  <c r="V39" i="3" s="1"/>
  <c r="W35" i="3"/>
  <c r="D35" i="3"/>
  <c r="V35" i="3" s="1"/>
  <c r="W23" i="3"/>
  <c r="D23" i="3"/>
  <c r="V23" i="3" s="1"/>
  <c r="W19" i="3"/>
  <c r="D19" i="3"/>
  <c r="V19" i="3" s="1"/>
  <c r="W27" i="3"/>
  <c r="BH45" i="4"/>
  <c r="AE37" i="4"/>
  <c r="CI37" i="4" s="1"/>
  <c r="BH37" i="4"/>
  <c r="BG15" i="4"/>
  <c r="D40" i="1"/>
  <c r="V40" i="1" s="1"/>
  <c r="D36" i="1"/>
  <c r="V36" i="1" s="1"/>
  <c r="D32" i="1"/>
  <c r="V32" i="1" s="1"/>
  <c r="D28" i="1"/>
  <c r="V28" i="1" s="1"/>
  <c r="D24" i="1"/>
  <c r="V24" i="1" s="1"/>
  <c r="D20" i="1"/>
  <c r="V20" i="1" s="1"/>
  <c r="D16" i="1"/>
  <c r="V16" i="1" s="1"/>
  <c r="D12" i="1"/>
  <c r="V12" i="1" s="1"/>
  <c r="D8" i="1"/>
  <c r="V8" i="1" s="1"/>
  <c r="D14" i="2"/>
  <c r="V14" i="2" s="1"/>
  <c r="W21" i="2"/>
  <c r="W17" i="2"/>
  <c r="W13" i="2"/>
  <c r="W9" i="2"/>
  <c r="W8" i="2"/>
  <c r="AM23" i="2"/>
  <c r="BF23" i="2" s="1"/>
  <c r="AM19" i="2"/>
  <c r="BF19" i="2" s="1"/>
  <c r="AM15" i="2"/>
  <c r="BF15" i="2" s="1"/>
  <c r="AM11" i="2"/>
  <c r="BF11" i="2" s="1"/>
  <c r="CI11" i="2"/>
  <c r="BO24" i="2"/>
  <c r="BO13" i="2"/>
  <c r="BO8" i="2"/>
  <c r="CJ21" i="2"/>
  <c r="CR22" i="2"/>
  <c r="CR14" i="2"/>
  <c r="CW23" i="2"/>
  <c r="W50" i="3"/>
  <c r="D50" i="3"/>
  <c r="V50" i="3" s="1"/>
  <c r="D46" i="3"/>
  <c r="V46" i="3" s="1"/>
  <c r="W46" i="3"/>
  <c r="W34" i="3"/>
  <c r="D34" i="3"/>
  <c r="V34" i="3" s="1"/>
  <c r="D30" i="3"/>
  <c r="V30" i="3" s="1"/>
  <c r="W30" i="3"/>
  <c r="W18" i="3"/>
  <c r="D18" i="3"/>
  <c r="V18" i="3" s="1"/>
  <c r="D14" i="3"/>
  <c r="V14" i="3" s="1"/>
  <c r="W14" i="3"/>
  <c r="W47" i="3"/>
  <c r="W26" i="3"/>
  <c r="W15" i="3"/>
  <c r="D43" i="4"/>
  <c r="BH56" i="4"/>
  <c r="AE56" i="4"/>
  <c r="CI56" i="4" s="1"/>
  <c r="BH52" i="4"/>
  <c r="AE52" i="4"/>
  <c r="CI52" i="4" s="1"/>
  <c r="D48" i="4"/>
  <c r="BI48" i="4"/>
  <c r="D44" i="4"/>
  <c r="BI44" i="4"/>
  <c r="D40" i="4"/>
  <c r="BI40" i="4"/>
  <c r="D36" i="4"/>
  <c r="BI36" i="4"/>
  <c r="D32" i="4"/>
  <c r="BI32" i="4"/>
  <c r="D28" i="4"/>
  <c r="BI28" i="4"/>
  <c r="D24" i="4"/>
  <c r="BI24" i="4"/>
  <c r="BI20" i="4"/>
  <c r="D20" i="4"/>
  <c r="D16" i="4"/>
  <c r="BI16" i="4"/>
  <c r="D12" i="4"/>
  <c r="BI12" i="4"/>
  <c r="BH8" i="4"/>
  <c r="BG45" i="4"/>
  <c r="BG29" i="4"/>
  <c r="BG13" i="4"/>
  <c r="BI56" i="4"/>
  <c r="BI35" i="4"/>
  <c r="D18" i="2"/>
  <c r="V18" i="2" s="1"/>
  <c r="V16" i="2"/>
  <c r="V12" i="2"/>
  <c r="V8" i="2"/>
  <c r="W12" i="2"/>
  <c r="CI15" i="2"/>
  <c r="CJ9" i="2"/>
  <c r="W54" i="3"/>
  <c r="W43" i="3"/>
  <c r="W22" i="3"/>
  <c r="W11" i="3"/>
  <c r="BH55" i="4"/>
  <c r="AE55" i="4"/>
  <c r="CI55" i="4" s="1"/>
  <c r="AE49" i="4"/>
  <c r="CI49" i="4" s="1"/>
  <c r="AE26" i="4"/>
  <c r="CI26" i="4" s="1"/>
  <c r="BH26" i="4"/>
  <c r="AE11" i="4"/>
  <c r="CI11" i="4" s="1"/>
  <c r="BH11" i="4"/>
  <c r="D51" i="4"/>
  <c r="BI51" i="4"/>
  <c r="BI47" i="4"/>
  <c r="D47" i="4"/>
  <c r="BI39" i="4"/>
  <c r="D39" i="4"/>
  <c r="BI27" i="4"/>
  <c r="D27" i="4"/>
  <c r="BI19" i="4"/>
  <c r="D19" i="4"/>
  <c r="BI15" i="4"/>
  <c r="D15" i="4"/>
  <c r="AE18" i="4"/>
  <c r="BG36" i="4"/>
  <c r="AE42" i="4"/>
  <c r="CI42" i="4" s="1"/>
  <c r="BH42" i="4"/>
  <c r="AE10" i="4"/>
  <c r="CI10" i="4" s="1"/>
  <c r="BH10" i="4"/>
  <c r="AE53" i="4"/>
  <c r="CI53" i="4" s="1"/>
  <c r="BH53" i="4"/>
  <c r="AE33" i="4"/>
  <c r="CI33" i="4" s="1"/>
  <c r="AE21" i="4"/>
  <c r="CI21" i="4" s="1"/>
  <c r="BH21" i="4"/>
  <c r="BH57" i="4"/>
  <c r="BH41" i="4"/>
  <c r="BI25" i="4"/>
  <c r="D25" i="4"/>
  <c r="BI9" i="4"/>
  <c r="D9" i="4"/>
  <c r="BG55" i="4"/>
  <c r="BG51" i="4"/>
  <c r="BG39" i="4"/>
  <c r="BG35" i="4"/>
  <c r="BG23" i="4"/>
  <c r="BG19" i="4"/>
  <c r="BH54" i="4"/>
  <c r="BI57" i="4"/>
  <c r="F33" i="5"/>
  <c r="F25" i="5"/>
  <c r="F21" i="5"/>
  <c r="F13" i="5"/>
  <c r="F9" i="5"/>
  <c r="L50" i="4"/>
  <c r="L34" i="4"/>
  <c r="BP34" i="4" s="1"/>
  <c r="BQ57" i="4"/>
  <c r="BQ53" i="4"/>
  <c r="BQ49" i="4"/>
  <c r="BQ45" i="4"/>
  <c r="BQ41" i="4"/>
  <c r="BQ37" i="4"/>
  <c r="BQ33" i="4"/>
  <c r="BQ29" i="4"/>
  <c r="BQ25" i="4"/>
  <c r="BQ21" i="4"/>
  <c r="BQ17" i="4"/>
  <c r="BQ13" i="4"/>
  <c r="BQ9" i="4"/>
  <c r="BV55" i="4"/>
  <c r="BV51" i="4"/>
  <c r="BV47" i="4"/>
  <c r="BV43" i="4"/>
  <c r="BV39" i="4"/>
  <c r="BV35" i="4"/>
  <c r="BV31" i="4"/>
  <c r="BV27" i="4"/>
  <c r="BV23" i="4"/>
  <c r="BV19" i="4"/>
  <c r="BV15" i="4"/>
  <c r="BV11" i="4"/>
  <c r="CA57" i="4"/>
  <c r="CA53" i="4"/>
  <c r="CA49" i="4"/>
  <c r="CA45" i="4"/>
  <c r="CA41" i="4"/>
  <c r="CA37" i="4"/>
  <c r="CA33" i="4"/>
  <c r="CA29" i="4"/>
  <c r="CA25" i="4"/>
  <c r="CA21" i="4"/>
  <c r="CA17" i="4"/>
  <c r="CA13" i="4"/>
  <c r="CA9" i="4"/>
  <c r="BG54" i="4"/>
  <c r="CI54" i="4" s="1"/>
  <c r="BG50" i="4"/>
  <c r="BG46" i="4"/>
  <c r="CI46" i="4" s="1"/>
  <c r="BG42" i="4"/>
  <c r="BG38" i="4"/>
  <c r="BG34" i="4"/>
  <c r="BG30" i="4"/>
  <c r="BG26" i="4"/>
  <c r="BG22" i="4"/>
  <c r="CI22" i="4" s="1"/>
  <c r="BG18" i="4"/>
  <c r="BG14" i="4"/>
  <c r="BG10" i="4"/>
  <c r="BI22" i="4"/>
  <c r="BI14" i="4"/>
  <c r="BQ50" i="4"/>
  <c r="BQ36" i="4"/>
  <c r="BQ28" i="4"/>
  <c r="BQ22" i="4"/>
  <c r="I39" i="5"/>
  <c r="I35" i="5"/>
  <c r="I31" i="5"/>
  <c r="I27" i="5"/>
  <c r="I23" i="5"/>
  <c r="I19" i="5"/>
  <c r="I15" i="5"/>
  <c r="I11" i="5"/>
  <c r="BQ56" i="4"/>
  <c r="L56" i="4"/>
  <c r="BP56" i="4" s="1"/>
  <c r="BQ40" i="4"/>
  <c r="L40" i="4"/>
  <c r="BP40" i="4" s="1"/>
  <c r="BQ24" i="4"/>
  <c r="L24" i="4"/>
  <c r="BP24" i="4" s="1"/>
  <c r="BQ8" i="4"/>
  <c r="L8" i="4"/>
  <c r="BP8" i="4" s="1"/>
  <c r="BQ48" i="4"/>
  <c r="BQ20" i="4"/>
  <c r="BQ12" i="4"/>
  <c r="C1" i="8"/>
  <c r="B1" i="8"/>
  <c r="BH9" i="4" l="1"/>
  <c r="AE9" i="4"/>
  <c r="CI9" i="4" s="1"/>
  <c r="AE27" i="4"/>
  <c r="CI27" i="4" s="1"/>
  <c r="BH27" i="4"/>
  <c r="DJ15" i="2"/>
  <c r="CQ15" i="1"/>
  <c r="CH15" i="1"/>
  <c r="DJ15" i="1" s="1"/>
  <c r="CQ31" i="1"/>
  <c r="CH31" i="1"/>
  <c r="DJ31" i="1" s="1"/>
  <c r="CQ14" i="1"/>
  <c r="CH14" i="1"/>
  <c r="DJ14" i="1" s="1"/>
  <c r="CQ30" i="1"/>
  <c r="CH30" i="1"/>
  <c r="DJ30" i="1" s="1"/>
  <c r="CH13" i="1"/>
  <c r="DJ13" i="1" s="1"/>
  <c r="CQ13" i="1"/>
  <c r="CH21" i="1"/>
  <c r="DJ21" i="1" s="1"/>
  <c r="CQ21" i="1"/>
  <c r="CH37" i="1"/>
  <c r="DJ37" i="1" s="1"/>
  <c r="CQ37" i="1"/>
  <c r="BH16" i="4"/>
  <c r="AE16" i="4"/>
  <c r="CI16" i="4" s="1"/>
  <c r="BH32" i="4"/>
  <c r="AE32" i="4"/>
  <c r="CI32" i="4" s="1"/>
  <c r="BH48" i="4"/>
  <c r="AE48" i="4"/>
  <c r="CI48" i="4" s="1"/>
  <c r="CH24" i="2"/>
  <c r="DJ24" i="2" s="1"/>
  <c r="CQ24" i="2"/>
  <c r="BP57" i="4"/>
  <c r="AE57" i="4"/>
  <c r="CI57" i="4" s="1"/>
  <c r="CH11" i="1"/>
  <c r="DJ11" i="1" s="1"/>
  <c r="CQ11" i="1"/>
  <c r="CH19" i="1"/>
  <c r="DJ19" i="1" s="1"/>
  <c r="CQ19" i="1"/>
  <c r="CH27" i="1"/>
  <c r="DJ27" i="1" s="1"/>
  <c r="CQ27" i="1"/>
  <c r="CH35" i="1"/>
  <c r="DJ35" i="1" s="1"/>
  <c r="CQ35" i="1"/>
  <c r="CH12" i="2"/>
  <c r="DJ12" i="2" s="1"/>
  <c r="BH25" i="4"/>
  <c r="AE25" i="4"/>
  <c r="CI25" i="4" s="1"/>
  <c r="BH19" i="4"/>
  <c r="AE19" i="4"/>
  <c r="CI19" i="4" s="1"/>
  <c r="BH39" i="4"/>
  <c r="AE39" i="4"/>
  <c r="CI39" i="4" s="1"/>
  <c r="BH20" i="4"/>
  <c r="AE20" i="4"/>
  <c r="CI20" i="4" s="1"/>
  <c r="AE13" i="4"/>
  <c r="CI13" i="4" s="1"/>
  <c r="DJ10" i="2"/>
  <c r="CQ15" i="2"/>
  <c r="CI30" i="4"/>
  <c r="DJ12" i="1"/>
  <c r="CI38" i="4"/>
  <c r="DJ16" i="1"/>
  <c r="DJ8" i="1"/>
  <c r="CQ10" i="1"/>
  <c r="CH10" i="1"/>
  <c r="DJ10" i="1" s="1"/>
  <c r="CQ18" i="1"/>
  <c r="CH18" i="1"/>
  <c r="DJ18" i="1" s="1"/>
  <c r="CQ26" i="1"/>
  <c r="CH26" i="1"/>
  <c r="DJ26" i="1" s="1"/>
  <c r="CQ34" i="1"/>
  <c r="CH34" i="1"/>
  <c r="DJ34" i="1" s="1"/>
  <c r="CH9" i="1"/>
  <c r="DJ9" i="1" s="1"/>
  <c r="CQ9" i="1"/>
  <c r="CH17" i="1"/>
  <c r="DJ17" i="1" s="1"/>
  <c r="CQ17" i="1"/>
  <c r="CH25" i="1"/>
  <c r="DJ25" i="1" s="1"/>
  <c r="CQ25" i="1"/>
  <c r="CH33" i="1"/>
  <c r="DJ33" i="1" s="1"/>
  <c r="CQ33" i="1"/>
  <c r="AE17" i="4"/>
  <c r="CI17" i="4" s="1"/>
  <c r="AE15" i="4"/>
  <c r="CI15" i="4" s="1"/>
  <c r="BH15" i="4"/>
  <c r="AE47" i="4"/>
  <c r="CI47" i="4" s="1"/>
  <c r="BH47" i="4"/>
  <c r="AE8" i="4"/>
  <c r="CI8" i="4" s="1"/>
  <c r="CQ13" i="2"/>
  <c r="CH13" i="2"/>
  <c r="DJ13" i="2" s="1"/>
  <c r="BF17" i="2"/>
  <c r="DJ17" i="2" s="1"/>
  <c r="CQ17" i="2"/>
  <c r="DJ40" i="1"/>
  <c r="CQ23" i="1"/>
  <c r="CH23" i="1"/>
  <c r="DJ23" i="1" s="1"/>
  <c r="CQ39" i="1"/>
  <c r="CH39" i="1"/>
  <c r="DJ39" i="1" s="1"/>
  <c r="CQ22" i="1"/>
  <c r="CH22" i="1"/>
  <c r="DJ22" i="1" s="1"/>
  <c r="CQ38" i="1"/>
  <c r="CH38" i="1"/>
  <c r="DJ38" i="1" s="1"/>
  <c r="CH29" i="1"/>
  <c r="DJ29" i="1" s="1"/>
  <c r="CQ29" i="1"/>
  <c r="BP50" i="4"/>
  <c r="AE50" i="4"/>
  <c r="CI50" i="4" s="1"/>
  <c r="BH24" i="4"/>
  <c r="AE24" i="4"/>
  <c r="CI24" i="4" s="1"/>
  <c r="BH40" i="4"/>
  <c r="AE40" i="4"/>
  <c r="CI40" i="4" s="1"/>
  <c r="AE45" i="4"/>
  <c r="CI45" i="4" s="1"/>
  <c r="AE41" i="4"/>
  <c r="CI41" i="4" s="1"/>
  <c r="AE34" i="4"/>
  <c r="CI34" i="4" s="1"/>
  <c r="CI18" i="4"/>
  <c r="BH51" i="4"/>
  <c r="AE51" i="4"/>
  <c r="CI51" i="4" s="1"/>
  <c r="BH12" i="4"/>
  <c r="AE12" i="4"/>
  <c r="CI12" i="4" s="1"/>
  <c r="BH28" i="4"/>
  <c r="AE28" i="4"/>
  <c r="CI28" i="4" s="1"/>
  <c r="BH36" i="4"/>
  <c r="AE36" i="4"/>
  <c r="CI36" i="4" s="1"/>
  <c r="BH44" i="4"/>
  <c r="AE44" i="4"/>
  <c r="CI44" i="4" s="1"/>
  <c r="AE43" i="4"/>
  <c r="CI43" i="4" s="1"/>
  <c r="BH43" i="4"/>
  <c r="CH8" i="2"/>
  <c r="DJ8" i="2" s="1"/>
  <c r="CQ8" i="2"/>
  <c r="CQ10" i="2"/>
  <c r="DJ11" i="2"/>
  <c r="BF9" i="2"/>
  <c r="DJ9" i="2" s="1"/>
  <c r="CQ9" i="2"/>
  <c r="DJ19" i="2"/>
  <c r="BP29" i="4"/>
  <c r="AE29" i="4"/>
  <c r="CI29" i="4" s="1"/>
  <c r="BP35" i="4"/>
  <c r="AE35" i="4"/>
  <c r="CI35" i="4" s="1"/>
  <c r="DJ24" i="1"/>
  <c r="DJ28" i="1"/>
  <c r="DJ23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Y7" i="2" s="1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DF7" i="1"/>
  <c r="AB7" i="1"/>
  <c r="CZ7" i="1" l="1"/>
  <c r="AA7" i="2"/>
  <c r="CL7" i="2"/>
  <c r="CS7" i="2"/>
  <c r="CX7" i="2"/>
  <c r="DC7" i="2"/>
  <c r="Z7" i="2"/>
  <c r="AD7" i="2"/>
  <c r="DF7" i="2"/>
  <c r="DH7" i="2"/>
  <c r="CY7" i="2"/>
  <c r="N7" i="2"/>
  <c r="M7" i="2" s="1"/>
  <c r="CM7" i="2"/>
  <c r="CT7" i="2"/>
  <c r="BU7" i="2"/>
  <c r="BZ7" i="2"/>
  <c r="DI7" i="2"/>
  <c r="BP7" i="2"/>
  <c r="AS7" i="2"/>
  <c r="DD7" i="2"/>
  <c r="E7" i="2"/>
  <c r="CN7" i="2"/>
  <c r="CZ7" i="2"/>
  <c r="BH7" i="2"/>
  <c r="BG7" i="2" s="1"/>
  <c r="CV7" i="2"/>
  <c r="DA7" i="2"/>
  <c r="AB7" i="2"/>
  <c r="Y7" i="3"/>
  <c r="AC7" i="3"/>
  <c r="BB7" i="5"/>
  <c r="BJ7" i="4"/>
  <c r="AA7" i="3"/>
  <c r="X7" i="1"/>
  <c r="AC7" i="1"/>
  <c r="Z7" i="1"/>
  <c r="CK7" i="1"/>
  <c r="CO7" i="1"/>
  <c r="CU7" i="1"/>
  <c r="DE7" i="1"/>
  <c r="DI7" i="1"/>
  <c r="N7" i="5"/>
  <c r="AA7" i="1"/>
  <c r="AB7" i="3"/>
  <c r="CY7" i="1"/>
  <c r="AL7" i="5"/>
  <c r="BE7" i="5"/>
  <c r="V7" i="5"/>
  <c r="CB7" i="4"/>
  <c r="CF7" i="4"/>
  <c r="N7" i="1"/>
  <c r="M7" i="1" s="1"/>
  <c r="AD7" i="1"/>
  <c r="AN7" i="1"/>
  <c r="DD7" i="1"/>
  <c r="CM7" i="1"/>
  <c r="CX7" i="1"/>
  <c r="DG7" i="1"/>
  <c r="R7" i="4"/>
  <c r="AG7" i="4"/>
  <c r="AF7" i="4" s="1"/>
  <c r="AT7" i="4"/>
  <c r="CG7" i="4"/>
  <c r="BL7" i="4"/>
  <c r="BR7" i="4"/>
  <c r="W7" i="4"/>
  <c r="BY7" i="4"/>
  <c r="AO7" i="4"/>
  <c r="CC7" i="4"/>
  <c r="Z7" i="3"/>
  <c r="Q7" i="5"/>
  <c r="AT7" i="5"/>
  <c r="BW7" i="4"/>
  <c r="BS7" i="4"/>
  <c r="CT7" i="1"/>
  <c r="E7" i="1"/>
  <c r="BN7" i="4"/>
  <c r="BT7" i="4"/>
  <c r="BX7" i="4"/>
  <c r="BU7" i="4"/>
  <c r="CE7" i="4"/>
  <c r="E7" i="3"/>
  <c r="N7" i="3"/>
  <c r="M7" i="3" s="1"/>
  <c r="Y7" i="1"/>
  <c r="BM7" i="4"/>
  <c r="CN7" i="1"/>
  <c r="BU7" i="1"/>
  <c r="DH7" i="1"/>
  <c r="H7" i="5"/>
  <c r="CD7" i="4"/>
  <c r="CH7" i="4"/>
  <c r="CS7" i="1"/>
  <c r="AX7" i="1"/>
  <c r="CL7" i="1"/>
  <c r="CV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1" l="1"/>
  <c r="DB7" i="2"/>
  <c r="CW7" i="2"/>
  <c r="W7" i="2"/>
  <c r="BO7" i="2"/>
  <c r="CH7" i="2" s="1"/>
  <c r="D7" i="2"/>
  <c r="V7" i="2" s="1"/>
  <c r="AM7" i="2"/>
  <c r="BF7" i="2" s="1"/>
  <c r="CJ7" i="2"/>
  <c r="CI7" i="2"/>
  <c r="CA7" i="4"/>
  <c r="BI7" i="4"/>
  <c r="BV7" i="4"/>
  <c r="D7" i="4"/>
  <c r="BH7" i="4" s="1"/>
  <c r="CR7" i="1"/>
  <c r="W7" i="1"/>
  <c r="AM7" i="1"/>
  <c r="BF7" i="1" s="1"/>
  <c r="W7" i="3"/>
  <c r="DB7" i="1"/>
  <c r="I7" i="5"/>
  <c r="BO7" i="1"/>
  <c r="CQ7" i="1" s="1"/>
  <c r="D7" i="1"/>
  <c r="V7" i="1" s="1"/>
  <c r="CI7" i="1"/>
  <c r="F7" i="5"/>
  <c r="D7" i="3"/>
  <c r="V7" i="3" s="1"/>
  <c r="CJ7" i="1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 l="1"/>
  <c r="DJ7" i="2"/>
  <c r="AE7" i="4"/>
  <c r="CI7" i="4" s="1"/>
  <c r="CH7" i="1"/>
  <c r="DJ7" i="1" s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<sst xmlns="http://schemas.openxmlformats.org/spreadsheetml/2006/main" count="2501" uniqueCount="476">
  <si>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</si>
  <si>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</si>
  <si>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</si>
  <si>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</si>
  <si>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</si>
  <si>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</si>
  <si>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</si>
  <si>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</si>
  <si>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</si>
  <si>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</si>
  <si>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</si>
  <si>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</si>
  <si>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</si>
  <si>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</si>
  <si>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</si>
  <si>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</si>
  <si>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</si>
  <si>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</si>
  <si>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</si>
  <si>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</si>
  <si>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</si>
  <si>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</si>
  <si>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</si>
  <si>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</si>
  <si>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</si>
  <si>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</si>
  <si>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</si>
  <si>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</si>
  <si>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</si>
  <si>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</si>
  <si>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</si>
  <si>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</si>
  <si>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</si>
  <si>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</si>
  <si>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</si>
  <si>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</si>
  <si>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</si>
  <si>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</si>
  <si>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</si>
  <si>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</si>
  <si>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</si>
  <si>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</si>
  <si>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</si>
  <si>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</si>
  <si>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</si>
  <si>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</si>
  <si>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</si>
  <si>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</si>
  <si>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</si>
  <si>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</si>
  <si>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</si>
  <si>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</si>
  <si>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</si>
  <si>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</si>
  <si>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</si>
  <si>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</si>
  <si>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</si>
  <si>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</si>
  <si>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</si>
  <si>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</si>
  <si>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</si>
  <si>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</si>
  <si>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</si>
  <si>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</si>
  <si>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</si>
  <si>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</si>
  <si>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</si>
  <si>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</si>
  <si>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</si>
  <si>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</si>
  <si>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</si>
  <si>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</si>
  <si>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</si>
  <si>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</si>
  <si>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</si>
  <si>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</si>
  <si>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</si>
  <si>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</si>
  <si>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</si>
  <si>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</si>
  <si>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</si>
  <si>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</si>
  <si>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</si>
  <si>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</si>
  <si>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</si>
  <si>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</si>
  <si>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</si>
  <si>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</si>
  <si>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</si>
  <si>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</si>
  <si>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</si>
  <si>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</si>
  <si>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</si>
  <si>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</si>
  <si>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</si>
  <si>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</si>
  <si>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</si>
  <si>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</si>
  <si>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</si>
  <si>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</si>
  <si>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</si>
  <si>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</si>
  <si>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</si>
  <si>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</si>
  <si>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</si>
  <si>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</si>
  <si>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</si>
  <si>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</si>
  <si>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</si>
  <si>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</si>
  <si>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</si>
  <si>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</si>
  <si>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</si>
  <si>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</si>
  <si>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</si>
  <si>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</si>
  <si>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</si>
  <si>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</si>
  <si>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</si>
  <si>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</si>
  <si>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</si>
  <si>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</si>
  <si>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</si>
  <si>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</si>
  <si>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</si>
  <si>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</si>
  <si>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</si>
  <si>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</si>
  <si>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</si>
  <si>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</si>
  <si>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</si>
  <si>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</si>
  <si>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</si>
  <si>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</si>
  <si>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</si>
  <si>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</si>
  <si>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</si>
  <si>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</si>
  <si>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</si>
  <si>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</si>
  <si>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</si>
  <si>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</si>
  <si>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</si>
  <si>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</si>
  <si>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</si>
  <si>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</si>
  <si>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</si>
  <si>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</si>
  <si>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</si>
  <si>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</si>
  <si>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</si>
  <si>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</si>
  <si>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</si>
  <si>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</si>
  <si>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</si>
  <si>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</si>
  <si>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</si>
  <si>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</si>
  <si>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</si>
  <si>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</si>
  <si>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</si>
  <si>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</si>
  <si>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</si>
  <si>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</si>
  <si>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</si>
  <si>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</si>
  <si>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</si>
  <si>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</si>
  <si>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</si>
  <si>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</si>
  <si>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</si>
  <si>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</si>
  <si>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</si>
  <si>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</si>
  <si>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</si>
  <si>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</si>
  <si>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</si>
  <si>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</si>
  <si>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</si>
  <si>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</si>
  <si>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</si>
  <si>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</si>
  <si>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</si>
  <si>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</si>
  <si>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</si>
  <si>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</si>
  <si>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</si>
  <si>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</si>
  <si>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</si>
  <si>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</si>
  <si>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</si>
  <si>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</si>
  <si>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</si>
  <si>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</si>
  <si>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</si>
  <si>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</si>
  <si>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</si>
  <si>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</si>
  <si>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</si>
  <si>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</si>
  <si>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</si>
  <si>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</si>
  <si>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</si>
  <si>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</si>
  <si>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</si>
  <si>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</si>
  <si>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</si>
  <si>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</si>
  <si>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</si>
  <si>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</si>
  <si>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</si>
  <si>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</si>
  <si>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</si>
  <si>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</si>
  <si>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</si>
  <si>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</si>
  <si>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</si>
  <si>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</si>
  <si>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</si>
  <si>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</si>
  <si>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</si>
  <si>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</si>
  <si>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</si>
  <si>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</si>
  <si>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</si>
  <si>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</si>
  <si>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</si>
  <si>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</si>
  <si>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</si>
  <si>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</si>
  <si>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</si>
  <si>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</si>
  <si>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</si>
  <si>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</si>
  <si>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</si>
  <si>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</si>
  <si>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</si>
  <si>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</si>
  <si>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</si>
  <si>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</si>
  <si>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</si>
  <si>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</si>
  <si>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</si>
  <si>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</si>
  <si>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</si>
  <si>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</si>
  <si>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</si>
  <si>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</si>
  <si>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</si>
  <si>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</si>
  <si>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</si>
  <si>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</si>
  <si>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</si>
  <si>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</si>
  <si>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</si>
  <si>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</si>
  <si>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</si>
  <si>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</si>
  <si>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</si>
  <si>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</si>
  <si>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</si>
  <si>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</si>
  <si>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</si>
  <si>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</si>
  <si>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</si>
  <si>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</si>
  <si>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</si>
  <si>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</si>
  <si>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</si>
  <si>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</si>
  <si>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</si>
  <si>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</si>
  <si>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</si>
  <si>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</si>
  <si>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</si>
  <si>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</si>
  <si>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</si>
  <si>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</si>
  <si>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</si>
  <si>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</si>
  <si>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</si>
  <si>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</si>
  <si>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</si>
  <si>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</si>
  <si>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</si>
  <si>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</si>
  <si>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</si>
  <si>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</si>
  <si>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</si>
  <si>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</si>
  <si>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</si>
  <si>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</si>
  <si>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</si>
  <si>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</si>
  <si>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</si>
  <si>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</si>
  <si>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</si>
  <si>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</si>
  <si>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</si>
  <si>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</si>
  <si>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</si>
  <si>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</si>
  <si>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</si>
  <si>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</si>
  <si>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</si>
  <si>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</si>
  <si>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</si>
  <si>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</si>
  <si>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</si>
  <si>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</si>
  <si>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</si>
  <si>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</si>
  <si>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</si>
  <si>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</si>
  <si>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</si>
  <si>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</si>
  <si>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</si>
  <si>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03000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</si>
  <si>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</si>
  <si>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</si>
  <si>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</si>
  <si>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</si>
  <si>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</si>
  <si>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</si>
  <si>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03201</t>
  </si>
  <si>
    <t>盛岡市</t>
  </si>
  <si>
    <t>031050</t>
  </si>
  <si>
    <t>03829</t>
  </si>
  <si>
    <t>盛岡北部行政事務組合</t>
  </si>
  <si>
    <t>03831</t>
  </si>
  <si>
    <t>紫波、稗貫衛生処理組合</t>
  </si>
  <si>
    <t>03833</t>
  </si>
  <si>
    <t>岩手・玉山環境組合</t>
  </si>
  <si>
    <t>03840</t>
  </si>
  <si>
    <t>盛岡・紫波地区環境施設組合</t>
  </si>
  <si>
    <t>03854</t>
  </si>
  <si>
    <t>盛岡地区衛生処理組合</t>
  </si>
  <si>
    <t>03202</t>
  </si>
  <si>
    <t>宮古市</t>
  </si>
  <si>
    <t>031084</t>
  </si>
  <si>
    <t>03867</t>
  </si>
  <si>
    <t>宮古地区広域行政組合</t>
  </si>
  <si>
    <t>03203</t>
  </si>
  <si>
    <t>大船渡市</t>
  </si>
  <si>
    <t>031071</t>
  </si>
  <si>
    <t>03855</t>
  </si>
  <si>
    <t>大船渡地区環境衛生組合</t>
  </si>
  <si>
    <t>03878</t>
  </si>
  <si>
    <t>気仙広域連合</t>
  </si>
  <si>
    <t>03883</t>
  </si>
  <si>
    <t>岩手沿岸南部広域環境組合</t>
  </si>
  <si>
    <t>03205</t>
  </si>
  <si>
    <t>花巻市</t>
  </si>
  <si>
    <t>031053</t>
  </si>
  <si>
    <t>03819</t>
  </si>
  <si>
    <t>北上地区広域行政組合</t>
  </si>
  <si>
    <t>03881</t>
  </si>
  <si>
    <t>岩手中部広域行政組合</t>
  </si>
  <si>
    <t>03206</t>
  </si>
  <si>
    <t>北上市</t>
  </si>
  <si>
    <t>031054</t>
  </si>
  <si>
    <t>03207</t>
  </si>
  <si>
    <t>久慈市</t>
  </si>
  <si>
    <t>031072</t>
  </si>
  <si>
    <t>03835</t>
  </si>
  <si>
    <t>久慈広域連合</t>
  </si>
  <si>
    <t>03208</t>
  </si>
  <si>
    <t>遠野市</t>
  </si>
  <si>
    <t>031056</t>
  </si>
  <si>
    <t>03209</t>
  </si>
  <si>
    <t>一関市</t>
  </si>
  <si>
    <t>031104</t>
  </si>
  <si>
    <t>03851</t>
  </si>
  <si>
    <t>一関地区広域行政組合</t>
  </si>
  <si>
    <t>03210</t>
  </si>
  <si>
    <t>陸前高田市</t>
  </si>
  <si>
    <t>031074</t>
  </si>
  <si>
    <t>03211</t>
  </si>
  <si>
    <t>釜石市</t>
  </si>
  <si>
    <t>031086</t>
  </si>
  <si>
    <t>03862</t>
  </si>
  <si>
    <t>釜石大槌地区行政事務組合</t>
  </si>
  <si>
    <t>03213</t>
  </si>
  <si>
    <t>二戸市</t>
  </si>
  <si>
    <t>031076</t>
  </si>
  <si>
    <t>03828</t>
  </si>
  <si>
    <t>二戸地区広域行政事務組合</t>
  </si>
  <si>
    <t>03214</t>
  </si>
  <si>
    <t>八幡平市</t>
  </si>
  <si>
    <t>031061</t>
  </si>
  <si>
    <t>03215</t>
  </si>
  <si>
    <t>奥州市</t>
  </si>
  <si>
    <t>031105</t>
  </si>
  <si>
    <t>03873</t>
  </si>
  <si>
    <t>奥州金ケ崎行政事務組合</t>
  </si>
  <si>
    <t>03216</t>
  </si>
  <si>
    <t>滝沢市</t>
  </si>
  <si>
    <t>031111</t>
  </si>
  <si>
    <t>03886</t>
  </si>
  <si>
    <t>滝沢・雫石環境組合</t>
  </si>
  <si>
    <t>03301</t>
  </si>
  <si>
    <t>雫石町</t>
  </si>
  <si>
    <t>031088</t>
  </si>
  <si>
    <t>03302</t>
  </si>
  <si>
    <t>葛巻町</t>
  </si>
  <si>
    <t>031064</t>
  </si>
  <si>
    <t>03303</t>
  </si>
  <si>
    <t>岩手町</t>
  </si>
  <si>
    <t>031109</t>
  </si>
  <si>
    <t>03321</t>
  </si>
  <si>
    <t>紫波町</t>
  </si>
  <si>
    <t>031090</t>
  </si>
  <si>
    <t>紫波・稗貫衛生処理組合</t>
  </si>
  <si>
    <t>03322</t>
  </si>
  <si>
    <t>矢巾町</t>
  </si>
  <si>
    <t>031112</t>
  </si>
  <si>
    <t>03366</t>
  </si>
  <si>
    <t>西和賀町</t>
  </si>
  <si>
    <t>031110</t>
  </si>
  <si>
    <t>03381</t>
  </si>
  <si>
    <t>金ケ崎町</t>
  </si>
  <si>
    <t>031108</t>
  </si>
  <si>
    <t>03402</t>
  </si>
  <si>
    <t>平泉町</t>
  </si>
  <si>
    <t>031113</t>
  </si>
  <si>
    <t>03441</t>
  </si>
  <si>
    <t>住田町</t>
  </si>
  <si>
    <t>031114</t>
  </si>
  <si>
    <t>03461</t>
  </si>
  <si>
    <t>大槌町</t>
  </si>
  <si>
    <t>031093</t>
  </si>
  <si>
    <t>03482</t>
  </si>
  <si>
    <t>山田町</t>
  </si>
  <si>
    <t>031115</t>
  </si>
  <si>
    <t>03483</t>
  </si>
  <si>
    <t>岩泉町</t>
  </si>
  <si>
    <t>031116</t>
  </si>
  <si>
    <t>03484</t>
  </si>
  <si>
    <t>田野畑村</t>
  </si>
  <si>
    <t>031117</t>
  </si>
  <si>
    <t>03485</t>
  </si>
  <si>
    <t>普代村</t>
  </si>
  <si>
    <t>031118</t>
  </si>
  <si>
    <t>03501</t>
  </si>
  <si>
    <t>軽米町</t>
  </si>
  <si>
    <t>031119</t>
  </si>
  <si>
    <t>03503</t>
  </si>
  <si>
    <t>野田村</t>
  </si>
  <si>
    <t>031120</t>
  </si>
  <si>
    <t>03506</t>
  </si>
  <si>
    <t>九戸村</t>
  </si>
  <si>
    <t>031121</t>
  </si>
  <si>
    <t>03507</t>
  </si>
  <si>
    <t>洋野町</t>
  </si>
  <si>
    <t>031122</t>
  </si>
  <si>
    <t>03524</t>
  </si>
  <si>
    <t>一戸町</t>
  </si>
  <si>
    <t>031123</t>
  </si>
  <si>
    <t>032038</t>
  </si>
  <si>
    <t>032022</t>
  </si>
  <si>
    <t>032045</t>
  </si>
  <si>
    <t>032040</t>
  </si>
  <si>
    <t>032025</t>
  </si>
  <si>
    <t>032026</t>
  </si>
  <si>
    <t>032027</t>
  </si>
  <si>
    <t>032028</t>
  </si>
  <si>
    <t>032049</t>
  </si>
  <si>
    <t>032047</t>
  </si>
  <si>
    <t>032043</t>
  </si>
  <si>
    <t>032032</t>
  </si>
  <si>
    <t>032033</t>
  </si>
  <si>
    <t>032044</t>
  </si>
  <si>
    <t>032035</t>
  </si>
  <si>
    <t>032036</t>
  </si>
  <si>
    <t>032037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</si>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</sst>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</v>
      </c>
      <c r="B7" s="154" t="s">
        <v>317</v>
      </c>
      <c r="C7" s="138" t="s">
        <v>33</v>
      </c>
      <c r="D7" s="140">
        <f>SUM(E7,+L7)</f>
        <v>13001704</v>
      </c>
      <c r="E7" s="140">
        <f>SUM(F7:I7,K7)</f>
        <v>1312125</v>
      </c>
      <c r="F7" s="140">
        <f>SUM(F$8:F$207)</f>
        <v>26835</v>
      </c>
      <c r="G7" s="140">
        <f>SUM(G$8:G$207)</f>
        <v>115</v>
      </c>
      <c r="H7" s="140">
        <f>SUM(H$8:H$207)</f>
        <v>104400</v>
      </c>
      <c r="I7" s="140">
        <f>SUM(I$8:I$207)</f>
        <v>570781</v>
      </c>
      <c r="J7" s="143" t="s">
        <v>314</v>
      </c>
      <c r="K7" s="140">
        <f>SUM(K$8:K$207)</f>
        <v>609994</v>
      </c>
      <c r="L7" s="140">
        <f>SUM(L$8:L$207)</f>
        <v>11689579</v>
      </c>
      <c r="M7" s="140">
        <f>SUM(N7,+U7)</f>
        <v>3420680</v>
      </c>
      <c r="N7" s="140">
        <f>SUM(O7:R7,T7)</f>
        <v>588284</v>
      </c>
      <c r="O7" s="140">
        <f>SUM(O$8:O$207)</f>
        <v>25730</v>
      </c>
      <c r="P7" s="140">
        <f>SUM(P$8:P$207)</f>
        <v>0</v>
      </c>
      <c r="Q7" s="140">
        <f>SUM(Q$8:Q$207)</f>
        <v>218800</v>
      </c>
      <c r="R7" s="140">
        <f>SUM(R$8:R$207)</f>
        <v>325648</v>
      </c>
      <c r="S7" s="143" t="s">
        <v>314</v>
      </c>
      <c r="T7" s="140">
        <f>SUM(T$8:T$207)</f>
        <v>18106</v>
      </c>
      <c r="U7" s="140">
        <f>SUM(U$8:U$207)</f>
        <v>2832396</v>
      </c>
      <c r="V7" s="140">
        <f t="shared" ref="V7:AA7" si="0">+SUM(D7,M7)</f>
        <v>16422384</v>
      </c>
      <c r="W7" s="140">
        <f t="shared" si="0"/>
        <v>1900409</v>
      </c>
      <c r="X7" s="140">
        <f t="shared" si="0"/>
        <v>52565</v>
      </c>
      <c r="Y7" s="140">
        <f t="shared" si="0"/>
        <v>115</v>
      </c>
      <c r="Z7" s="140">
        <f t="shared" si="0"/>
        <v>323200</v>
      </c>
      <c r="AA7" s="140">
        <f t="shared" si="0"/>
        <v>896429</v>
      </c>
      <c r="AB7" s="142" t="str">
        <f>IF(+SUM(J7,S7)=0,"-",+SUM(J7,S7))</f>
        <v>-</v>
      </c>
      <c r="AC7" s="140">
        <f>+SUM(K7,T7)</f>
        <v>628100</v>
      </c>
      <c r="AD7" s="140">
        <f>+SUM(L7,U7)</f>
        <v>14521975</v>
      </c>
      <c r="AE7" s="140">
        <f>SUM(AF7,+AK7)</f>
        <v>126805</v>
      </c>
      <c r="AF7" s="140">
        <f>SUM(AG7:AJ7)</f>
        <v>101724</v>
      </c>
      <c r="AG7" s="140">
        <f t="shared" ref="AG7:AL7" si="1">SUM(AG$8:AG$207)</f>
        <v>0</v>
      </c>
      <c r="AH7" s="140">
        <f t="shared" si="1"/>
        <v>49175</v>
      </c>
      <c r="AI7" s="140">
        <f t="shared" si="1"/>
        <v>52244</v>
      </c>
      <c r="AJ7" s="140">
        <f t="shared" si="1"/>
        <v>305</v>
      </c>
      <c r="AK7" s="140">
        <f t="shared" si="1"/>
        <v>25081</v>
      </c>
      <c r="AL7" s="140">
        <f t="shared" si="1"/>
        <v>199376</v>
      </c>
      <c r="AM7" s="140">
        <f>SUM(AN7,AS7,AW7,AX7,BD7)</f>
        <v>5760583</v>
      </c>
      <c r="AN7" s="140">
        <f>SUM(AO7:AR7)</f>
        <v>1266251</v>
      </c>
      <c r="AO7" s="140">
        <f>SUM(AO$8:AO$207)</f>
        <v>667584</v>
      </c>
      <c r="AP7" s="140">
        <f>SUM(AP$8:AP$207)</f>
        <v>242415</v>
      </c>
      <c r="AQ7" s="140">
        <f>SUM(AQ$8:AQ$207)</f>
        <v>311877</v>
      </c>
      <c r="AR7" s="140">
        <f>SUM(AR$8:AR$207)</f>
        <v>44375</v>
      </c>
      <c r="AS7" s="140">
        <f>SUM(AT7:AV7)</f>
        <v>881728</v>
      </c>
      <c r="AT7" s="140">
        <f>SUM(AT$8:AT$207)</f>
        <v>50023</v>
      </c>
      <c r="AU7" s="140">
        <f>SUM(AU$8:AU$207)</f>
        <v>705124</v>
      </c>
      <c r="AV7" s="140">
        <f>SUM(AV$8:AV$207)</f>
        <v>126581</v>
      </c>
      <c r="AW7" s="140">
        <f>SUM(AW$8:AW$207)</f>
        <v>7722</v>
      </c>
      <c r="AX7" s="140">
        <f>SUM(AY7:BB7)</f>
        <v>3604742</v>
      </c>
      <c r="AY7" s="140">
        <f t="shared" ref="AY7:BE7" si="2">SUM(AY$8:AY$207)</f>
        <v>2565603</v>
      </c>
      <c r="AZ7" s="140">
        <f t="shared" si="2"/>
        <v>894524</v>
      </c>
      <c r="BA7" s="140">
        <f t="shared" si="2"/>
        <v>137153</v>
      </c>
      <c r="BB7" s="140">
        <f t="shared" si="2"/>
        <v>7462</v>
      </c>
      <c r="BC7" s="140">
        <f t="shared" si="2"/>
        <v>6900178</v>
      </c>
      <c r="BD7" s="140">
        <f t="shared" si="2"/>
        <v>140</v>
      </c>
      <c r="BE7" s="140">
        <f t="shared" si="2"/>
        <v>14762</v>
      </c>
      <c r="BF7" s="140">
        <f>SUM(AE7,+AM7,+BE7)</f>
        <v>5902150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413104</v>
      </c>
      <c r="BO7" s="140">
        <f>SUM(BP7,BU7,BY7,BZ7,CF7)</f>
        <v>530581</v>
      </c>
      <c r="BP7" s="140">
        <f>SUM(BQ7:BT7)</f>
        <v>50415</v>
      </c>
      <c r="BQ7" s="140">
        <f>SUM(BQ$8:BQ$207)</f>
        <v>50415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108747</v>
      </c>
      <c r="BV7" s="140">
        <f>SUM(BV$8:BV$207)</f>
        <v>30209</v>
      </c>
      <c r="BW7" s="140">
        <f>SUM(BW$8:BW$207)</f>
        <v>78538</v>
      </c>
      <c r="BX7" s="140">
        <f>SUM(BX$8:BX$207)</f>
        <v>0</v>
      </c>
      <c r="BY7" s="140">
        <f>SUM(BY$8:BY$207)</f>
        <v>0</v>
      </c>
      <c r="BZ7" s="140">
        <f>SUM(CA7:CD7)</f>
        <v>371419</v>
      </c>
      <c r="CA7" s="140">
        <f t="shared" ref="CA7:CG7" si="4">SUM(CA$8:CA$207)</f>
        <v>353430</v>
      </c>
      <c r="CB7" s="140">
        <f t="shared" si="4"/>
        <v>17989</v>
      </c>
      <c r="CC7" s="140">
        <f t="shared" si="4"/>
        <v>0</v>
      </c>
      <c r="CD7" s="140">
        <f t="shared" si="4"/>
        <v>0</v>
      </c>
      <c r="CE7" s="140">
        <f t="shared" si="4"/>
        <v>2476995</v>
      </c>
      <c r="CF7" s="140">
        <f t="shared" si="4"/>
        <v>0</v>
      </c>
      <c r="CG7" s="140">
        <f t="shared" si="4"/>
        <v>0</v>
      </c>
      <c r="CH7" s="140">
        <f>SUM(BG7,+BO7,+CG7)</f>
        <v>530581</v>
      </c>
      <c r="CI7" s="140">
        <f t="shared" ref="CI7:DJ7" si="5">SUM(AE7,+BG7)</f>
        <v>126805</v>
      </c>
      <c r="CJ7" s="140">
        <f t="shared" si="5"/>
        <v>101724</v>
      </c>
      <c r="CK7" s="140">
        <f t="shared" si="5"/>
        <v>0</v>
      </c>
      <c r="CL7" s="140">
        <f t="shared" si="5"/>
        <v>49175</v>
      </c>
      <c r="CM7" s="140">
        <f t="shared" si="5"/>
        <v>52244</v>
      </c>
      <c r="CN7" s="140">
        <f t="shared" si="5"/>
        <v>305</v>
      </c>
      <c r="CO7" s="140">
        <f t="shared" si="5"/>
        <v>25081</v>
      </c>
      <c r="CP7" s="140">
        <f t="shared" si="5"/>
        <v>612480</v>
      </c>
      <c r="CQ7" s="140">
        <f t="shared" si="5"/>
        <v>6291164</v>
      </c>
      <c r="CR7" s="140">
        <f t="shared" si="5"/>
        <v>1316666</v>
      </c>
      <c r="CS7" s="140">
        <f t="shared" si="5"/>
        <v>717999</v>
      </c>
      <c r="CT7" s="140">
        <f t="shared" si="5"/>
        <v>242415</v>
      </c>
      <c r="CU7" s="140">
        <f t="shared" si="5"/>
        <v>311877</v>
      </c>
      <c r="CV7" s="140">
        <f t="shared" si="5"/>
        <v>44375</v>
      </c>
      <c r="CW7" s="140">
        <f t="shared" si="5"/>
        <v>990475</v>
      </c>
      <c r="CX7" s="140">
        <f t="shared" si="5"/>
        <v>80232</v>
      </c>
      <c r="CY7" s="140">
        <f t="shared" si="5"/>
        <v>783662</v>
      </c>
      <c r="CZ7" s="140">
        <f t="shared" si="5"/>
        <v>126581</v>
      </c>
      <c r="DA7" s="140">
        <f t="shared" si="5"/>
        <v>7722</v>
      </c>
      <c r="DB7" s="140">
        <f t="shared" si="5"/>
        <v>3976161</v>
      </c>
      <c r="DC7" s="140">
        <f t="shared" si="5"/>
        <v>2919033</v>
      </c>
      <c r="DD7" s="140">
        <f t="shared" si="5"/>
        <v>912513</v>
      </c>
      <c r="DE7" s="140">
        <f t="shared" si="5"/>
        <v>137153</v>
      </c>
      <c r="DF7" s="140">
        <f t="shared" si="5"/>
        <v>7462</v>
      </c>
      <c r="DG7" s="140">
        <f t="shared" si="5"/>
        <v>9377173</v>
      </c>
      <c r="DH7" s="140">
        <f t="shared" si="5"/>
        <v>140</v>
      </c>
      <c r="DI7" s="140">
        <f t="shared" si="5"/>
        <v>14762</v>
      </c>
      <c r="DJ7" s="140">
        <f t="shared" si="5"/>
        <v>6432731</v>
      </c>
    </row>
    <row r="8" spans="1:114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SUM(E8,+L8)</f>
        <v>3099512</v>
      </c>
      <c r="E8" s="121">
        <f>SUM(F8:I8,K8)</f>
        <v>792430</v>
      </c>
      <c r="F8" s="121">
        <v>819</v>
      </c>
      <c r="G8" s="121">
        <v>0</v>
      </c>
      <c r="H8" s="121">
        <v>0</v>
      </c>
      <c r="I8" s="121">
        <v>311871</v>
      </c>
      <c r="J8" s="122" t="s">
        <v>475</v>
      </c>
      <c r="K8" s="121">
        <v>479740</v>
      </c>
      <c r="L8" s="121">
        <v>2307082</v>
      </c>
      <c r="M8" s="121">
        <f>SUM(N8,+U8)</f>
        <v>279939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475</v>
      </c>
      <c r="T8" s="121">
        <v>0</v>
      </c>
      <c r="U8" s="121">
        <v>279939</v>
      </c>
      <c r="V8" s="121">
        <f>+SUM(D8,M8)</f>
        <v>3379451</v>
      </c>
      <c r="W8" s="121">
        <f>+SUM(E8,N8)</f>
        <v>792430</v>
      </c>
      <c r="X8" s="121">
        <f>+SUM(F8,O8)</f>
        <v>819</v>
      </c>
      <c r="Y8" s="121">
        <f>+SUM(G8,P8)</f>
        <v>0</v>
      </c>
      <c r="Z8" s="121">
        <f>+SUM(H8,Q8)</f>
        <v>0</v>
      </c>
      <c r="AA8" s="121">
        <f>+SUM(I8,R8)</f>
        <v>311871</v>
      </c>
      <c r="AB8" s="122" t="str">
        <f>IF(+SUM(J8,S8)=0,"-",+SUM(J8,S8))</f>
        <v>-</v>
      </c>
      <c r="AC8" s="121">
        <f>+SUM(K8,T8)</f>
        <v>479740</v>
      </c>
      <c r="AD8" s="121">
        <f>+SUM(L8,U8)</f>
        <v>2587021</v>
      </c>
      <c r="AE8" s="121">
        <f>SUM(AF8,+AK8)</f>
        <v>56268</v>
      </c>
      <c r="AF8" s="121">
        <f>SUM(AG8:AJ8)</f>
        <v>46196</v>
      </c>
      <c r="AG8" s="121">
        <v>0</v>
      </c>
      <c r="AH8" s="121">
        <v>0</v>
      </c>
      <c r="AI8" s="121">
        <v>46196</v>
      </c>
      <c r="AJ8" s="121">
        <v>0</v>
      </c>
      <c r="AK8" s="121">
        <v>10072</v>
      </c>
      <c r="AL8" s="121">
        <v>59837</v>
      </c>
      <c r="AM8" s="121">
        <f>SUM(AN8,AS8,AW8,AX8,BD8)</f>
        <v>2274100</v>
      </c>
      <c r="AN8" s="121">
        <f>SUM(AO8:AR8)</f>
        <v>647930</v>
      </c>
      <c r="AO8" s="121">
        <v>288180</v>
      </c>
      <c r="AP8" s="121">
        <v>112470</v>
      </c>
      <c r="AQ8" s="121">
        <v>218165</v>
      </c>
      <c r="AR8" s="121">
        <v>29115</v>
      </c>
      <c r="AS8" s="121">
        <f>SUM(AT8:AV8)</f>
        <v>588106</v>
      </c>
      <c r="AT8" s="121">
        <v>20745</v>
      </c>
      <c r="AU8" s="121">
        <v>543455</v>
      </c>
      <c r="AV8" s="121">
        <v>23906</v>
      </c>
      <c r="AW8" s="121">
        <v>0</v>
      </c>
      <c r="AX8" s="121">
        <f>SUM(AY8:BB8)</f>
        <v>1038064</v>
      </c>
      <c r="AY8" s="121">
        <v>636783</v>
      </c>
      <c r="AZ8" s="121">
        <v>379486</v>
      </c>
      <c r="BA8" s="121">
        <v>21795</v>
      </c>
      <c r="BB8" s="121">
        <v>0</v>
      </c>
      <c r="BC8" s="121">
        <v>709307</v>
      </c>
      <c r="BD8" s="121">
        <v>0</v>
      </c>
      <c r="BE8" s="121">
        <v>0</v>
      </c>
      <c r="BF8" s="121">
        <f>SUM(AE8,+AM8,+BE8)</f>
        <v>2330368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33436</v>
      </c>
      <c r="BP8" s="121">
        <f>SUM(BQ8:BT8)</f>
        <v>3109</v>
      </c>
      <c r="BQ8" s="121">
        <v>3109</v>
      </c>
      <c r="BR8" s="121">
        <v>0</v>
      </c>
      <c r="BS8" s="121">
        <v>0</v>
      </c>
      <c r="BT8" s="121">
        <v>0</v>
      </c>
      <c r="BU8" s="121">
        <f>SUM(BV8:BX8)</f>
        <v>29813</v>
      </c>
      <c r="BV8" s="121">
        <v>29813</v>
      </c>
      <c r="BW8" s="121">
        <v>0</v>
      </c>
      <c r="BX8" s="121">
        <v>0</v>
      </c>
      <c r="BY8" s="121">
        <v>0</v>
      </c>
      <c r="BZ8" s="121">
        <f>SUM(CA8:CD8)</f>
        <v>514</v>
      </c>
      <c r="CA8" s="121">
        <v>514</v>
      </c>
      <c r="CB8" s="121">
        <v>0</v>
      </c>
      <c r="CC8" s="121">
        <v>0</v>
      </c>
      <c r="CD8" s="121">
        <v>0</v>
      </c>
      <c r="CE8" s="121">
        <v>246503</v>
      </c>
      <c r="CF8" s="121">
        <v>0</v>
      </c>
      <c r="CG8" s="121">
        <v>0</v>
      </c>
      <c r="CH8" s="121">
        <f>SUM(BG8,+BO8,+CG8)</f>
        <v>33436</v>
      </c>
      <c r="CI8" s="121">
        <f>SUM(AE8,+BG8)</f>
        <v>56268</v>
      </c>
      <c r="CJ8" s="121">
        <f>SUM(AF8,+BH8)</f>
        <v>46196</v>
      </c>
      <c r="CK8" s="121">
        <f>SUM(AG8,+BI8)</f>
        <v>0</v>
      </c>
      <c r="CL8" s="121">
        <f>SUM(AH8,+BJ8)</f>
        <v>0</v>
      </c>
      <c r="CM8" s="121">
        <f>SUM(AI8,+BK8)</f>
        <v>46196</v>
      </c>
      <c r="CN8" s="121">
        <f>SUM(AJ8,+BL8)</f>
        <v>0</v>
      </c>
      <c r="CO8" s="121">
        <f>SUM(AK8,+BM8)</f>
        <v>10072</v>
      </c>
      <c r="CP8" s="121">
        <f>SUM(AL8,+BN8)</f>
        <v>59837</v>
      </c>
      <c r="CQ8" s="121">
        <f>SUM(AM8,+BO8)</f>
        <v>2307536</v>
      </c>
      <c r="CR8" s="121">
        <f>SUM(AN8,+BP8)</f>
        <v>651039</v>
      </c>
      <c r="CS8" s="121">
        <f>SUM(AO8,+BQ8)</f>
        <v>291289</v>
      </c>
      <c r="CT8" s="121">
        <f>SUM(AP8,+BR8)</f>
        <v>112470</v>
      </c>
      <c r="CU8" s="121">
        <f>SUM(AQ8,+BS8)</f>
        <v>218165</v>
      </c>
      <c r="CV8" s="121">
        <f>SUM(AR8,+BT8)</f>
        <v>29115</v>
      </c>
      <c r="CW8" s="121">
        <f>SUM(AS8,+BU8)</f>
        <v>617919</v>
      </c>
      <c r="CX8" s="121">
        <f>SUM(AT8,+BV8)</f>
        <v>50558</v>
      </c>
      <c r="CY8" s="121">
        <f>SUM(AU8,+BW8)</f>
        <v>543455</v>
      </c>
      <c r="CZ8" s="121">
        <f>SUM(AV8,+BX8)</f>
        <v>23906</v>
      </c>
      <c r="DA8" s="121">
        <f>SUM(AW8,+BY8)</f>
        <v>0</v>
      </c>
      <c r="DB8" s="121">
        <f>SUM(AX8,+BZ8)</f>
        <v>1038578</v>
      </c>
      <c r="DC8" s="121">
        <f>SUM(AY8,+CA8)</f>
        <v>637297</v>
      </c>
      <c r="DD8" s="121">
        <f>SUM(AZ8,+CB8)</f>
        <v>379486</v>
      </c>
      <c r="DE8" s="121">
        <f>SUM(BA8,+CC8)</f>
        <v>21795</v>
      </c>
      <c r="DF8" s="121">
        <f>SUM(BB8,+CD8)</f>
        <v>0</v>
      </c>
      <c r="DG8" s="121">
        <f>SUM(BC8,+CE8)</f>
        <v>955810</v>
      </c>
      <c r="DH8" s="121">
        <f>SUM(BD8,+CF8)</f>
        <v>0</v>
      </c>
      <c r="DI8" s="121">
        <f>SUM(BE8,+CG8)</f>
        <v>0</v>
      </c>
      <c r="DJ8" s="121">
        <f>SUM(BF8,+CH8)</f>
        <v>2363804</v>
      </c>
    </row>
    <row r="9" spans="1:114" s="136" customFormat="1" ht="13.5" customHeight="1" x14ac:dyDescent="0.15">
      <c r="A9" s="119" t="s">
        <v>5</v>
      </c>
      <c r="B9" s="120" t="s">
        <v>337</v>
      </c>
      <c r="C9" s="119" t="s">
        <v>338</v>
      </c>
      <c r="D9" s="121">
        <f>SUM(E9,+L9)</f>
        <v>603723</v>
      </c>
      <c r="E9" s="121">
        <f>SUM(F9:I9,K9)</f>
        <v>12200</v>
      </c>
      <c r="F9" s="121">
        <v>0</v>
      </c>
      <c r="G9" s="121">
        <v>0</v>
      </c>
      <c r="H9" s="121">
        <v>12200</v>
      </c>
      <c r="I9" s="121">
        <v>0</v>
      </c>
      <c r="J9" s="122" t="s">
        <v>475</v>
      </c>
      <c r="K9" s="121">
        <v>0</v>
      </c>
      <c r="L9" s="121">
        <v>591523</v>
      </c>
      <c r="M9" s="121">
        <f>SUM(N9,+U9)</f>
        <v>319785</v>
      </c>
      <c r="N9" s="121">
        <f>SUM(O9:R9,T9)</f>
        <v>161700</v>
      </c>
      <c r="O9" s="121">
        <v>0</v>
      </c>
      <c r="P9" s="121">
        <v>0</v>
      </c>
      <c r="Q9" s="121">
        <v>161700</v>
      </c>
      <c r="R9" s="121">
        <v>0</v>
      </c>
      <c r="S9" s="122" t="s">
        <v>475</v>
      </c>
      <c r="T9" s="121">
        <v>0</v>
      </c>
      <c r="U9" s="121">
        <v>158085</v>
      </c>
      <c r="V9" s="121">
        <f>+SUM(D9,M9)</f>
        <v>923508</v>
      </c>
      <c r="W9" s="121">
        <f>+SUM(E9,N9)</f>
        <v>173900</v>
      </c>
      <c r="X9" s="121">
        <f>+SUM(F9,O9)</f>
        <v>0</v>
      </c>
      <c r="Y9" s="121">
        <f>+SUM(G9,P9)</f>
        <v>0</v>
      </c>
      <c r="Z9" s="121">
        <f>+SUM(H9,Q9)</f>
        <v>173900</v>
      </c>
      <c r="AA9" s="121">
        <f>+SUM(I9,R9)</f>
        <v>0</v>
      </c>
      <c r="AB9" s="122" t="str">
        <f>IF(+SUM(J9,S9)=0,"-",+SUM(J9,S9))</f>
        <v>-</v>
      </c>
      <c r="AC9" s="121">
        <f>+SUM(K9,T9)</f>
        <v>0</v>
      </c>
      <c r="AD9" s="121">
        <f>+SUM(L9,U9)</f>
        <v>749608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348763</v>
      </c>
      <c r="AN9" s="121">
        <f>SUM(AO9:AR9)</f>
        <v>107318</v>
      </c>
      <c r="AO9" s="121">
        <v>18938</v>
      </c>
      <c r="AP9" s="121">
        <v>88380</v>
      </c>
      <c r="AQ9" s="121">
        <v>0</v>
      </c>
      <c r="AR9" s="121">
        <v>0</v>
      </c>
      <c r="AS9" s="121">
        <f>SUM(AT9:AV9)</f>
        <v>6216</v>
      </c>
      <c r="AT9" s="121">
        <v>6216</v>
      </c>
      <c r="AU9" s="121">
        <v>0</v>
      </c>
      <c r="AV9" s="121">
        <v>0</v>
      </c>
      <c r="AW9" s="121">
        <v>0</v>
      </c>
      <c r="AX9" s="121">
        <f>SUM(AY9:BB9)</f>
        <v>235229</v>
      </c>
      <c r="AY9" s="121">
        <v>235229</v>
      </c>
      <c r="AZ9" s="121">
        <v>0</v>
      </c>
      <c r="BA9" s="121">
        <v>0</v>
      </c>
      <c r="BB9" s="121">
        <v>0</v>
      </c>
      <c r="BC9" s="121">
        <v>254960</v>
      </c>
      <c r="BD9" s="121">
        <v>0</v>
      </c>
      <c r="BE9" s="121">
        <v>0</v>
      </c>
      <c r="BF9" s="121">
        <f>SUM(AE9,+AM9,+BE9)</f>
        <v>348763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234472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85313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234472</v>
      </c>
      <c r="CQ9" s="121">
        <f>SUM(AM9,+BO9)</f>
        <v>348763</v>
      </c>
      <c r="CR9" s="121">
        <f>SUM(AN9,+BP9)</f>
        <v>107318</v>
      </c>
      <c r="CS9" s="121">
        <f>SUM(AO9,+BQ9)</f>
        <v>18938</v>
      </c>
      <c r="CT9" s="121">
        <f>SUM(AP9,+BR9)</f>
        <v>88380</v>
      </c>
      <c r="CU9" s="121">
        <f>SUM(AQ9,+BS9)</f>
        <v>0</v>
      </c>
      <c r="CV9" s="121">
        <f>SUM(AR9,+BT9)</f>
        <v>0</v>
      </c>
      <c r="CW9" s="121">
        <f>SUM(AS9,+BU9)</f>
        <v>6216</v>
      </c>
      <c r="CX9" s="121">
        <f>SUM(AT9,+BV9)</f>
        <v>6216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235229</v>
      </c>
      <c r="DC9" s="121">
        <f>SUM(AY9,+CA9)</f>
        <v>235229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340273</v>
      </c>
      <c r="DH9" s="121">
        <f>SUM(BD9,+CF9)</f>
        <v>0</v>
      </c>
      <c r="DI9" s="121">
        <f>SUM(BE9,+CG9)</f>
        <v>0</v>
      </c>
      <c r="DJ9" s="121">
        <f>SUM(BF9,+CH9)</f>
        <v>348763</v>
      </c>
    </row>
    <row r="10" spans="1:114" s="136" customFormat="1" ht="13.5" customHeight="1" x14ac:dyDescent="0.15">
      <c r="A10" s="119" t="s">
        <v>5</v>
      </c>
      <c r="B10" s="120" t="s">
        <v>342</v>
      </c>
      <c r="C10" s="119" t="s">
        <v>343</v>
      </c>
      <c r="D10" s="121">
        <f>SUM(E10,+L10)</f>
        <v>405035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475</v>
      </c>
      <c r="K10" s="121">
        <v>0</v>
      </c>
      <c r="L10" s="121">
        <v>405035</v>
      </c>
      <c r="M10" s="121">
        <f>SUM(N10,+U10)</f>
        <v>89463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475</v>
      </c>
      <c r="T10" s="121">
        <v>0</v>
      </c>
      <c r="U10" s="121">
        <v>89463</v>
      </c>
      <c r="V10" s="121">
        <f>+SUM(D10,M10)</f>
        <v>494498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494498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16015</v>
      </c>
      <c r="AM10" s="121">
        <f>SUM(AN10,AS10,AW10,AX10,BD10)</f>
        <v>20407</v>
      </c>
      <c r="AN10" s="121">
        <f>SUM(AO10:AR10)</f>
        <v>2545</v>
      </c>
      <c r="AO10" s="121">
        <v>2545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17862</v>
      </c>
      <c r="AY10" s="121">
        <v>15552</v>
      </c>
      <c r="AZ10" s="121">
        <v>0</v>
      </c>
      <c r="BA10" s="121">
        <v>1838</v>
      </c>
      <c r="BB10" s="121">
        <v>472</v>
      </c>
      <c r="BC10" s="121">
        <v>368613</v>
      </c>
      <c r="BD10" s="121">
        <v>0</v>
      </c>
      <c r="BE10" s="121">
        <v>0</v>
      </c>
      <c r="BF10" s="121">
        <f>SUM(AE10,+AM10,+BE10)</f>
        <v>20407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636</v>
      </c>
      <c r="BP10" s="121">
        <f>SUM(BQ10:BT10)</f>
        <v>636</v>
      </c>
      <c r="BQ10" s="121">
        <v>636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88827</v>
      </c>
      <c r="CF10" s="121">
        <v>0</v>
      </c>
      <c r="CG10" s="121">
        <v>0</v>
      </c>
      <c r="CH10" s="121">
        <f>SUM(BG10,+BO10,+CG10)</f>
        <v>636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16015</v>
      </c>
      <c r="CQ10" s="121">
        <f>SUM(AM10,+BO10)</f>
        <v>21043</v>
      </c>
      <c r="CR10" s="121">
        <f>SUM(AN10,+BP10)</f>
        <v>3181</v>
      </c>
      <c r="CS10" s="121">
        <f>SUM(AO10,+BQ10)</f>
        <v>3181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17862</v>
      </c>
      <c r="DC10" s="121">
        <f>SUM(AY10,+CA10)</f>
        <v>15552</v>
      </c>
      <c r="DD10" s="121">
        <f>SUM(AZ10,+CB10)</f>
        <v>0</v>
      </c>
      <c r="DE10" s="121">
        <f>SUM(BA10,+CC10)</f>
        <v>1838</v>
      </c>
      <c r="DF10" s="121">
        <f>SUM(BB10,+CD10)</f>
        <v>472</v>
      </c>
      <c r="DG10" s="121">
        <f>SUM(BC10,+CE10)</f>
        <v>457440</v>
      </c>
      <c r="DH10" s="121">
        <f>SUM(BD10,+CF10)</f>
        <v>0</v>
      </c>
      <c r="DI10" s="121">
        <f>SUM(BE10,+CG10)</f>
        <v>0</v>
      </c>
      <c r="DJ10" s="121">
        <f>SUM(BF10,+CH10)</f>
        <v>21043</v>
      </c>
    </row>
    <row r="11" spans="1:114" s="136" customFormat="1" ht="13.5" customHeight="1" x14ac:dyDescent="0.15">
      <c r="A11" s="119" t="s">
        <v>5</v>
      </c>
      <c r="B11" s="120" t="s">
        <v>351</v>
      </c>
      <c r="C11" s="119" t="s">
        <v>352</v>
      </c>
      <c r="D11" s="121">
        <f>SUM(E11,+L11)</f>
        <v>401529</v>
      </c>
      <c r="E11" s="121">
        <f>SUM(F11:I11,K11)</f>
        <v>20834</v>
      </c>
      <c r="F11" s="121">
        <v>156</v>
      </c>
      <c r="G11" s="121">
        <v>0</v>
      </c>
      <c r="H11" s="121">
        <v>0</v>
      </c>
      <c r="I11" s="121">
        <v>20597</v>
      </c>
      <c r="J11" s="122" t="s">
        <v>475</v>
      </c>
      <c r="K11" s="121">
        <v>81</v>
      </c>
      <c r="L11" s="121">
        <v>380695</v>
      </c>
      <c r="M11" s="121">
        <f>SUM(N11,+U11)</f>
        <v>266974</v>
      </c>
      <c r="N11" s="121">
        <f>SUM(O11:R11,T11)</f>
        <v>86560</v>
      </c>
      <c r="O11" s="121">
        <v>0</v>
      </c>
      <c r="P11" s="121">
        <v>0</v>
      </c>
      <c r="Q11" s="121">
        <v>0</v>
      </c>
      <c r="R11" s="121">
        <v>86560</v>
      </c>
      <c r="S11" s="122" t="s">
        <v>475</v>
      </c>
      <c r="T11" s="121">
        <v>0</v>
      </c>
      <c r="U11" s="121">
        <v>180414</v>
      </c>
      <c r="V11" s="121">
        <f>+SUM(D11,M11)</f>
        <v>668503</v>
      </c>
      <c r="W11" s="121">
        <f>+SUM(E11,N11)</f>
        <v>107394</v>
      </c>
      <c r="X11" s="121">
        <f>+SUM(F11,O11)</f>
        <v>156</v>
      </c>
      <c r="Y11" s="121">
        <f>+SUM(G11,P11)</f>
        <v>0</v>
      </c>
      <c r="Z11" s="121">
        <f>+SUM(H11,Q11)</f>
        <v>0</v>
      </c>
      <c r="AA11" s="121">
        <f>+SUM(I11,R11)</f>
        <v>107157</v>
      </c>
      <c r="AB11" s="122" t="str">
        <f>IF(+SUM(J11,S11)=0,"-",+SUM(J11,S11))</f>
        <v>-</v>
      </c>
      <c r="AC11" s="121">
        <f>+SUM(K11,T11)</f>
        <v>81</v>
      </c>
      <c r="AD11" s="121">
        <f>+SUM(L11,U11)</f>
        <v>561109</v>
      </c>
      <c r="AE11" s="121">
        <f>SUM(AF11,+AK11)</f>
        <v>26441</v>
      </c>
      <c r="AF11" s="121">
        <f>SUM(AG11:AJ11)</f>
        <v>26441</v>
      </c>
      <c r="AG11" s="121">
        <v>0</v>
      </c>
      <c r="AH11" s="121">
        <v>26441</v>
      </c>
      <c r="AI11" s="121">
        <v>0</v>
      </c>
      <c r="AJ11" s="121">
        <v>0</v>
      </c>
      <c r="AK11" s="121">
        <v>0</v>
      </c>
      <c r="AL11" s="121">
        <v>3495</v>
      </c>
      <c r="AM11" s="121">
        <f>SUM(AN11,AS11,AW11,AX11,BD11)</f>
        <v>367763</v>
      </c>
      <c r="AN11" s="121">
        <f>SUM(AO11:AR11)</f>
        <v>69801</v>
      </c>
      <c r="AO11" s="121">
        <v>13720</v>
      </c>
      <c r="AP11" s="121">
        <v>0</v>
      </c>
      <c r="AQ11" s="121">
        <v>52108</v>
      </c>
      <c r="AR11" s="121">
        <v>3973</v>
      </c>
      <c r="AS11" s="121">
        <f>SUM(AT11:AV11)</f>
        <v>62538</v>
      </c>
      <c r="AT11" s="121">
        <v>0</v>
      </c>
      <c r="AU11" s="121">
        <v>49775</v>
      </c>
      <c r="AV11" s="121">
        <v>12763</v>
      </c>
      <c r="AW11" s="121">
        <v>0</v>
      </c>
      <c r="AX11" s="121">
        <f>SUM(AY11:BB11)</f>
        <v>235424</v>
      </c>
      <c r="AY11" s="121">
        <v>202359</v>
      </c>
      <c r="AZ11" s="121">
        <v>18246</v>
      </c>
      <c r="BA11" s="121">
        <v>10726</v>
      </c>
      <c r="BB11" s="121">
        <v>4093</v>
      </c>
      <c r="BC11" s="121">
        <v>3830</v>
      </c>
      <c r="BD11" s="121">
        <v>0</v>
      </c>
      <c r="BE11" s="121">
        <v>0</v>
      </c>
      <c r="BF11" s="121">
        <f>SUM(AE11,+AM11,+BE11)</f>
        <v>394204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102555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102555</v>
      </c>
      <c r="CA11" s="121">
        <v>102555</v>
      </c>
      <c r="CB11" s="121">
        <v>0</v>
      </c>
      <c r="CC11" s="121">
        <v>0</v>
      </c>
      <c r="CD11" s="121">
        <v>0</v>
      </c>
      <c r="CE11" s="121">
        <v>164419</v>
      </c>
      <c r="CF11" s="121">
        <v>0</v>
      </c>
      <c r="CG11" s="121">
        <v>0</v>
      </c>
      <c r="CH11" s="121">
        <f>SUM(BG11,+BO11,+CG11)</f>
        <v>102555</v>
      </c>
      <c r="CI11" s="121">
        <f>SUM(AE11,+BG11)</f>
        <v>26441</v>
      </c>
      <c r="CJ11" s="121">
        <f>SUM(AF11,+BH11)</f>
        <v>26441</v>
      </c>
      <c r="CK11" s="121">
        <f>SUM(AG11,+BI11)</f>
        <v>0</v>
      </c>
      <c r="CL11" s="121">
        <f>SUM(AH11,+BJ11)</f>
        <v>26441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3495</v>
      </c>
      <c r="CQ11" s="121">
        <f>SUM(AM11,+BO11)</f>
        <v>470318</v>
      </c>
      <c r="CR11" s="121">
        <f>SUM(AN11,+BP11)</f>
        <v>69801</v>
      </c>
      <c r="CS11" s="121">
        <f>SUM(AO11,+BQ11)</f>
        <v>13720</v>
      </c>
      <c r="CT11" s="121">
        <f>SUM(AP11,+BR11)</f>
        <v>0</v>
      </c>
      <c r="CU11" s="121">
        <f>SUM(AQ11,+BS11)</f>
        <v>52108</v>
      </c>
      <c r="CV11" s="121">
        <f>SUM(AR11,+BT11)</f>
        <v>3973</v>
      </c>
      <c r="CW11" s="121">
        <f>SUM(AS11,+BU11)</f>
        <v>62538</v>
      </c>
      <c r="CX11" s="121">
        <f>SUM(AT11,+BV11)</f>
        <v>0</v>
      </c>
      <c r="CY11" s="121">
        <f>SUM(AU11,+BW11)</f>
        <v>49775</v>
      </c>
      <c r="CZ11" s="121">
        <f>SUM(AV11,+BX11)</f>
        <v>12763</v>
      </c>
      <c r="DA11" s="121">
        <f>SUM(AW11,+BY11)</f>
        <v>0</v>
      </c>
      <c r="DB11" s="121">
        <f>SUM(AX11,+BZ11)</f>
        <v>337979</v>
      </c>
      <c r="DC11" s="121">
        <f>SUM(AY11,+CA11)</f>
        <v>304914</v>
      </c>
      <c r="DD11" s="121">
        <f>SUM(AZ11,+CB11)</f>
        <v>18246</v>
      </c>
      <c r="DE11" s="121">
        <f>SUM(BA11,+CC11)</f>
        <v>10726</v>
      </c>
      <c r="DF11" s="121">
        <f>SUM(BB11,+CD11)</f>
        <v>4093</v>
      </c>
      <c r="DG11" s="121">
        <f>SUM(BC11,+CE11)</f>
        <v>168249</v>
      </c>
      <c r="DH11" s="121">
        <f>SUM(BD11,+CF11)</f>
        <v>0</v>
      </c>
      <c r="DI11" s="121">
        <f>SUM(BE11,+CG11)</f>
        <v>0</v>
      </c>
      <c r="DJ11" s="121">
        <f>SUM(BF11,+CH11)</f>
        <v>496759</v>
      </c>
    </row>
    <row r="12" spans="1:114" s="136" customFormat="1" ht="13.5" customHeight="1" x14ac:dyDescent="0.15">
      <c r="A12" s="119" t="s">
        <v>5</v>
      </c>
      <c r="B12" s="120" t="s">
        <v>358</v>
      </c>
      <c r="C12" s="119" t="s">
        <v>359</v>
      </c>
      <c r="D12" s="121">
        <f>SUM(E12,+L12)</f>
        <v>487156</v>
      </c>
      <c r="E12" s="121">
        <f>SUM(F12:I12,K12)</f>
        <v>183098</v>
      </c>
      <c r="F12" s="121">
        <v>0</v>
      </c>
      <c r="G12" s="121">
        <v>0</v>
      </c>
      <c r="H12" s="121">
        <v>0</v>
      </c>
      <c r="I12" s="121">
        <v>164978</v>
      </c>
      <c r="J12" s="122" t="s">
        <v>475</v>
      </c>
      <c r="K12" s="121">
        <v>18120</v>
      </c>
      <c r="L12" s="121">
        <v>304058</v>
      </c>
      <c r="M12" s="121">
        <f>SUM(N12,+U12)</f>
        <v>261095</v>
      </c>
      <c r="N12" s="121">
        <f>SUM(O12:R12,T12)</f>
        <v>130523</v>
      </c>
      <c r="O12" s="121">
        <v>0</v>
      </c>
      <c r="P12" s="121">
        <v>0</v>
      </c>
      <c r="Q12" s="121">
        <v>0</v>
      </c>
      <c r="R12" s="121">
        <v>130523</v>
      </c>
      <c r="S12" s="122" t="s">
        <v>475</v>
      </c>
      <c r="T12" s="121">
        <v>0</v>
      </c>
      <c r="U12" s="121">
        <v>130572</v>
      </c>
      <c r="V12" s="121">
        <f>+SUM(D12,M12)</f>
        <v>748251</v>
      </c>
      <c r="W12" s="121">
        <f>+SUM(E12,N12)</f>
        <v>313621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295501</v>
      </c>
      <c r="AB12" s="122" t="str">
        <f>IF(+SUM(J12,S12)=0,"-",+SUM(J12,S12))</f>
        <v>-</v>
      </c>
      <c r="AC12" s="121">
        <f>+SUM(K12,T12)</f>
        <v>18120</v>
      </c>
      <c r="AD12" s="121">
        <f>+SUM(L12,U12)</f>
        <v>434630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3501</v>
      </c>
      <c r="AM12" s="121">
        <f>SUM(AN12,AS12,AW12,AX12,BD12)</f>
        <v>482017</v>
      </c>
      <c r="AN12" s="121">
        <f>SUM(AO12:AR12)</f>
        <v>36745</v>
      </c>
      <c r="AO12" s="121">
        <v>36745</v>
      </c>
      <c r="AP12" s="121">
        <v>0</v>
      </c>
      <c r="AQ12" s="121">
        <v>0</v>
      </c>
      <c r="AR12" s="121">
        <v>0</v>
      </c>
      <c r="AS12" s="121">
        <f>SUM(AT12:AV12)</f>
        <v>45999</v>
      </c>
      <c r="AT12" s="121">
        <v>7892</v>
      </c>
      <c r="AU12" s="121">
        <v>28493</v>
      </c>
      <c r="AV12" s="121">
        <v>9614</v>
      </c>
      <c r="AW12" s="121">
        <v>0</v>
      </c>
      <c r="AX12" s="121">
        <f>SUM(AY12:BB12)</f>
        <v>399273</v>
      </c>
      <c r="AY12" s="121">
        <v>247302</v>
      </c>
      <c r="AZ12" s="121">
        <v>139014</v>
      </c>
      <c r="BA12" s="121">
        <v>12957</v>
      </c>
      <c r="BB12" s="121">
        <v>0</v>
      </c>
      <c r="BC12" s="121">
        <v>1638</v>
      </c>
      <c r="BD12" s="121">
        <v>0</v>
      </c>
      <c r="BE12" s="121">
        <v>0</v>
      </c>
      <c r="BF12" s="121">
        <f>SUM(AE12,+AM12,+BE12)</f>
        <v>482017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139895</v>
      </c>
      <c r="BP12" s="121">
        <f>SUM(BQ12:BT12)</f>
        <v>1953</v>
      </c>
      <c r="BQ12" s="121">
        <v>1953</v>
      </c>
      <c r="BR12" s="121">
        <v>0</v>
      </c>
      <c r="BS12" s="121">
        <v>0</v>
      </c>
      <c r="BT12" s="121">
        <v>0</v>
      </c>
      <c r="BU12" s="121">
        <f>SUM(BV12:BX12)</f>
        <v>156</v>
      </c>
      <c r="BV12" s="121">
        <v>156</v>
      </c>
      <c r="BW12" s="121">
        <v>0</v>
      </c>
      <c r="BX12" s="121">
        <v>0</v>
      </c>
      <c r="BY12" s="121">
        <v>0</v>
      </c>
      <c r="BZ12" s="121">
        <f>SUM(CA12:CD12)</f>
        <v>137786</v>
      </c>
      <c r="CA12" s="121">
        <v>137786</v>
      </c>
      <c r="CB12" s="121">
        <v>0</v>
      </c>
      <c r="CC12" s="121">
        <v>0</v>
      </c>
      <c r="CD12" s="121">
        <v>0</v>
      </c>
      <c r="CE12" s="121">
        <v>121200</v>
      </c>
      <c r="CF12" s="121">
        <v>0</v>
      </c>
      <c r="CG12" s="121">
        <v>0</v>
      </c>
      <c r="CH12" s="121">
        <f>SUM(BG12,+BO12,+CG12)</f>
        <v>139895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3501</v>
      </c>
      <c r="CQ12" s="121">
        <f>SUM(AM12,+BO12)</f>
        <v>621912</v>
      </c>
      <c r="CR12" s="121">
        <f>SUM(AN12,+BP12)</f>
        <v>38698</v>
      </c>
      <c r="CS12" s="121">
        <f>SUM(AO12,+BQ12)</f>
        <v>38698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46155</v>
      </c>
      <c r="CX12" s="121">
        <f>SUM(AT12,+BV12)</f>
        <v>8048</v>
      </c>
      <c r="CY12" s="121">
        <f>SUM(AU12,+BW12)</f>
        <v>28493</v>
      </c>
      <c r="CZ12" s="121">
        <f>SUM(AV12,+BX12)</f>
        <v>9614</v>
      </c>
      <c r="DA12" s="121">
        <f>SUM(AW12,+BY12)</f>
        <v>0</v>
      </c>
      <c r="DB12" s="121">
        <f>SUM(AX12,+BZ12)</f>
        <v>537059</v>
      </c>
      <c r="DC12" s="121">
        <f>SUM(AY12,+CA12)</f>
        <v>385088</v>
      </c>
      <c r="DD12" s="121">
        <f>SUM(AZ12,+CB12)</f>
        <v>139014</v>
      </c>
      <c r="DE12" s="121">
        <f>SUM(BA12,+CC12)</f>
        <v>12957</v>
      </c>
      <c r="DF12" s="121">
        <f>SUM(BB12,+CD12)</f>
        <v>0</v>
      </c>
      <c r="DG12" s="121">
        <f>SUM(BC12,+CE12)</f>
        <v>122838</v>
      </c>
      <c r="DH12" s="121">
        <f>SUM(BD12,+CF12)</f>
        <v>0</v>
      </c>
      <c r="DI12" s="121">
        <f>SUM(BE12,+CG12)</f>
        <v>0</v>
      </c>
      <c r="DJ12" s="121">
        <f>SUM(BF12,+CH12)</f>
        <v>621912</v>
      </c>
    </row>
    <row r="13" spans="1:114" s="136" customFormat="1" ht="13.5" customHeight="1" x14ac:dyDescent="0.15">
      <c r="A13" s="119" t="s">
        <v>5</v>
      </c>
      <c r="B13" s="120" t="s">
        <v>361</v>
      </c>
      <c r="C13" s="119" t="s">
        <v>362</v>
      </c>
      <c r="D13" s="121">
        <f>SUM(E13,+L13)</f>
        <v>302910</v>
      </c>
      <c r="E13" s="121">
        <f>SUM(F13:I13,K13)</f>
        <v>3039</v>
      </c>
      <c r="F13" s="121">
        <v>3039</v>
      </c>
      <c r="G13" s="121">
        <v>0</v>
      </c>
      <c r="H13" s="121">
        <v>0</v>
      </c>
      <c r="I13" s="121">
        <v>0</v>
      </c>
      <c r="J13" s="122" t="s">
        <v>475</v>
      </c>
      <c r="K13" s="121">
        <v>0</v>
      </c>
      <c r="L13" s="121">
        <v>299871</v>
      </c>
      <c r="M13" s="121">
        <f>SUM(N13,+U13)</f>
        <v>59233</v>
      </c>
      <c r="N13" s="121">
        <f>SUM(O13:R13,T13)</f>
        <v>25730</v>
      </c>
      <c r="O13" s="121">
        <v>25730</v>
      </c>
      <c r="P13" s="121">
        <v>0</v>
      </c>
      <c r="Q13" s="121">
        <v>0</v>
      </c>
      <c r="R13" s="121">
        <v>0</v>
      </c>
      <c r="S13" s="122" t="s">
        <v>475</v>
      </c>
      <c r="T13" s="121">
        <v>0</v>
      </c>
      <c r="U13" s="121">
        <v>33503</v>
      </c>
      <c r="V13" s="121">
        <f>+SUM(D13,M13)</f>
        <v>362143</v>
      </c>
      <c r="W13" s="121">
        <f>+SUM(E13,N13)</f>
        <v>28769</v>
      </c>
      <c r="X13" s="121">
        <f>+SUM(F13,O13)</f>
        <v>28769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333374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2036</v>
      </c>
      <c r="AM13" s="121">
        <f>SUM(AN13,AS13,AW13,AX13,BD13)</f>
        <v>4079</v>
      </c>
      <c r="AN13" s="121">
        <f>SUM(AO13:AR13)</f>
        <v>4000</v>
      </c>
      <c r="AO13" s="121">
        <v>4000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79</v>
      </c>
      <c r="AY13" s="121">
        <v>79</v>
      </c>
      <c r="AZ13" s="121">
        <v>0</v>
      </c>
      <c r="BA13" s="121">
        <v>0</v>
      </c>
      <c r="BB13" s="121">
        <v>0</v>
      </c>
      <c r="BC13" s="121">
        <v>296795</v>
      </c>
      <c r="BD13" s="121">
        <v>0</v>
      </c>
      <c r="BE13" s="121">
        <v>0</v>
      </c>
      <c r="BF13" s="121">
        <f>SUM(AE13,+AM13,+BE13)</f>
        <v>4079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28209</v>
      </c>
      <c r="BO13" s="121">
        <f>SUM(BP13,BU13,BY13,BZ13,CF13)</f>
        <v>400</v>
      </c>
      <c r="BP13" s="121">
        <f>SUM(BQ13:BT13)</f>
        <v>400</v>
      </c>
      <c r="BQ13" s="121">
        <v>400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30624</v>
      </c>
      <c r="CF13" s="121">
        <v>0</v>
      </c>
      <c r="CG13" s="121">
        <v>0</v>
      </c>
      <c r="CH13" s="121">
        <f>SUM(BG13,+BO13,+CG13)</f>
        <v>400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30245</v>
      </c>
      <c r="CQ13" s="121">
        <f>SUM(AM13,+BO13)</f>
        <v>4479</v>
      </c>
      <c r="CR13" s="121">
        <f>SUM(AN13,+BP13)</f>
        <v>4400</v>
      </c>
      <c r="CS13" s="121">
        <f>SUM(AO13,+BQ13)</f>
        <v>4400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79</v>
      </c>
      <c r="DC13" s="121">
        <f>SUM(AY13,+CA13)</f>
        <v>79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327419</v>
      </c>
      <c r="DH13" s="121">
        <f>SUM(BD13,+CF13)</f>
        <v>0</v>
      </c>
      <c r="DI13" s="121">
        <f>SUM(BE13,+CG13)</f>
        <v>0</v>
      </c>
      <c r="DJ13" s="121">
        <f>SUM(BF13,+CH13)</f>
        <v>4479</v>
      </c>
    </row>
    <row r="14" spans="1:114" s="136" customFormat="1" ht="13.5" customHeight="1" x14ac:dyDescent="0.15">
      <c r="A14" s="119" t="s">
        <v>5</v>
      </c>
      <c r="B14" s="120" t="s">
        <v>366</v>
      </c>
      <c r="C14" s="119" t="s">
        <v>367</v>
      </c>
      <c r="D14" s="121">
        <f>SUM(E14,+L14)</f>
        <v>294638</v>
      </c>
      <c r="E14" s="121">
        <f>SUM(F14:I14,K14)</f>
        <v>27719</v>
      </c>
      <c r="F14" s="121">
        <v>0</v>
      </c>
      <c r="G14" s="121">
        <v>0</v>
      </c>
      <c r="H14" s="121">
        <v>0</v>
      </c>
      <c r="I14" s="121">
        <v>0</v>
      </c>
      <c r="J14" s="122" t="s">
        <v>475</v>
      </c>
      <c r="K14" s="121">
        <v>27719</v>
      </c>
      <c r="L14" s="121">
        <v>266919</v>
      </c>
      <c r="M14" s="121">
        <f>SUM(N14,+U14)</f>
        <v>226651</v>
      </c>
      <c r="N14" s="121">
        <f>SUM(O14:R14,T14)</f>
        <v>102479</v>
      </c>
      <c r="O14" s="121">
        <v>0</v>
      </c>
      <c r="P14" s="121">
        <v>0</v>
      </c>
      <c r="Q14" s="121">
        <v>0</v>
      </c>
      <c r="R14" s="121">
        <v>102463</v>
      </c>
      <c r="S14" s="122" t="s">
        <v>475</v>
      </c>
      <c r="T14" s="121">
        <v>16</v>
      </c>
      <c r="U14" s="121">
        <v>124172</v>
      </c>
      <c r="V14" s="121">
        <f>+SUM(D14,M14)</f>
        <v>521289</v>
      </c>
      <c r="W14" s="121">
        <f>+SUM(E14,N14)</f>
        <v>130198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102463</v>
      </c>
      <c r="AB14" s="122" t="str">
        <f>IF(+SUM(J14,S14)=0,"-",+SUM(J14,S14))</f>
        <v>-</v>
      </c>
      <c r="AC14" s="121">
        <f>+SUM(K14,T14)</f>
        <v>27735</v>
      </c>
      <c r="AD14" s="121">
        <f>+SUM(L14,U14)</f>
        <v>391091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7629</v>
      </c>
      <c r="AM14" s="121">
        <f>SUM(AN14,AS14,AW14,AX14,BD14)</f>
        <v>191217</v>
      </c>
      <c r="AN14" s="121">
        <f>SUM(AO14:AR14)</f>
        <v>39281</v>
      </c>
      <c r="AO14" s="121">
        <v>39281</v>
      </c>
      <c r="AP14" s="121">
        <v>0</v>
      </c>
      <c r="AQ14" s="121">
        <v>0</v>
      </c>
      <c r="AR14" s="121">
        <v>0</v>
      </c>
      <c r="AS14" s="121">
        <f>SUM(AT14:AV14)</f>
        <v>35848</v>
      </c>
      <c r="AT14" s="121">
        <v>925</v>
      </c>
      <c r="AU14" s="121">
        <v>20960</v>
      </c>
      <c r="AV14" s="121">
        <v>13963</v>
      </c>
      <c r="AW14" s="121">
        <v>0</v>
      </c>
      <c r="AX14" s="121">
        <f>SUM(AY14:BB14)</f>
        <v>116088</v>
      </c>
      <c r="AY14" s="121">
        <v>76416</v>
      </c>
      <c r="AZ14" s="121">
        <v>34805</v>
      </c>
      <c r="BA14" s="121">
        <v>4867</v>
      </c>
      <c r="BB14" s="121">
        <v>0</v>
      </c>
      <c r="BC14" s="121">
        <v>92592</v>
      </c>
      <c r="BD14" s="121">
        <v>0</v>
      </c>
      <c r="BE14" s="121">
        <v>3200</v>
      </c>
      <c r="BF14" s="121">
        <f>SUM(AE14,+AM14,+BE14)</f>
        <v>194417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226651</v>
      </c>
      <c r="BP14" s="121">
        <f>SUM(BQ14:BT14)</f>
        <v>23451</v>
      </c>
      <c r="BQ14" s="121">
        <v>23451</v>
      </c>
      <c r="BR14" s="121">
        <v>0</v>
      </c>
      <c r="BS14" s="121">
        <v>0</v>
      </c>
      <c r="BT14" s="121">
        <v>0</v>
      </c>
      <c r="BU14" s="121">
        <f>SUM(BV14:BX14)</f>
        <v>78778</v>
      </c>
      <c r="BV14" s="121">
        <v>240</v>
      </c>
      <c r="BW14" s="121">
        <v>78538</v>
      </c>
      <c r="BX14" s="121">
        <v>0</v>
      </c>
      <c r="BY14" s="121">
        <v>0</v>
      </c>
      <c r="BZ14" s="121">
        <f>SUM(CA14:CD14)</f>
        <v>124422</v>
      </c>
      <c r="CA14" s="121">
        <v>106433</v>
      </c>
      <c r="CB14" s="121">
        <v>17989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226651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7629</v>
      </c>
      <c r="CQ14" s="121">
        <f>SUM(AM14,+BO14)</f>
        <v>417868</v>
      </c>
      <c r="CR14" s="121">
        <f>SUM(AN14,+BP14)</f>
        <v>62732</v>
      </c>
      <c r="CS14" s="121">
        <f>SUM(AO14,+BQ14)</f>
        <v>62732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114626</v>
      </c>
      <c r="CX14" s="121">
        <f>SUM(AT14,+BV14)</f>
        <v>1165</v>
      </c>
      <c r="CY14" s="121">
        <f>SUM(AU14,+BW14)</f>
        <v>99498</v>
      </c>
      <c r="CZ14" s="121">
        <f>SUM(AV14,+BX14)</f>
        <v>13963</v>
      </c>
      <c r="DA14" s="121">
        <f>SUM(AW14,+BY14)</f>
        <v>0</v>
      </c>
      <c r="DB14" s="121">
        <f>SUM(AX14,+BZ14)</f>
        <v>240510</v>
      </c>
      <c r="DC14" s="121">
        <f>SUM(AY14,+CA14)</f>
        <v>182849</v>
      </c>
      <c r="DD14" s="121">
        <f>SUM(AZ14,+CB14)</f>
        <v>52794</v>
      </c>
      <c r="DE14" s="121">
        <f>SUM(BA14,+CC14)</f>
        <v>4867</v>
      </c>
      <c r="DF14" s="121">
        <f>SUM(BB14,+CD14)</f>
        <v>0</v>
      </c>
      <c r="DG14" s="121">
        <f>SUM(BC14,+CE14)</f>
        <v>92592</v>
      </c>
      <c r="DH14" s="121">
        <f>SUM(BD14,+CF14)</f>
        <v>0</v>
      </c>
      <c r="DI14" s="121">
        <f>SUM(BE14,+CG14)</f>
        <v>3200</v>
      </c>
      <c r="DJ14" s="121">
        <f>SUM(BF14,+CH14)</f>
        <v>421068</v>
      </c>
    </row>
    <row r="15" spans="1:114" s="136" customFormat="1" ht="13.5" customHeight="1" x14ac:dyDescent="0.15">
      <c r="A15" s="119" t="s">
        <v>5</v>
      </c>
      <c r="B15" s="120" t="s">
        <v>369</v>
      </c>
      <c r="C15" s="119" t="s">
        <v>370</v>
      </c>
      <c r="D15" s="121">
        <f>SUM(E15,+L15)</f>
        <v>1280821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475</v>
      </c>
      <c r="K15" s="121">
        <v>0</v>
      </c>
      <c r="L15" s="121">
        <v>1280821</v>
      </c>
      <c r="M15" s="121">
        <f>SUM(N15,+U15)</f>
        <v>303422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475</v>
      </c>
      <c r="T15" s="121">
        <v>0</v>
      </c>
      <c r="U15" s="121">
        <v>303422</v>
      </c>
      <c r="V15" s="121">
        <f>+SUM(D15,M15)</f>
        <v>1584243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1584243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1280821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303422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1584243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5</v>
      </c>
      <c r="B16" s="120" t="s">
        <v>374</v>
      </c>
      <c r="C16" s="119" t="s">
        <v>375</v>
      </c>
      <c r="D16" s="121">
        <f>SUM(E16,+L16)</f>
        <v>294277</v>
      </c>
      <c r="E16" s="121">
        <f>SUM(F16:I16,K16)</f>
        <v>36225</v>
      </c>
      <c r="F16" s="121">
        <v>0</v>
      </c>
      <c r="G16" s="121">
        <v>0</v>
      </c>
      <c r="H16" s="121">
        <v>5700</v>
      </c>
      <c r="I16" s="121">
        <v>24418</v>
      </c>
      <c r="J16" s="122" t="s">
        <v>475</v>
      </c>
      <c r="K16" s="121">
        <v>6107</v>
      </c>
      <c r="L16" s="121">
        <v>258052</v>
      </c>
      <c r="M16" s="121">
        <f>SUM(N16,+U16)</f>
        <v>45279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475</v>
      </c>
      <c r="T16" s="121">
        <v>0</v>
      </c>
      <c r="U16" s="121">
        <v>45279</v>
      </c>
      <c r="V16" s="121">
        <f>+SUM(D16,M16)</f>
        <v>339556</v>
      </c>
      <c r="W16" s="121">
        <f>+SUM(E16,N16)</f>
        <v>36225</v>
      </c>
      <c r="X16" s="121">
        <f>+SUM(F16,O16)</f>
        <v>0</v>
      </c>
      <c r="Y16" s="121">
        <f>+SUM(G16,P16)</f>
        <v>0</v>
      </c>
      <c r="Z16" s="121">
        <f>+SUM(H16,Q16)</f>
        <v>5700</v>
      </c>
      <c r="AA16" s="121">
        <f>+SUM(I16,R16)</f>
        <v>24418</v>
      </c>
      <c r="AB16" s="122" t="str">
        <f>IF(+SUM(J16,S16)=0,"-",+SUM(J16,S16))</f>
        <v>-</v>
      </c>
      <c r="AC16" s="121">
        <f>+SUM(K16,T16)</f>
        <v>6107</v>
      </c>
      <c r="AD16" s="121">
        <f>+SUM(L16,U16)</f>
        <v>303331</v>
      </c>
      <c r="AE16" s="121">
        <f>SUM(AF16,+AK16)</f>
        <v>18198</v>
      </c>
      <c r="AF16" s="121">
        <f>SUM(AG16:AJ16)</f>
        <v>18198</v>
      </c>
      <c r="AG16" s="121">
        <v>0</v>
      </c>
      <c r="AH16" s="121">
        <v>12150</v>
      </c>
      <c r="AI16" s="121">
        <v>6048</v>
      </c>
      <c r="AJ16" s="121">
        <v>0</v>
      </c>
      <c r="AK16" s="121">
        <v>0</v>
      </c>
      <c r="AL16" s="121">
        <v>0</v>
      </c>
      <c r="AM16" s="121">
        <f>SUM(AN16,AS16,AW16,AX16,BD16)</f>
        <v>151686</v>
      </c>
      <c r="AN16" s="121">
        <f>SUM(AO16:AR16)</f>
        <v>18115</v>
      </c>
      <c r="AO16" s="121">
        <v>18115</v>
      </c>
      <c r="AP16" s="121">
        <v>0</v>
      </c>
      <c r="AQ16" s="121">
        <v>0</v>
      </c>
      <c r="AR16" s="121">
        <v>0</v>
      </c>
      <c r="AS16" s="121">
        <f>SUM(AT16:AV16)</f>
        <v>15903</v>
      </c>
      <c r="AT16" s="121">
        <v>0</v>
      </c>
      <c r="AU16" s="121">
        <v>12821</v>
      </c>
      <c r="AV16" s="121">
        <v>3082</v>
      </c>
      <c r="AW16" s="121">
        <v>7722</v>
      </c>
      <c r="AX16" s="121">
        <f>SUM(AY16:BB16)</f>
        <v>109946</v>
      </c>
      <c r="AY16" s="121">
        <v>96997</v>
      </c>
      <c r="AZ16" s="121">
        <v>4319</v>
      </c>
      <c r="BA16" s="121">
        <v>8630</v>
      </c>
      <c r="BB16" s="121">
        <v>0</v>
      </c>
      <c r="BC16" s="121">
        <v>124393</v>
      </c>
      <c r="BD16" s="121">
        <v>0</v>
      </c>
      <c r="BE16" s="121">
        <v>0</v>
      </c>
      <c r="BF16" s="121">
        <f>SUM(AE16,+AM16,+BE16)</f>
        <v>169884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45279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18198</v>
      </c>
      <c r="CJ16" s="121">
        <f>SUM(AF16,+BH16)</f>
        <v>18198</v>
      </c>
      <c r="CK16" s="121">
        <f>SUM(AG16,+BI16)</f>
        <v>0</v>
      </c>
      <c r="CL16" s="121">
        <f>SUM(AH16,+BJ16)</f>
        <v>12150</v>
      </c>
      <c r="CM16" s="121">
        <f>SUM(AI16,+BK16)</f>
        <v>6048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151686</v>
      </c>
      <c r="CR16" s="121">
        <f>SUM(AN16,+BP16)</f>
        <v>18115</v>
      </c>
      <c r="CS16" s="121">
        <f>SUM(AO16,+BQ16)</f>
        <v>18115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15903</v>
      </c>
      <c r="CX16" s="121">
        <f>SUM(AT16,+BV16)</f>
        <v>0</v>
      </c>
      <c r="CY16" s="121">
        <f>SUM(AU16,+BW16)</f>
        <v>12821</v>
      </c>
      <c r="CZ16" s="121">
        <f>SUM(AV16,+BX16)</f>
        <v>3082</v>
      </c>
      <c r="DA16" s="121">
        <f>SUM(AW16,+BY16)</f>
        <v>7722</v>
      </c>
      <c r="DB16" s="121">
        <f>SUM(AX16,+BZ16)</f>
        <v>109946</v>
      </c>
      <c r="DC16" s="121">
        <f>SUM(AY16,+CA16)</f>
        <v>96997</v>
      </c>
      <c r="DD16" s="121">
        <f>SUM(AZ16,+CB16)</f>
        <v>4319</v>
      </c>
      <c r="DE16" s="121">
        <f>SUM(BA16,+CC16)</f>
        <v>8630</v>
      </c>
      <c r="DF16" s="121">
        <f>SUM(BB16,+CD16)</f>
        <v>0</v>
      </c>
      <c r="DG16" s="121">
        <f>SUM(BC16,+CE16)</f>
        <v>169672</v>
      </c>
      <c r="DH16" s="121">
        <f>SUM(BD16,+CF16)</f>
        <v>0</v>
      </c>
      <c r="DI16" s="121">
        <f>SUM(BE16,+CG16)</f>
        <v>0</v>
      </c>
      <c r="DJ16" s="121">
        <f>SUM(BF16,+CH16)</f>
        <v>169884</v>
      </c>
    </row>
    <row r="17" spans="1:114" s="136" customFormat="1" ht="13.5" customHeight="1" x14ac:dyDescent="0.15">
      <c r="A17" s="119" t="s">
        <v>5</v>
      </c>
      <c r="B17" s="120" t="s">
        <v>377</v>
      </c>
      <c r="C17" s="119" t="s">
        <v>378</v>
      </c>
      <c r="D17" s="121">
        <f>SUM(E17,+L17)</f>
        <v>490445</v>
      </c>
      <c r="E17" s="121">
        <f>SUM(F17:I17,K17)</f>
        <v>19382</v>
      </c>
      <c r="F17" s="121">
        <v>0</v>
      </c>
      <c r="G17" s="121">
        <v>115</v>
      </c>
      <c r="H17" s="121">
        <v>0</v>
      </c>
      <c r="I17" s="121">
        <v>0</v>
      </c>
      <c r="J17" s="122" t="s">
        <v>475</v>
      </c>
      <c r="K17" s="121">
        <v>19267</v>
      </c>
      <c r="L17" s="121">
        <v>471063</v>
      </c>
      <c r="M17" s="121">
        <f>SUM(N17,+U17)</f>
        <v>87698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475</v>
      </c>
      <c r="T17" s="121">
        <v>0</v>
      </c>
      <c r="U17" s="121">
        <v>87698</v>
      </c>
      <c r="V17" s="121">
        <f>+SUM(D17,M17)</f>
        <v>578143</v>
      </c>
      <c r="W17" s="121">
        <f>+SUM(E17,N17)</f>
        <v>19382</v>
      </c>
      <c r="X17" s="121">
        <f>+SUM(F17,O17)</f>
        <v>0</v>
      </c>
      <c r="Y17" s="121">
        <f>+SUM(G17,P17)</f>
        <v>115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19267</v>
      </c>
      <c r="AD17" s="121">
        <f>+SUM(L17,U17)</f>
        <v>558761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273621</v>
      </c>
      <c r="AN17" s="121">
        <f>SUM(AO17:AR17)</f>
        <v>56085</v>
      </c>
      <c r="AO17" s="121">
        <v>37805</v>
      </c>
      <c r="AP17" s="121">
        <v>1482</v>
      </c>
      <c r="AQ17" s="121">
        <v>16798</v>
      </c>
      <c r="AR17" s="121">
        <v>0</v>
      </c>
      <c r="AS17" s="121">
        <f>SUM(AT17:AV17)</f>
        <v>4893</v>
      </c>
      <c r="AT17" s="121">
        <v>502</v>
      </c>
      <c r="AU17" s="121">
        <v>4391</v>
      </c>
      <c r="AV17" s="121">
        <v>0</v>
      </c>
      <c r="AW17" s="121">
        <v>0</v>
      </c>
      <c r="AX17" s="121">
        <f>SUM(AY17:BB17)</f>
        <v>212643</v>
      </c>
      <c r="AY17" s="121">
        <v>200184</v>
      </c>
      <c r="AZ17" s="121">
        <v>649</v>
      </c>
      <c r="BA17" s="121">
        <v>11810</v>
      </c>
      <c r="BB17" s="121">
        <v>0</v>
      </c>
      <c r="BC17" s="121">
        <v>216472</v>
      </c>
      <c r="BD17" s="121">
        <v>0</v>
      </c>
      <c r="BE17" s="121">
        <v>352</v>
      </c>
      <c r="BF17" s="121">
        <f>SUM(AE17,+AM17,+BE17)</f>
        <v>273973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40</v>
      </c>
      <c r="CA17" s="121">
        <v>40</v>
      </c>
      <c r="CB17" s="121">
        <v>0</v>
      </c>
      <c r="CC17" s="121">
        <v>0</v>
      </c>
      <c r="CD17" s="121">
        <v>0</v>
      </c>
      <c r="CE17" s="121">
        <v>87658</v>
      </c>
      <c r="CF17" s="121">
        <v>0</v>
      </c>
      <c r="CG17" s="121">
        <v>0</v>
      </c>
      <c r="CH17" s="121">
        <f>SUM(BG17,+BO17,+CG17)</f>
        <v>40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273661</v>
      </c>
      <c r="CR17" s="121">
        <f>SUM(AN17,+BP17)</f>
        <v>56085</v>
      </c>
      <c r="CS17" s="121">
        <f>SUM(AO17,+BQ17)</f>
        <v>37805</v>
      </c>
      <c r="CT17" s="121">
        <f>SUM(AP17,+BR17)</f>
        <v>1482</v>
      </c>
      <c r="CU17" s="121">
        <f>SUM(AQ17,+BS17)</f>
        <v>16798</v>
      </c>
      <c r="CV17" s="121">
        <f>SUM(AR17,+BT17)</f>
        <v>0</v>
      </c>
      <c r="CW17" s="121">
        <f>SUM(AS17,+BU17)</f>
        <v>4893</v>
      </c>
      <c r="CX17" s="121">
        <f>SUM(AT17,+BV17)</f>
        <v>502</v>
      </c>
      <c r="CY17" s="121">
        <f>SUM(AU17,+BW17)</f>
        <v>4391</v>
      </c>
      <c r="CZ17" s="121">
        <f>SUM(AV17,+BX17)</f>
        <v>0</v>
      </c>
      <c r="DA17" s="121">
        <f>SUM(AW17,+BY17)</f>
        <v>0</v>
      </c>
      <c r="DB17" s="121">
        <f>SUM(AX17,+BZ17)</f>
        <v>212683</v>
      </c>
      <c r="DC17" s="121">
        <f>SUM(AY17,+CA17)</f>
        <v>200224</v>
      </c>
      <c r="DD17" s="121">
        <f>SUM(AZ17,+CB17)</f>
        <v>649</v>
      </c>
      <c r="DE17" s="121">
        <f>SUM(BA17,+CC17)</f>
        <v>11810</v>
      </c>
      <c r="DF17" s="121">
        <f>SUM(BB17,+CD17)</f>
        <v>0</v>
      </c>
      <c r="DG17" s="121">
        <f>SUM(BC17,+CE17)</f>
        <v>304130</v>
      </c>
      <c r="DH17" s="121">
        <f>SUM(BD17,+CF17)</f>
        <v>0</v>
      </c>
      <c r="DI17" s="121">
        <f>SUM(BE17,+CG17)</f>
        <v>352</v>
      </c>
      <c r="DJ17" s="121">
        <f>SUM(BF17,+CH17)</f>
        <v>274013</v>
      </c>
    </row>
    <row r="18" spans="1:114" s="136" customFormat="1" ht="13.5" customHeight="1" x14ac:dyDescent="0.15">
      <c r="A18" s="119" t="s">
        <v>5</v>
      </c>
      <c r="B18" s="120" t="s">
        <v>382</v>
      </c>
      <c r="C18" s="119" t="s">
        <v>383</v>
      </c>
      <c r="D18" s="121">
        <f>SUM(E18,+L18)</f>
        <v>393392</v>
      </c>
      <c r="E18" s="121">
        <f>SUM(F18:I18,K18)</f>
        <v>67689</v>
      </c>
      <c r="F18" s="121">
        <v>972</v>
      </c>
      <c r="G18" s="121">
        <v>0</v>
      </c>
      <c r="H18" s="121">
        <v>52800</v>
      </c>
      <c r="I18" s="121">
        <v>13500</v>
      </c>
      <c r="J18" s="122" t="s">
        <v>475</v>
      </c>
      <c r="K18" s="121">
        <v>417</v>
      </c>
      <c r="L18" s="121">
        <v>325703</v>
      </c>
      <c r="M18" s="121">
        <f>SUM(N18,+U18)</f>
        <v>101806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475</v>
      </c>
      <c r="T18" s="121">
        <v>0</v>
      </c>
      <c r="U18" s="121">
        <v>101806</v>
      </c>
      <c r="V18" s="121">
        <f>+SUM(D18,M18)</f>
        <v>495198</v>
      </c>
      <c r="W18" s="121">
        <f>+SUM(E18,N18)</f>
        <v>67689</v>
      </c>
      <c r="X18" s="121">
        <f>+SUM(F18,O18)</f>
        <v>972</v>
      </c>
      <c r="Y18" s="121">
        <f>+SUM(G18,P18)</f>
        <v>0</v>
      </c>
      <c r="Z18" s="121">
        <f>+SUM(H18,Q18)</f>
        <v>52800</v>
      </c>
      <c r="AA18" s="121">
        <f>+SUM(I18,R18)</f>
        <v>13500</v>
      </c>
      <c r="AB18" s="122" t="str">
        <f>IF(+SUM(J18,S18)=0,"-",+SUM(J18,S18))</f>
        <v>-</v>
      </c>
      <c r="AC18" s="121">
        <f>+SUM(K18,T18)</f>
        <v>417</v>
      </c>
      <c r="AD18" s="121">
        <f>+SUM(L18,U18)</f>
        <v>427509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155455</v>
      </c>
      <c r="AN18" s="121">
        <f>SUM(AO18:AR18)</f>
        <v>18777</v>
      </c>
      <c r="AO18" s="121">
        <v>9364</v>
      </c>
      <c r="AP18" s="121">
        <v>0</v>
      </c>
      <c r="AQ18" s="121">
        <v>0</v>
      </c>
      <c r="AR18" s="121">
        <v>9413</v>
      </c>
      <c r="AS18" s="121">
        <f>SUM(AT18:AV18)</f>
        <v>2652</v>
      </c>
      <c r="AT18" s="121">
        <v>442</v>
      </c>
      <c r="AU18" s="121">
        <v>815</v>
      </c>
      <c r="AV18" s="121">
        <v>1395</v>
      </c>
      <c r="AW18" s="121">
        <v>0</v>
      </c>
      <c r="AX18" s="121">
        <f>SUM(AY18:BB18)</f>
        <v>134026</v>
      </c>
      <c r="AY18" s="121">
        <v>131369</v>
      </c>
      <c r="AZ18" s="121">
        <v>0</v>
      </c>
      <c r="BA18" s="121">
        <v>2657</v>
      </c>
      <c r="BB18" s="121">
        <v>0</v>
      </c>
      <c r="BC18" s="121">
        <v>233785</v>
      </c>
      <c r="BD18" s="121">
        <v>0</v>
      </c>
      <c r="BE18" s="121">
        <v>4152</v>
      </c>
      <c r="BF18" s="121">
        <f>SUM(AE18,+AM18,+BE18)</f>
        <v>159607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101806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155455</v>
      </c>
      <c r="CR18" s="121">
        <f>SUM(AN18,+BP18)</f>
        <v>18777</v>
      </c>
      <c r="CS18" s="121">
        <f>SUM(AO18,+BQ18)</f>
        <v>9364</v>
      </c>
      <c r="CT18" s="121">
        <f>SUM(AP18,+BR18)</f>
        <v>0</v>
      </c>
      <c r="CU18" s="121">
        <f>SUM(AQ18,+BS18)</f>
        <v>0</v>
      </c>
      <c r="CV18" s="121">
        <f>SUM(AR18,+BT18)</f>
        <v>9413</v>
      </c>
      <c r="CW18" s="121">
        <f>SUM(AS18,+BU18)</f>
        <v>2652</v>
      </c>
      <c r="CX18" s="121">
        <f>SUM(AT18,+BV18)</f>
        <v>442</v>
      </c>
      <c r="CY18" s="121">
        <f>SUM(AU18,+BW18)</f>
        <v>815</v>
      </c>
      <c r="CZ18" s="121">
        <f>SUM(AV18,+BX18)</f>
        <v>1395</v>
      </c>
      <c r="DA18" s="121">
        <f>SUM(AW18,+BY18)</f>
        <v>0</v>
      </c>
      <c r="DB18" s="121">
        <f>SUM(AX18,+BZ18)</f>
        <v>134026</v>
      </c>
      <c r="DC18" s="121">
        <f>SUM(AY18,+CA18)</f>
        <v>131369</v>
      </c>
      <c r="DD18" s="121">
        <f>SUM(AZ18,+CB18)</f>
        <v>0</v>
      </c>
      <c r="DE18" s="121">
        <f>SUM(BA18,+CC18)</f>
        <v>2657</v>
      </c>
      <c r="DF18" s="121">
        <f>SUM(BB18,+CD18)</f>
        <v>0</v>
      </c>
      <c r="DG18" s="121">
        <f>SUM(BC18,+CE18)</f>
        <v>335591</v>
      </c>
      <c r="DH18" s="121">
        <f>SUM(BD18,+CF18)</f>
        <v>0</v>
      </c>
      <c r="DI18" s="121">
        <f>SUM(BE18,+CG18)</f>
        <v>4152</v>
      </c>
      <c r="DJ18" s="121">
        <f>SUM(BF18,+CH18)</f>
        <v>159607</v>
      </c>
    </row>
    <row r="19" spans="1:114" s="136" customFormat="1" ht="13.5" customHeight="1" x14ac:dyDescent="0.15">
      <c r="A19" s="119" t="s">
        <v>5</v>
      </c>
      <c r="B19" s="120" t="s">
        <v>387</v>
      </c>
      <c r="C19" s="119" t="s">
        <v>388</v>
      </c>
      <c r="D19" s="121">
        <f>SUM(E19,+L19)</f>
        <v>444833</v>
      </c>
      <c r="E19" s="121">
        <f>SUM(F19:I19,K19)</f>
        <v>58663</v>
      </c>
      <c r="F19" s="121">
        <v>3836</v>
      </c>
      <c r="G19" s="121">
        <v>0</v>
      </c>
      <c r="H19" s="121">
        <v>5900</v>
      </c>
      <c r="I19" s="121">
        <v>30498</v>
      </c>
      <c r="J19" s="122" t="s">
        <v>475</v>
      </c>
      <c r="K19" s="121">
        <v>18429</v>
      </c>
      <c r="L19" s="121">
        <v>386170</v>
      </c>
      <c r="M19" s="121">
        <f>SUM(N19,+U19)</f>
        <v>102220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475</v>
      </c>
      <c r="T19" s="121">
        <v>0</v>
      </c>
      <c r="U19" s="121">
        <v>102220</v>
      </c>
      <c r="V19" s="121">
        <f>+SUM(D19,M19)</f>
        <v>547053</v>
      </c>
      <c r="W19" s="121">
        <f>+SUM(E19,N19)</f>
        <v>58663</v>
      </c>
      <c r="X19" s="121">
        <f>+SUM(F19,O19)</f>
        <v>3836</v>
      </c>
      <c r="Y19" s="121">
        <f>+SUM(G19,P19)</f>
        <v>0</v>
      </c>
      <c r="Z19" s="121">
        <f>+SUM(H19,Q19)</f>
        <v>5900</v>
      </c>
      <c r="AA19" s="121">
        <f>+SUM(I19,R19)</f>
        <v>30498</v>
      </c>
      <c r="AB19" s="122" t="str">
        <f>IF(+SUM(J19,S19)=0,"-",+SUM(J19,S19))</f>
        <v>-</v>
      </c>
      <c r="AC19" s="121">
        <f>+SUM(K19,T19)</f>
        <v>18429</v>
      </c>
      <c r="AD19" s="121">
        <f>+SUM(L19,U19)</f>
        <v>488390</v>
      </c>
      <c r="AE19" s="121">
        <f>SUM(AF19,+AK19)</f>
        <v>10584</v>
      </c>
      <c r="AF19" s="121">
        <f>SUM(AG19:AJ19)</f>
        <v>10584</v>
      </c>
      <c r="AG19" s="121">
        <v>0</v>
      </c>
      <c r="AH19" s="121">
        <v>10584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434249</v>
      </c>
      <c r="AN19" s="121">
        <f>SUM(AO19:AR19)</f>
        <v>3044</v>
      </c>
      <c r="AO19" s="121">
        <v>3044</v>
      </c>
      <c r="AP19" s="121">
        <v>0</v>
      </c>
      <c r="AQ19" s="121">
        <v>0</v>
      </c>
      <c r="AR19" s="121">
        <v>0</v>
      </c>
      <c r="AS19" s="121">
        <f>SUM(AT19:AV19)</f>
        <v>1059</v>
      </c>
      <c r="AT19" s="121">
        <v>0</v>
      </c>
      <c r="AU19" s="121">
        <v>980</v>
      </c>
      <c r="AV19" s="121">
        <v>79</v>
      </c>
      <c r="AW19" s="121">
        <v>0</v>
      </c>
      <c r="AX19" s="121">
        <f>SUM(AY19:BB19)</f>
        <v>430146</v>
      </c>
      <c r="AY19" s="121">
        <v>121760</v>
      </c>
      <c r="AZ19" s="121">
        <v>277563</v>
      </c>
      <c r="BA19" s="121">
        <v>30823</v>
      </c>
      <c r="BB19" s="121">
        <v>0</v>
      </c>
      <c r="BC19" s="121">
        <v>0</v>
      </c>
      <c r="BD19" s="121">
        <v>0</v>
      </c>
      <c r="BE19" s="121">
        <v>0</v>
      </c>
      <c r="BF19" s="121">
        <f>SUM(AE19,+AM19,+BE19)</f>
        <v>444833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102220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10584</v>
      </c>
      <c r="CJ19" s="121">
        <f>SUM(AF19,+BH19)</f>
        <v>10584</v>
      </c>
      <c r="CK19" s="121">
        <f>SUM(AG19,+BI19)</f>
        <v>0</v>
      </c>
      <c r="CL19" s="121">
        <f>SUM(AH19,+BJ19)</f>
        <v>10584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434249</v>
      </c>
      <c r="CR19" s="121">
        <f>SUM(AN19,+BP19)</f>
        <v>3044</v>
      </c>
      <c r="CS19" s="121">
        <f>SUM(AO19,+BQ19)</f>
        <v>3044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1059</v>
      </c>
      <c r="CX19" s="121">
        <f>SUM(AT19,+BV19)</f>
        <v>0</v>
      </c>
      <c r="CY19" s="121">
        <f>SUM(AU19,+BW19)</f>
        <v>980</v>
      </c>
      <c r="CZ19" s="121">
        <f>SUM(AV19,+BX19)</f>
        <v>79</v>
      </c>
      <c r="DA19" s="121">
        <f>SUM(AW19,+BY19)</f>
        <v>0</v>
      </c>
      <c r="DB19" s="121">
        <f>SUM(AX19,+BZ19)</f>
        <v>430146</v>
      </c>
      <c r="DC19" s="121">
        <f>SUM(AY19,+CA19)</f>
        <v>121760</v>
      </c>
      <c r="DD19" s="121">
        <f>SUM(AZ19,+CB19)</f>
        <v>277563</v>
      </c>
      <c r="DE19" s="121">
        <f>SUM(BA19,+CC19)</f>
        <v>30823</v>
      </c>
      <c r="DF19" s="121">
        <f>SUM(BB19,+CD19)</f>
        <v>0</v>
      </c>
      <c r="DG19" s="121">
        <f>SUM(BC19,+CE19)</f>
        <v>102220</v>
      </c>
      <c r="DH19" s="121">
        <f>SUM(BD19,+CF19)</f>
        <v>0</v>
      </c>
      <c r="DI19" s="121">
        <f>SUM(BE19,+CG19)</f>
        <v>0</v>
      </c>
      <c r="DJ19" s="121">
        <f>SUM(BF19,+CH19)</f>
        <v>444833</v>
      </c>
    </row>
    <row r="20" spans="1:114" s="136" customFormat="1" ht="13.5" customHeight="1" x14ac:dyDescent="0.15">
      <c r="A20" s="119" t="s">
        <v>5</v>
      </c>
      <c r="B20" s="120" t="s">
        <v>390</v>
      </c>
      <c r="C20" s="119" t="s">
        <v>391</v>
      </c>
      <c r="D20" s="121">
        <f>SUM(E20,+L20)</f>
        <v>745407</v>
      </c>
      <c r="E20" s="121">
        <f>SUM(F20:I20,K20)</f>
        <v>20464</v>
      </c>
      <c r="F20" s="121">
        <v>0</v>
      </c>
      <c r="G20" s="121">
        <v>0</v>
      </c>
      <c r="H20" s="121">
        <v>0</v>
      </c>
      <c r="I20" s="121">
        <v>580</v>
      </c>
      <c r="J20" s="122" t="s">
        <v>475</v>
      </c>
      <c r="K20" s="121">
        <v>19884</v>
      </c>
      <c r="L20" s="121">
        <v>724943</v>
      </c>
      <c r="M20" s="121">
        <f>SUM(N20,+U20)</f>
        <v>336443</v>
      </c>
      <c r="N20" s="121">
        <f>SUM(O20:R20,T20)</f>
        <v>30</v>
      </c>
      <c r="O20" s="121">
        <v>0</v>
      </c>
      <c r="P20" s="121">
        <v>0</v>
      </c>
      <c r="Q20" s="121">
        <v>0</v>
      </c>
      <c r="R20" s="121">
        <v>0</v>
      </c>
      <c r="S20" s="122" t="s">
        <v>475</v>
      </c>
      <c r="T20" s="121">
        <v>30</v>
      </c>
      <c r="U20" s="121">
        <v>336413</v>
      </c>
      <c r="V20" s="121">
        <f>+SUM(D20,M20)</f>
        <v>1081850</v>
      </c>
      <c r="W20" s="121">
        <f>+SUM(E20,N20)</f>
        <v>20494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580</v>
      </c>
      <c r="AB20" s="122" t="str">
        <f>IF(+SUM(J20,S20)=0,"-",+SUM(J20,S20))</f>
        <v>-</v>
      </c>
      <c r="AC20" s="121">
        <f>+SUM(K20,T20)</f>
        <v>19914</v>
      </c>
      <c r="AD20" s="121">
        <f>+SUM(L20,U20)</f>
        <v>1061356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26457</v>
      </c>
      <c r="AM20" s="121">
        <f>SUM(AN20,AS20,AW20,AX20,BD20)</f>
        <v>388303</v>
      </c>
      <c r="AN20" s="121">
        <f>SUM(AO20:AR20)</f>
        <v>66310</v>
      </c>
      <c r="AO20" s="121">
        <v>66310</v>
      </c>
      <c r="AP20" s="121">
        <v>0</v>
      </c>
      <c r="AQ20" s="121">
        <v>0</v>
      </c>
      <c r="AR20" s="121">
        <v>0</v>
      </c>
      <c r="AS20" s="121">
        <f>SUM(AT20:AV20)</f>
        <v>2575</v>
      </c>
      <c r="AT20" s="121">
        <v>2439</v>
      </c>
      <c r="AU20" s="121">
        <v>0</v>
      </c>
      <c r="AV20" s="121">
        <v>136</v>
      </c>
      <c r="AW20" s="121">
        <v>0</v>
      </c>
      <c r="AX20" s="121">
        <f>SUM(AY20:BB20)</f>
        <v>319418</v>
      </c>
      <c r="AY20" s="121">
        <v>304415</v>
      </c>
      <c r="AZ20" s="121">
        <v>11711</v>
      </c>
      <c r="BA20" s="121">
        <v>1166</v>
      </c>
      <c r="BB20" s="121">
        <v>2126</v>
      </c>
      <c r="BC20" s="121">
        <v>327629</v>
      </c>
      <c r="BD20" s="121">
        <v>0</v>
      </c>
      <c r="BE20" s="121">
        <v>3018</v>
      </c>
      <c r="BF20" s="121">
        <f>SUM(AE20,+AM20,+BE20)</f>
        <v>391321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336443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26457</v>
      </c>
      <c r="CQ20" s="121">
        <f>SUM(AM20,+BO20)</f>
        <v>388303</v>
      </c>
      <c r="CR20" s="121">
        <f>SUM(AN20,+BP20)</f>
        <v>66310</v>
      </c>
      <c r="CS20" s="121">
        <f>SUM(AO20,+BQ20)</f>
        <v>66310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2575</v>
      </c>
      <c r="CX20" s="121">
        <f>SUM(AT20,+BV20)</f>
        <v>2439</v>
      </c>
      <c r="CY20" s="121">
        <f>SUM(AU20,+BW20)</f>
        <v>0</v>
      </c>
      <c r="CZ20" s="121">
        <f>SUM(AV20,+BX20)</f>
        <v>136</v>
      </c>
      <c r="DA20" s="121">
        <f>SUM(AW20,+BY20)</f>
        <v>0</v>
      </c>
      <c r="DB20" s="121">
        <f>SUM(AX20,+BZ20)</f>
        <v>319418</v>
      </c>
      <c r="DC20" s="121">
        <f>SUM(AY20,+CA20)</f>
        <v>304415</v>
      </c>
      <c r="DD20" s="121">
        <f>SUM(AZ20,+CB20)</f>
        <v>11711</v>
      </c>
      <c r="DE20" s="121">
        <f>SUM(BA20,+CC20)</f>
        <v>1166</v>
      </c>
      <c r="DF20" s="121">
        <f>SUM(BB20,+CD20)</f>
        <v>2126</v>
      </c>
      <c r="DG20" s="121">
        <f>SUM(BC20,+CE20)</f>
        <v>664072</v>
      </c>
      <c r="DH20" s="121">
        <f>SUM(BD20,+CF20)</f>
        <v>0</v>
      </c>
      <c r="DI20" s="121">
        <f>SUM(BE20,+CG20)</f>
        <v>3018</v>
      </c>
      <c r="DJ20" s="121">
        <f>SUM(BF20,+CH20)</f>
        <v>391321</v>
      </c>
    </row>
    <row r="21" spans="1:114" s="136" customFormat="1" ht="13.5" customHeight="1" x14ac:dyDescent="0.15">
      <c r="A21" s="119" t="s">
        <v>5</v>
      </c>
      <c r="B21" s="120" t="s">
        <v>395</v>
      </c>
      <c r="C21" s="119" t="s">
        <v>396</v>
      </c>
      <c r="D21" s="121">
        <f>SUM(E21,+L21)</f>
        <v>882627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475</v>
      </c>
      <c r="K21" s="121">
        <v>0</v>
      </c>
      <c r="L21" s="121">
        <v>882627</v>
      </c>
      <c r="M21" s="121">
        <f>SUM(N21,+U21)</f>
        <v>224158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475</v>
      </c>
      <c r="T21" s="121">
        <v>0</v>
      </c>
      <c r="U21" s="121">
        <v>224158</v>
      </c>
      <c r="V21" s="121">
        <f>+SUM(D21,M21)</f>
        <v>1106785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1106785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882627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224158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1106785</v>
      </c>
      <c r="DH21" s="121">
        <f>SUM(BD21,+CF21)</f>
        <v>0</v>
      </c>
      <c r="DI21" s="121">
        <f>SUM(BE21,+CG21)</f>
        <v>0</v>
      </c>
      <c r="DJ21" s="121">
        <f>SUM(BF21,+CH21)</f>
        <v>0</v>
      </c>
    </row>
    <row r="22" spans="1:114" s="136" customFormat="1" ht="13.5" customHeight="1" x14ac:dyDescent="0.15">
      <c r="A22" s="119" t="s">
        <v>5</v>
      </c>
      <c r="B22" s="120" t="s">
        <v>400</v>
      </c>
      <c r="C22" s="119" t="s">
        <v>401</v>
      </c>
      <c r="D22" s="121">
        <f>SUM(E22,+L22)</f>
        <v>388155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475</v>
      </c>
      <c r="K22" s="121">
        <v>0</v>
      </c>
      <c r="L22" s="121">
        <v>388155</v>
      </c>
      <c r="M22" s="121">
        <f>SUM(N22,+U22)</f>
        <v>78242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475</v>
      </c>
      <c r="T22" s="121">
        <v>0</v>
      </c>
      <c r="U22" s="121">
        <v>78242</v>
      </c>
      <c r="V22" s="121">
        <f>+SUM(D22,M22)</f>
        <v>466397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466397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77434</v>
      </c>
      <c r="AN22" s="121">
        <f>SUM(AO22:AR22)</f>
        <v>11116</v>
      </c>
      <c r="AO22" s="121">
        <v>11116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66318</v>
      </c>
      <c r="AY22" s="121">
        <v>65772</v>
      </c>
      <c r="AZ22" s="121">
        <v>0</v>
      </c>
      <c r="BA22" s="121">
        <v>207</v>
      </c>
      <c r="BB22" s="121">
        <v>339</v>
      </c>
      <c r="BC22" s="121">
        <v>310721</v>
      </c>
      <c r="BD22" s="121">
        <v>0</v>
      </c>
      <c r="BE22" s="121">
        <v>0</v>
      </c>
      <c r="BF22" s="121">
        <f>SUM(AE22,+AM22,+BE22)</f>
        <v>77434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78242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77434</v>
      </c>
      <c r="CR22" s="121">
        <f>SUM(AN22,+BP22)</f>
        <v>11116</v>
      </c>
      <c r="CS22" s="121">
        <f>SUM(AO22,+BQ22)</f>
        <v>11116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66318</v>
      </c>
      <c r="DC22" s="121">
        <f>SUM(AY22,+CA22)</f>
        <v>65772</v>
      </c>
      <c r="DD22" s="121">
        <f>SUM(AZ22,+CB22)</f>
        <v>0</v>
      </c>
      <c r="DE22" s="121">
        <f>SUM(BA22,+CC22)</f>
        <v>207</v>
      </c>
      <c r="DF22" s="121">
        <f>SUM(BB22,+CD22)</f>
        <v>339</v>
      </c>
      <c r="DG22" s="121">
        <f>SUM(BC22,+CE22)</f>
        <v>388963</v>
      </c>
      <c r="DH22" s="121">
        <f>SUM(BD22,+CF22)</f>
        <v>0</v>
      </c>
      <c r="DI22" s="121">
        <f>SUM(BE22,+CG22)</f>
        <v>0</v>
      </c>
      <c r="DJ22" s="121">
        <f>SUM(BF22,+CH22)</f>
        <v>77434</v>
      </c>
    </row>
    <row r="23" spans="1:114" s="136" customFormat="1" ht="13.5" customHeight="1" x14ac:dyDescent="0.15">
      <c r="A23" s="119" t="s">
        <v>5</v>
      </c>
      <c r="B23" s="120" t="s">
        <v>403</v>
      </c>
      <c r="C23" s="119" t="s">
        <v>404</v>
      </c>
      <c r="D23" s="121">
        <f>SUM(E23,+L23)</f>
        <v>85604</v>
      </c>
      <c r="E23" s="121">
        <f>SUM(F23:I23,K23)</f>
        <v>8012</v>
      </c>
      <c r="F23" s="121">
        <v>0</v>
      </c>
      <c r="G23" s="121">
        <v>0</v>
      </c>
      <c r="H23" s="121">
        <v>0</v>
      </c>
      <c r="I23" s="121">
        <v>2538</v>
      </c>
      <c r="J23" s="122" t="s">
        <v>475</v>
      </c>
      <c r="K23" s="121">
        <v>5474</v>
      </c>
      <c r="L23" s="121">
        <v>77592</v>
      </c>
      <c r="M23" s="121">
        <f>SUM(N23,+U23)</f>
        <v>23427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475</v>
      </c>
      <c r="T23" s="121">
        <v>0</v>
      </c>
      <c r="U23" s="121">
        <v>23427</v>
      </c>
      <c r="V23" s="121">
        <f>+SUM(D23,M23)</f>
        <v>109031</v>
      </c>
      <c r="W23" s="121">
        <f>+SUM(E23,N23)</f>
        <v>8012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2538</v>
      </c>
      <c r="AB23" s="122" t="str">
        <f>IF(+SUM(J23,S23)=0,"-",+SUM(J23,S23))</f>
        <v>-</v>
      </c>
      <c r="AC23" s="121">
        <f>+SUM(K23,T23)</f>
        <v>5474</v>
      </c>
      <c r="AD23" s="121">
        <f>+SUM(L23,U23)</f>
        <v>101019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82342</v>
      </c>
      <c r="AN23" s="121">
        <f>SUM(AO23:AR23)</f>
        <v>11137</v>
      </c>
      <c r="AO23" s="121">
        <v>6988</v>
      </c>
      <c r="AP23" s="121">
        <v>2075</v>
      </c>
      <c r="AQ23" s="121">
        <v>2074</v>
      </c>
      <c r="AR23" s="121">
        <v>0</v>
      </c>
      <c r="AS23" s="121">
        <f>SUM(AT23:AV23)</f>
        <v>27999</v>
      </c>
      <c r="AT23" s="121">
        <v>494</v>
      </c>
      <c r="AU23" s="121">
        <v>20247</v>
      </c>
      <c r="AV23" s="121">
        <v>7258</v>
      </c>
      <c r="AW23" s="121">
        <v>0</v>
      </c>
      <c r="AX23" s="121">
        <f>SUM(AY23:BB23)</f>
        <v>43206</v>
      </c>
      <c r="AY23" s="121">
        <v>21893</v>
      </c>
      <c r="AZ23" s="121">
        <v>17050</v>
      </c>
      <c r="BA23" s="121">
        <v>4263</v>
      </c>
      <c r="BB23" s="121">
        <v>0</v>
      </c>
      <c r="BC23" s="121">
        <v>0</v>
      </c>
      <c r="BD23" s="121">
        <v>0</v>
      </c>
      <c r="BE23" s="121">
        <v>3262</v>
      </c>
      <c r="BF23" s="121">
        <f>SUM(AE23,+AM23,+BE23)</f>
        <v>85604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23427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82342</v>
      </c>
      <c r="CR23" s="121">
        <f>SUM(AN23,+BP23)</f>
        <v>11137</v>
      </c>
      <c r="CS23" s="121">
        <f>SUM(AO23,+BQ23)</f>
        <v>6988</v>
      </c>
      <c r="CT23" s="121">
        <f>SUM(AP23,+BR23)</f>
        <v>2075</v>
      </c>
      <c r="CU23" s="121">
        <f>SUM(AQ23,+BS23)</f>
        <v>2074</v>
      </c>
      <c r="CV23" s="121">
        <f>SUM(AR23,+BT23)</f>
        <v>0</v>
      </c>
      <c r="CW23" s="121">
        <f>SUM(AS23,+BU23)</f>
        <v>27999</v>
      </c>
      <c r="CX23" s="121">
        <f>SUM(AT23,+BV23)</f>
        <v>494</v>
      </c>
      <c r="CY23" s="121">
        <f>SUM(AU23,+BW23)</f>
        <v>20247</v>
      </c>
      <c r="CZ23" s="121">
        <f>SUM(AV23,+BX23)</f>
        <v>7258</v>
      </c>
      <c r="DA23" s="121">
        <f>SUM(AW23,+BY23)</f>
        <v>0</v>
      </c>
      <c r="DB23" s="121">
        <f>SUM(AX23,+BZ23)</f>
        <v>43206</v>
      </c>
      <c r="DC23" s="121">
        <f>SUM(AY23,+CA23)</f>
        <v>21893</v>
      </c>
      <c r="DD23" s="121">
        <f>SUM(AZ23,+CB23)</f>
        <v>17050</v>
      </c>
      <c r="DE23" s="121">
        <f>SUM(BA23,+CC23)</f>
        <v>4263</v>
      </c>
      <c r="DF23" s="121">
        <f>SUM(BB23,+CD23)</f>
        <v>0</v>
      </c>
      <c r="DG23" s="121">
        <f>SUM(BC23,+CE23)</f>
        <v>23427</v>
      </c>
      <c r="DH23" s="121">
        <f>SUM(BD23,+CF23)</f>
        <v>0</v>
      </c>
      <c r="DI23" s="121">
        <f>SUM(BE23,+CG23)</f>
        <v>3262</v>
      </c>
      <c r="DJ23" s="121">
        <f>SUM(BF23,+CH23)</f>
        <v>85604</v>
      </c>
    </row>
    <row r="24" spans="1:114" s="136" customFormat="1" ht="13.5" customHeight="1" x14ac:dyDescent="0.15">
      <c r="A24" s="119" t="s">
        <v>5</v>
      </c>
      <c r="B24" s="120" t="s">
        <v>406</v>
      </c>
      <c r="C24" s="119" t="s">
        <v>407</v>
      </c>
      <c r="D24" s="121">
        <f>SUM(E24,+L24)</f>
        <v>232207</v>
      </c>
      <c r="E24" s="121">
        <f>SUM(F24:I24,K24)</f>
        <v>1267</v>
      </c>
      <c r="F24" s="121">
        <v>0</v>
      </c>
      <c r="G24" s="121">
        <v>0</v>
      </c>
      <c r="H24" s="121">
        <v>0</v>
      </c>
      <c r="I24" s="121">
        <v>0</v>
      </c>
      <c r="J24" s="122" t="s">
        <v>475</v>
      </c>
      <c r="K24" s="121">
        <v>1267</v>
      </c>
      <c r="L24" s="121">
        <v>230940</v>
      </c>
      <c r="M24" s="121">
        <f>SUM(N24,+U24)</f>
        <v>49204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475</v>
      </c>
      <c r="T24" s="121">
        <v>0</v>
      </c>
      <c r="U24" s="121">
        <v>49204</v>
      </c>
      <c r="V24" s="121">
        <f>+SUM(D24,M24)</f>
        <v>281411</v>
      </c>
      <c r="W24" s="121">
        <f>+SUM(E24,N24)</f>
        <v>1267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1267</v>
      </c>
      <c r="AD24" s="121">
        <f>+SUM(L24,U24)</f>
        <v>280144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100926</v>
      </c>
      <c r="AN24" s="121">
        <f>SUM(AO24:AR24)</f>
        <v>12706</v>
      </c>
      <c r="AO24" s="121">
        <v>12706</v>
      </c>
      <c r="AP24" s="121">
        <v>0</v>
      </c>
      <c r="AQ24" s="121">
        <v>0</v>
      </c>
      <c r="AR24" s="121">
        <v>0</v>
      </c>
      <c r="AS24" s="121">
        <f>SUM(AT24:AV24)</f>
        <v>51223</v>
      </c>
      <c r="AT24" s="121">
        <v>0</v>
      </c>
      <c r="AU24" s="121">
        <v>309</v>
      </c>
      <c r="AV24" s="121">
        <v>50914</v>
      </c>
      <c r="AW24" s="121">
        <v>0</v>
      </c>
      <c r="AX24" s="121">
        <f>SUM(AY24:BB24)</f>
        <v>36997</v>
      </c>
      <c r="AY24" s="121">
        <v>24216</v>
      </c>
      <c r="AZ24" s="121">
        <v>0</v>
      </c>
      <c r="BA24" s="121">
        <v>12349</v>
      </c>
      <c r="BB24" s="121">
        <v>432</v>
      </c>
      <c r="BC24" s="121">
        <v>130503</v>
      </c>
      <c r="BD24" s="121">
        <v>0</v>
      </c>
      <c r="BE24" s="121">
        <v>778</v>
      </c>
      <c r="BF24" s="121">
        <f>SUM(AE24,+AM24,+BE24)</f>
        <v>101704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179</v>
      </c>
      <c r="BP24" s="121">
        <f>SUM(BQ24:BT24)</f>
        <v>179</v>
      </c>
      <c r="BQ24" s="121">
        <v>179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49025</v>
      </c>
      <c r="CF24" s="121">
        <v>0</v>
      </c>
      <c r="CG24" s="121">
        <v>0</v>
      </c>
      <c r="CH24" s="121">
        <f>SUM(BG24,+BO24,+CG24)</f>
        <v>179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101105</v>
      </c>
      <c r="CR24" s="121">
        <f>SUM(AN24,+BP24)</f>
        <v>12885</v>
      </c>
      <c r="CS24" s="121">
        <f>SUM(AO24,+BQ24)</f>
        <v>12885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51223</v>
      </c>
      <c r="CX24" s="121">
        <f>SUM(AT24,+BV24)</f>
        <v>0</v>
      </c>
      <c r="CY24" s="121">
        <f>SUM(AU24,+BW24)</f>
        <v>309</v>
      </c>
      <c r="CZ24" s="121">
        <f>SUM(AV24,+BX24)</f>
        <v>50914</v>
      </c>
      <c r="DA24" s="121">
        <f>SUM(AW24,+BY24)</f>
        <v>0</v>
      </c>
      <c r="DB24" s="121">
        <f>SUM(AX24,+BZ24)</f>
        <v>36997</v>
      </c>
      <c r="DC24" s="121">
        <f>SUM(AY24,+CA24)</f>
        <v>24216</v>
      </c>
      <c r="DD24" s="121">
        <f>SUM(AZ24,+CB24)</f>
        <v>0</v>
      </c>
      <c r="DE24" s="121">
        <f>SUM(BA24,+CC24)</f>
        <v>12349</v>
      </c>
      <c r="DF24" s="121">
        <f>SUM(BB24,+CD24)</f>
        <v>432</v>
      </c>
      <c r="DG24" s="121">
        <f>SUM(BC24,+CE24)</f>
        <v>179528</v>
      </c>
      <c r="DH24" s="121">
        <f>SUM(BD24,+CF24)</f>
        <v>0</v>
      </c>
      <c r="DI24" s="121">
        <f>SUM(BE24,+CG24)</f>
        <v>778</v>
      </c>
      <c r="DJ24" s="121">
        <f>SUM(BF24,+CH24)</f>
        <v>101883</v>
      </c>
    </row>
    <row r="25" spans="1:114" s="136" customFormat="1" ht="13.5" customHeight="1" x14ac:dyDescent="0.15">
      <c r="A25" s="119" t="s">
        <v>5</v>
      </c>
      <c r="B25" s="120" t="s">
        <v>409</v>
      </c>
      <c r="C25" s="119" t="s">
        <v>410</v>
      </c>
      <c r="D25" s="121">
        <f>SUM(E25,+L25)</f>
        <v>426837</v>
      </c>
      <c r="E25" s="121">
        <f>SUM(F25:I25,K25)</f>
        <v>677</v>
      </c>
      <c r="F25" s="121">
        <v>0</v>
      </c>
      <c r="G25" s="121">
        <v>0</v>
      </c>
      <c r="H25" s="121">
        <v>0</v>
      </c>
      <c r="I25" s="121">
        <v>677</v>
      </c>
      <c r="J25" s="122" t="s">
        <v>475</v>
      </c>
      <c r="K25" s="121">
        <v>0</v>
      </c>
      <c r="L25" s="121">
        <v>426160</v>
      </c>
      <c r="M25" s="121">
        <f>SUM(N25,+U25)</f>
        <v>48368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475</v>
      </c>
      <c r="T25" s="121">
        <v>0</v>
      </c>
      <c r="U25" s="121">
        <v>48368</v>
      </c>
      <c r="V25" s="121">
        <f>+SUM(D25,M25)</f>
        <v>475205</v>
      </c>
      <c r="W25" s="121">
        <f>+SUM(E25,N25)</f>
        <v>677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677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474528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39417</v>
      </c>
      <c r="AM25" s="121">
        <f>SUM(AN25,AS25,AW25,AX25,BD25)</f>
        <v>12247</v>
      </c>
      <c r="AN25" s="121">
        <f>SUM(AO25:AR25)</f>
        <v>11288</v>
      </c>
      <c r="AO25" s="121">
        <v>9081</v>
      </c>
      <c r="AP25" s="121">
        <v>0</v>
      </c>
      <c r="AQ25" s="121">
        <v>2207</v>
      </c>
      <c r="AR25" s="121">
        <v>0</v>
      </c>
      <c r="AS25" s="121">
        <f>SUM(AT25:AV25)</f>
        <v>959</v>
      </c>
      <c r="AT25" s="121">
        <v>0</v>
      </c>
      <c r="AU25" s="121">
        <v>959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375173</v>
      </c>
      <c r="BD25" s="121">
        <v>0</v>
      </c>
      <c r="BE25" s="121">
        <v>0</v>
      </c>
      <c r="BF25" s="121">
        <f>SUM(AE25,+AM25,+BE25)</f>
        <v>12247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5256</v>
      </c>
      <c r="BP25" s="121">
        <f>SUM(BQ25:BT25)</f>
        <v>5256</v>
      </c>
      <c r="BQ25" s="121">
        <v>5256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43112</v>
      </c>
      <c r="CF25" s="121">
        <v>0</v>
      </c>
      <c r="CG25" s="121">
        <v>0</v>
      </c>
      <c r="CH25" s="121">
        <f>SUM(BG25,+BO25,+CG25)</f>
        <v>5256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39417</v>
      </c>
      <c r="CQ25" s="121">
        <f>SUM(AM25,+BO25)</f>
        <v>17503</v>
      </c>
      <c r="CR25" s="121">
        <f>SUM(AN25,+BP25)</f>
        <v>16544</v>
      </c>
      <c r="CS25" s="121">
        <f>SUM(AO25,+BQ25)</f>
        <v>14337</v>
      </c>
      <c r="CT25" s="121">
        <f>SUM(AP25,+BR25)</f>
        <v>0</v>
      </c>
      <c r="CU25" s="121">
        <f>SUM(AQ25,+BS25)</f>
        <v>2207</v>
      </c>
      <c r="CV25" s="121">
        <f>SUM(AR25,+BT25)</f>
        <v>0</v>
      </c>
      <c r="CW25" s="121">
        <f>SUM(AS25,+BU25)</f>
        <v>959</v>
      </c>
      <c r="CX25" s="121">
        <f>SUM(AT25,+BV25)</f>
        <v>0</v>
      </c>
      <c r="CY25" s="121">
        <f>SUM(AU25,+BW25)</f>
        <v>959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418285</v>
      </c>
      <c r="DH25" s="121">
        <f>SUM(BD25,+CF25)</f>
        <v>0</v>
      </c>
      <c r="DI25" s="121">
        <f>SUM(BE25,+CG25)</f>
        <v>0</v>
      </c>
      <c r="DJ25" s="121">
        <f>SUM(BF25,+CH25)</f>
        <v>17503</v>
      </c>
    </row>
    <row r="26" spans="1:114" s="136" customFormat="1" ht="13.5" customHeight="1" x14ac:dyDescent="0.15">
      <c r="A26" s="119" t="s">
        <v>5</v>
      </c>
      <c r="B26" s="120" t="s">
        <v>413</v>
      </c>
      <c r="C26" s="119" t="s">
        <v>414</v>
      </c>
      <c r="D26" s="121">
        <f>SUM(E26,+L26)</f>
        <v>362384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475</v>
      </c>
      <c r="K26" s="121">
        <v>0</v>
      </c>
      <c r="L26" s="121">
        <v>362384</v>
      </c>
      <c r="M26" s="121">
        <f>SUM(N26,+U26)</f>
        <v>32074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475</v>
      </c>
      <c r="T26" s="121">
        <v>0</v>
      </c>
      <c r="U26" s="121">
        <v>32074</v>
      </c>
      <c r="V26" s="121">
        <f>+SUM(D26,M26)</f>
        <v>394458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394458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32076</v>
      </c>
      <c r="AM26" s="121">
        <f>SUM(AN26,AS26,AW26,AX26,BD26)</f>
        <v>7291</v>
      </c>
      <c r="AN26" s="121">
        <f>SUM(AO26:AR26)</f>
        <v>7291</v>
      </c>
      <c r="AO26" s="121">
        <v>7291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323017</v>
      </c>
      <c r="BD26" s="121">
        <v>0</v>
      </c>
      <c r="BE26" s="121">
        <v>0</v>
      </c>
      <c r="BF26" s="121">
        <f>SUM(AE26,+AM26,+BE26)</f>
        <v>7291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8329</v>
      </c>
      <c r="BP26" s="121">
        <f>SUM(BQ26:BT26)</f>
        <v>8329</v>
      </c>
      <c r="BQ26" s="121">
        <v>8329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23745</v>
      </c>
      <c r="CF26" s="121">
        <v>0</v>
      </c>
      <c r="CG26" s="121">
        <v>0</v>
      </c>
      <c r="CH26" s="121">
        <f>SUM(BG26,+BO26,+CG26)</f>
        <v>8329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32076</v>
      </c>
      <c r="CQ26" s="121">
        <f>SUM(AM26,+BO26)</f>
        <v>15620</v>
      </c>
      <c r="CR26" s="121">
        <f>SUM(AN26,+BP26)</f>
        <v>15620</v>
      </c>
      <c r="CS26" s="121">
        <f>SUM(AO26,+BQ26)</f>
        <v>15620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346762</v>
      </c>
      <c r="DH26" s="121">
        <f>SUM(BD26,+CF26)</f>
        <v>0</v>
      </c>
      <c r="DI26" s="121">
        <f>SUM(BE26,+CG26)</f>
        <v>0</v>
      </c>
      <c r="DJ26" s="121">
        <f>SUM(BF26,+CH26)</f>
        <v>15620</v>
      </c>
    </row>
    <row r="27" spans="1:114" s="136" customFormat="1" ht="13.5" customHeight="1" x14ac:dyDescent="0.15">
      <c r="A27" s="119" t="s">
        <v>5</v>
      </c>
      <c r="B27" s="120" t="s">
        <v>416</v>
      </c>
      <c r="C27" s="119" t="s">
        <v>417</v>
      </c>
      <c r="D27" s="121">
        <f>SUM(E27,+L27)</f>
        <v>59756</v>
      </c>
      <c r="E27" s="121">
        <f>SUM(F27:I27,K27)</f>
        <v>1736</v>
      </c>
      <c r="F27" s="121">
        <v>583</v>
      </c>
      <c r="G27" s="121">
        <v>0</v>
      </c>
      <c r="H27" s="121">
        <v>0</v>
      </c>
      <c r="I27" s="121">
        <v>15</v>
      </c>
      <c r="J27" s="122" t="s">
        <v>475</v>
      </c>
      <c r="K27" s="121">
        <v>1138</v>
      </c>
      <c r="L27" s="121">
        <v>58020</v>
      </c>
      <c r="M27" s="121">
        <f>SUM(N27,+U27)</f>
        <v>29289</v>
      </c>
      <c r="N27" s="121">
        <f>SUM(O27:R27,T27)</f>
        <v>6102</v>
      </c>
      <c r="O27" s="121">
        <v>0</v>
      </c>
      <c r="P27" s="121">
        <v>0</v>
      </c>
      <c r="Q27" s="121">
        <v>0</v>
      </c>
      <c r="R27" s="121">
        <v>6102</v>
      </c>
      <c r="S27" s="122" t="s">
        <v>475</v>
      </c>
      <c r="T27" s="121">
        <v>0</v>
      </c>
      <c r="U27" s="121">
        <v>23187</v>
      </c>
      <c r="V27" s="121">
        <f>+SUM(D27,M27)</f>
        <v>89045</v>
      </c>
      <c r="W27" s="121">
        <f>+SUM(E27,N27)</f>
        <v>7838</v>
      </c>
      <c r="X27" s="121">
        <f>+SUM(F27,O27)</f>
        <v>583</v>
      </c>
      <c r="Y27" s="121">
        <f>+SUM(G27,P27)</f>
        <v>0</v>
      </c>
      <c r="Z27" s="121">
        <f>+SUM(H27,Q27)</f>
        <v>0</v>
      </c>
      <c r="AA27" s="121">
        <f>+SUM(I27,R27)</f>
        <v>6117</v>
      </c>
      <c r="AB27" s="122" t="str">
        <f>IF(+SUM(J27,S27)=0,"-",+SUM(J27,S27))</f>
        <v>-</v>
      </c>
      <c r="AC27" s="121">
        <f>+SUM(K27,T27)</f>
        <v>1138</v>
      </c>
      <c r="AD27" s="121">
        <f>+SUM(L27,U27)</f>
        <v>81207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1987</v>
      </c>
      <c r="AM27" s="121">
        <f>SUM(AN27,AS27,AW27,AX27,BD27)</f>
        <v>46032</v>
      </c>
      <c r="AN27" s="121">
        <f>SUM(AO27:AR27)</f>
        <v>3072</v>
      </c>
      <c r="AO27" s="121">
        <v>3072</v>
      </c>
      <c r="AP27" s="121">
        <v>0</v>
      </c>
      <c r="AQ27" s="121">
        <v>0</v>
      </c>
      <c r="AR27" s="121">
        <v>0</v>
      </c>
      <c r="AS27" s="121">
        <f>SUM(AT27:AV27)</f>
        <v>4613</v>
      </c>
      <c r="AT27" s="121">
        <v>1246</v>
      </c>
      <c r="AU27" s="121">
        <v>2329</v>
      </c>
      <c r="AV27" s="121">
        <v>1038</v>
      </c>
      <c r="AW27" s="121">
        <v>0</v>
      </c>
      <c r="AX27" s="121">
        <f>SUM(AY27:BB27)</f>
        <v>38347</v>
      </c>
      <c r="AY27" s="121">
        <v>27808</v>
      </c>
      <c r="AZ27" s="121">
        <v>5593</v>
      </c>
      <c r="BA27" s="121">
        <v>4946</v>
      </c>
      <c r="BB27" s="121">
        <v>0</v>
      </c>
      <c r="BC27" s="121">
        <v>11737</v>
      </c>
      <c r="BD27" s="121">
        <v>0</v>
      </c>
      <c r="BE27" s="121">
        <v>0</v>
      </c>
      <c r="BF27" s="121">
        <f>SUM(AE27,+AM27,+BE27)</f>
        <v>46032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9174</v>
      </c>
      <c r="BP27" s="121">
        <f>SUM(BQ27:BT27)</f>
        <v>3072</v>
      </c>
      <c r="BQ27" s="121">
        <v>3072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6102</v>
      </c>
      <c r="CA27" s="121">
        <v>6102</v>
      </c>
      <c r="CB27" s="121">
        <v>0</v>
      </c>
      <c r="CC27" s="121">
        <v>0</v>
      </c>
      <c r="CD27" s="121">
        <v>0</v>
      </c>
      <c r="CE27" s="121">
        <v>20115</v>
      </c>
      <c r="CF27" s="121">
        <v>0</v>
      </c>
      <c r="CG27" s="121">
        <v>0</v>
      </c>
      <c r="CH27" s="121">
        <f>SUM(BG27,+BO27,+CG27)</f>
        <v>9174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1987</v>
      </c>
      <c r="CQ27" s="121">
        <f>SUM(AM27,+BO27)</f>
        <v>55206</v>
      </c>
      <c r="CR27" s="121">
        <f>SUM(AN27,+BP27)</f>
        <v>6144</v>
      </c>
      <c r="CS27" s="121">
        <f>SUM(AO27,+BQ27)</f>
        <v>6144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4613</v>
      </c>
      <c r="CX27" s="121">
        <f>SUM(AT27,+BV27)</f>
        <v>1246</v>
      </c>
      <c r="CY27" s="121">
        <f>SUM(AU27,+BW27)</f>
        <v>2329</v>
      </c>
      <c r="CZ27" s="121">
        <f>SUM(AV27,+BX27)</f>
        <v>1038</v>
      </c>
      <c r="DA27" s="121">
        <f>SUM(AW27,+BY27)</f>
        <v>0</v>
      </c>
      <c r="DB27" s="121">
        <f>SUM(AX27,+BZ27)</f>
        <v>44449</v>
      </c>
      <c r="DC27" s="121">
        <f>SUM(AY27,+CA27)</f>
        <v>33910</v>
      </c>
      <c r="DD27" s="121">
        <f>SUM(AZ27,+CB27)</f>
        <v>5593</v>
      </c>
      <c r="DE27" s="121">
        <f>SUM(BA27,+CC27)</f>
        <v>4946</v>
      </c>
      <c r="DF27" s="121">
        <f>SUM(BB27,+CD27)</f>
        <v>0</v>
      </c>
      <c r="DG27" s="121">
        <f>SUM(BC27,+CE27)</f>
        <v>31852</v>
      </c>
      <c r="DH27" s="121">
        <f>SUM(BD27,+CF27)</f>
        <v>0</v>
      </c>
      <c r="DI27" s="121">
        <f>SUM(BE27,+CG27)</f>
        <v>0</v>
      </c>
      <c r="DJ27" s="121">
        <f>SUM(BF27,+CH27)</f>
        <v>55206</v>
      </c>
    </row>
    <row r="28" spans="1:114" s="136" customFormat="1" ht="13.5" customHeight="1" x14ac:dyDescent="0.15">
      <c r="A28" s="119" t="s">
        <v>5</v>
      </c>
      <c r="B28" s="120" t="s">
        <v>419</v>
      </c>
      <c r="C28" s="119" t="s">
        <v>420</v>
      </c>
      <c r="D28" s="121">
        <f>SUM(E28,+L28)</f>
        <v>106713</v>
      </c>
      <c r="E28" s="121">
        <f>SUM(F28:I28,K28)</f>
        <v>506</v>
      </c>
      <c r="F28" s="121">
        <v>0</v>
      </c>
      <c r="G28" s="121">
        <v>0</v>
      </c>
      <c r="H28" s="121">
        <v>0</v>
      </c>
      <c r="I28" s="121">
        <v>0</v>
      </c>
      <c r="J28" s="122" t="s">
        <v>475</v>
      </c>
      <c r="K28" s="121">
        <v>506</v>
      </c>
      <c r="L28" s="121">
        <v>106207</v>
      </c>
      <c r="M28" s="121">
        <f>SUM(N28,+U28)</f>
        <v>26339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475</v>
      </c>
      <c r="T28" s="121">
        <v>0</v>
      </c>
      <c r="U28" s="121">
        <v>26339</v>
      </c>
      <c r="V28" s="121">
        <f>+SUM(D28,M28)</f>
        <v>133052</v>
      </c>
      <c r="W28" s="121">
        <f>+SUM(E28,N28)</f>
        <v>506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506</v>
      </c>
      <c r="AD28" s="121">
        <f>+SUM(L28,U28)</f>
        <v>132546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3523</v>
      </c>
      <c r="AM28" s="121">
        <f>SUM(AN28,AS28,AW28,AX28,BD28)</f>
        <v>67050</v>
      </c>
      <c r="AN28" s="121">
        <f>SUM(AO28:AR28)</f>
        <v>11712</v>
      </c>
      <c r="AO28" s="121">
        <v>11712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55338</v>
      </c>
      <c r="AY28" s="121">
        <v>50058</v>
      </c>
      <c r="AZ28" s="121">
        <v>2966</v>
      </c>
      <c r="BA28" s="121">
        <v>2314</v>
      </c>
      <c r="BB28" s="121">
        <v>0</v>
      </c>
      <c r="BC28" s="121">
        <v>36140</v>
      </c>
      <c r="BD28" s="121">
        <v>0</v>
      </c>
      <c r="BE28" s="121">
        <v>0</v>
      </c>
      <c r="BF28" s="121">
        <f>SUM(AE28,+AM28,+BE28)</f>
        <v>67050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381</v>
      </c>
      <c r="BP28" s="121">
        <f>SUM(BQ28:BT28)</f>
        <v>381</v>
      </c>
      <c r="BQ28" s="121">
        <v>381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25958</v>
      </c>
      <c r="CF28" s="121">
        <v>0</v>
      </c>
      <c r="CG28" s="121">
        <v>0</v>
      </c>
      <c r="CH28" s="121">
        <f>SUM(BG28,+BO28,+CG28)</f>
        <v>381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3523</v>
      </c>
      <c r="CQ28" s="121">
        <f>SUM(AM28,+BO28)</f>
        <v>67431</v>
      </c>
      <c r="CR28" s="121">
        <f>SUM(AN28,+BP28)</f>
        <v>12093</v>
      </c>
      <c r="CS28" s="121">
        <f>SUM(AO28,+BQ28)</f>
        <v>12093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55338</v>
      </c>
      <c r="DC28" s="121">
        <f>SUM(AY28,+CA28)</f>
        <v>50058</v>
      </c>
      <c r="DD28" s="121">
        <f>SUM(AZ28,+CB28)</f>
        <v>2966</v>
      </c>
      <c r="DE28" s="121">
        <f>SUM(BA28,+CC28)</f>
        <v>2314</v>
      </c>
      <c r="DF28" s="121">
        <f>SUM(BB28,+CD28)</f>
        <v>0</v>
      </c>
      <c r="DG28" s="121">
        <f>SUM(BC28,+CE28)</f>
        <v>62098</v>
      </c>
      <c r="DH28" s="121">
        <f>SUM(BD28,+CF28)</f>
        <v>0</v>
      </c>
      <c r="DI28" s="121">
        <f>SUM(BE28,+CG28)</f>
        <v>0</v>
      </c>
      <c r="DJ28" s="121">
        <f>SUM(BF28,+CH28)</f>
        <v>67431</v>
      </c>
    </row>
    <row r="29" spans="1:114" s="136" customFormat="1" ht="13.5" customHeight="1" x14ac:dyDescent="0.15">
      <c r="A29" s="119" t="s">
        <v>5</v>
      </c>
      <c r="B29" s="120" t="s">
        <v>422</v>
      </c>
      <c r="C29" s="119" t="s">
        <v>423</v>
      </c>
      <c r="D29" s="121">
        <f>SUM(E29,+L29)</f>
        <v>90926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475</v>
      </c>
      <c r="K29" s="121">
        <v>0</v>
      </c>
      <c r="L29" s="121">
        <v>90926</v>
      </c>
      <c r="M29" s="121">
        <f>SUM(N29,+U29)</f>
        <v>19701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475</v>
      </c>
      <c r="T29" s="121">
        <v>0</v>
      </c>
      <c r="U29" s="121">
        <v>19701</v>
      </c>
      <c r="V29" s="121">
        <f>+SUM(D29,M29)</f>
        <v>110627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110627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2000</v>
      </c>
      <c r="AN29" s="121">
        <f>SUM(AO29:AR29)</f>
        <v>2000</v>
      </c>
      <c r="AO29" s="121">
        <v>2000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88926</v>
      </c>
      <c r="BD29" s="121">
        <v>0</v>
      </c>
      <c r="BE29" s="121">
        <v>0</v>
      </c>
      <c r="BF29" s="121">
        <f>SUM(AE29,+AM29,+BE29)</f>
        <v>2000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19701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2000</v>
      </c>
      <c r="CR29" s="121">
        <f>SUM(AN29,+BP29)</f>
        <v>2000</v>
      </c>
      <c r="CS29" s="121">
        <f>SUM(AO29,+BQ29)</f>
        <v>2000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108627</v>
      </c>
      <c r="DH29" s="121">
        <f>SUM(BD29,+CF29)</f>
        <v>0</v>
      </c>
      <c r="DI29" s="121">
        <f>SUM(BE29,+CG29)</f>
        <v>0</v>
      </c>
      <c r="DJ29" s="121">
        <f>SUM(BF29,+CH29)</f>
        <v>2000</v>
      </c>
    </row>
    <row r="30" spans="1:114" s="136" customFormat="1" ht="13.5" customHeight="1" x14ac:dyDescent="0.15">
      <c r="A30" s="119" t="s">
        <v>5</v>
      </c>
      <c r="B30" s="120" t="s">
        <v>425</v>
      </c>
      <c r="C30" s="119" t="s">
        <v>426</v>
      </c>
      <c r="D30" s="121">
        <f>SUM(E30,+L30)</f>
        <v>73661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475</v>
      </c>
      <c r="K30" s="121">
        <v>0</v>
      </c>
      <c r="L30" s="121">
        <v>73661</v>
      </c>
      <c r="M30" s="121">
        <f>SUM(N30,+U30)</f>
        <v>13415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475</v>
      </c>
      <c r="T30" s="121">
        <v>0</v>
      </c>
      <c r="U30" s="121">
        <v>13415</v>
      </c>
      <c r="V30" s="121">
        <f>+SUM(D30,M30)</f>
        <v>87076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87076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2385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71276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13415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2385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84691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5</v>
      </c>
      <c r="B31" s="120" t="s">
        <v>428</v>
      </c>
      <c r="C31" s="119" t="s">
        <v>429</v>
      </c>
      <c r="D31" s="121">
        <f>SUM(E31,+L31)</f>
        <v>196257</v>
      </c>
      <c r="E31" s="121">
        <f>SUM(F31:I31,K31)</f>
        <v>30309</v>
      </c>
      <c r="F31" s="121">
        <v>17430</v>
      </c>
      <c r="G31" s="121">
        <v>0</v>
      </c>
      <c r="H31" s="121">
        <v>0</v>
      </c>
      <c r="I31" s="121">
        <v>1109</v>
      </c>
      <c r="J31" s="122" t="s">
        <v>475</v>
      </c>
      <c r="K31" s="121">
        <v>11770</v>
      </c>
      <c r="L31" s="121">
        <v>165948</v>
      </c>
      <c r="M31" s="121">
        <f>SUM(N31,+U31)</f>
        <v>53658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475</v>
      </c>
      <c r="T31" s="121">
        <v>0</v>
      </c>
      <c r="U31" s="121">
        <v>53658</v>
      </c>
      <c r="V31" s="121">
        <f>+SUM(D31,M31)</f>
        <v>249915</v>
      </c>
      <c r="W31" s="121">
        <f>+SUM(E31,N31)</f>
        <v>30309</v>
      </c>
      <c r="X31" s="121">
        <f>+SUM(F31,O31)</f>
        <v>17430</v>
      </c>
      <c r="Y31" s="121">
        <f>+SUM(G31,P31)</f>
        <v>0</v>
      </c>
      <c r="Z31" s="121">
        <f>+SUM(H31,Q31)</f>
        <v>0</v>
      </c>
      <c r="AA31" s="121">
        <f>+SUM(I31,R31)</f>
        <v>1109</v>
      </c>
      <c r="AB31" s="122" t="str">
        <f>IF(+SUM(J31,S31)=0,"-",+SUM(J31,S31))</f>
        <v>-</v>
      </c>
      <c r="AC31" s="121">
        <f>+SUM(K31,T31)</f>
        <v>11770</v>
      </c>
      <c r="AD31" s="121">
        <f>+SUM(L31,U31)</f>
        <v>219606</v>
      </c>
      <c r="AE31" s="121">
        <f>SUM(AF31,+AK31)</f>
        <v>15314</v>
      </c>
      <c r="AF31" s="121">
        <f>SUM(AG31:AJ31)</f>
        <v>305</v>
      </c>
      <c r="AG31" s="121">
        <v>0</v>
      </c>
      <c r="AH31" s="121">
        <v>0</v>
      </c>
      <c r="AI31" s="121">
        <v>0</v>
      </c>
      <c r="AJ31" s="121">
        <v>305</v>
      </c>
      <c r="AK31" s="121">
        <v>15009</v>
      </c>
      <c r="AL31" s="121">
        <v>0</v>
      </c>
      <c r="AM31" s="121">
        <f>SUM(AN31,AS31,AW31,AX31,BD31)</f>
        <v>111128</v>
      </c>
      <c r="AN31" s="121">
        <f>SUM(AO31:AR31)</f>
        <v>37048</v>
      </c>
      <c r="AO31" s="121">
        <v>14649</v>
      </c>
      <c r="AP31" s="121">
        <v>0</v>
      </c>
      <c r="AQ31" s="121">
        <v>20525</v>
      </c>
      <c r="AR31" s="121">
        <v>1874</v>
      </c>
      <c r="AS31" s="121">
        <f>SUM(AT31:AV31)</f>
        <v>16086</v>
      </c>
      <c r="AT31" s="121">
        <v>0</v>
      </c>
      <c r="AU31" s="121">
        <v>13653</v>
      </c>
      <c r="AV31" s="121">
        <v>2433</v>
      </c>
      <c r="AW31" s="121">
        <v>0</v>
      </c>
      <c r="AX31" s="121">
        <f>SUM(AY31:BB31)</f>
        <v>57994</v>
      </c>
      <c r="AY31" s="121">
        <v>51311</v>
      </c>
      <c r="AZ31" s="121">
        <v>878</v>
      </c>
      <c r="BA31" s="121">
        <v>5805</v>
      </c>
      <c r="BB31" s="121">
        <v>0</v>
      </c>
      <c r="BC31" s="121">
        <v>69815</v>
      </c>
      <c r="BD31" s="121">
        <v>0</v>
      </c>
      <c r="BE31" s="121">
        <v>0</v>
      </c>
      <c r="BF31" s="121">
        <f>SUM(AE31,+AM31,+BE31)</f>
        <v>126442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53658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15314</v>
      </c>
      <c r="CJ31" s="121">
        <f>SUM(AF31,+BH31)</f>
        <v>305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305</v>
      </c>
      <c r="CO31" s="121">
        <f>SUM(AK31,+BM31)</f>
        <v>15009</v>
      </c>
      <c r="CP31" s="121">
        <f>SUM(AL31,+BN31)</f>
        <v>0</v>
      </c>
      <c r="CQ31" s="121">
        <f>SUM(AM31,+BO31)</f>
        <v>111128</v>
      </c>
      <c r="CR31" s="121">
        <f>SUM(AN31,+BP31)</f>
        <v>37048</v>
      </c>
      <c r="CS31" s="121">
        <f>SUM(AO31,+BQ31)</f>
        <v>14649</v>
      </c>
      <c r="CT31" s="121">
        <f>SUM(AP31,+BR31)</f>
        <v>0</v>
      </c>
      <c r="CU31" s="121">
        <f>SUM(AQ31,+BS31)</f>
        <v>20525</v>
      </c>
      <c r="CV31" s="121">
        <f>SUM(AR31,+BT31)</f>
        <v>1874</v>
      </c>
      <c r="CW31" s="121">
        <f>SUM(AS31,+BU31)</f>
        <v>16086</v>
      </c>
      <c r="CX31" s="121">
        <f>SUM(AT31,+BV31)</f>
        <v>0</v>
      </c>
      <c r="CY31" s="121">
        <f>SUM(AU31,+BW31)</f>
        <v>13653</v>
      </c>
      <c r="CZ31" s="121">
        <f>SUM(AV31,+BX31)</f>
        <v>2433</v>
      </c>
      <c r="DA31" s="121">
        <f>SUM(AW31,+BY31)</f>
        <v>0</v>
      </c>
      <c r="DB31" s="121">
        <f>SUM(AX31,+BZ31)</f>
        <v>57994</v>
      </c>
      <c r="DC31" s="121">
        <f>SUM(AY31,+CA31)</f>
        <v>51311</v>
      </c>
      <c r="DD31" s="121">
        <f>SUM(AZ31,+CB31)</f>
        <v>878</v>
      </c>
      <c r="DE31" s="121">
        <f>SUM(BA31,+CC31)</f>
        <v>5805</v>
      </c>
      <c r="DF31" s="121">
        <f>SUM(BB31,+CD31)</f>
        <v>0</v>
      </c>
      <c r="DG31" s="121">
        <f>SUM(BC31,+CE31)</f>
        <v>123473</v>
      </c>
      <c r="DH31" s="121">
        <f>SUM(BD31,+CF31)</f>
        <v>0</v>
      </c>
      <c r="DI31" s="121">
        <f>SUM(BE31,+CG31)</f>
        <v>0</v>
      </c>
      <c r="DJ31" s="121">
        <f>SUM(BF31,+CH31)</f>
        <v>126442</v>
      </c>
    </row>
    <row r="32" spans="1:114" s="136" customFormat="1" ht="13.5" customHeight="1" x14ac:dyDescent="0.15">
      <c r="A32" s="119" t="s">
        <v>5</v>
      </c>
      <c r="B32" s="120" t="s">
        <v>431</v>
      </c>
      <c r="C32" s="119" t="s">
        <v>432</v>
      </c>
      <c r="D32" s="121">
        <f>SUM(E32,+L32)</f>
        <v>147777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475</v>
      </c>
      <c r="K32" s="121">
        <v>0</v>
      </c>
      <c r="L32" s="121">
        <v>147777</v>
      </c>
      <c r="M32" s="121">
        <f>SUM(N32,+U32)</f>
        <v>94914</v>
      </c>
      <c r="N32" s="121">
        <f>SUM(O32:R32,T32)</f>
        <v>60960</v>
      </c>
      <c r="O32" s="121">
        <v>0</v>
      </c>
      <c r="P32" s="121">
        <v>0</v>
      </c>
      <c r="Q32" s="121">
        <v>42900</v>
      </c>
      <c r="R32" s="121">
        <v>0</v>
      </c>
      <c r="S32" s="122" t="s">
        <v>475</v>
      </c>
      <c r="T32" s="121">
        <v>18060</v>
      </c>
      <c r="U32" s="121">
        <v>33954</v>
      </c>
      <c r="V32" s="121">
        <f>+SUM(D32,M32)</f>
        <v>242691</v>
      </c>
      <c r="W32" s="121">
        <f>+SUM(E32,N32)</f>
        <v>60960</v>
      </c>
      <c r="X32" s="121">
        <f>+SUM(F32,O32)</f>
        <v>0</v>
      </c>
      <c r="Y32" s="121">
        <f>+SUM(G32,P32)</f>
        <v>0</v>
      </c>
      <c r="Z32" s="121">
        <f>+SUM(H32,Q32)</f>
        <v>42900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18060</v>
      </c>
      <c r="AD32" s="121">
        <f>+SUM(L32,U32)</f>
        <v>181731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16316</v>
      </c>
      <c r="AN32" s="121">
        <f>SUM(AO32:AR32)</f>
        <v>16316</v>
      </c>
      <c r="AO32" s="121">
        <v>16316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131461</v>
      </c>
      <c r="BD32" s="121">
        <v>0</v>
      </c>
      <c r="BE32" s="121">
        <v>0</v>
      </c>
      <c r="BF32" s="121">
        <f>SUM(AE32,+AM32,+BE32)</f>
        <v>16316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62304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32610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62304</v>
      </c>
      <c r="CQ32" s="121">
        <f>SUM(AM32,+BO32)</f>
        <v>16316</v>
      </c>
      <c r="CR32" s="121">
        <f>SUM(AN32,+BP32)</f>
        <v>16316</v>
      </c>
      <c r="CS32" s="121">
        <f>SUM(AO32,+BQ32)</f>
        <v>16316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164071</v>
      </c>
      <c r="DH32" s="121">
        <f>SUM(BD32,+CF32)</f>
        <v>0</v>
      </c>
      <c r="DI32" s="121">
        <f>SUM(BE32,+CG32)</f>
        <v>0</v>
      </c>
      <c r="DJ32" s="121">
        <f>SUM(BF32,+CH32)</f>
        <v>16316</v>
      </c>
    </row>
    <row r="33" spans="1:114" s="136" customFormat="1" ht="13.5" customHeight="1" x14ac:dyDescent="0.15">
      <c r="A33" s="119" t="s">
        <v>5</v>
      </c>
      <c r="B33" s="120" t="s">
        <v>434</v>
      </c>
      <c r="C33" s="119" t="s">
        <v>435</v>
      </c>
      <c r="D33" s="121">
        <f>SUM(E33,+L33)</f>
        <v>114630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475</v>
      </c>
      <c r="K33" s="121">
        <v>0</v>
      </c>
      <c r="L33" s="121">
        <v>114630</v>
      </c>
      <c r="M33" s="121">
        <f>SUM(N33,+U33)</f>
        <v>72437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475</v>
      </c>
      <c r="T33" s="121">
        <v>0</v>
      </c>
      <c r="U33" s="121">
        <v>72437</v>
      </c>
      <c r="V33" s="121">
        <f>+SUM(D33,M33)</f>
        <v>187067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187067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6337</v>
      </c>
      <c r="AN33" s="121">
        <f>SUM(AO33:AR33)</f>
        <v>6337</v>
      </c>
      <c r="AO33" s="121">
        <v>6337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108293</v>
      </c>
      <c r="BD33" s="121">
        <v>0</v>
      </c>
      <c r="BE33" s="121">
        <v>0</v>
      </c>
      <c r="BF33" s="121">
        <f>SUM(AE33,+AM33,+BE33)</f>
        <v>6337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51280</v>
      </c>
      <c r="BO33" s="121">
        <f>SUM(BP33,BU33,BY33,BZ33,CF33)</f>
        <v>532</v>
      </c>
      <c r="BP33" s="121">
        <f>SUM(BQ33:BT33)</f>
        <v>532</v>
      </c>
      <c r="BQ33" s="121">
        <v>532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20625</v>
      </c>
      <c r="CF33" s="121">
        <v>0</v>
      </c>
      <c r="CG33" s="121">
        <v>0</v>
      </c>
      <c r="CH33" s="121">
        <f>SUM(BG33,+BO33,+CG33)</f>
        <v>532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51280</v>
      </c>
      <c r="CQ33" s="121">
        <f>SUM(AM33,+BO33)</f>
        <v>6869</v>
      </c>
      <c r="CR33" s="121">
        <f>SUM(AN33,+BP33)</f>
        <v>6869</v>
      </c>
      <c r="CS33" s="121">
        <f>SUM(AO33,+BQ33)</f>
        <v>6869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128918</v>
      </c>
      <c r="DH33" s="121">
        <f>SUM(BD33,+CF33)</f>
        <v>0</v>
      </c>
      <c r="DI33" s="121">
        <f>SUM(BE33,+CG33)</f>
        <v>0</v>
      </c>
      <c r="DJ33" s="121">
        <f>SUM(BF33,+CH33)</f>
        <v>6869</v>
      </c>
    </row>
    <row r="34" spans="1:114" s="136" customFormat="1" ht="13.5" customHeight="1" x14ac:dyDescent="0.15">
      <c r="A34" s="119" t="s">
        <v>5</v>
      </c>
      <c r="B34" s="120" t="s">
        <v>437</v>
      </c>
      <c r="C34" s="119" t="s">
        <v>438</v>
      </c>
      <c r="D34" s="121">
        <f>SUM(E34,+L34)</f>
        <v>48516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475</v>
      </c>
      <c r="K34" s="121">
        <v>0</v>
      </c>
      <c r="L34" s="121">
        <v>48516</v>
      </c>
      <c r="M34" s="121">
        <f>SUM(N34,+U34)</f>
        <v>30955</v>
      </c>
      <c r="N34" s="121">
        <f>SUM(O34:R34,T34)</f>
        <v>14200</v>
      </c>
      <c r="O34" s="121">
        <v>0</v>
      </c>
      <c r="P34" s="121">
        <v>0</v>
      </c>
      <c r="Q34" s="121">
        <v>14200</v>
      </c>
      <c r="R34" s="121">
        <v>0</v>
      </c>
      <c r="S34" s="122" t="s">
        <v>475</v>
      </c>
      <c r="T34" s="121">
        <v>0</v>
      </c>
      <c r="U34" s="121">
        <v>16755</v>
      </c>
      <c r="V34" s="121">
        <f>+SUM(D34,M34)</f>
        <v>79471</v>
      </c>
      <c r="W34" s="121">
        <f>+SUM(E34,N34)</f>
        <v>14200</v>
      </c>
      <c r="X34" s="121">
        <f>+SUM(F34,O34)</f>
        <v>0</v>
      </c>
      <c r="Y34" s="121">
        <f>+SUM(G34,P34)</f>
        <v>0</v>
      </c>
      <c r="Z34" s="121">
        <f>+SUM(H34,Q34)</f>
        <v>14200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65271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1296</v>
      </c>
      <c r="AN34" s="121">
        <f>SUM(AO34:AR34)</f>
        <v>1296</v>
      </c>
      <c r="AO34" s="121">
        <v>1296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47220</v>
      </c>
      <c r="BD34" s="121">
        <v>0</v>
      </c>
      <c r="BE34" s="121">
        <v>0</v>
      </c>
      <c r="BF34" s="121">
        <f>SUM(AE34,+AM34,+BE34)</f>
        <v>1296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20608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10347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20608</v>
      </c>
      <c r="CQ34" s="121">
        <f>SUM(AM34,+BO34)</f>
        <v>1296</v>
      </c>
      <c r="CR34" s="121">
        <f>SUM(AN34,+BP34)</f>
        <v>1296</v>
      </c>
      <c r="CS34" s="121">
        <f>SUM(AO34,+BQ34)</f>
        <v>1296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57567</v>
      </c>
      <c r="DH34" s="121">
        <f>SUM(BD34,+CF34)</f>
        <v>0</v>
      </c>
      <c r="DI34" s="121">
        <f>SUM(BE34,+CG34)</f>
        <v>0</v>
      </c>
      <c r="DJ34" s="121">
        <f>SUM(BF34,+CH34)</f>
        <v>1296</v>
      </c>
    </row>
    <row r="35" spans="1:114" s="136" customFormat="1" ht="13.5" customHeight="1" x14ac:dyDescent="0.15">
      <c r="A35" s="119" t="s">
        <v>5</v>
      </c>
      <c r="B35" s="120" t="s">
        <v>440</v>
      </c>
      <c r="C35" s="119" t="s">
        <v>441</v>
      </c>
      <c r="D35" s="121">
        <f>SUM(E35,+L35)</f>
        <v>35054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475</v>
      </c>
      <c r="K35" s="121">
        <v>0</v>
      </c>
      <c r="L35" s="121">
        <v>35054</v>
      </c>
      <c r="M35" s="121">
        <f>SUM(N35,+U35)</f>
        <v>10708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475</v>
      </c>
      <c r="T35" s="121">
        <v>0</v>
      </c>
      <c r="U35" s="121">
        <v>10708</v>
      </c>
      <c r="V35" s="121">
        <f>+SUM(D35,M35)</f>
        <v>45762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45762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148</v>
      </c>
      <c r="AM35" s="121">
        <f>SUM(AN35,AS35,AW35,AX35,BD35)</f>
        <v>3623</v>
      </c>
      <c r="AN35" s="121">
        <f>SUM(AO35:AR35)</f>
        <v>3623</v>
      </c>
      <c r="AO35" s="121">
        <v>3623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31283</v>
      </c>
      <c r="BD35" s="121">
        <v>0</v>
      </c>
      <c r="BE35" s="121">
        <v>0</v>
      </c>
      <c r="BF35" s="121">
        <f>SUM(AE35,+AM35,+BE35)</f>
        <v>3623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2218</v>
      </c>
      <c r="BO35" s="121">
        <f>SUM(BP35,BU35,BY35,BZ35,CF35)</f>
        <v>1785</v>
      </c>
      <c r="BP35" s="121">
        <f>SUM(BQ35:BT35)</f>
        <v>1785</v>
      </c>
      <c r="BQ35" s="121">
        <v>1785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6705</v>
      </c>
      <c r="CF35" s="121">
        <v>0</v>
      </c>
      <c r="CG35" s="121">
        <v>0</v>
      </c>
      <c r="CH35" s="121">
        <f>SUM(BG35,+BO35,+CG35)</f>
        <v>1785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2366</v>
      </c>
      <c r="CQ35" s="121">
        <f>SUM(AM35,+BO35)</f>
        <v>5408</v>
      </c>
      <c r="CR35" s="121">
        <f>SUM(AN35,+BP35)</f>
        <v>5408</v>
      </c>
      <c r="CS35" s="121">
        <f>SUM(AO35,+BQ35)</f>
        <v>5408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37988</v>
      </c>
      <c r="DH35" s="121">
        <f>SUM(BD35,+CF35)</f>
        <v>0</v>
      </c>
      <c r="DI35" s="121">
        <f>SUM(BE35,+CG35)</f>
        <v>0</v>
      </c>
      <c r="DJ35" s="121">
        <f>SUM(BF35,+CH35)</f>
        <v>5408</v>
      </c>
    </row>
    <row r="36" spans="1:114" s="136" customFormat="1" ht="13.5" customHeight="1" x14ac:dyDescent="0.15">
      <c r="A36" s="119" t="s">
        <v>5</v>
      </c>
      <c r="B36" s="120" t="s">
        <v>443</v>
      </c>
      <c r="C36" s="119" t="s">
        <v>444</v>
      </c>
      <c r="D36" s="121">
        <f>SUM(E36,+L36)</f>
        <v>113515</v>
      </c>
      <c r="E36" s="121">
        <f>SUM(F36:I36,K36)</f>
        <v>7</v>
      </c>
      <c r="F36" s="121">
        <v>0</v>
      </c>
      <c r="G36" s="121">
        <v>0</v>
      </c>
      <c r="H36" s="121">
        <v>0</v>
      </c>
      <c r="I36" s="121">
        <v>0</v>
      </c>
      <c r="J36" s="122" t="s">
        <v>475</v>
      </c>
      <c r="K36" s="121">
        <v>7</v>
      </c>
      <c r="L36" s="121">
        <v>113508</v>
      </c>
      <c r="M36" s="121">
        <f>SUM(N36,+U36)</f>
        <v>35497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475</v>
      </c>
      <c r="T36" s="121">
        <v>0</v>
      </c>
      <c r="U36" s="121">
        <v>35497</v>
      </c>
      <c r="V36" s="121">
        <f>+SUM(D36,M36)</f>
        <v>149012</v>
      </c>
      <c r="W36" s="121">
        <f>+SUM(E36,N36)</f>
        <v>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7</v>
      </c>
      <c r="AD36" s="121">
        <f>+SUM(L36,U36)</f>
        <v>149005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40636</v>
      </c>
      <c r="AN36" s="121">
        <f>SUM(AO36:AR36)</f>
        <v>27319</v>
      </c>
      <c r="AO36" s="121">
        <v>2747</v>
      </c>
      <c r="AP36" s="121">
        <v>24572</v>
      </c>
      <c r="AQ36" s="121">
        <v>0</v>
      </c>
      <c r="AR36" s="121">
        <v>0</v>
      </c>
      <c r="AS36" s="121">
        <f>SUM(AT36:AV36)</f>
        <v>13317</v>
      </c>
      <c r="AT36" s="121">
        <v>8280</v>
      </c>
      <c r="AU36" s="121">
        <v>5037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72879</v>
      </c>
      <c r="BD36" s="121">
        <v>0</v>
      </c>
      <c r="BE36" s="121">
        <v>0</v>
      </c>
      <c r="BF36" s="121">
        <f>SUM(AE36,+AM36,+BE36)</f>
        <v>40636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35497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40636</v>
      </c>
      <c r="CR36" s="121">
        <f>SUM(AN36,+BP36)</f>
        <v>27319</v>
      </c>
      <c r="CS36" s="121">
        <f>SUM(AO36,+BQ36)</f>
        <v>2747</v>
      </c>
      <c r="CT36" s="121">
        <f>SUM(AP36,+BR36)</f>
        <v>24572</v>
      </c>
      <c r="CU36" s="121">
        <f>SUM(AQ36,+BS36)</f>
        <v>0</v>
      </c>
      <c r="CV36" s="121">
        <f>SUM(AR36,+BT36)</f>
        <v>0</v>
      </c>
      <c r="CW36" s="121">
        <f>SUM(AS36,+BU36)</f>
        <v>13317</v>
      </c>
      <c r="CX36" s="121">
        <f>SUM(AT36,+BV36)</f>
        <v>8280</v>
      </c>
      <c r="CY36" s="121">
        <f>SUM(AU36,+BW36)</f>
        <v>5037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108376</v>
      </c>
      <c r="DH36" s="121">
        <f>SUM(BD36,+CF36)</f>
        <v>0</v>
      </c>
      <c r="DI36" s="121">
        <f>SUM(BE36,+CG36)</f>
        <v>0</v>
      </c>
      <c r="DJ36" s="121">
        <f>SUM(BF36,+CH36)</f>
        <v>40636</v>
      </c>
    </row>
    <row r="37" spans="1:114" s="136" customFormat="1" ht="13.5" customHeight="1" x14ac:dyDescent="0.15">
      <c r="A37" s="119" t="s">
        <v>5</v>
      </c>
      <c r="B37" s="120" t="s">
        <v>446</v>
      </c>
      <c r="C37" s="119" t="s">
        <v>447</v>
      </c>
      <c r="D37" s="121">
        <f>SUM(E37,+L37)</f>
        <v>39059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475</v>
      </c>
      <c r="K37" s="121">
        <v>0</v>
      </c>
      <c r="L37" s="121">
        <v>39059</v>
      </c>
      <c r="M37" s="121">
        <f>SUM(N37,+U37)</f>
        <v>9603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475</v>
      </c>
      <c r="T37" s="121">
        <v>0</v>
      </c>
      <c r="U37" s="121">
        <v>9603</v>
      </c>
      <c r="V37" s="121">
        <f>+SUM(D37,M37)</f>
        <v>48662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48662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195</v>
      </c>
      <c r="AM37" s="121">
        <f>SUM(AN37,AS37,AW37,AX37,BD37)</f>
        <v>1170</v>
      </c>
      <c r="AN37" s="121">
        <f>SUM(AO37:AR37)</f>
        <v>1170</v>
      </c>
      <c r="AO37" s="121">
        <v>1170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37694</v>
      </c>
      <c r="BD37" s="121">
        <v>0</v>
      </c>
      <c r="BE37" s="121">
        <v>0</v>
      </c>
      <c r="BF37" s="121">
        <f>SUM(AE37,+AM37,+BE37)</f>
        <v>1170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2511</v>
      </c>
      <c r="BO37" s="121">
        <f>SUM(BP37,BU37,BY37,BZ37,CF37)</f>
        <v>39</v>
      </c>
      <c r="BP37" s="121">
        <f>SUM(BQ37:BT37)</f>
        <v>39</v>
      </c>
      <c r="BQ37" s="121">
        <v>39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7053</v>
      </c>
      <c r="CF37" s="121">
        <v>0</v>
      </c>
      <c r="CG37" s="121">
        <v>0</v>
      </c>
      <c r="CH37" s="121">
        <f>SUM(BG37,+BO37,+CG37)</f>
        <v>39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2706</v>
      </c>
      <c r="CQ37" s="121">
        <f>SUM(AM37,+BO37)</f>
        <v>1209</v>
      </c>
      <c r="CR37" s="121">
        <f>SUM(AN37,+BP37)</f>
        <v>1209</v>
      </c>
      <c r="CS37" s="121">
        <f>SUM(AO37,+BQ37)</f>
        <v>1209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44747</v>
      </c>
      <c r="DH37" s="121">
        <f>SUM(BD37,+CF37)</f>
        <v>0</v>
      </c>
      <c r="DI37" s="121">
        <f>SUM(BE37,+CG37)</f>
        <v>0</v>
      </c>
      <c r="DJ37" s="121">
        <f>SUM(BF37,+CH37)</f>
        <v>1209</v>
      </c>
    </row>
    <row r="38" spans="1:114" s="136" customFormat="1" ht="13.5" customHeight="1" x14ac:dyDescent="0.15">
      <c r="A38" s="119" t="s">
        <v>5</v>
      </c>
      <c r="B38" s="120" t="s">
        <v>449</v>
      </c>
      <c r="C38" s="119" t="s">
        <v>450</v>
      </c>
      <c r="D38" s="121">
        <f>SUM(E38,+L38)</f>
        <v>77124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475</v>
      </c>
      <c r="K38" s="121">
        <v>0</v>
      </c>
      <c r="L38" s="121">
        <v>77124</v>
      </c>
      <c r="M38" s="121">
        <f>SUM(N38,+U38)</f>
        <v>19094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475</v>
      </c>
      <c r="T38" s="121">
        <v>0</v>
      </c>
      <c r="U38" s="121">
        <v>19094</v>
      </c>
      <c r="V38" s="121">
        <f>+SUM(D38,M38)</f>
        <v>96218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96218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22176</v>
      </c>
      <c r="AN38" s="121">
        <f>SUM(AO38:AR38)</f>
        <v>4336</v>
      </c>
      <c r="AO38" s="121">
        <v>4336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17700</v>
      </c>
      <c r="AY38" s="121">
        <v>17700</v>
      </c>
      <c r="AZ38" s="121">
        <v>0</v>
      </c>
      <c r="BA38" s="121">
        <v>0</v>
      </c>
      <c r="BB38" s="121">
        <v>0</v>
      </c>
      <c r="BC38" s="121">
        <v>54948</v>
      </c>
      <c r="BD38" s="121">
        <v>140</v>
      </c>
      <c r="BE38" s="121">
        <v>0</v>
      </c>
      <c r="BF38" s="121">
        <f>SUM(AE38,+AM38,+BE38)</f>
        <v>22176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482</v>
      </c>
      <c r="BP38" s="121">
        <f>SUM(BQ38:BT38)</f>
        <v>482</v>
      </c>
      <c r="BQ38" s="121">
        <v>482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18612</v>
      </c>
      <c r="CF38" s="121">
        <v>0</v>
      </c>
      <c r="CG38" s="121">
        <v>0</v>
      </c>
      <c r="CH38" s="121">
        <f>SUM(BG38,+BO38,+CG38)</f>
        <v>482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22658</v>
      </c>
      <c r="CR38" s="121">
        <f>SUM(AN38,+BP38)</f>
        <v>4818</v>
      </c>
      <c r="CS38" s="121">
        <f>SUM(AO38,+BQ38)</f>
        <v>4818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17700</v>
      </c>
      <c r="DC38" s="121">
        <f>SUM(AY38,+CA38)</f>
        <v>17700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73560</v>
      </c>
      <c r="DH38" s="121">
        <f>SUM(BD38,+CF38)</f>
        <v>140</v>
      </c>
      <c r="DI38" s="121">
        <f>SUM(BE38,+CG38)</f>
        <v>0</v>
      </c>
      <c r="DJ38" s="121">
        <f>SUM(BF38,+CH38)</f>
        <v>22658</v>
      </c>
    </row>
    <row r="39" spans="1:114" s="136" customFormat="1" ht="13.5" customHeight="1" x14ac:dyDescent="0.15">
      <c r="A39" s="119" t="s">
        <v>5</v>
      </c>
      <c r="B39" s="120" t="s">
        <v>452</v>
      </c>
      <c r="C39" s="119" t="s">
        <v>453</v>
      </c>
      <c r="D39" s="121">
        <f>SUM(E39,+L39)</f>
        <v>111088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475</v>
      </c>
      <c r="K39" s="121">
        <v>0</v>
      </c>
      <c r="L39" s="121">
        <v>111088</v>
      </c>
      <c r="M39" s="121">
        <f>SUM(N39,+U39)</f>
        <v>27185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475</v>
      </c>
      <c r="T39" s="121">
        <v>0</v>
      </c>
      <c r="U39" s="121">
        <v>27185</v>
      </c>
      <c r="V39" s="121">
        <f>+SUM(D39,M39)</f>
        <v>138273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138273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675</v>
      </c>
      <c r="AM39" s="121">
        <f>SUM(AN39,AS39,AW39,AX39,BD39)</f>
        <v>3246</v>
      </c>
      <c r="AN39" s="121">
        <f>SUM(AO39:AR39)</f>
        <v>3246</v>
      </c>
      <c r="AO39" s="121">
        <v>3246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107167</v>
      </c>
      <c r="BD39" s="121">
        <v>0</v>
      </c>
      <c r="BE39" s="121">
        <v>0</v>
      </c>
      <c r="BF39" s="121">
        <f>SUM(AE39,+AM39,+BE39)</f>
        <v>3246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11502</v>
      </c>
      <c r="BO39" s="121">
        <f>SUM(BP39,BU39,BY39,BZ39,CF39)</f>
        <v>811</v>
      </c>
      <c r="BP39" s="121">
        <f>SUM(BQ39:BT39)</f>
        <v>811</v>
      </c>
      <c r="BQ39" s="121">
        <v>811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14872</v>
      </c>
      <c r="CF39" s="121">
        <v>0</v>
      </c>
      <c r="CG39" s="121">
        <v>0</v>
      </c>
      <c r="CH39" s="121">
        <f>SUM(BG39,+BO39,+CG39)</f>
        <v>811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12177</v>
      </c>
      <c r="CQ39" s="121">
        <f>SUM(AM39,+BO39)</f>
        <v>4057</v>
      </c>
      <c r="CR39" s="121">
        <f>SUM(AN39,+BP39)</f>
        <v>4057</v>
      </c>
      <c r="CS39" s="121">
        <f>SUM(AO39,+BQ39)</f>
        <v>4057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0</v>
      </c>
      <c r="DC39" s="121">
        <f>SUM(AY39,+CA39)</f>
        <v>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122039</v>
      </c>
      <c r="DH39" s="121">
        <f>SUM(BD39,+CF39)</f>
        <v>0</v>
      </c>
      <c r="DI39" s="121">
        <f>SUM(BE39,+CG39)</f>
        <v>0</v>
      </c>
      <c r="DJ39" s="121">
        <f>SUM(BF39,+CH39)</f>
        <v>4057</v>
      </c>
    </row>
    <row r="40" spans="1:114" s="136" customFormat="1" ht="13.5" customHeight="1" x14ac:dyDescent="0.15">
      <c r="A40" s="119" t="s">
        <v>5</v>
      </c>
      <c r="B40" s="120" t="s">
        <v>455</v>
      </c>
      <c r="C40" s="119" t="s">
        <v>456</v>
      </c>
      <c r="D40" s="121">
        <f>SUM(E40,+L40)</f>
        <v>166136</v>
      </c>
      <c r="E40" s="121">
        <f>SUM(F40:I40,K40)</f>
        <v>27868</v>
      </c>
      <c r="F40" s="121">
        <v>0</v>
      </c>
      <c r="G40" s="121">
        <v>0</v>
      </c>
      <c r="H40" s="121">
        <v>27800</v>
      </c>
      <c r="I40" s="121">
        <v>0</v>
      </c>
      <c r="J40" s="122" t="s">
        <v>475</v>
      </c>
      <c r="K40" s="121">
        <v>68</v>
      </c>
      <c r="L40" s="121">
        <v>138268</v>
      </c>
      <c r="M40" s="121">
        <f>SUM(N40,+U40)</f>
        <v>42404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475</v>
      </c>
      <c r="T40" s="121">
        <v>0</v>
      </c>
      <c r="U40" s="121">
        <v>42404</v>
      </c>
      <c r="V40" s="121">
        <f>+SUM(D40,M40)</f>
        <v>208540</v>
      </c>
      <c r="W40" s="121">
        <f>+SUM(E40,N40)</f>
        <v>27868</v>
      </c>
      <c r="X40" s="121">
        <f>+SUM(F40,O40)</f>
        <v>0</v>
      </c>
      <c r="Y40" s="121">
        <f>+SUM(G40,P40)</f>
        <v>0</v>
      </c>
      <c r="Z40" s="121">
        <f>+SUM(H40,Q40)</f>
        <v>27800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68</v>
      </c>
      <c r="AD40" s="121">
        <f>+SUM(L40,U40)</f>
        <v>180672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67673</v>
      </c>
      <c r="AN40" s="121">
        <f>SUM(AO40:AR40)</f>
        <v>25287</v>
      </c>
      <c r="AO40" s="121">
        <v>11851</v>
      </c>
      <c r="AP40" s="121">
        <v>13436</v>
      </c>
      <c r="AQ40" s="121">
        <v>0</v>
      </c>
      <c r="AR40" s="121">
        <v>0</v>
      </c>
      <c r="AS40" s="121">
        <f>SUM(AT40:AV40)</f>
        <v>1742</v>
      </c>
      <c r="AT40" s="121">
        <v>842</v>
      </c>
      <c r="AU40" s="121">
        <v>900</v>
      </c>
      <c r="AV40" s="121">
        <v>0</v>
      </c>
      <c r="AW40" s="121">
        <v>0</v>
      </c>
      <c r="AX40" s="121">
        <f>SUM(AY40:BB40)</f>
        <v>40644</v>
      </c>
      <c r="AY40" s="121">
        <v>38400</v>
      </c>
      <c r="AZ40" s="121">
        <v>2244</v>
      </c>
      <c r="BA40" s="121">
        <v>0</v>
      </c>
      <c r="BB40" s="121">
        <v>0</v>
      </c>
      <c r="BC40" s="121">
        <v>98463</v>
      </c>
      <c r="BD40" s="121">
        <v>0</v>
      </c>
      <c r="BE40" s="121">
        <v>0</v>
      </c>
      <c r="BF40" s="121">
        <f>SUM(AE40,+AM40,+BE40)</f>
        <v>67673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42404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67673</v>
      </c>
      <c r="CR40" s="121">
        <f>SUM(AN40,+BP40)</f>
        <v>25287</v>
      </c>
      <c r="CS40" s="121">
        <f>SUM(AO40,+BQ40)</f>
        <v>11851</v>
      </c>
      <c r="CT40" s="121">
        <f>SUM(AP40,+BR40)</f>
        <v>13436</v>
      </c>
      <c r="CU40" s="121">
        <f>SUM(AQ40,+BS40)</f>
        <v>0</v>
      </c>
      <c r="CV40" s="121">
        <f>SUM(AR40,+BT40)</f>
        <v>0</v>
      </c>
      <c r="CW40" s="121">
        <f>SUM(AS40,+BU40)</f>
        <v>1742</v>
      </c>
      <c r="CX40" s="121">
        <f>SUM(AT40,+BV40)</f>
        <v>842</v>
      </c>
      <c r="CY40" s="121">
        <f>SUM(AU40,+BW40)</f>
        <v>900</v>
      </c>
      <c r="CZ40" s="121">
        <f>SUM(AV40,+BX40)</f>
        <v>0</v>
      </c>
      <c r="DA40" s="121">
        <f>SUM(AW40,+BY40)</f>
        <v>0</v>
      </c>
      <c r="DB40" s="121">
        <f>SUM(AX40,+BZ40)</f>
        <v>40644</v>
      </c>
      <c r="DC40" s="121">
        <f>SUM(AY40,+CA40)</f>
        <v>38400</v>
      </c>
      <c r="DD40" s="121">
        <f>SUM(AZ40,+CB40)</f>
        <v>2244</v>
      </c>
      <c r="DE40" s="121">
        <f>SUM(BA40,+CC40)</f>
        <v>0</v>
      </c>
      <c r="DF40" s="121">
        <f>SUM(BB40,+CD40)</f>
        <v>0</v>
      </c>
      <c r="DG40" s="121">
        <f>SUM(BC40,+CE40)</f>
        <v>140867</v>
      </c>
      <c r="DH40" s="121">
        <f>SUM(BD40,+CF40)</f>
        <v>0</v>
      </c>
      <c r="DI40" s="121">
        <f>SUM(BE40,+CG40)</f>
        <v>0</v>
      </c>
      <c r="DJ40" s="121">
        <f>SUM(BF40,+CH40)</f>
        <v>67673</v>
      </c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SUM(E7,+L7)</f>
        <v>3276345</v>
      </c>
      <c r="E7" s="140">
        <f>SUM(F7:I7)+K7</f>
        <v>3080705</v>
      </c>
      <c r="F7" s="140">
        <f t="shared" ref="F7:L7" si="0">SUM(F$8:F$57)</f>
        <v>784377</v>
      </c>
      <c r="G7" s="140">
        <f t="shared" si="0"/>
        <v>3166</v>
      </c>
      <c r="H7" s="140">
        <f t="shared" si="0"/>
        <v>846600</v>
      </c>
      <c r="I7" s="140">
        <f t="shared" si="0"/>
        <v>1136828</v>
      </c>
      <c r="J7" s="140">
        <f t="shared" si="0"/>
        <v>7099554</v>
      </c>
      <c r="K7" s="140">
        <f t="shared" si="0"/>
        <v>309734</v>
      </c>
      <c r="L7" s="140">
        <f t="shared" si="0"/>
        <v>195640</v>
      </c>
      <c r="M7" s="140">
        <f>SUM(N7,+U7)</f>
        <v>936994</v>
      </c>
      <c r="N7" s="140">
        <f>SUM(O7:R7,T7)</f>
        <v>884313</v>
      </c>
      <c r="O7" s="140">
        <f t="shared" ref="O7:U7" si="1">SUM(O$8:O$57)</f>
        <v>75725</v>
      </c>
      <c r="P7" s="140">
        <f t="shared" si="1"/>
        <v>0</v>
      </c>
      <c r="Q7" s="140">
        <f t="shared" si="1"/>
        <v>24500</v>
      </c>
      <c r="R7" s="140">
        <f t="shared" si="1"/>
        <v>763260</v>
      </c>
      <c r="S7" s="140">
        <f t="shared" si="1"/>
        <v>2890099</v>
      </c>
      <c r="T7" s="140">
        <f t="shared" si="1"/>
        <v>20828</v>
      </c>
      <c r="U7" s="140">
        <f t="shared" si="1"/>
        <v>52681</v>
      </c>
      <c r="V7" s="140">
        <f t="shared" ref="V7:AD7" si="2">+SUM(D7,M7)</f>
        <v>4213339</v>
      </c>
      <c r="W7" s="140">
        <f t="shared" si="2"/>
        <v>3965018</v>
      </c>
      <c r="X7" s="140">
        <f t="shared" si="2"/>
        <v>860102</v>
      </c>
      <c r="Y7" s="140">
        <f t="shared" si="2"/>
        <v>3166</v>
      </c>
      <c r="Z7" s="140">
        <f t="shared" si="2"/>
        <v>871100</v>
      </c>
      <c r="AA7" s="140">
        <f t="shared" si="2"/>
        <v>1900088</v>
      </c>
      <c r="AB7" s="140">
        <f t="shared" si="2"/>
        <v>9989653</v>
      </c>
      <c r="AC7" s="140">
        <f t="shared" si="2"/>
        <v>330562</v>
      </c>
      <c r="AD7" s="140">
        <f t="shared" si="2"/>
        <v>248321</v>
      </c>
      <c r="AE7" s="140">
        <f>SUM(AF7,+AK7)</f>
        <v>1874542</v>
      </c>
      <c r="AF7" s="140">
        <f>SUM(AG7:AJ7)</f>
        <v>1865641</v>
      </c>
      <c r="AG7" s="140">
        <f>SUM(AG$8:AG$57)</f>
        <v>0</v>
      </c>
      <c r="AH7" s="140">
        <f>SUM(AH$8:AH$57)</f>
        <v>1856486</v>
      </c>
      <c r="AI7" s="140">
        <f>SUM(AI$8:AI$57)</f>
        <v>4968</v>
      </c>
      <c r="AJ7" s="140">
        <f>SUM(AJ$8:AJ$57)</f>
        <v>4187</v>
      </c>
      <c r="AK7" s="140">
        <f>SUM(AK$8:AK$57)</f>
        <v>8901</v>
      </c>
      <c r="AL7" s="143" t="s">
        <v>314</v>
      </c>
      <c r="AM7" s="140">
        <f>SUM(AN7,AS7,AW7,AX7,BD7)</f>
        <v>7874901</v>
      </c>
      <c r="AN7" s="140">
        <f>SUM(AO7:AR7)</f>
        <v>716456</v>
      </c>
      <c r="AO7" s="140">
        <f>SUM(AO$8:AO$57)</f>
        <v>593738</v>
      </c>
      <c r="AP7" s="140">
        <f>SUM(AP$8:AP$57)</f>
        <v>23858</v>
      </c>
      <c r="AQ7" s="140">
        <f>SUM(AQ$8:AQ$57)</f>
        <v>80534</v>
      </c>
      <c r="AR7" s="140">
        <f>SUM(AR$8:AR$57)</f>
        <v>18326</v>
      </c>
      <c r="AS7" s="140">
        <f>SUM(AT7:AV7)</f>
        <v>2205377</v>
      </c>
      <c r="AT7" s="140">
        <f>SUM(AT$8:AT$57)</f>
        <v>24639</v>
      </c>
      <c r="AU7" s="140">
        <f>SUM(AU$8:AU$57)</f>
        <v>2033278</v>
      </c>
      <c r="AV7" s="140">
        <f>SUM(AV$8:AV$57)</f>
        <v>147460</v>
      </c>
      <c r="AW7" s="140">
        <f>SUM(AW$8:AW$57)</f>
        <v>0</v>
      </c>
      <c r="AX7" s="140">
        <f>SUM(AY7:BB7)</f>
        <v>4945081</v>
      </c>
      <c r="AY7" s="140">
        <f>SUM(AY$8:AY$57)</f>
        <v>1105412</v>
      </c>
      <c r="AZ7" s="140">
        <f>SUM(AZ$8:AZ$57)</f>
        <v>3633420</v>
      </c>
      <c r="BA7" s="140">
        <f>SUM(BA$8:BA$57)</f>
        <v>177467</v>
      </c>
      <c r="BB7" s="140">
        <f>SUM(BB$8:BB$57)</f>
        <v>28782</v>
      </c>
      <c r="BC7" s="143" t="s">
        <v>315</v>
      </c>
      <c r="BD7" s="140">
        <f>SUM(BD$8:BD$57)</f>
        <v>7987</v>
      </c>
      <c r="BE7" s="140">
        <f>SUM(BE$8:BE$57)</f>
        <v>626456</v>
      </c>
      <c r="BF7" s="140">
        <f>SUM(AE7,+AM7,+BE7)</f>
        <v>10375899</v>
      </c>
      <c r="BG7" s="140">
        <f>SUM(BH7,+BM7)</f>
        <v>508773</v>
      </c>
      <c r="BH7" s="140">
        <f>SUM(BI7:BL7)</f>
        <v>422896</v>
      </c>
      <c r="BI7" s="140">
        <f>SUM(BI$8:BI$57)</f>
        <v>0</v>
      </c>
      <c r="BJ7" s="140">
        <f>SUM(BJ$8:BJ$57)</f>
        <v>422896</v>
      </c>
      <c r="BK7" s="140">
        <f>SUM(BK$8:BK$57)</f>
        <v>0</v>
      </c>
      <c r="BL7" s="140">
        <f>SUM(BL$8:BL$57)</f>
        <v>0</v>
      </c>
      <c r="BM7" s="140">
        <f>SUM(BM$8:BM$57)</f>
        <v>85877</v>
      </c>
      <c r="BN7" s="143" t="s">
        <v>314</v>
      </c>
      <c r="BO7" s="140">
        <f>SUM(BP7,BU7,BY7,BZ7,CF7)</f>
        <v>3252957</v>
      </c>
      <c r="BP7" s="140">
        <f>SUM(BQ7:BT7)</f>
        <v>417921</v>
      </c>
      <c r="BQ7" s="140">
        <f>SUM(BQ$8:BQ$57)</f>
        <v>347432</v>
      </c>
      <c r="BR7" s="140">
        <f>SUM(BR$8:BR$57)</f>
        <v>0</v>
      </c>
      <c r="BS7" s="140">
        <f>SUM(BS$8:BS$57)</f>
        <v>70489</v>
      </c>
      <c r="BT7" s="140">
        <f>SUM(BT$8:BT$57)</f>
        <v>0</v>
      </c>
      <c r="BU7" s="140">
        <f>SUM(BV7:BX7)</f>
        <v>1046785</v>
      </c>
      <c r="BV7" s="140">
        <f>SUM(BV$8:BV$57)</f>
        <v>181</v>
      </c>
      <c r="BW7" s="140">
        <f>SUM(BW$8:BW$57)</f>
        <v>1046044</v>
      </c>
      <c r="BX7" s="140">
        <f>SUM(BX$8:BX$57)</f>
        <v>560</v>
      </c>
      <c r="BY7" s="140">
        <f>SUM(BY$8:BY$57)</f>
        <v>0</v>
      </c>
      <c r="BZ7" s="140">
        <f>SUM(CA7:CD7)</f>
        <v>1788251</v>
      </c>
      <c r="CA7" s="140">
        <f>SUM(CA$8:CA$57)</f>
        <v>648083</v>
      </c>
      <c r="CB7" s="140">
        <f>SUM(CB$8:CB$57)</f>
        <v>1118820</v>
      </c>
      <c r="CC7" s="140">
        <f>SUM(CC$8:CC$57)</f>
        <v>17441</v>
      </c>
      <c r="CD7" s="140">
        <f>SUM(CD$8:CD$57)</f>
        <v>3907</v>
      </c>
      <c r="CE7" s="143" t="s">
        <v>314</v>
      </c>
      <c r="CF7" s="140">
        <f>SUM(CF$8:CF$57)</f>
        <v>0</v>
      </c>
      <c r="CG7" s="140">
        <f>SUM(CG$8:CG$57)</f>
        <v>65363</v>
      </c>
      <c r="CH7" s="140">
        <f>SUM(BG7,+BO7,+CG7)</f>
        <v>3827093</v>
      </c>
      <c r="CI7" s="140">
        <f t="shared" ref="CI7:CO7" si="3">SUM(AE7,+BG7)</f>
        <v>2383315</v>
      </c>
      <c r="CJ7" s="140">
        <f t="shared" si="3"/>
        <v>2288537</v>
      </c>
      <c r="CK7" s="140">
        <f t="shared" si="3"/>
        <v>0</v>
      </c>
      <c r="CL7" s="140">
        <f t="shared" si="3"/>
        <v>2279382</v>
      </c>
      <c r="CM7" s="140">
        <f t="shared" si="3"/>
        <v>4968</v>
      </c>
      <c r="CN7" s="140">
        <f t="shared" si="3"/>
        <v>4187</v>
      </c>
      <c r="CO7" s="140">
        <f t="shared" si="3"/>
        <v>94778</v>
      </c>
      <c r="CP7" s="143" t="s">
        <v>314</v>
      </c>
      <c r="CQ7" s="140">
        <f t="shared" ref="CQ7:DF7" si="4">SUM(AM7,+BO7)</f>
        <v>11127858</v>
      </c>
      <c r="CR7" s="140">
        <f t="shared" si="4"/>
        <v>1134377</v>
      </c>
      <c r="CS7" s="140">
        <f t="shared" si="4"/>
        <v>941170</v>
      </c>
      <c r="CT7" s="140">
        <f t="shared" si="4"/>
        <v>23858</v>
      </c>
      <c r="CU7" s="140">
        <f t="shared" si="4"/>
        <v>151023</v>
      </c>
      <c r="CV7" s="140">
        <f t="shared" si="4"/>
        <v>18326</v>
      </c>
      <c r="CW7" s="140">
        <f t="shared" si="4"/>
        <v>3252162</v>
      </c>
      <c r="CX7" s="140">
        <f t="shared" si="4"/>
        <v>24820</v>
      </c>
      <c r="CY7" s="140">
        <f t="shared" si="4"/>
        <v>3079322</v>
      </c>
      <c r="CZ7" s="140">
        <f t="shared" si="4"/>
        <v>148020</v>
      </c>
      <c r="DA7" s="140">
        <f t="shared" si="4"/>
        <v>0</v>
      </c>
      <c r="DB7" s="140">
        <f t="shared" si="4"/>
        <v>6733332</v>
      </c>
      <c r="DC7" s="140">
        <f t="shared" si="4"/>
        <v>1753495</v>
      </c>
      <c r="DD7" s="140">
        <f t="shared" si="4"/>
        <v>4752240</v>
      </c>
      <c r="DE7" s="140">
        <f t="shared" si="4"/>
        <v>194908</v>
      </c>
      <c r="DF7" s="140">
        <f t="shared" si="4"/>
        <v>32689</v>
      </c>
      <c r="DG7" s="143" t="s">
        <v>314</v>
      </c>
      <c r="DH7" s="140">
        <f>SUM(BD7,+CF7)</f>
        <v>7987</v>
      </c>
      <c r="DI7" s="140">
        <f>SUM(BE7,+CG7)</f>
        <v>691819</v>
      </c>
      <c r="DJ7" s="140">
        <f>SUM(BF7,+CH7)</f>
        <v>14202992</v>
      </c>
    </row>
    <row r="8" spans="1:114" s="136" customFormat="1" ht="13.5" customHeight="1" x14ac:dyDescent="0.15">
      <c r="A8" s="119" t="s">
        <v>5</v>
      </c>
      <c r="B8" s="120" t="s">
        <v>354</v>
      </c>
      <c r="C8" s="119" t="s">
        <v>355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62801</v>
      </c>
      <c r="N8" s="121">
        <f>SUM(O8:R8,T8)</f>
        <v>44046</v>
      </c>
      <c r="O8" s="121">
        <v>0</v>
      </c>
      <c r="P8" s="121">
        <v>0</v>
      </c>
      <c r="Q8" s="121">
        <v>24500</v>
      </c>
      <c r="R8" s="121">
        <v>19546</v>
      </c>
      <c r="S8" s="121">
        <v>260957</v>
      </c>
      <c r="T8" s="121">
        <v>0</v>
      </c>
      <c r="U8" s="121">
        <v>18755</v>
      </c>
      <c r="V8" s="121">
        <f>+SUM(D8,M8)</f>
        <v>62801</v>
      </c>
      <c r="W8" s="121">
        <f>+SUM(E8,N8)</f>
        <v>44046</v>
      </c>
      <c r="X8" s="121">
        <f>+SUM(F8,O8)</f>
        <v>0</v>
      </c>
      <c r="Y8" s="121">
        <f>+SUM(G8,P8)</f>
        <v>0</v>
      </c>
      <c r="Z8" s="121">
        <f>+SUM(H8,Q8)</f>
        <v>24500</v>
      </c>
      <c r="AA8" s="121">
        <f>+SUM(I8,R8)</f>
        <v>19546</v>
      </c>
      <c r="AB8" s="121">
        <f>+SUM(J8,S8)</f>
        <v>260957</v>
      </c>
      <c r="AC8" s="121">
        <f>+SUM(K8,T8)</f>
        <v>0</v>
      </c>
      <c r="AD8" s="121">
        <f>+SUM(L8,U8)</f>
        <v>18755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475</v>
      </c>
      <c r="BO8" s="121">
        <f>SUM(BP8,BU8,BY8,BZ8,CF8)</f>
        <v>323758</v>
      </c>
      <c r="BP8" s="121">
        <f>SUM(BQ8:BT8)</f>
        <v>39172</v>
      </c>
      <c r="BQ8" s="121">
        <v>39172</v>
      </c>
      <c r="BR8" s="121">
        <v>0</v>
      </c>
      <c r="BS8" s="121">
        <v>0</v>
      </c>
      <c r="BT8" s="121">
        <v>0</v>
      </c>
      <c r="BU8" s="121">
        <f>SUM(BV8:BX8)</f>
        <v>147320</v>
      </c>
      <c r="BV8" s="121">
        <v>0</v>
      </c>
      <c r="BW8" s="121">
        <v>147320</v>
      </c>
      <c r="BX8" s="121">
        <v>0</v>
      </c>
      <c r="BY8" s="121">
        <v>0</v>
      </c>
      <c r="BZ8" s="121">
        <f>SUM(CA8:CD8)</f>
        <v>137266</v>
      </c>
      <c r="CA8" s="121">
        <v>0</v>
      </c>
      <c r="CB8" s="121">
        <v>137266</v>
      </c>
      <c r="CC8" s="121">
        <v>0</v>
      </c>
      <c r="CD8" s="121">
        <v>0</v>
      </c>
      <c r="CE8" s="122" t="s">
        <v>475</v>
      </c>
      <c r="CF8" s="121">
        <v>0</v>
      </c>
      <c r="CG8" s="121">
        <v>0</v>
      </c>
      <c r="CH8" s="121">
        <f>SUM(BG8,+BO8,+CG8)</f>
        <v>323758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475</v>
      </c>
      <c r="CQ8" s="121">
        <f>SUM(AM8,+BO8)</f>
        <v>323758</v>
      </c>
      <c r="CR8" s="121">
        <f>SUM(AN8,+BP8)</f>
        <v>39172</v>
      </c>
      <c r="CS8" s="121">
        <f>SUM(AO8,+BQ8)</f>
        <v>39172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147320</v>
      </c>
      <c r="CX8" s="121">
        <f>SUM(AT8,+BV8)</f>
        <v>0</v>
      </c>
      <c r="CY8" s="121">
        <f>SUM(AU8,+BW8)</f>
        <v>147320</v>
      </c>
      <c r="CZ8" s="121">
        <f>SUM(AV8,+BX8)</f>
        <v>0</v>
      </c>
      <c r="DA8" s="121">
        <f>SUM(AW8,+BY8)</f>
        <v>0</v>
      </c>
      <c r="DB8" s="121">
        <f>SUM(AX8,+BZ8)</f>
        <v>137266</v>
      </c>
      <c r="DC8" s="121">
        <f>SUM(AY8,+CA8)</f>
        <v>0</v>
      </c>
      <c r="DD8" s="121">
        <f>SUM(AZ8,+CB8)</f>
        <v>137266</v>
      </c>
      <c r="DE8" s="121">
        <f>SUM(BA8,+CC8)</f>
        <v>0</v>
      </c>
      <c r="DF8" s="121">
        <f>SUM(BB8,+CD8)</f>
        <v>0</v>
      </c>
      <c r="DG8" s="122" t="s">
        <v>475</v>
      </c>
      <c r="DH8" s="121">
        <f>SUM(BD8,+CF8)</f>
        <v>0</v>
      </c>
      <c r="DI8" s="121">
        <f>SUM(BE8,+CG8)</f>
        <v>0</v>
      </c>
      <c r="DJ8" s="121">
        <f>SUM(BF8,+CH8)</f>
        <v>323758</v>
      </c>
    </row>
    <row r="9" spans="1:114" s="136" customFormat="1" ht="13.5" customHeight="1" x14ac:dyDescent="0.15">
      <c r="A9" s="119" t="s">
        <v>5</v>
      </c>
      <c r="B9" s="120" t="s">
        <v>385</v>
      </c>
      <c r="C9" s="119" t="s">
        <v>386</v>
      </c>
      <c r="D9" s="121">
        <f>SUM(E9,+L9)</f>
        <v>65723</v>
      </c>
      <c r="E9" s="121">
        <f>SUM(F9:I9)+K9</f>
        <v>65723</v>
      </c>
      <c r="F9" s="121">
        <v>0</v>
      </c>
      <c r="G9" s="121">
        <v>3166</v>
      </c>
      <c r="H9" s="121">
        <v>0</v>
      </c>
      <c r="I9" s="121">
        <v>26881</v>
      </c>
      <c r="J9" s="121">
        <v>460075</v>
      </c>
      <c r="K9" s="121">
        <v>35676</v>
      </c>
      <c r="L9" s="121">
        <v>0</v>
      </c>
      <c r="M9" s="121">
        <f>SUM(N9,+U9)</f>
        <v>156976</v>
      </c>
      <c r="N9" s="121">
        <f>SUM(O9:R9,T9)</f>
        <v>156976</v>
      </c>
      <c r="O9" s="121">
        <v>0</v>
      </c>
      <c r="P9" s="121">
        <v>0</v>
      </c>
      <c r="Q9" s="121">
        <v>0</v>
      </c>
      <c r="R9" s="121">
        <v>156231</v>
      </c>
      <c r="S9" s="121">
        <v>198319</v>
      </c>
      <c r="T9" s="121">
        <v>745</v>
      </c>
      <c r="U9" s="121">
        <v>0</v>
      </c>
      <c r="V9" s="121">
        <f>+SUM(D9,M9)</f>
        <v>222699</v>
      </c>
      <c r="W9" s="121">
        <f>+SUM(E9,N9)</f>
        <v>222699</v>
      </c>
      <c r="X9" s="121">
        <f>+SUM(F9,O9)</f>
        <v>0</v>
      </c>
      <c r="Y9" s="121">
        <f>+SUM(G9,P9)</f>
        <v>3166</v>
      </c>
      <c r="Z9" s="121">
        <f>+SUM(H9,Q9)</f>
        <v>0</v>
      </c>
      <c r="AA9" s="121">
        <f>+SUM(I9,R9)</f>
        <v>183112</v>
      </c>
      <c r="AB9" s="121">
        <f>+SUM(J9,S9)</f>
        <v>658394</v>
      </c>
      <c r="AC9" s="121">
        <f>+SUM(K9,T9)</f>
        <v>36421</v>
      </c>
      <c r="AD9" s="121">
        <f>+SUM(L9,U9)</f>
        <v>0</v>
      </c>
      <c r="AE9" s="121">
        <f>SUM(AF9,+AK9)</f>
        <v>118476</v>
      </c>
      <c r="AF9" s="121">
        <f>SUM(AG9:AJ9)</f>
        <v>118476</v>
      </c>
      <c r="AG9" s="121">
        <v>0</v>
      </c>
      <c r="AH9" s="121">
        <v>118476</v>
      </c>
      <c r="AI9" s="121">
        <v>0</v>
      </c>
      <c r="AJ9" s="121">
        <v>0</v>
      </c>
      <c r="AK9" s="121">
        <v>0</v>
      </c>
      <c r="AL9" s="122" t="s">
        <v>475</v>
      </c>
      <c r="AM9" s="121">
        <f>SUM(AN9,AS9,AW9,AX9,BD9)</f>
        <v>384748</v>
      </c>
      <c r="AN9" s="121">
        <f>SUM(AO9:AR9)</f>
        <v>26653</v>
      </c>
      <c r="AO9" s="121">
        <v>22570</v>
      </c>
      <c r="AP9" s="121">
        <v>0</v>
      </c>
      <c r="AQ9" s="121">
        <v>4083</v>
      </c>
      <c r="AR9" s="121">
        <v>0</v>
      </c>
      <c r="AS9" s="121">
        <f>SUM(AT9:AV9)</f>
        <v>112713</v>
      </c>
      <c r="AT9" s="121">
        <v>0</v>
      </c>
      <c r="AU9" s="121">
        <v>111779</v>
      </c>
      <c r="AV9" s="121">
        <v>934</v>
      </c>
      <c r="AW9" s="121">
        <v>0</v>
      </c>
      <c r="AX9" s="121">
        <f>SUM(AY9:BB9)</f>
        <v>245382</v>
      </c>
      <c r="AY9" s="121">
        <v>0</v>
      </c>
      <c r="AZ9" s="121">
        <v>221015</v>
      </c>
      <c r="BA9" s="121">
        <v>13500</v>
      </c>
      <c r="BB9" s="121">
        <v>10867</v>
      </c>
      <c r="BC9" s="122" t="s">
        <v>475</v>
      </c>
      <c r="BD9" s="121">
        <v>0</v>
      </c>
      <c r="BE9" s="121">
        <v>22574</v>
      </c>
      <c r="BF9" s="121">
        <f>SUM(AE9,+AM9,+BE9)</f>
        <v>525798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475</v>
      </c>
      <c r="BO9" s="121">
        <f>SUM(BP9,BU9,BY9,BZ9,CF9)</f>
        <v>350421</v>
      </c>
      <c r="BP9" s="121">
        <f>SUM(BQ9:BT9)</f>
        <v>42668</v>
      </c>
      <c r="BQ9" s="121">
        <v>36005</v>
      </c>
      <c r="BR9" s="121">
        <v>0</v>
      </c>
      <c r="BS9" s="121">
        <v>6663</v>
      </c>
      <c r="BT9" s="121">
        <v>0</v>
      </c>
      <c r="BU9" s="121">
        <f>SUM(BV9:BX9)</f>
        <v>92474</v>
      </c>
      <c r="BV9" s="121">
        <v>0</v>
      </c>
      <c r="BW9" s="121">
        <v>92474</v>
      </c>
      <c r="BX9" s="121">
        <v>0</v>
      </c>
      <c r="BY9" s="121">
        <v>0</v>
      </c>
      <c r="BZ9" s="121">
        <f>SUM(CA9:CD9)</f>
        <v>215279</v>
      </c>
      <c r="CA9" s="121">
        <v>146981</v>
      </c>
      <c r="CB9" s="121">
        <v>66672</v>
      </c>
      <c r="CC9" s="121">
        <v>0</v>
      </c>
      <c r="CD9" s="121">
        <v>1626</v>
      </c>
      <c r="CE9" s="122" t="s">
        <v>475</v>
      </c>
      <c r="CF9" s="121">
        <v>0</v>
      </c>
      <c r="CG9" s="121">
        <v>4874</v>
      </c>
      <c r="CH9" s="121">
        <f>SUM(BG9,+BO9,+CG9)</f>
        <v>355295</v>
      </c>
      <c r="CI9" s="121">
        <f>SUM(AE9,+BG9)</f>
        <v>118476</v>
      </c>
      <c r="CJ9" s="121">
        <f>SUM(AF9,+BH9)</f>
        <v>118476</v>
      </c>
      <c r="CK9" s="121">
        <f>SUM(AG9,+BI9)</f>
        <v>0</v>
      </c>
      <c r="CL9" s="121">
        <f>SUM(AH9,+BJ9)</f>
        <v>118476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475</v>
      </c>
      <c r="CQ9" s="121">
        <f>SUM(AM9,+BO9)</f>
        <v>735169</v>
      </c>
      <c r="CR9" s="121">
        <f>SUM(AN9,+BP9)</f>
        <v>69321</v>
      </c>
      <c r="CS9" s="121">
        <f>SUM(AO9,+BQ9)</f>
        <v>58575</v>
      </c>
      <c r="CT9" s="121">
        <f>SUM(AP9,+BR9)</f>
        <v>0</v>
      </c>
      <c r="CU9" s="121">
        <f>SUM(AQ9,+BS9)</f>
        <v>10746</v>
      </c>
      <c r="CV9" s="121">
        <f>SUM(AR9,+BT9)</f>
        <v>0</v>
      </c>
      <c r="CW9" s="121">
        <f>SUM(AS9,+BU9)</f>
        <v>205187</v>
      </c>
      <c r="CX9" s="121">
        <f>SUM(AT9,+BV9)</f>
        <v>0</v>
      </c>
      <c r="CY9" s="121">
        <f>SUM(AU9,+BW9)</f>
        <v>204253</v>
      </c>
      <c r="CZ9" s="121">
        <f>SUM(AV9,+BX9)</f>
        <v>934</v>
      </c>
      <c r="DA9" s="121">
        <f>SUM(AW9,+BY9)</f>
        <v>0</v>
      </c>
      <c r="DB9" s="121">
        <f>SUM(AX9,+BZ9)</f>
        <v>460661</v>
      </c>
      <c r="DC9" s="121">
        <f>SUM(AY9,+CA9)</f>
        <v>146981</v>
      </c>
      <c r="DD9" s="121">
        <f>SUM(AZ9,+CB9)</f>
        <v>287687</v>
      </c>
      <c r="DE9" s="121">
        <f>SUM(BA9,+CC9)</f>
        <v>13500</v>
      </c>
      <c r="DF9" s="121">
        <f>SUM(BB9,+CD9)</f>
        <v>12493</v>
      </c>
      <c r="DG9" s="122" t="s">
        <v>475</v>
      </c>
      <c r="DH9" s="121">
        <f>SUM(BD9,+CF9)</f>
        <v>0</v>
      </c>
      <c r="DI9" s="121">
        <f>SUM(BE9,+CG9)</f>
        <v>27448</v>
      </c>
      <c r="DJ9" s="121">
        <f>SUM(BF9,+CH9)</f>
        <v>881093</v>
      </c>
    </row>
    <row r="10" spans="1:114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177443</v>
      </c>
      <c r="N10" s="121">
        <f>SUM(O10:R10,T10)</f>
        <v>177443</v>
      </c>
      <c r="O10" s="121">
        <v>0</v>
      </c>
      <c r="P10" s="121">
        <v>0</v>
      </c>
      <c r="Q10" s="121">
        <v>0</v>
      </c>
      <c r="R10" s="121">
        <v>177443</v>
      </c>
      <c r="S10" s="121">
        <v>216021</v>
      </c>
      <c r="T10" s="121">
        <v>0</v>
      </c>
      <c r="U10" s="121">
        <v>0</v>
      </c>
      <c r="V10" s="121">
        <f>+SUM(D10,M10)</f>
        <v>177443</v>
      </c>
      <c r="W10" s="121">
        <f>+SUM(E10,N10)</f>
        <v>177443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177443</v>
      </c>
      <c r="AB10" s="121">
        <f>+SUM(J10,S10)</f>
        <v>216021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475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475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475</v>
      </c>
      <c r="BO10" s="121">
        <f>SUM(BP10,BU10,BY10,BZ10,CF10)</f>
        <v>390775</v>
      </c>
      <c r="BP10" s="121">
        <f>SUM(BQ10:BT10)</f>
        <v>37666</v>
      </c>
      <c r="BQ10" s="121">
        <v>21753</v>
      </c>
      <c r="BR10" s="121">
        <v>0</v>
      </c>
      <c r="BS10" s="121">
        <v>15913</v>
      </c>
      <c r="BT10" s="121">
        <v>0</v>
      </c>
      <c r="BU10" s="121">
        <f>SUM(BV10:BX10)</f>
        <v>154916</v>
      </c>
      <c r="BV10" s="121">
        <v>0</v>
      </c>
      <c r="BW10" s="121">
        <v>154916</v>
      </c>
      <c r="BX10" s="121">
        <v>0</v>
      </c>
      <c r="BY10" s="121">
        <v>0</v>
      </c>
      <c r="BZ10" s="121">
        <f>SUM(CA10:CD10)</f>
        <v>198193</v>
      </c>
      <c r="CA10" s="121">
        <v>168901</v>
      </c>
      <c r="CB10" s="121">
        <v>29292</v>
      </c>
      <c r="CC10" s="121">
        <v>0</v>
      </c>
      <c r="CD10" s="121">
        <v>0</v>
      </c>
      <c r="CE10" s="122" t="s">
        <v>475</v>
      </c>
      <c r="CF10" s="121">
        <v>0</v>
      </c>
      <c r="CG10" s="121">
        <v>2689</v>
      </c>
      <c r="CH10" s="121">
        <f>SUM(BG10,+BO10,+CG10)</f>
        <v>393464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475</v>
      </c>
      <c r="CQ10" s="121">
        <f>SUM(AM10,+BO10)</f>
        <v>390775</v>
      </c>
      <c r="CR10" s="121">
        <f>SUM(AN10,+BP10)</f>
        <v>37666</v>
      </c>
      <c r="CS10" s="121">
        <f>SUM(AO10,+BQ10)</f>
        <v>21753</v>
      </c>
      <c r="CT10" s="121">
        <f>SUM(AP10,+BR10)</f>
        <v>0</v>
      </c>
      <c r="CU10" s="121">
        <f>SUM(AQ10,+BS10)</f>
        <v>15913</v>
      </c>
      <c r="CV10" s="121">
        <f>SUM(AR10,+BT10)</f>
        <v>0</v>
      </c>
      <c r="CW10" s="121">
        <f>SUM(AS10,+BU10)</f>
        <v>154916</v>
      </c>
      <c r="CX10" s="121">
        <f>SUM(AT10,+BV10)</f>
        <v>0</v>
      </c>
      <c r="CY10" s="121">
        <f>SUM(AU10,+BW10)</f>
        <v>154916</v>
      </c>
      <c r="CZ10" s="121">
        <f>SUM(AV10,+BX10)</f>
        <v>0</v>
      </c>
      <c r="DA10" s="121">
        <f>SUM(AW10,+BY10)</f>
        <v>0</v>
      </c>
      <c r="DB10" s="121">
        <f>SUM(AX10,+BZ10)</f>
        <v>198193</v>
      </c>
      <c r="DC10" s="121">
        <f>SUM(AY10,+CA10)</f>
        <v>168901</v>
      </c>
      <c r="DD10" s="121">
        <f>SUM(AZ10,+CB10)</f>
        <v>29292</v>
      </c>
      <c r="DE10" s="121">
        <f>SUM(BA10,+CC10)</f>
        <v>0</v>
      </c>
      <c r="DF10" s="121">
        <f>SUM(BB10,+CD10)</f>
        <v>0</v>
      </c>
      <c r="DG10" s="122" t="s">
        <v>475</v>
      </c>
      <c r="DH10" s="121">
        <f>SUM(BD10,+CF10)</f>
        <v>0</v>
      </c>
      <c r="DI10" s="121">
        <f>SUM(BE10,+CG10)</f>
        <v>2689</v>
      </c>
      <c r="DJ10" s="121">
        <f>SUM(BF10,+CH10)</f>
        <v>393464</v>
      </c>
    </row>
    <row r="11" spans="1:114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146632</v>
      </c>
      <c r="N11" s="121">
        <f>SUM(O11:R11,T11)</f>
        <v>135074</v>
      </c>
      <c r="O11" s="121">
        <v>0</v>
      </c>
      <c r="P11" s="121">
        <v>0</v>
      </c>
      <c r="Q11" s="121">
        <v>0</v>
      </c>
      <c r="R11" s="121">
        <v>116368</v>
      </c>
      <c r="S11" s="121">
        <v>156361</v>
      </c>
      <c r="T11" s="121">
        <v>18706</v>
      </c>
      <c r="U11" s="121">
        <v>11558</v>
      </c>
      <c r="V11" s="121">
        <f>+SUM(D11,M11)</f>
        <v>146632</v>
      </c>
      <c r="W11" s="121">
        <f>+SUM(E11,N11)</f>
        <v>135074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116368</v>
      </c>
      <c r="AB11" s="121">
        <f>+SUM(J11,S11)</f>
        <v>156361</v>
      </c>
      <c r="AC11" s="121">
        <f>+SUM(K11,T11)</f>
        <v>18706</v>
      </c>
      <c r="AD11" s="121">
        <f>+SUM(L11,U11)</f>
        <v>11558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475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475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18706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18706</v>
      </c>
      <c r="BN11" s="122" t="s">
        <v>475</v>
      </c>
      <c r="BO11" s="121">
        <f>SUM(BP11,BU11,BY11,BZ11,CF11)</f>
        <v>252625</v>
      </c>
      <c r="BP11" s="121">
        <f>SUM(BQ11:BT11)</f>
        <v>52826</v>
      </c>
      <c r="BQ11" s="121">
        <v>52826</v>
      </c>
      <c r="BR11" s="121">
        <v>0</v>
      </c>
      <c r="BS11" s="121">
        <v>0</v>
      </c>
      <c r="BT11" s="121">
        <v>0</v>
      </c>
      <c r="BU11" s="121">
        <f>SUM(BV11:BX11)</f>
        <v>48851</v>
      </c>
      <c r="BV11" s="121">
        <v>181</v>
      </c>
      <c r="BW11" s="121">
        <v>48670</v>
      </c>
      <c r="BX11" s="121">
        <v>0</v>
      </c>
      <c r="BY11" s="121">
        <v>0</v>
      </c>
      <c r="BZ11" s="121">
        <f>SUM(CA11:CD11)</f>
        <v>150948</v>
      </c>
      <c r="CA11" s="121">
        <v>120481</v>
      </c>
      <c r="CB11" s="121">
        <v>30467</v>
      </c>
      <c r="CC11" s="121">
        <v>0</v>
      </c>
      <c r="CD11" s="121">
        <v>0</v>
      </c>
      <c r="CE11" s="122" t="s">
        <v>475</v>
      </c>
      <c r="CF11" s="121">
        <v>0</v>
      </c>
      <c r="CG11" s="121">
        <v>31662</v>
      </c>
      <c r="CH11" s="121">
        <f>SUM(BG11,+BO11,+CG11)</f>
        <v>302993</v>
      </c>
      <c r="CI11" s="121">
        <f>SUM(AE11,+BG11)</f>
        <v>18706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18706</v>
      </c>
      <c r="CP11" s="122" t="s">
        <v>475</v>
      </c>
      <c r="CQ11" s="121">
        <f>SUM(AM11,+BO11)</f>
        <v>252625</v>
      </c>
      <c r="CR11" s="121">
        <f>SUM(AN11,+BP11)</f>
        <v>52826</v>
      </c>
      <c r="CS11" s="121">
        <f>SUM(AO11,+BQ11)</f>
        <v>52826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48851</v>
      </c>
      <c r="CX11" s="121">
        <f>SUM(AT11,+BV11)</f>
        <v>181</v>
      </c>
      <c r="CY11" s="121">
        <f>SUM(AU11,+BW11)</f>
        <v>48670</v>
      </c>
      <c r="CZ11" s="121">
        <f>SUM(AV11,+BX11)</f>
        <v>0</v>
      </c>
      <c r="DA11" s="121">
        <f>SUM(AW11,+BY11)</f>
        <v>0</v>
      </c>
      <c r="DB11" s="121">
        <f>SUM(AX11,+BZ11)</f>
        <v>150948</v>
      </c>
      <c r="DC11" s="121">
        <f>SUM(AY11,+CA11)</f>
        <v>120481</v>
      </c>
      <c r="DD11" s="121">
        <f>SUM(AZ11,+CB11)</f>
        <v>30467</v>
      </c>
      <c r="DE11" s="121">
        <f>SUM(BA11,+CC11)</f>
        <v>0</v>
      </c>
      <c r="DF11" s="121">
        <f>SUM(BB11,+CD11)</f>
        <v>0</v>
      </c>
      <c r="DG11" s="122" t="s">
        <v>475</v>
      </c>
      <c r="DH11" s="121">
        <f>SUM(BD11,+CF11)</f>
        <v>0</v>
      </c>
      <c r="DI11" s="121">
        <f>SUM(BE11,+CG11)</f>
        <v>31662</v>
      </c>
      <c r="DJ11" s="121">
        <f>SUM(BF11,+CH11)</f>
        <v>302993</v>
      </c>
    </row>
    <row r="12" spans="1:114" s="136" customFormat="1" ht="13.5" customHeight="1" x14ac:dyDescent="0.15">
      <c r="A12" s="119" t="s">
        <v>5</v>
      </c>
      <c r="B12" s="120" t="s">
        <v>331</v>
      </c>
      <c r="C12" s="119" t="s">
        <v>332</v>
      </c>
      <c r="D12" s="121">
        <f>SUM(E12,+L12)</f>
        <v>37699</v>
      </c>
      <c r="E12" s="121">
        <f>SUM(F12:I12)+K12</f>
        <v>35713</v>
      </c>
      <c r="F12" s="121">
        <v>0</v>
      </c>
      <c r="G12" s="121">
        <v>0</v>
      </c>
      <c r="H12" s="121">
        <v>0</v>
      </c>
      <c r="I12" s="121">
        <v>21116</v>
      </c>
      <c r="J12" s="121">
        <v>251309</v>
      </c>
      <c r="K12" s="121">
        <v>14597</v>
      </c>
      <c r="L12" s="121">
        <v>1986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37699</v>
      </c>
      <c r="W12" s="121">
        <f>+SUM(E12,N12)</f>
        <v>35713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21116</v>
      </c>
      <c r="AB12" s="121">
        <f>+SUM(J12,S12)</f>
        <v>251309</v>
      </c>
      <c r="AC12" s="121">
        <f>+SUM(K12,T12)</f>
        <v>14597</v>
      </c>
      <c r="AD12" s="121">
        <f>+SUM(L12,U12)</f>
        <v>1986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475</v>
      </c>
      <c r="AM12" s="121">
        <f>SUM(AN12,AS12,AW12,AX12,BD12)</f>
        <v>289008</v>
      </c>
      <c r="AN12" s="121">
        <f>SUM(AO12:AR12)</f>
        <v>79621</v>
      </c>
      <c r="AO12" s="121">
        <v>37873</v>
      </c>
      <c r="AP12" s="121">
        <v>0</v>
      </c>
      <c r="AQ12" s="121">
        <v>41748</v>
      </c>
      <c r="AR12" s="121">
        <v>0</v>
      </c>
      <c r="AS12" s="121">
        <f>SUM(AT12:AV12)</f>
        <v>208018</v>
      </c>
      <c r="AT12" s="121">
        <v>0</v>
      </c>
      <c r="AU12" s="121">
        <v>208018</v>
      </c>
      <c r="AV12" s="121">
        <v>0</v>
      </c>
      <c r="AW12" s="121">
        <v>0</v>
      </c>
      <c r="AX12" s="121">
        <f>SUM(AY12:BB12)</f>
        <v>1369</v>
      </c>
      <c r="AY12" s="121">
        <v>425</v>
      </c>
      <c r="AZ12" s="121">
        <v>944</v>
      </c>
      <c r="BA12" s="121">
        <v>0</v>
      </c>
      <c r="BB12" s="121">
        <v>0</v>
      </c>
      <c r="BC12" s="122" t="s">
        <v>475</v>
      </c>
      <c r="BD12" s="121">
        <v>0</v>
      </c>
      <c r="BE12" s="121">
        <v>0</v>
      </c>
      <c r="BF12" s="121">
        <f>SUM(AE12,+AM12,+BE12)</f>
        <v>289008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475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475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475</v>
      </c>
      <c r="CQ12" s="121">
        <f>SUM(AM12,+BO12)</f>
        <v>289008</v>
      </c>
      <c r="CR12" s="121">
        <f>SUM(AN12,+BP12)</f>
        <v>79621</v>
      </c>
      <c r="CS12" s="121">
        <f>SUM(AO12,+BQ12)</f>
        <v>37873</v>
      </c>
      <c r="CT12" s="121">
        <f>SUM(AP12,+BR12)</f>
        <v>0</v>
      </c>
      <c r="CU12" s="121">
        <f>SUM(AQ12,+BS12)</f>
        <v>41748</v>
      </c>
      <c r="CV12" s="121">
        <f>SUM(AR12,+BT12)</f>
        <v>0</v>
      </c>
      <c r="CW12" s="121">
        <f>SUM(AS12,+BU12)</f>
        <v>208018</v>
      </c>
      <c r="CX12" s="121">
        <f>SUM(AT12,+BV12)</f>
        <v>0</v>
      </c>
      <c r="CY12" s="121">
        <f>SUM(AU12,+BW12)</f>
        <v>208018</v>
      </c>
      <c r="CZ12" s="121">
        <f>SUM(AV12,+BX12)</f>
        <v>0</v>
      </c>
      <c r="DA12" s="121">
        <f>SUM(AW12,+BY12)</f>
        <v>0</v>
      </c>
      <c r="DB12" s="121">
        <f>SUM(AX12,+BZ12)</f>
        <v>1369</v>
      </c>
      <c r="DC12" s="121">
        <f>SUM(AY12,+CA12)</f>
        <v>425</v>
      </c>
      <c r="DD12" s="121">
        <f>SUM(AZ12,+CB12)</f>
        <v>944</v>
      </c>
      <c r="DE12" s="121">
        <f>SUM(BA12,+CC12)</f>
        <v>0</v>
      </c>
      <c r="DF12" s="121">
        <f>SUM(BB12,+CD12)</f>
        <v>0</v>
      </c>
      <c r="DG12" s="122" t="s">
        <v>475</v>
      </c>
      <c r="DH12" s="121">
        <f>SUM(BD12,+CF12)</f>
        <v>0</v>
      </c>
      <c r="DI12" s="121">
        <f>SUM(BE12,+CG12)</f>
        <v>0</v>
      </c>
      <c r="DJ12" s="121">
        <f>SUM(BF12,+CH12)</f>
        <v>289008</v>
      </c>
    </row>
    <row r="13" spans="1:114" s="136" customFormat="1" ht="13.5" customHeight="1" x14ac:dyDescent="0.15">
      <c r="A13" s="119" t="s">
        <v>5</v>
      </c>
      <c r="B13" s="120" t="s">
        <v>364</v>
      </c>
      <c r="C13" s="119" t="s">
        <v>365</v>
      </c>
      <c r="D13" s="121">
        <f>SUM(E13,+L13)</f>
        <v>65845</v>
      </c>
      <c r="E13" s="121">
        <f>SUM(F13:I13)+K13</f>
        <v>65845</v>
      </c>
      <c r="F13" s="121">
        <v>2400</v>
      </c>
      <c r="G13" s="121">
        <v>0</v>
      </c>
      <c r="H13" s="121">
        <v>0</v>
      </c>
      <c r="I13" s="121">
        <v>26992</v>
      </c>
      <c r="J13" s="121">
        <v>475993</v>
      </c>
      <c r="K13" s="121">
        <v>36453</v>
      </c>
      <c r="L13" s="121">
        <v>0</v>
      </c>
      <c r="M13" s="121">
        <f>SUM(N13,+U13)</f>
        <v>193250</v>
      </c>
      <c r="N13" s="121">
        <f>SUM(O13:R13,T13)</f>
        <v>193250</v>
      </c>
      <c r="O13" s="121">
        <v>21333</v>
      </c>
      <c r="P13" s="121">
        <v>0</v>
      </c>
      <c r="Q13" s="121">
        <v>0</v>
      </c>
      <c r="R13" s="121">
        <v>171917</v>
      </c>
      <c r="S13" s="121">
        <v>103694</v>
      </c>
      <c r="T13" s="121">
        <v>0</v>
      </c>
      <c r="U13" s="121">
        <v>0</v>
      </c>
      <c r="V13" s="121">
        <f>+SUM(D13,M13)</f>
        <v>259095</v>
      </c>
      <c r="W13" s="121">
        <f>+SUM(E13,N13)</f>
        <v>259095</v>
      </c>
      <c r="X13" s="121">
        <f>+SUM(F13,O13)</f>
        <v>23733</v>
      </c>
      <c r="Y13" s="121">
        <f>+SUM(G13,P13)</f>
        <v>0</v>
      </c>
      <c r="Z13" s="121">
        <f>+SUM(H13,Q13)</f>
        <v>0</v>
      </c>
      <c r="AA13" s="121">
        <f>+SUM(I13,R13)</f>
        <v>198909</v>
      </c>
      <c r="AB13" s="121">
        <f>+SUM(J13,S13)</f>
        <v>579687</v>
      </c>
      <c r="AC13" s="121">
        <f>+SUM(K13,T13)</f>
        <v>36453</v>
      </c>
      <c r="AD13" s="121">
        <f>+SUM(L13,U13)</f>
        <v>0</v>
      </c>
      <c r="AE13" s="121">
        <f>SUM(AF13,+AK13)</f>
        <v>5454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5454</v>
      </c>
      <c r="AL13" s="122" t="s">
        <v>475</v>
      </c>
      <c r="AM13" s="121">
        <f>SUM(AN13,AS13,AW13,AX13,BD13)</f>
        <v>536384</v>
      </c>
      <c r="AN13" s="121">
        <f>SUM(AO13:AR13)</f>
        <v>18737</v>
      </c>
      <c r="AO13" s="121">
        <v>18737</v>
      </c>
      <c r="AP13" s="121">
        <v>0</v>
      </c>
      <c r="AQ13" s="121">
        <v>0</v>
      </c>
      <c r="AR13" s="121">
        <v>0</v>
      </c>
      <c r="AS13" s="121">
        <f>SUM(AT13:AV13)</f>
        <v>128898</v>
      </c>
      <c r="AT13" s="121">
        <v>0</v>
      </c>
      <c r="AU13" s="121">
        <v>114147</v>
      </c>
      <c r="AV13" s="121">
        <v>14751</v>
      </c>
      <c r="AW13" s="121">
        <v>0</v>
      </c>
      <c r="AX13" s="121">
        <f>SUM(AY13:BB13)</f>
        <v>388749</v>
      </c>
      <c r="AY13" s="121">
        <v>171804</v>
      </c>
      <c r="AZ13" s="121">
        <v>211112</v>
      </c>
      <c r="BA13" s="121">
        <v>2081</v>
      </c>
      <c r="BB13" s="121">
        <v>3752</v>
      </c>
      <c r="BC13" s="122" t="s">
        <v>475</v>
      </c>
      <c r="BD13" s="121">
        <v>0</v>
      </c>
      <c r="BE13" s="121">
        <v>0</v>
      </c>
      <c r="BF13" s="121">
        <f>SUM(AE13,+AM13,+BE13)</f>
        <v>541838</v>
      </c>
      <c r="BG13" s="121">
        <f>SUM(BH13,+BM13)</f>
        <v>67171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67171</v>
      </c>
      <c r="BN13" s="122" t="s">
        <v>475</v>
      </c>
      <c r="BO13" s="121">
        <f>SUM(BP13,BU13,BY13,BZ13,CF13)</f>
        <v>229773</v>
      </c>
      <c r="BP13" s="121">
        <f>SUM(BQ13:BT13)</f>
        <v>22851</v>
      </c>
      <c r="BQ13" s="121">
        <v>8543</v>
      </c>
      <c r="BR13" s="121">
        <v>0</v>
      </c>
      <c r="BS13" s="121">
        <v>14308</v>
      </c>
      <c r="BT13" s="121">
        <v>0</v>
      </c>
      <c r="BU13" s="121">
        <f>SUM(BV13:BX13)</f>
        <v>4273</v>
      </c>
      <c r="BV13" s="121">
        <v>0</v>
      </c>
      <c r="BW13" s="121">
        <v>4273</v>
      </c>
      <c r="BX13" s="121">
        <v>0</v>
      </c>
      <c r="BY13" s="121">
        <v>0</v>
      </c>
      <c r="BZ13" s="121">
        <f>SUM(CA13:CD13)</f>
        <v>202649</v>
      </c>
      <c r="CA13" s="121">
        <v>175953</v>
      </c>
      <c r="CB13" s="121">
        <v>7066</v>
      </c>
      <c r="CC13" s="121">
        <v>17349</v>
      </c>
      <c r="CD13" s="121">
        <v>2281</v>
      </c>
      <c r="CE13" s="122" t="s">
        <v>475</v>
      </c>
      <c r="CF13" s="121">
        <v>0</v>
      </c>
      <c r="CG13" s="121">
        <v>0</v>
      </c>
      <c r="CH13" s="121">
        <f>SUM(BG13,+BO13,+CG13)</f>
        <v>296944</v>
      </c>
      <c r="CI13" s="121">
        <f>SUM(AE13,+BG13)</f>
        <v>72625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72625</v>
      </c>
      <c r="CP13" s="122" t="s">
        <v>475</v>
      </c>
      <c r="CQ13" s="121">
        <f>SUM(AM13,+BO13)</f>
        <v>766157</v>
      </c>
      <c r="CR13" s="121">
        <f>SUM(AN13,+BP13)</f>
        <v>41588</v>
      </c>
      <c r="CS13" s="121">
        <f>SUM(AO13,+BQ13)</f>
        <v>27280</v>
      </c>
      <c r="CT13" s="121">
        <f>SUM(AP13,+BR13)</f>
        <v>0</v>
      </c>
      <c r="CU13" s="121">
        <f>SUM(AQ13,+BS13)</f>
        <v>14308</v>
      </c>
      <c r="CV13" s="121">
        <f>SUM(AR13,+BT13)</f>
        <v>0</v>
      </c>
      <c r="CW13" s="121">
        <f>SUM(AS13,+BU13)</f>
        <v>133171</v>
      </c>
      <c r="CX13" s="121">
        <f>SUM(AT13,+BV13)</f>
        <v>0</v>
      </c>
      <c r="CY13" s="121">
        <f>SUM(AU13,+BW13)</f>
        <v>118420</v>
      </c>
      <c r="CZ13" s="121">
        <f>SUM(AV13,+BX13)</f>
        <v>14751</v>
      </c>
      <c r="DA13" s="121">
        <f>SUM(AW13,+BY13)</f>
        <v>0</v>
      </c>
      <c r="DB13" s="121">
        <f>SUM(AX13,+BZ13)</f>
        <v>591398</v>
      </c>
      <c r="DC13" s="121">
        <f>SUM(AY13,+CA13)</f>
        <v>347757</v>
      </c>
      <c r="DD13" s="121">
        <f>SUM(AZ13,+CB13)</f>
        <v>218178</v>
      </c>
      <c r="DE13" s="121">
        <f>SUM(BA13,+CC13)</f>
        <v>19430</v>
      </c>
      <c r="DF13" s="121">
        <f>SUM(BB13,+CD13)</f>
        <v>6033</v>
      </c>
      <c r="DG13" s="122" t="s">
        <v>475</v>
      </c>
      <c r="DH13" s="121">
        <f>SUM(BD13,+CF13)</f>
        <v>0</v>
      </c>
      <c r="DI13" s="121">
        <f>SUM(BE13,+CG13)</f>
        <v>0</v>
      </c>
      <c r="DJ13" s="121">
        <f>SUM(BF13,+CH13)</f>
        <v>838782</v>
      </c>
    </row>
    <row r="14" spans="1:114" s="136" customFormat="1" ht="13.5" customHeight="1" x14ac:dyDescent="0.15">
      <c r="A14" s="119" t="s">
        <v>5</v>
      </c>
      <c r="B14" s="120" t="s">
        <v>333</v>
      </c>
      <c r="C14" s="119" t="s">
        <v>334</v>
      </c>
      <c r="D14" s="121">
        <f>SUM(E14,+L14)</f>
        <v>1896864</v>
      </c>
      <c r="E14" s="121">
        <f>SUM(F14:I14)+K14</f>
        <v>1841890</v>
      </c>
      <c r="F14" s="121">
        <v>777870</v>
      </c>
      <c r="G14" s="121">
        <v>0</v>
      </c>
      <c r="H14" s="121">
        <v>816700</v>
      </c>
      <c r="I14" s="121">
        <v>172851</v>
      </c>
      <c r="J14" s="121">
        <v>1418021</v>
      </c>
      <c r="K14" s="121">
        <v>74469</v>
      </c>
      <c r="L14" s="121">
        <v>54974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1896864</v>
      </c>
      <c r="W14" s="121">
        <f>+SUM(E14,N14)</f>
        <v>1841890</v>
      </c>
      <c r="X14" s="121">
        <f>+SUM(F14,O14)</f>
        <v>777870</v>
      </c>
      <c r="Y14" s="121">
        <f>+SUM(G14,P14)</f>
        <v>0</v>
      </c>
      <c r="Z14" s="121">
        <f>+SUM(H14,Q14)</f>
        <v>816700</v>
      </c>
      <c r="AA14" s="121">
        <f>+SUM(I14,R14)</f>
        <v>172851</v>
      </c>
      <c r="AB14" s="121">
        <f>+SUM(J14,S14)</f>
        <v>1418021</v>
      </c>
      <c r="AC14" s="121">
        <f>+SUM(K14,T14)</f>
        <v>74469</v>
      </c>
      <c r="AD14" s="121">
        <f>+SUM(L14,U14)</f>
        <v>54974</v>
      </c>
      <c r="AE14" s="121">
        <f>SUM(AF14,+AK14)</f>
        <v>1735530</v>
      </c>
      <c r="AF14" s="121">
        <f>SUM(AG14:AJ14)</f>
        <v>1733666</v>
      </c>
      <c r="AG14" s="121">
        <v>0</v>
      </c>
      <c r="AH14" s="121">
        <v>1724511</v>
      </c>
      <c r="AI14" s="121">
        <v>4968</v>
      </c>
      <c r="AJ14" s="121">
        <v>4187</v>
      </c>
      <c r="AK14" s="121">
        <v>1864</v>
      </c>
      <c r="AL14" s="122" t="s">
        <v>475</v>
      </c>
      <c r="AM14" s="121">
        <f>SUM(AN14,AS14,AW14,AX14,BD14)</f>
        <v>1443387</v>
      </c>
      <c r="AN14" s="121">
        <f>SUM(AO14:AR14)</f>
        <v>66124</v>
      </c>
      <c r="AO14" s="121">
        <v>66124</v>
      </c>
      <c r="AP14" s="121">
        <v>0</v>
      </c>
      <c r="AQ14" s="121">
        <v>0</v>
      </c>
      <c r="AR14" s="121">
        <v>0</v>
      </c>
      <c r="AS14" s="121">
        <f>SUM(AT14:AV14)</f>
        <v>424293</v>
      </c>
      <c r="AT14" s="121">
        <v>4601</v>
      </c>
      <c r="AU14" s="121">
        <v>405645</v>
      </c>
      <c r="AV14" s="121">
        <v>14047</v>
      </c>
      <c r="AW14" s="121">
        <v>0</v>
      </c>
      <c r="AX14" s="121">
        <f>SUM(AY14:BB14)</f>
        <v>952970</v>
      </c>
      <c r="AY14" s="121">
        <v>225893</v>
      </c>
      <c r="AZ14" s="121">
        <v>684245</v>
      </c>
      <c r="BA14" s="121">
        <v>42832</v>
      </c>
      <c r="BB14" s="121">
        <v>0</v>
      </c>
      <c r="BC14" s="122" t="s">
        <v>475</v>
      </c>
      <c r="BD14" s="121">
        <v>0</v>
      </c>
      <c r="BE14" s="121">
        <v>135968</v>
      </c>
      <c r="BF14" s="121">
        <f>SUM(AE14,+AM14,+BE14)</f>
        <v>3314885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475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475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1735530</v>
      </c>
      <c r="CJ14" s="121">
        <f>SUM(AF14,+BH14)</f>
        <v>1733666</v>
      </c>
      <c r="CK14" s="121">
        <f>SUM(AG14,+BI14)</f>
        <v>0</v>
      </c>
      <c r="CL14" s="121">
        <f>SUM(AH14,+BJ14)</f>
        <v>1724511</v>
      </c>
      <c r="CM14" s="121">
        <f>SUM(AI14,+BK14)</f>
        <v>4968</v>
      </c>
      <c r="CN14" s="121">
        <f>SUM(AJ14,+BL14)</f>
        <v>4187</v>
      </c>
      <c r="CO14" s="121">
        <f>SUM(AK14,+BM14)</f>
        <v>1864</v>
      </c>
      <c r="CP14" s="122" t="s">
        <v>475</v>
      </c>
      <c r="CQ14" s="121">
        <f>SUM(AM14,+BO14)</f>
        <v>1443387</v>
      </c>
      <c r="CR14" s="121">
        <f>SUM(AN14,+BP14)</f>
        <v>66124</v>
      </c>
      <c r="CS14" s="121">
        <f>SUM(AO14,+BQ14)</f>
        <v>66124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424293</v>
      </c>
      <c r="CX14" s="121">
        <f>SUM(AT14,+BV14)</f>
        <v>4601</v>
      </c>
      <c r="CY14" s="121">
        <f>SUM(AU14,+BW14)</f>
        <v>405645</v>
      </c>
      <c r="CZ14" s="121">
        <f>SUM(AV14,+BX14)</f>
        <v>14047</v>
      </c>
      <c r="DA14" s="121">
        <f>SUM(AW14,+BY14)</f>
        <v>0</v>
      </c>
      <c r="DB14" s="121">
        <f>SUM(AX14,+BZ14)</f>
        <v>952970</v>
      </c>
      <c r="DC14" s="121">
        <f>SUM(AY14,+CA14)</f>
        <v>225893</v>
      </c>
      <c r="DD14" s="121">
        <f>SUM(AZ14,+CB14)</f>
        <v>684245</v>
      </c>
      <c r="DE14" s="121">
        <f>SUM(BA14,+CC14)</f>
        <v>42832</v>
      </c>
      <c r="DF14" s="121">
        <f>SUM(BB14,+CD14)</f>
        <v>0</v>
      </c>
      <c r="DG14" s="122" t="s">
        <v>475</v>
      </c>
      <c r="DH14" s="121">
        <f>SUM(BD14,+CF14)</f>
        <v>0</v>
      </c>
      <c r="DI14" s="121">
        <f>SUM(BE14,+CG14)</f>
        <v>135968</v>
      </c>
      <c r="DJ14" s="121">
        <f>SUM(BF14,+CH14)</f>
        <v>3314885</v>
      </c>
    </row>
    <row r="15" spans="1:114" s="136" customFormat="1" ht="13.5" customHeight="1" x14ac:dyDescent="0.15">
      <c r="A15" s="119" t="s">
        <v>5</v>
      </c>
      <c r="B15" s="120" t="s">
        <v>372</v>
      </c>
      <c r="C15" s="119" t="s">
        <v>373</v>
      </c>
      <c r="D15" s="121">
        <f>SUM(E15,+L15)</f>
        <v>206594</v>
      </c>
      <c r="E15" s="121">
        <f>SUM(F15:I15)+K15</f>
        <v>180040</v>
      </c>
      <c r="F15" s="121">
        <v>3605</v>
      </c>
      <c r="G15" s="121">
        <v>0</v>
      </c>
      <c r="H15" s="121">
        <v>0</v>
      </c>
      <c r="I15" s="121">
        <v>175715</v>
      </c>
      <c r="J15" s="121">
        <v>1369747</v>
      </c>
      <c r="K15" s="121">
        <v>720</v>
      </c>
      <c r="L15" s="121">
        <v>26554</v>
      </c>
      <c r="M15" s="121">
        <f>SUM(N15,+U15)</f>
        <v>34219</v>
      </c>
      <c r="N15" s="121">
        <f>SUM(O15:R15,T15)</f>
        <v>32583</v>
      </c>
      <c r="O15" s="121">
        <v>0</v>
      </c>
      <c r="P15" s="121">
        <v>0</v>
      </c>
      <c r="Q15" s="121">
        <v>0</v>
      </c>
      <c r="R15" s="121">
        <v>32483</v>
      </c>
      <c r="S15" s="121">
        <v>323123</v>
      </c>
      <c r="T15" s="121">
        <v>100</v>
      </c>
      <c r="U15" s="121">
        <v>1636</v>
      </c>
      <c r="V15" s="121">
        <f>+SUM(D15,M15)</f>
        <v>240813</v>
      </c>
      <c r="W15" s="121">
        <f>+SUM(E15,N15)</f>
        <v>212623</v>
      </c>
      <c r="X15" s="121">
        <f>+SUM(F15,O15)</f>
        <v>3605</v>
      </c>
      <c r="Y15" s="121">
        <f>+SUM(G15,P15)</f>
        <v>0</v>
      </c>
      <c r="Z15" s="121">
        <f>+SUM(H15,Q15)</f>
        <v>0</v>
      </c>
      <c r="AA15" s="121">
        <f>+SUM(I15,R15)</f>
        <v>208198</v>
      </c>
      <c r="AB15" s="121">
        <f>+SUM(J15,S15)</f>
        <v>1692870</v>
      </c>
      <c r="AC15" s="121">
        <f>+SUM(K15,T15)</f>
        <v>820</v>
      </c>
      <c r="AD15" s="121">
        <f>+SUM(L15,U15)</f>
        <v>28190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475</v>
      </c>
      <c r="AM15" s="121">
        <f>SUM(AN15,AS15,AW15,AX15,BD15)</f>
        <v>1576341</v>
      </c>
      <c r="AN15" s="121">
        <f>SUM(AO15:AR15)</f>
        <v>98579</v>
      </c>
      <c r="AO15" s="121">
        <v>90426</v>
      </c>
      <c r="AP15" s="121">
        <v>0</v>
      </c>
      <c r="AQ15" s="121">
        <v>8153</v>
      </c>
      <c r="AR15" s="121">
        <v>0</v>
      </c>
      <c r="AS15" s="121">
        <f>SUM(AT15:AV15)</f>
        <v>765365</v>
      </c>
      <c r="AT15" s="121">
        <v>0</v>
      </c>
      <c r="AU15" s="121">
        <v>724093</v>
      </c>
      <c r="AV15" s="121">
        <v>41272</v>
      </c>
      <c r="AW15" s="121">
        <v>0</v>
      </c>
      <c r="AX15" s="121">
        <f>SUM(AY15:BB15)</f>
        <v>712397</v>
      </c>
      <c r="AY15" s="121">
        <v>312538</v>
      </c>
      <c r="AZ15" s="121">
        <v>374722</v>
      </c>
      <c r="BA15" s="121">
        <v>21532</v>
      </c>
      <c r="BB15" s="121">
        <v>3605</v>
      </c>
      <c r="BC15" s="122" t="s">
        <v>475</v>
      </c>
      <c r="BD15" s="121">
        <v>0</v>
      </c>
      <c r="BE15" s="121">
        <v>0</v>
      </c>
      <c r="BF15" s="121">
        <f>SUM(AE15,+AM15,+BE15)</f>
        <v>1576341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475</v>
      </c>
      <c r="BO15" s="121">
        <f>SUM(BP15,BU15,BY15,BZ15,CF15)</f>
        <v>357342</v>
      </c>
      <c r="BP15" s="121">
        <f>SUM(BQ15:BT15)</f>
        <v>89669</v>
      </c>
      <c r="BQ15" s="121">
        <v>56064</v>
      </c>
      <c r="BR15" s="121">
        <v>0</v>
      </c>
      <c r="BS15" s="121">
        <v>33605</v>
      </c>
      <c r="BT15" s="121">
        <v>0</v>
      </c>
      <c r="BU15" s="121">
        <f>SUM(BV15:BX15)</f>
        <v>192982</v>
      </c>
      <c r="BV15" s="121">
        <v>0</v>
      </c>
      <c r="BW15" s="121">
        <v>192982</v>
      </c>
      <c r="BX15" s="121">
        <v>0</v>
      </c>
      <c r="BY15" s="121">
        <v>0</v>
      </c>
      <c r="BZ15" s="121">
        <f>SUM(CA15:CD15)</f>
        <v>74691</v>
      </c>
      <c r="CA15" s="121">
        <v>0</v>
      </c>
      <c r="CB15" s="121">
        <v>74691</v>
      </c>
      <c r="CC15" s="121">
        <v>0</v>
      </c>
      <c r="CD15" s="121">
        <v>0</v>
      </c>
      <c r="CE15" s="122" t="s">
        <v>475</v>
      </c>
      <c r="CF15" s="121">
        <v>0</v>
      </c>
      <c r="CG15" s="121">
        <v>0</v>
      </c>
      <c r="CH15" s="121">
        <f>SUM(BG15,+BO15,+CG15)</f>
        <v>357342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475</v>
      </c>
      <c r="CQ15" s="121">
        <f>SUM(AM15,+BO15)</f>
        <v>1933683</v>
      </c>
      <c r="CR15" s="121">
        <f>SUM(AN15,+BP15)</f>
        <v>188248</v>
      </c>
      <c r="CS15" s="121">
        <f>SUM(AO15,+BQ15)</f>
        <v>146490</v>
      </c>
      <c r="CT15" s="121">
        <f>SUM(AP15,+BR15)</f>
        <v>0</v>
      </c>
      <c r="CU15" s="121">
        <f>SUM(AQ15,+BS15)</f>
        <v>41758</v>
      </c>
      <c r="CV15" s="121">
        <f>SUM(AR15,+BT15)</f>
        <v>0</v>
      </c>
      <c r="CW15" s="121">
        <f>SUM(AS15,+BU15)</f>
        <v>958347</v>
      </c>
      <c r="CX15" s="121">
        <f>SUM(AT15,+BV15)</f>
        <v>0</v>
      </c>
      <c r="CY15" s="121">
        <f>SUM(AU15,+BW15)</f>
        <v>917075</v>
      </c>
      <c r="CZ15" s="121">
        <f>SUM(AV15,+BX15)</f>
        <v>41272</v>
      </c>
      <c r="DA15" s="121">
        <f>SUM(AW15,+BY15)</f>
        <v>0</v>
      </c>
      <c r="DB15" s="121">
        <f>SUM(AX15,+BZ15)</f>
        <v>787088</v>
      </c>
      <c r="DC15" s="121">
        <f>SUM(AY15,+CA15)</f>
        <v>312538</v>
      </c>
      <c r="DD15" s="121">
        <f>SUM(AZ15,+CB15)</f>
        <v>449413</v>
      </c>
      <c r="DE15" s="121">
        <f>SUM(BA15,+CC15)</f>
        <v>21532</v>
      </c>
      <c r="DF15" s="121">
        <f>SUM(BB15,+CD15)</f>
        <v>3605</v>
      </c>
      <c r="DG15" s="122" t="s">
        <v>475</v>
      </c>
      <c r="DH15" s="121">
        <f>SUM(BD15,+CF15)</f>
        <v>0</v>
      </c>
      <c r="DI15" s="121">
        <f>SUM(BE15,+CG15)</f>
        <v>0</v>
      </c>
      <c r="DJ15" s="121">
        <f>SUM(BF15,+CH15)</f>
        <v>1933683</v>
      </c>
    </row>
    <row r="16" spans="1:114" s="136" customFormat="1" ht="13.5" customHeight="1" x14ac:dyDescent="0.15">
      <c r="A16" s="119" t="s">
        <v>5</v>
      </c>
      <c r="B16" s="120" t="s">
        <v>335</v>
      </c>
      <c r="C16" s="119" t="s">
        <v>336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7882</v>
      </c>
      <c r="N16" s="121">
        <f>SUM(O16:R16,T16)</f>
        <v>7844</v>
      </c>
      <c r="O16" s="121">
        <v>0</v>
      </c>
      <c r="P16" s="121">
        <v>0</v>
      </c>
      <c r="Q16" s="121">
        <v>0</v>
      </c>
      <c r="R16" s="121">
        <v>7844</v>
      </c>
      <c r="S16" s="121">
        <v>462827</v>
      </c>
      <c r="T16" s="121">
        <v>0</v>
      </c>
      <c r="U16" s="121">
        <v>38</v>
      </c>
      <c r="V16" s="121">
        <f>+SUM(D16,M16)</f>
        <v>7882</v>
      </c>
      <c r="W16" s="121">
        <f>+SUM(E16,N16)</f>
        <v>7844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7844</v>
      </c>
      <c r="AB16" s="121">
        <f>+SUM(J16,S16)</f>
        <v>462827</v>
      </c>
      <c r="AC16" s="121">
        <f>+SUM(K16,T16)</f>
        <v>0</v>
      </c>
      <c r="AD16" s="121">
        <f>+SUM(L16,U16)</f>
        <v>38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475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475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475</v>
      </c>
      <c r="BO16" s="121">
        <f>SUM(BP16,BU16,BY16,BZ16,CF16)</f>
        <v>451839</v>
      </c>
      <c r="BP16" s="121">
        <f>SUM(BQ16:BT16)</f>
        <v>46181</v>
      </c>
      <c r="BQ16" s="121">
        <v>46181</v>
      </c>
      <c r="BR16" s="121">
        <v>0</v>
      </c>
      <c r="BS16" s="121">
        <v>0</v>
      </c>
      <c r="BT16" s="121">
        <v>0</v>
      </c>
      <c r="BU16" s="121">
        <f>SUM(BV16:BX16)</f>
        <v>351</v>
      </c>
      <c r="BV16" s="121">
        <v>0</v>
      </c>
      <c r="BW16" s="121">
        <v>351</v>
      </c>
      <c r="BX16" s="121">
        <v>0</v>
      </c>
      <c r="BY16" s="121">
        <v>0</v>
      </c>
      <c r="BZ16" s="121">
        <f>SUM(CA16:CD16)</f>
        <v>405307</v>
      </c>
      <c r="CA16" s="121">
        <v>0</v>
      </c>
      <c r="CB16" s="121">
        <v>405307</v>
      </c>
      <c r="CC16" s="121">
        <v>0</v>
      </c>
      <c r="CD16" s="121">
        <v>0</v>
      </c>
      <c r="CE16" s="122" t="s">
        <v>475</v>
      </c>
      <c r="CF16" s="121">
        <v>0</v>
      </c>
      <c r="CG16" s="121">
        <v>18870</v>
      </c>
      <c r="CH16" s="121">
        <f>SUM(BG16,+BO16,+CG16)</f>
        <v>470709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475</v>
      </c>
      <c r="CQ16" s="121">
        <f>SUM(AM16,+BO16)</f>
        <v>451839</v>
      </c>
      <c r="CR16" s="121">
        <f>SUM(AN16,+BP16)</f>
        <v>46181</v>
      </c>
      <c r="CS16" s="121">
        <f>SUM(AO16,+BQ16)</f>
        <v>46181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351</v>
      </c>
      <c r="CX16" s="121">
        <f>SUM(AT16,+BV16)</f>
        <v>0</v>
      </c>
      <c r="CY16" s="121">
        <f>SUM(AU16,+BW16)</f>
        <v>351</v>
      </c>
      <c r="CZ16" s="121">
        <f>SUM(AV16,+BX16)</f>
        <v>0</v>
      </c>
      <c r="DA16" s="121">
        <f>SUM(AW16,+BY16)</f>
        <v>0</v>
      </c>
      <c r="DB16" s="121">
        <f>SUM(AX16,+BZ16)</f>
        <v>405307</v>
      </c>
      <c r="DC16" s="121">
        <f>SUM(AY16,+CA16)</f>
        <v>0</v>
      </c>
      <c r="DD16" s="121">
        <f>SUM(AZ16,+CB16)</f>
        <v>405307</v>
      </c>
      <c r="DE16" s="121">
        <f>SUM(BA16,+CC16)</f>
        <v>0</v>
      </c>
      <c r="DF16" s="121">
        <f>SUM(BB16,+CD16)</f>
        <v>0</v>
      </c>
      <c r="DG16" s="122" t="s">
        <v>475</v>
      </c>
      <c r="DH16" s="121">
        <f>SUM(BD16,+CF16)</f>
        <v>0</v>
      </c>
      <c r="DI16" s="121">
        <f>SUM(BE16,+CG16)</f>
        <v>18870</v>
      </c>
      <c r="DJ16" s="121">
        <f>SUM(BF16,+CH16)</f>
        <v>470709</v>
      </c>
    </row>
    <row r="17" spans="1:114" s="136" customFormat="1" ht="13.5" customHeight="1" x14ac:dyDescent="0.15">
      <c r="A17" s="119" t="s">
        <v>5</v>
      </c>
      <c r="B17" s="120" t="s">
        <v>345</v>
      </c>
      <c r="C17" s="119" t="s">
        <v>346</v>
      </c>
      <c r="D17" s="121">
        <f>SUM(E17,+L17)</f>
        <v>27513</v>
      </c>
      <c r="E17" s="121">
        <f>SUM(F17:I17)+K17</f>
        <v>19772</v>
      </c>
      <c r="F17" s="121">
        <v>0</v>
      </c>
      <c r="G17" s="121">
        <v>0</v>
      </c>
      <c r="H17" s="121">
        <v>0</v>
      </c>
      <c r="I17" s="121">
        <v>19772</v>
      </c>
      <c r="J17" s="121">
        <v>183035</v>
      </c>
      <c r="K17" s="121">
        <v>0</v>
      </c>
      <c r="L17" s="121">
        <v>7741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27513</v>
      </c>
      <c r="W17" s="121">
        <f>+SUM(E17,N17)</f>
        <v>19772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19772</v>
      </c>
      <c r="AB17" s="121">
        <f>+SUM(J17,S17)</f>
        <v>183035</v>
      </c>
      <c r="AC17" s="121">
        <f>+SUM(K17,T17)</f>
        <v>0</v>
      </c>
      <c r="AD17" s="121">
        <f>+SUM(L17,U17)</f>
        <v>7741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475</v>
      </c>
      <c r="AM17" s="121">
        <f>SUM(AN17,AS17,AW17,AX17,BD17)</f>
        <v>203296</v>
      </c>
      <c r="AN17" s="121">
        <f>SUM(AO17:AR17)</f>
        <v>89216</v>
      </c>
      <c r="AO17" s="121">
        <v>26533</v>
      </c>
      <c r="AP17" s="121">
        <v>23858</v>
      </c>
      <c r="AQ17" s="121">
        <v>23258</v>
      </c>
      <c r="AR17" s="121">
        <v>15567</v>
      </c>
      <c r="AS17" s="121">
        <f>SUM(AT17:AV17)</f>
        <v>23519</v>
      </c>
      <c r="AT17" s="121">
        <v>10097</v>
      </c>
      <c r="AU17" s="121">
        <v>7419</v>
      </c>
      <c r="AV17" s="121">
        <v>6003</v>
      </c>
      <c r="AW17" s="121">
        <v>0</v>
      </c>
      <c r="AX17" s="121">
        <f>SUM(AY17:BB17)</f>
        <v>90561</v>
      </c>
      <c r="AY17" s="121">
        <v>54679</v>
      </c>
      <c r="AZ17" s="121">
        <v>22466</v>
      </c>
      <c r="BA17" s="121">
        <v>6594</v>
      </c>
      <c r="BB17" s="121">
        <v>6822</v>
      </c>
      <c r="BC17" s="122" t="s">
        <v>475</v>
      </c>
      <c r="BD17" s="121">
        <v>0</v>
      </c>
      <c r="BE17" s="121">
        <v>7252</v>
      </c>
      <c r="BF17" s="121">
        <f>SUM(AE17,+AM17,+BE17)</f>
        <v>210548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475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475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475</v>
      </c>
      <c r="CQ17" s="121">
        <f>SUM(AM17,+BO17)</f>
        <v>203296</v>
      </c>
      <c r="CR17" s="121">
        <f>SUM(AN17,+BP17)</f>
        <v>89216</v>
      </c>
      <c r="CS17" s="121">
        <f>SUM(AO17,+BQ17)</f>
        <v>26533</v>
      </c>
      <c r="CT17" s="121">
        <f>SUM(AP17,+BR17)</f>
        <v>23858</v>
      </c>
      <c r="CU17" s="121">
        <f>SUM(AQ17,+BS17)</f>
        <v>23258</v>
      </c>
      <c r="CV17" s="121">
        <f>SUM(AR17,+BT17)</f>
        <v>15567</v>
      </c>
      <c r="CW17" s="121">
        <f>SUM(AS17,+BU17)</f>
        <v>23519</v>
      </c>
      <c r="CX17" s="121">
        <f>SUM(AT17,+BV17)</f>
        <v>10097</v>
      </c>
      <c r="CY17" s="121">
        <f>SUM(AU17,+BW17)</f>
        <v>7419</v>
      </c>
      <c r="CZ17" s="121">
        <f>SUM(AV17,+BX17)</f>
        <v>6003</v>
      </c>
      <c r="DA17" s="121">
        <f>SUM(AW17,+BY17)</f>
        <v>0</v>
      </c>
      <c r="DB17" s="121">
        <f>SUM(AX17,+BZ17)</f>
        <v>90561</v>
      </c>
      <c r="DC17" s="121">
        <f>SUM(AY17,+CA17)</f>
        <v>54679</v>
      </c>
      <c r="DD17" s="121">
        <f>SUM(AZ17,+CB17)</f>
        <v>22466</v>
      </c>
      <c r="DE17" s="121">
        <f>SUM(BA17,+CC17)</f>
        <v>6594</v>
      </c>
      <c r="DF17" s="121">
        <f>SUM(BB17,+CD17)</f>
        <v>6822</v>
      </c>
      <c r="DG17" s="122" t="s">
        <v>475</v>
      </c>
      <c r="DH17" s="121">
        <f>SUM(BD17,+CF17)</f>
        <v>0</v>
      </c>
      <c r="DI17" s="121">
        <f>SUM(BE17,+CG17)</f>
        <v>7252</v>
      </c>
      <c r="DJ17" s="121">
        <f>SUM(BF17,+CH17)</f>
        <v>210548</v>
      </c>
    </row>
    <row r="18" spans="1:114" s="136" customFormat="1" ht="13.5" customHeight="1" x14ac:dyDescent="0.15">
      <c r="A18" s="119" t="s">
        <v>5</v>
      </c>
      <c r="B18" s="120" t="s">
        <v>380</v>
      </c>
      <c r="C18" s="119" t="s">
        <v>381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18635</v>
      </c>
      <c r="N18" s="121">
        <f>SUM(O18:R18,T18)</f>
        <v>6302</v>
      </c>
      <c r="O18" s="121">
        <v>0</v>
      </c>
      <c r="P18" s="121">
        <v>0</v>
      </c>
      <c r="Q18" s="121">
        <v>0</v>
      </c>
      <c r="R18" s="121">
        <v>6117</v>
      </c>
      <c r="S18" s="121">
        <v>141316</v>
      </c>
      <c r="T18" s="121">
        <v>185</v>
      </c>
      <c r="U18" s="121">
        <v>12333</v>
      </c>
      <c r="V18" s="121">
        <f>+SUM(D18,M18)</f>
        <v>18635</v>
      </c>
      <c r="W18" s="121">
        <f>+SUM(E18,N18)</f>
        <v>6302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6117</v>
      </c>
      <c r="AB18" s="121">
        <f>+SUM(J18,S18)</f>
        <v>141316</v>
      </c>
      <c r="AC18" s="121">
        <f>+SUM(K18,T18)</f>
        <v>185</v>
      </c>
      <c r="AD18" s="121">
        <f>+SUM(L18,U18)</f>
        <v>12333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475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475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475</v>
      </c>
      <c r="BO18" s="121">
        <f>SUM(BP18,BU18,BY18,BZ18,CF18)</f>
        <v>159581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159581</v>
      </c>
      <c r="CA18" s="121">
        <v>0</v>
      </c>
      <c r="CB18" s="121">
        <v>159581</v>
      </c>
      <c r="CC18" s="121">
        <v>0</v>
      </c>
      <c r="CD18" s="121">
        <v>0</v>
      </c>
      <c r="CE18" s="122" t="s">
        <v>475</v>
      </c>
      <c r="CF18" s="121">
        <v>0</v>
      </c>
      <c r="CG18" s="121">
        <v>370</v>
      </c>
      <c r="CH18" s="121">
        <f>SUM(BG18,+BO18,+CG18)</f>
        <v>159951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475</v>
      </c>
      <c r="CQ18" s="121">
        <f>SUM(AM18,+BO18)</f>
        <v>159581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159581</v>
      </c>
      <c r="DC18" s="121">
        <f>SUM(AY18,+CA18)</f>
        <v>0</v>
      </c>
      <c r="DD18" s="121">
        <f>SUM(AZ18,+CB18)</f>
        <v>159581</v>
      </c>
      <c r="DE18" s="121">
        <f>SUM(BA18,+CC18)</f>
        <v>0</v>
      </c>
      <c r="DF18" s="121">
        <f>SUM(BB18,+CD18)</f>
        <v>0</v>
      </c>
      <c r="DG18" s="122" t="s">
        <v>475</v>
      </c>
      <c r="DH18" s="121">
        <f>SUM(BD18,+CF18)</f>
        <v>0</v>
      </c>
      <c r="DI18" s="121">
        <f>SUM(BE18,+CG18)</f>
        <v>370</v>
      </c>
      <c r="DJ18" s="121">
        <f>SUM(BF18,+CH18)</f>
        <v>159951</v>
      </c>
    </row>
    <row r="19" spans="1:114" s="136" customFormat="1" ht="13.5" customHeight="1" x14ac:dyDescent="0.15">
      <c r="A19" s="119" t="s">
        <v>5</v>
      </c>
      <c r="B19" s="120" t="s">
        <v>340</v>
      </c>
      <c r="C19" s="119" t="s">
        <v>341</v>
      </c>
      <c r="D19" s="121">
        <f>SUM(E19,+L19)</f>
        <v>125957</v>
      </c>
      <c r="E19" s="121">
        <f>SUM(F19:I19)+K19</f>
        <v>111548</v>
      </c>
      <c r="F19" s="121">
        <v>194</v>
      </c>
      <c r="G19" s="121">
        <v>0</v>
      </c>
      <c r="H19" s="121">
        <v>0</v>
      </c>
      <c r="I19" s="121">
        <v>44159</v>
      </c>
      <c r="J19" s="121">
        <v>541934</v>
      </c>
      <c r="K19" s="121">
        <v>67195</v>
      </c>
      <c r="L19" s="121">
        <v>14409</v>
      </c>
      <c r="M19" s="121">
        <f>SUM(N19,+U19)</f>
        <v>77378</v>
      </c>
      <c r="N19" s="121">
        <f>SUM(O19:R19,T19)</f>
        <v>69017</v>
      </c>
      <c r="O19" s="121">
        <v>54392</v>
      </c>
      <c r="P19" s="121">
        <v>0</v>
      </c>
      <c r="Q19" s="121">
        <v>0</v>
      </c>
      <c r="R19" s="121">
        <v>14501</v>
      </c>
      <c r="S19" s="121">
        <v>517559</v>
      </c>
      <c r="T19" s="121">
        <v>124</v>
      </c>
      <c r="U19" s="121">
        <v>8361</v>
      </c>
      <c r="V19" s="121">
        <f>+SUM(D19,M19)</f>
        <v>203335</v>
      </c>
      <c r="W19" s="121">
        <f>+SUM(E19,N19)</f>
        <v>180565</v>
      </c>
      <c r="X19" s="121">
        <f>+SUM(F19,O19)</f>
        <v>54586</v>
      </c>
      <c r="Y19" s="121">
        <f>+SUM(G19,P19)</f>
        <v>0</v>
      </c>
      <c r="Z19" s="121">
        <f>+SUM(H19,Q19)</f>
        <v>0</v>
      </c>
      <c r="AA19" s="121">
        <f>+SUM(I19,R19)</f>
        <v>58660</v>
      </c>
      <c r="AB19" s="121">
        <f>+SUM(J19,S19)</f>
        <v>1059493</v>
      </c>
      <c r="AC19" s="121">
        <f>+SUM(K19,T19)</f>
        <v>67319</v>
      </c>
      <c r="AD19" s="121">
        <f>+SUM(L19,U19)</f>
        <v>22770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475</v>
      </c>
      <c r="AM19" s="121">
        <f>SUM(AN19,AS19,AW19,AX19,BD19)</f>
        <v>640253</v>
      </c>
      <c r="AN19" s="121">
        <f>SUM(AO19:AR19)</f>
        <v>48044</v>
      </c>
      <c r="AO19" s="121">
        <v>48044</v>
      </c>
      <c r="AP19" s="121">
        <v>0</v>
      </c>
      <c r="AQ19" s="121">
        <v>0</v>
      </c>
      <c r="AR19" s="121">
        <v>0</v>
      </c>
      <c r="AS19" s="121">
        <f>SUM(AT19:AV19)</f>
        <v>186314</v>
      </c>
      <c r="AT19" s="121">
        <v>130</v>
      </c>
      <c r="AU19" s="121">
        <v>136282</v>
      </c>
      <c r="AV19" s="121">
        <v>49902</v>
      </c>
      <c r="AW19" s="121">
        <v>0</v>
      </c>
      <c r="AX19" s="121">
        <f>SUM(AY19:BB19)</f>
        <v>405895</v>
      </c>
      <c r="AY19" s="121">
        <v>147609</v>
      </c>
      <c r="AZ19" s="121">
        <v>192477</v>
      </c>
      <c r="BA19" s="121">
        <v>65809</v>
      </c>
      <c r="BB19" s="121">
        <v>0</v>
      </c>
      <c r="BC19" s="122" t="s">
        <v>475</v>
      </c>
      <c r="BD19" s="121">
        <v>0</v>
      </c>
      <c r="BE19" s="121">
        <v>27638</v>
      </c>
      <c r="BF19" s="121">
        <f>SUM(AE19,+AM19,+BE19)</f>
        <v>667891</v>
      </c>
      <c r="BG19" s="121">
        <f>SUM(BH19,+BM19)</f>
        <v>422896</v>
      </c>
      <c r="BH19" s="121">
        <f>SUM(BI19:BL19)</f>
        <v>422896</v>
      </c>
      <c r="BI19" s="121">
        <v>0</v>
      </c>
      <c r="BJ19" s="121">
        <v>422896</v>
      </c>
      <c r="BK19" s="121">
        <v>0</v>
      </c>
      <c r="BL19" s="121">
        <v>0</v>
      </c>
      <c r="BM19" s="121">
        <v>0</v>
      </c>
      <c r="BN19" s="122" t="s">
        <v>475</v>
      </c>
      <c r="BO19" s="121">
        <f>SUM(BP19,BU19,BY19,BZ19,CF19)</f>
        <v>165474</v>
      </c>
      <c r="BP19" s="121">
        <f>SUM(BQ19:BT19)</f>
        <v>16573</v>
      </c>
      <c r="BQ19" s="121">
        <v>16573</v>
      </c>
      <c r="BR19" s="121">
        <v>0</v>
      </c>
      <c r="BS19" s="121">
        <v>0</v>
      </c>
      <c r="BT19" s="121">
        <v>0</v>
      </c>
      <c r="BU19" s="121">
        <f>SUM(BV19:BX19)</f>
        <v>76759</v>
      </c>
      <c r="BV19" s="121">
        <v>0</v>
      </c>
      <c r="BW19" s="121">
        <v>76759</v>
      </c>
      <c r="BX19" s="121">
        <v>0</v>
      </c>
      <c r="BY19" s="121">
        <v>0</v>
      </c>
      <c r="BZ19" s="121">
        <f>SUM(CA19:CD19)</f>
        <v>72142</v>
      </c>
      <c r="CA19" s="121">
        <v>35767</v>
      </c>
      <c r="CB19" s="121">
        <v>36375</v>
      </c>
      <c r="CC19" s="121">
        <v>0</v>
      </c>
      <c r="CD19" s="121">
        <v>0</v>
      </c>
      <c r="CE19" s="122" t="s">
        <v>475</v>
      </c>
      <c r="CF19" s="121">
        <v>0</v>
      </c>
      <c r="CG19" s="121">
        <v>6567</v>
      </c>
      <c r="CH19" s="121">
        <f>SUM(BG19,+BO19,+CG19)</f>
        <v>594937</v>
      </c>
      <c r="CI19" s="121">
        <f>SUM(AE19,+BG19)</f>
        <v>422896</v>
      </c>
      <c r="CJ19" s="121">
        <f>SUM(AF19,+BH19)</f>
        <v>422896</v>
      </c>
      <c r="CK19" s="121">
        <f>SUM(AG19,+BI19)</f>
        <v>0</v>
      </c>
      <c r="CL19" s="121">
        <f>SUM(AH19,+BJ19)</f>
        <v>422896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475</v>
      </c>
      <c r="CQ19" s="121">
        <f>SUM(AM19,+BO19)</f>
        <v>805727</v>
      </c>
      <c r="CR19" s="121">
        <f>SUM(AN19,+BP19)</f>
        <v>64617</v>
      </c>
      <c r="CS19" s="121">
        <f>SUM(AO19,+BQ19)</f>
        <v>64617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263073</v>
      </c>
      <c r="CX19" s="121">
        <f>SUM(AT19,+BV19)</f>
        <v>130</v>
      </c>
      <c r="CY19" s="121">
        <f>SUM(AU19,+BW19)</f>
        <v>213041</v>
      </c>
      <c r="CZ19" s="121">
        <f>SUM(AV19,+BX19)</f>
        <v>49902</v>
      </c>
      <c r="DA19" s="121">
        <f>SUM(AW19,+BY19)</f>
        <v>0</v>
      </c>
      <c r="DB19" s="121">
        <f>SUM(AX19,+BZ19)</f>
        <v>478037</v>
      </c>
      <c r="DC19" s="121">
        <f>SUM(AY19,+CA19)</f>
        <v>183376</v>
      </c>
      <c r="DD19" s="121">
        <f>SUM(AZ19,+CB19)</f>
        <v>228852</v>
      </c>
      <c r="DE19" s="121">
        <f>SUM(BA19,+CC19)</f>
        <v>65809</v>
      </c>
      <c r="DF19" s="121">
        <f>SUM(BB19,+CD19)</f>
        <v>0</v>
      </c>
      <c r="DG19" s="122" t="s">
        <v>475</v>
      </c>
      <c r="DH19" s="121">
        <f>SUM(BD19,+CF19)</f>
        <v>0</v>
      </c>
      <c r="DI19" s="121">
        <f>SUM(BE19,+CG19)</f>
        <v>34205</v>
      </c>
      <c r="DJ19" s="121">
        <f>SUM(BF19,+CH19)</f>
        <v>1262828</v>
      </c>
    </row>
    <row r="20" spans="1:114" s="136" customFormat="1" ht="13.5" customHeight="1" x14ac:dyDescent="0.15">
      <c r="A20" s="119" t="s">
        <v>5</v>
      </c>
      <c r="B20" s="120" t="s">
        <v>393</v>
      </c>
      <c r="C20" s="119" t="s">
        <v>394</v>
      </c>
      <c r="D20" s="121">
        <f>SUM(E20,+L20)</f>
        <v>191292</v>
      </c>
      <c r="E20" s="121">
        <f>SUM(F20:I20)+K20</f>
        <v>191292</v>
      </c>
      <c r="F20" s="121">
        <v>0</v>
      </c>
      <c r="G20" s="121">
        <v>0</v>
      </c>
      <c r="H20" s="121">
        <v>0</v>
      </c>
      <c r="I20" s="121">
        <v>188345</v>
      </c>
      <c r="J20" s="121">
        <v>393749</v>
      </c>
      <c r="K20" s="121">
        <v>2947</v>
      </c>
      <c r="L20" s="121">
        <v>0</v>
      </c>
      <c r="M20" s="121">
        <f>SUM(N20,+U20)</f>
        <v>51384</v>
      </c>
      <c r="N20" s="121">
        <f>SUM(O20:R20,T20)</f>
        <v>51384</v>
      </c>
      <c r="O20" s="121">
        <v>0</v>
      </c>
      <c r="P20" s="121">
        <v>0</v>
      </c>
      <c r="Q20" s="121">
        <v>0</v>
      </c>
      <c r="R20" s="121">
        <v>50466</v>
      </c>
      <c r="S20" s="121">
        <v>362401</v>
      </c>
      <c r="T20" s="121">
        <v>918</v>
      </c>
      <c r="U20" s="121">
        <v>0</v>
      </c>
      <c r="V20" s="121">
        <f>+SUM(D20,M20)</f>
        <v>242676</v>
      </c>
      <c r="W20" s="121">
        <f>+SUM(E20,N20)</f>
        <v>242676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238811</v>
      </c>
      <c r="AB20" s="121">
        <f>+SUM(J20,S20)</f>
        <v>756150</v>
      </c>
      <c r="AC20" s="121">
        <f>+SUM(K20,T20)</f>
        <v>3865</v>
      </c>
      <c r="AD20" s="121">
        <f>+SUM(L20,U20)</f>
        <v>0</v>
      </c>
      <c r="AE20" s="121">
        <f>SUM(AF20,+AK20)</f>
        <v>15082</v>
      </c>
      <c r="AF20" s="121">
        <f>SUM(AG20:AJ20)</f>
        <v>13499</v>
      </c>
      <c r="AG20" s="121">
        <v>0</v>
      </c>
      <c r="AH20" s="121">
        <v>13499</v>
      </c>
      <c r="AI20" s="121">
        <v>0</v>
      </c>
      <c r="AJ20" s="121">
        <v>0</v>
      </c>
      <c r="AK20" s="121">
        <v>1583</v>
      </c>
      <c r="AL20" s="122" t="s">
        <v>475</v>
      </c>
      <c r="AM20" s="121">
        <f>SUM(AN20,AS20,AW20,AX20,BD20)</f>
        <v>569570</v>
      </c>
      <c r="AN20" s="121">
        <f>SUM(AO20:AR20)</f>
        <v>130106</v>
      </c>
      <c r="AO20" s="121">
        <v>130106</v>
      </c>
      <c r="AP20" s="121">
        <v>0</v>
      </c>
      <c r="AQ20" s="121">
        <v>0</v>
      </c>
      <c r="AR20" s="121">
        <v>0</v>
      </c>
      <c r="AS20" s="121">
        <f>SUM(AT20:AV20)</f>
        <v>340351</v>
      </c>
      <c r="AT20" s="121">
        <v>0</v>
      </c>
      <c r="AU20" s="121">
        <v>321956</v>
      </c>
      <c r="AV20" s="121">
        <v>18395</v>
      </c>
      <c r="AW20" s="121">
        <v>0</v>
      </c>
      <c r="AX20" s="121">
        <f>SUM(AY20:BB20)</f>
        <v>99113</v>
      </c>
      <c r="AY20" s="121">
        <v>0</v>
      </c>
      <c r="AZ20" s="121">
        <v>96134</v>
      </c>
      <c r="BA20" s="121">
        <v>2979</v>
      </c>
      <c r="BB20" s="121">
        <v>0</v>
      </c>
      <c r="BC20" s="122" t="s">
        <v>475</v>
      </c>
      <c r="BD20" s="121">
        <v>0</v>
      </c>
      <c r="BE20" s="121">
        <v>389</v>
      </c>
      <c r="BF20" s="121">
        <f>SUM(AE20,+AM20,+BE20)</f>
        <v>585041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475</v>
      </c>
      <c r="BO20" s="121">
        <f>SUM(BP20,BU20,BY20,BZ20,CF20)</f>
        <v>413454</v>
      </c>
      <c r="BP20" s="121">
        <f>SUM(BQ20:BT20)</f>
        <v>48191</v>
      </c>
      <c r="BQ20" s="121">
        <v>48191</v>
      </c>
      <c r="BR20" s="121">
        <v>0</v>
      </c>
      <c r="BS20" s="121">
        <v>0</v>
      </c>
      <c r="BT20" s="121">
        <v>0</v>
      </c>
      <c r="BU20" s="121">
        <f>SUM(BV20:BX20)</f>
        <v>304200</v>
      </c>
      <c r="BV20" s="121">
        <v>0</v>
      </c>
      <c r="BW20" s="121">
        <v>303640</v>
      </c>
      <c r="BX20" s="121">
        <v>560</v>
      </c>
      <c r="BY20" s="121">
        <v>0</v>
      </c>
      <c r="BZ20" s="121">
        <f>SUM(CA20:CD20)</f>
        <v>61063</v>
      </c>
      <c r="CA20" s="121">
        <v>0</v>
      </c>
      <c r="CB20" s="121">
        <v>60971</v>
      </c>
      <c r="CC20" s="121">
        <v>92</v>
      </c>
      <c r="CD20" s="121">
        <v>0</v>
      </c>
      <c r="CE20" s="122" t="s">
        <v>475</v>
      </c>
      <c r="CF20" s="121">
        <v>0</v>
      </c>
      <c r="CG20" s="121">
        <v>331</v>
      </c>
      <c r="CH20" s="121">
        <f>SUM(BG20,+BO20,+CG20)</f>
        <v>413785</v>
      </c>
      <c r="CI20" s="121">
        <f>SUM(AE20,+BG20)</f>
        <v>15082</v>
      </c>
      <c r="CJ20" s="121">
        <f>SUM(AF20,+BH20)</f>
        <v>13499</v>
      </c>
      <c r="CK20" s="121">
        <f>SUM(AG20,+BI20)</f>
        <v>0</v>
      </c>
      <c r="CL20" s="121">
        <f>SUM(AH20,+BJ20)</f>
        <v>13499</v>
      </c>
      <c r="CM20" s="121">
        <f>SUM(AI20,+BK20)</f>
        <v>0</v>
      </c>
      <c r="CN20" s="121">
        <f>SUM(AJ20,+BL20)</f>
        <v>0</v>
      </c>
      <c r="CO20" s="121">
        <f>SUM(AK20,+BM20)</f>
        <v>1583</v>
      </c>
      <c r="CP20" s="122" t="s">
        <v>475</v>
      </c>
      <c r="CQ20" s="121">
        <f>SUM(AM20,+BO20)</f>
        <v>983024</v>
      </c>
      <c r="CR20" s="121">
        <f>SUM(AN20,+BP20)</f>
        <v>178297</v>
      </c>
      <c r="CS20" s="121">
        <f>SUM(AO20,+BQ20)</f>
        <v>178297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644551</v>
      </c>
      <c r="CX20" s="121">
        <f>SUM(AT20,+BV20)</f>
        <v>0</v>
      </c>
      <c r="CY20" s="121">
        <f>SUM(AU20,+BW20)</f>
        <v>625596</v>
      </c>
      <c r="CZ20" s="121">
        <f>SUM(AV20,+BX20)</f>
        <v>18955</v>
      </c>
      <c r="DA20" s="121">
        <f>SUM(AW20,+BY20)</f>
        <v>0</v>
      </c>
      <c r="DB20" s="121">
        <f>SUM(AX20,+BZ20)</f>
        <v>160176</v>
      </c>
      <c r="DC20" s="121">
        <f>SUM(AY20,+CA20)</f>
        <v>0</v>
      </c>
      <c r="DD20" s="121">
        <f>SUM(AZ20,+CB20)</f>
        <v>157105</v>
      </c>
      <c r="DE20" s="121">
        <f>SUM(BA20,+CC20)</f>
        <v>3071</v>
      </c>
      <c r="DF20" s="121">
        <f>SUM(BB20,+CD20)</f>
        <v>0</v>
      </c>
      <c r="DG20" s="122" t="s">
        <v>475</v>
      </c>
      <c r="DH20" s="121">
        <f>SUM(BD20,+CF20)</f>
        <v>0</v>
      </c>
      <c r="DI20" s="121">
        <f>SUM(BE20,+CG20)</f>
        <v>720</v>
      </c>
      <c r="DJ20" s="121">
        <f>SUM(BF20,+CH20)</f>
        <v>998826</v>
      </c>
    </row>
    <row r="21" spans="1:114" s="136" customFormat="1" ht="13.5" customHeight="1" x14ac:dyDescent="0.15">
      <c r="A21" s="119" t="s">
        <v>5</v>
      </c>
      <c r="B21" s="120" t="s">
        <v>347</v>
      </c>
      <c r="C21" s="119" t="s">
        <v>348</v>
      </c>
      <c r="D21" s="121">
        <f>SUM(E21,+L21)</f>
        <v>0</v>
      </c>
      <c r="E21" s="121">
        <f>SUM(F21:I21)+K21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f>SUM(N21,+U21)</f>
        <v>10394</v>
      </c>
      <c r="N21" s="121">
        <f>SUM(O21:R21,T21)</f>
        <v>10394</v>
      </c>
      <c r="O21" s="121">
        <v>0</v>
      </c>
      <c r="P21" s="121">
        <v>0</v>
      </c>
      <c r="Q21" s="121">
        <v>0</v>
      </c>
      <c r="R21" s="121">
        <v>10344</v>
      </c>
      <c r="S21" s="121">
        <v>147521</v>
      </c>
      <c r="T21" s="121">
        <v>50</v>
      </c>
      <c r="U21" s="121">
        <v>0</v>
      </c>
      <c r="V21" s="121">
        <f>+SUM(D21,M21)</f>
        <v>10394</v>
      </c>
      <c r="W21" s="121">
        <f>+SUM(E21,N21)</f>
        <v>10394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10344</v>
      </c>
      <c r="AB21" s="121">
        <f>+SUM(J21,S21)</f>
        <v>147521</v>
      </c>
      <c r="AC21" s="121">
        <f>+SUM(K21,T21)</f>
        <v>50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475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475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475</v>
      </c>
      <c r="BO21" s="121">
        <f>SUM(BP21,BU21,BY21,BZ21,CF21)</f>
        <v>157915</v>
      </c>
      <c r="BP21" s="121">
        <f>SUM(BQ21:BT21)</f>
        <v>22124</v>
      </c>
      <c r="BQ21" s="121">
        <v>22124</v>
      </c>
      <c r="BR21" s="121">
        <v>0</v>
      </c>
      <c r="BS21" s="121">
        <v>0</v>
      </c>
      <c r="BT21" s="121">
        <v>0</v>
      </c>
      <c r="BU21" s="121">
        <f>SUM(BV21:BX21)</f>
        <v>24659</v>
      </c>
      <c r="BV21" s="121">
        <v>0</v>
      </c>
      <c r="BW21" s="121">
        <v>24659</v>
      </c>
      <c r="BX21" s="121">
        <v>0</v>
      </c>
      <c r="BY21" s="121">
        <v>0</v>
      </c>
      <c r="BZ21" s="121">
        <f>SUM(CA21:CD21)</f>
        <v>111132</v>
      </c>
      <c r="CA21" s="121">
        <v>0</v>
      </c>
      <c r="CB21" s="121">
        <v>111132</v>
      </c>
      <c r="CC21" s="121">
        <v>0</v>
      </c>
      <c r="CD21" s="121">
        <v>0</v>
      </c>
      <c r="CE21" s="122" t="s">
        <v>475</v>
      </c>
      <c r="CF21" s="121">
        <v>0</v>
      </c>
      <c r="CG21" s="121">
        <v>0</v>
      </c>
      <c r="CH21" s="121">
        <f>SUM(BG21,+BO21,+CG21)</f>
        <v>157915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475</v>
      </c>
      <c r="CQ21" s="121">
        <f>SUM(AM21,+BO21)</f>
        <v>157915</v>
      </c>
      <c r="CR21" s="121">
        <f>SUM(AN21,+BP21)</f>
        <v>22124</v>
      </c>
      <c r="CS21" s="121">
        <f>SUM(AO21,+BQ21)</f>
        <v>22124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24659</v>
      </c>
      <c r="CX21" s="121">
        <f>SUM(AT21,+BV21)</f>
        <v>0</v>
      </c>
      <c r="CY21" s="121">
        <f>SUM(AU21,+BW21)</f>
        <v>24659</v>
      </c>
      <c r="CZ21" s="121">
        <f>SUM(AV21,+BX21)</f>
        <v>0</v>
      </c>
      <c r="DA21" s="121">
        <f>SUM(AW21,+BY21)</f>
        <v>0</v>
      </c>
      <c r="DB21" s="121">
        <f>SUM(AX21,+BZ21)</f>
        <v>111132</v>
      </c>
      <c r="DC21" s="121">
        <f>SUM(AY21,+CA21)</f>
        <v>0</v>
      </c>
      <c r="DD21" s="121">
        <f>SUM(AZ21,+CB21)</f>
        <v>111132</v>
      </c>
      <c r="DE21" s="121">
        <f>SUM(BA21,+CC21)</f>
        <v>0</v>
      </c>
      <c r="DF21" s="121">
        <f>SUM(BB21,+CD21)</f>
        <v>0</v>
      </c>
      <c r="DG21" s="122" t="s">
        <v>475</v>
      </c>
      <c r="DH21" s="121">
        <f>SUM(BD21,+CF21)</f>
        <v>0</v>
      </c>
      <c r="DI21" s="121">
        <f>SUM(BE21,+CG21)</f>
        <v>0</v>
      </c>
      <c r="DJ21" s="121">
        <f>SUM(BF21,+CH21)</f>
        <v>157915</v>
      </c>
    </row>
    <row r="22" spans="1:114" s="136" customFormat="1" ht="13.5" customHeight="1" x14ac:dyDescent="0.15">
      <c r="A22" s="119" t="s">
        <v>5</v>
      </c>
      <c r="B22" s="120" t="s">
        <v>356</v>
      </c>
      <c r="C22" s="119" t="s">
        <v>357</v>
      </c>
      <c r="D22" s="121">
        <f>SUM(E22,+L22)</f>
        <v>374454</v>
      </c>
      <c r="E22" s="121">
        <f>SUM(F22:I22)+K22</f>
        <v>301870</v>
      </c>
      <c r="F22" s="121">
        <v>0</v>
      </c>
      <c r="G22" s="121">
        <v>0</v>
      </c>
      <c r="H22" s="121">
        <v>29900</v>
      </c>
      <c r="I22" s="121">
        <v>271970</v>
      </c>
      <c r="J22" s="121">
        <v>126409</v>
      </c>
      <c r="K22" s="121">
        <v>0</v>
      </c>
      <c r="L22" s="121">
        <v>72584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374454</v>
      </c>
      <c r="W22" s="121">
        <f>+SUM(E22,N22)</f>
        <v>301870</v>
      </c>
      <c r="X22" s="121">
        <f>+SUM(F22,O22)</f>
        <v>0</v>
      </c>
      <c r="Y22" s="121">
        <f>+SUM(G22,P22)</f>
        <v>0</v>
      </c>
      <c r="Z22" s="121">
        <f>+SUM(H22,Q22)</f>
        <v>29900</v>
      </c>
      <c r="AA22" s="121">
        <f>+SUM(I22,R22)</f>
        <v>271970</v>
      </c>
      <c r="AB22" s="121">
        <f>+SUM(J22,S22)</f>
        <v>126409</v>
      </c>
      <c r="AC22" s="121">
        <f>+SUM(K22,T22)</f>
        <v>0</v>
      </c>
      <c r="AD22" s="121">
        <f>+SUM(L22,U22)</f>
        <v>72584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475</v>
      </c>
      <c r="AM22" s="121">
        <f>SUM(AN22,AS22,AW22,AX22,BD22)</f>
        <v>341943</v>
      </c>
      <c r="AN22" s="121">
        <f>SUM(AO22:AR22)</f>
        <v>54893</v>
      </c>
      <c r="AO22" s="121">
        <v>54893</v>
      </c>
      <c r="AP22" s="121">
        <v>0</v>
      </c>
      <c r="AQ22" s="121">
        <v>0</v>
      </c>
      <c r="AR22" s="121">
        <v>0</v>
      </c>
      <c r="AS22" s="121">
        <f>SUM(AT22:AV22)</f>
        <v>9811</v>
      </c>
      <c r="AT22" s="121">
        <v>9811</v>
      </c>
      <c r="AU22" s="121">
        <v>0</v>
      </c>
      <c r="AV22" s="121">
        <v>0</v>
      </c>
      <c r="AW22" s="121">
        <v>0</v>
      </c>
      <c r="AX22" s="121">
        <f>SUM(AY22:BB22)</f>
        <v>277239</v>
      </c>
      <c r="AY22" s="121">
        <v>51620</v>
      </c>
      <c r="AZ22" s="121">
        <v>224525</v>
      </c>
      <c r="BA22" s="121">
        <v>0</v>
      </c>
      <c r="BB22" s="121">
        <v>1094</v>
      </c>
      <c r="BC22" s="122" t="s">
        <v>475</v>
      </c>
      <c r="BD22" s="121">
        <v>0</v>
      </c>
      <c r="BE22" s="121">
        <v>158920</v>
      </c>
      <c r="BF22" s="121">
        <f>SUM(AE22,+AM22,+BE22)</f>
        <v>500863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475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475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475</v>
      </c>
      <c r="CQ22" s="121">
        <f>SUM(AM22,+BO22)</f>
        <v>341943</v>
      </c>
      <c r="CR22" s="121">
        <f>SUM(AN22,+BP22)</f>
        <v>54893</v>
      </c>
      <c r="CS22" s="121">
        <f>SUM(AO22,+BQ22)</f>
        <v>54893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9811</v>
      </c>
      <c r="CX22" s="121">
        <f>SUM(AT22,+BV22)</f>
        <v>9811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277239</v>
      </c>
      <c r="DC22" s="121">
        <f>SUM(AY22,+CA22)</f>
        <v>51620</v>
      </c>
      <c r="DD22" s="121">
        <f>SUM(AZ22,+CB22)</f>
        <v>224525</v>
      </c>
      <c r="DE22" s="121">
        <f>SUM(BA22,+CC22)</f>
        <v>0</v>
      </c>
      <c r="DF22" s="121">
        <f>SUM(BB22,+CD22)</f>
        <v>1094</v>
      </c>
      <c r="DG22" s="122" t="s">
        <v>475</v>
      </c>
      <c r="DH22" s="121">
        <f>SUM(BD22,+CF22)</f>
        <v>0</v>
      </c>
      <c r="DI22" s="121">
        <f>SUM(BE22,+CG22)</f>
        <v>158920</v>
      </c>
      <c r="DJ22" s="121">
        <f>SUM(BF22,+CH22)</f>
        <v>500863</v>
      </c>
    </row>
    <row r="23" spans="1:114" s="136" customFormat="1" ht="13.5" customHeight="1" x14ac:dyDescent="0.15">
      <c r="A23" s="119" t="s">
        <v>5</v>
      </c>
      <c r="B23" s="120" t="s">
        <v>349</v>
      </c>
      <c r="C23" s="119" t="s">
        <v>350</v>
      </c>
      <c r="D23" s="121">
        <f>SUM(E23,+L23)</f>
        <v>149794</v>
      </c>
      <c r="E23" s="121">
        <f>SUM(F23:I23)+K23</f>
        <v>132402</v>
      </c>
      <c r="F23" s="121">
        <v>0</v>
      </c>
      <c r="G23" s="121">
        <v>0</v>
      </c>
      <c r="H23" s="121">
        <v>0</v>
      </c>
      <c r="I23" s="121">
        <v>132402</v>
      </c>
      <c r="J23" s="121">
        <v>685934</v>
      </c>
      <c r="K23" s="121">
        <v>0</v>
      </c>
      <c r="L23" s="121">
        <v>17392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149794</v>
      </c>
      <c r="W23" s="121">
        <f>+SUM(E23,N23)</f>
        <v>132402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132402</v>
      </c>
      <c r="AB23" s="121">
        <f>+SUM(J23,S23)</f>
        <v>685934</v>
      </c>
      <c r="AC23" s="121">
        <f>+SUM(K23,T23)</f>
        <v>0</v>
      </c>
      <c r="AD23" s="121">
        <f>+SUM(L23,U23)</f>
        <v>17392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475</v>
      </c>
      <c r="AM23" s="121">
        <f>SUM(AN23,AS23,AW23,AX23,BD23)</f>
        <v>793163</v>
      </c>
      <c r="AN23" s="121">
        <f>SUM(AO23:AR23)</f>
        <v>48526</v>
      </c>
      <c r="AO23" s="121">
        <v>48526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744637</v>
      </c>
      <c r="AY23" s="121">
        <v>54595</v>
      </c>
      <c r="AZ23" s="121">
        <v>689415</v>
      </c>
      <c r="BA23" s="121">
        <v>0</v>
      </c>
      <c r="BB23" s="121">
        <v>627</v>
      </c>
      <c r="BC23" s="122" t="s">
        <v>475</v>
      </c>
      <c r="BD23" s="121">
        <v>0</v>
      </c>
      <c r="BE23" s="121">
        <v>42565</v>
      </c>
      <c r="BF23" s="121">
        <f>SUM(AE23,+AM23,+BE23)</f>
        <v>835728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475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475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475</v>
      </c>
      <c r="CQ23" s="121">
        <f>SUM(AM23,+BO23)</f>
        <v>793163</v>
      </c>
      <c r="CR23" s="121">
        <f>SUM(AN23,+BP23)</f>
        <v>48526</v>
      </c>
      <c r="CS23" s="121">
        <f>SUM(AO23,+BQ23)</f>
        <v>48526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744637</v>
      </c>
      <c r="DC23" s="121">
        <f>SUM(AY23,+CA23)</f>
        <v>54595</v>
      </c>
      <c r="DD23" s="121">
        <f>SUM(AZ23,+CB23)</f>
        <v>689415</v>
      </c>
      <c r="DE23" s="121">
        <f>SUM(BA23,+CC23)</f>
        <v>0</v>
      </c>
      <c r="DF23" s="121">
        <f>SUM(BB23,+CD23)</f>
        <v>627</v>
      </c>
      <c r="DG23" s="122" t="s">
        <v>475</v>
      </c>
      <c r="DH23" s="121">
        <f>SUM(BD23,+CF23)</f>
        <v>0</v>
      </c>
      <c r="DI23" s="121">
        <f>SUM(BE23,+CG23)</f>
        <v>42565</v>
      </c>
      <c r="DJ23" s="121">
        <f>SUM(BF23,+CH23)</f>
        <v>835728</v>
      </c>
    </row>
    <row r="24" spans="1:114" s="136" customFormat="1" ht="13.5" customHeight="1" x14ac:dyDescent="0.15">
      <c r="A24" s="119" t="s">
        <v>5</v>
      </c>
      <c r="B24" s="120" t="s">
        <v>398</v>
      </c>
      <c r="C24" s="119" t="s">
        <v>399</v>
      </c>
      <c r="D24" s="121">
        <f>SUM(E24,+L24)</f>
        <v>134610</v>
      </c>
      <c r="E24" s="121">
        <f>SUM(F24:I24)+K24</f>
        <v>134610</v>
      </c>
      <c r="F24" s="121">
        <v>308</v>
      </c>
      <c r="G24" s="121">
        <v>0</v>
      </c>
      <c r="H24" s="121">
        <v>0</v>
      </c>
      <c r="I24" s="121">
        <v>56625</v>
      </c>
      <c r="J24" s="121">
        <v>1193348</v>
      </c>
      <c r="K24" s="121">
        <v>77677</v>
      </c>
      <c r="L24" s="121">
        <v>0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134610</v>
      </c>
      <c r="W24" s="121">
        <f>+SUM(E24,N24)</f>
        <v>134610</v>
      </c>
      <c r="X24" s="121">
        <f>+SUM(F24,O24)</f>
        <v>308</v>
      </c>
      <c r="Y24" s="121">
        <f>+SUM(G24,P24)</f>
        <v>0</v>
      </c>
      <c r="Z24" s="121">
        <f>+SUM(H24,Q24)</f>
        <v>0</v>
      </c>
      <c r="AA24" s="121">
        <f>+SUM(I24,R24)</f>
        <v>56625</v>
      </c>
      <c r="AB24" s="121">
        <f>+SUM(J24,S24)</f>
        <v>1193348</v>
      </c>
      <c r="AC24" s="121">
        <f>+SUM(K24,T24)</f>
        <v>77677</v>
      </c>
      <c r="AD24" s="121">
        <f>+SUM(L24,U24)</f>
        <v>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475</v>
      </c>
      <c r="AM24" s="121">
        <f>SUM(AN24,AS24,AW24,AX24,BD24)</f>
        <v>1096808</v>
      </c>
      <c r="AN24" s="121">
        <f>SUM(AO24:AR24)</f>
        <v>55957</v>
      </c>
      <c r="AO24" s="121">
        <v>49906</v>
      </c>
      <c r="AP24" s="121">
        <v>0</v>
      </c>
      <c r="AQ24" s="121">
        <v>3292</v>
      </c>
      <c r="AR24" s="121">
        <v>2759</v>
      </c>
      <c r="AS24" s="121">
        <f>SUM(AT24:AV24)</f>
        <v>6095</v>
      </c>
      <c r="AT24" s="121">
        <v>0</v>
      </c>
      <c r="AU24" s="121">
        <v>3939</v>
      </c>
      <c r="AV24" s="121">
        <v>2156</v>
      </c>
      <c r="AW24" s="121">
        <v>0</v>
      </c>
      <c r="AX24" s="121">
        <f>SUM(AY24:BB24)</f>
        <v>1026769</v>
      </c>
      <c r="AY24" s="121">
        <v>86249</v>
      </c>
      <c r="AZ24" s="121">
        <v>916365</v>
      </c>
      <c r="BA24" s="121">
        <v>22140</v>
      </c>
      <c r="BB24" s="121">
        <v>2015</v>
      </c>
      <c r="BC24" s="122" t="s">
        <v>475</v>
      </c>
      <c r="BD24" s="121">
        <v>7987</v>
      </c>
      <c r="BE24" s="121">
        <v>231150</v>
      </c>
      <c r="BF24" s="121">
        <f>SUM(AE24,+AM24,+BE24)</f>
        <v>1327958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475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475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475</v>
      </c>
      <c r="CQ24" s="121">
        <f>SUM(AM24,+BO24)</f>
        <v>1096808</v>
      </c>
      <c r="CR24" s="121">
        <f>SUM(AN24,+BP24)</f>
        <v>55957</v>
      </c>
      <c r="CS24" s="121">
        <f>SUM(AO24,+BQ24)</f>
        <v>49906</v>
      </c>
      <c r="CT24" s="121">
        <f>SUM(AP24,+BR24)</f>
        <v>0</v>
      </c>
      <c r="CU24" s="121">
        <f>SUM(AQ24,+BS24)</f>
        <v>3292</v>
      </c>
      <c r="CV24" s="121">
        <f>SUM(AR24,+BT24)</f>
        <v>2759</v>
      </c>
      <c r="CW24" s="121">
        <f>SUM(AS24,+BU24)</f>
        <v>6095</v>
      </c>
      <c r="CX24" s="121">
        <f>SUM(AT24,+BV24)</f>
        <v>0</v>
      </c>
      <c r="CY24" s="121">
        <f>SUM(AU24,+BW24)</f>
        <v>3939</v>
      </c>
      <c r="CZ24" s="121">
        <f>SUM(AV24,+BX24)</f>
        <v>2156</v>
      </c>
      <c r="DA24" s="121">
        <f>SUM(AW24,+BY24)</f>
        <v>0</v>
      </c>
      <c r="DB24" s="121">
        <f>SUM(AX24,+BZ24)</f>
        <v>1026769</v>
      </c>
      <c r="DC24" s="121">
        <f>SUM(AY24,+CA24)</f>
        <v>86249</v>
      </c>
      <c r="DD24" s="121">
        <f>SUM(AZ24,+CB24)</f>
        <v>916365</v>
      </c>
      <c r="DE24" s="121">
        <f>SUM(BA24,+CC24)</f>
        <v>22140</v>
      </c>
      <c r="DF24" s="121">
        <f>SUM(BB24,+CD24)</f>
        <v>2015</v>
      </c>
      <c r="DG24" s="122" t="s">
        <v>475</v>
      </c>
      <c r="DH24" s="121">
        <f>SUM(BD24,+CF24)</f>
        <v>7987</v>
      </c>
      <c r="DI24" s="121">
        <f>SUM(BE24,+CG24)</f>
        <v>231150</v>
      </c>
      <c r="DJ24" s="121">
        <f>SUM(BF24,+CH24)</f>
        <v>1327958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4">
    <sortCondition ref="A8:A24"/>
    <sortCondition ref="B8:B24"/>
    <sortCondition ref="C8:C2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SUM(E7,+L7)</f>
        <v>16278049</v>
      </c>
      <c r="E7" s="140">
        <f>+SUM(F7:I7,K7)</f>
        <v>4392830</v>
      </c>
      <c r="F7" s="140">
        <f t="shared" ref="F7:L7" si="0">SUM(F$8:F$257)</f>
        <v>811212</v>
      </c>
      <c r="G7" s="140">
        <f t="shared" si="0"/>
        <v>3281</v>
      </c>
      <c r="H7" s="140">
        <f t="shared" si="0"/>
        <v>951000</v>
      </c>
      <c r="I7" s="140">
        <f t="shared" si="0"/>
        <v>1707609</v>
      </c>
      <c r="J7" s="140">
        <f t="shared" si="0"/>
        <v>7099554</v>
      </c>
      <c r="K7" s="140">
        <f t="shared" si="0"/>
        <v>919728</v>
      </c>
      <c r="L7" s="140">
        <f t="shared" si="0"/>
        <v>11885219</v>
      </c>
      <c r="M7" s="140">
        <f>SUM(N7,+U7)</f>
        <v>4357674</v>
      </c>
      <c r="N7" s="140">
        <f>+SUM(O7:R7,T7)</f>
        <v>1472597</v>
      </c>
      <c r="O7" s="140">
        <f t="shared" ref="O7:U7" si="1">SUM(O$8:O$257)</f>
        <v>101455</v>
      </c>
      <c r="P7" s="140">
        <f t="shared" si="1"/>
        <v>0</v>
      </c>
      <c r="Q7" s="140">
        <f t="shared" si="1"/>
        <v>243300</v>
      </c>
      <c r="R7" s="140">
        <f t="shared" si="1"/>
        <v>1088908</v>
      </c>
      <c r="S7" s="140">
        <f t="shared" si="1"/>
        <v>2890099</v>
      </c>
      <c r="T7" s="140">
        <f t="shared" si="1"/>
        <v>38934</v>
      </c>
      <c r="U7" s="140">
        <f t="shared" si="1"/>
        <v>2885077</v>
      </c>
      <c r="V7" s="140">
        <f t="shared" ref="V7:AB7" si="2">+SUM(D7,M7)</f>
        <v>20635723</v>
      </c>
      <c r="W7" s="140">
        <f t="shared" si="2"/>
        <v>5865427</v>
      </c>
      <c r="X7" s="140">
        <f t="shared" si="2"/>
        <v>912667</v>
      </c>
      <c r="Y7" s="140">
        <f t="shared" si="2"/>
        <v>3281</v>
      </c>
      <c r="Z7" s="140">
        <f t="shared" si="2"/>
        <v>1194300</v>
      </c>
      <c r="AA7" s="140">
        <f t="shared" si="2"/>
        <v>2796517</v>
      </c>
      <c r="AB7" s="140">
        <f t="shared" si="2"/>
        <v>9989653</v>
      </c>
      <c r="AC7" s="140">
        <f>+SUM(K7,T7)</f>
        <v>958662</v>
      </c>
      <c r="AD7" s="140">
        <f>+SUM(L7,U7)</f>
        <v>14770296</v>
      </c>
      <c r="AE7" s="208"/>
      <c r="AF7" s="208"/>
    </row>
    <row r="8" spans="1:32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SUM(E8,+L8)</f>
        <v>3099512</v>
      </c>
      <c r="E8" s="121">
        <f>+SUM(F8:I8,K8)</f>
        <v>792430</v>
      </c>
      <c r="F8" s="121">
        <v>819</v>
      </c>
      <c r="G8" s="121">
        <v>0</v>
      </c>
      <c r="H8" s="121">
        <v>0</v>
      </c>
      <c r="I8" s="121">
        <v>311871</v>
      </c>
      <c r="J8" s="121"/>
      <c r="K8" s="121">
        <v>479740</v>
      </c>
      <c r="L8" s="121">
        <v>2307082</v>
      </c>
      <c r="M8" s="121">
        <f>SUM(N8,+U8)</f>
        <v>279939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279939</v>
      </c>
      <c r="V8" s="121">
        <f>+SUM(D8,M8)</f>
        <v>3379451</v>
      </c>
      <c r="W8" s="121">
        <f>+SUM(E8,N8)</f>
        <v>792430</v>
      </c>
      <c r="X8" s="121">
        <f>+SUM(F8,O8)</f>
        <v>819</v>
      </c>
      <c r="Y8" s="121">
        <f>+SUM(G8,P8)</f>
        <v>0</v>
      </c>
      <c r="Z8" s="121">
        <f>+SUM(H8,Q8)</f>
        <v>0</v>
      </c>
      <c r="AA8" s="121">
        <f>+SUM(I8,R8)</f>
        <v>311871</v>
      </c>
      <c r="AB8" s="121">
        <f>+SUM(J8,S8)</f>
        <v>0</v>
      </c>
      <c r="AC8" s="121">
        <f>+SUM(K8,T8)</f>
        <v>479740</v>
      </c>
      <c r="AD8" s="121">
        <f>+SUM(L8,U8)</f>
        <v>2587021</v>
      </c>
      <c r="AE8" s="209" t="s">
        <v>326</v>
      </c>
      <c r="AF8" s="208"/>
    </row>
    <row r="9" spans="1:32" s="136" customFormat="1" ht="13.5" customHeight="1" x14ac:dyDescent="0.15">
      <c r="A9" s="119" t="s">
        <v>5</v>
      </c>
      <c r="B9" s="120" t="s">
        <v>337</v>
      </c>
      <c r="C9" s="119" t="s">
        <v>338</v>
      </c>
      <c r="D9" s="121">
        <f>SUM(E9,+L9)</f>
        <v>603723</v>
      </c>
      <c r="E9" s="121">
        <f>+SUM(F9:I9,K9)</f>
        <v>12200</v>
      </c>
      <c r="F9" s="121">
        <v>0</v>
      </c>
      <c r="G9" s="121">
        <v>0</v>
      </c>
      <c r="H9" s="121">
        <v>12200</v>
      </c>
      <c r="I9" s="121">
        <v>0</v>
      </c>
      <c r="J9" s="121"/>
      <c r="K9" s="121">
        <v>0</v>
      </c>
      <c r="L9" s="121">
        <v>591523</v>
      </c>
      <c r="M9" s="121">
        <f>SUM(N9,+U9)</f>
        <v>319785</v>
      </c>
      <c r="N9" s="121">
        <f>+SUM(O9:R9,T9)</f>
        <v>161700</v>
      </c>
      <c r="O9" s="121">
        <v>0</v>
      </c>
      <c r="P9" s="121">
        <v>0</v>
      </c>
      <c r="Q9" s="121">
        <v>161700</v>
      </c>
      <c r="R9" s="121">
        <v>0</v>
      </c>
      <c r="S9" s="121"/>
      <c r="T9" s="121">
        <v>0</v>
      </c>
      <c r="U9" s="121">
        <v>158085</v>
      </c>
      <c r="V9" s="121">
        <f>+SUM(D9,M9)</f>
        <v>923508</v>
      </c>
      <c r="W9" s="121">
        <f>+SUM(E9,N9)</f>
        <v>173900</v>
      </c>
      <c r="X9" s="121">
        <f>+SUM(F9,O9)</f>
        <v>0</v>
      </c>
      <c r="Y9" s="121">
        <f>+SUM(G9,P9)</f>
        <v>0</v>
      </c>
      <c r="Z9" s="121">
        <f>+SUM(H9,Q9)</f>
        <v>173900</v>
      </c>
      <c r="AA9" s="121">
        <f>+SUM(I9,R9)</f>
        <v>0</v>
      </c>
      <c r="AB9" s="121">
        <f>+SUM(J9,S9)</f>
        <v>0</v>
      </c>
      <c r="AC9" s="121">
        <f>+SUM(K9,T9)</f>
        <v>0</v>
      </c>
      <c r="AD9" s="121">
        <f>+SUM(L9,U9)</f>
        <v>749608</v>
      </c>
      <c r="AE9" s="209" t="s">
        <v>339</v>
      </c>
      <c r="AF9" s="208"/>
    </row>
    <row r="10" spans="1:32" s="136" customFormat="1" ht="13.5" customHeight="1" x14ac:dyDescent="0.15">
      <c r="A10" s="119" t="s">
        <v>5</v>
      </c>
      <c r="B10" s="120" t="s">
        <v>342</v>
      </c>
      <c r="C10" s="119" t="s">
        <v>343</v>
      </c>
      <c r="D10" s="121">
        <f>SUM(E10,+L10)</f>
        <v>405035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405035</v>
      </c>
      <c r="M10" s="121">
        <f>SUM(N10,+U10)</f>
        <v>89463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89463</v>
      </c>
      <c r="V10" s="121">
        <f>+SUM(D10,M10)</f>
        <v>494498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494498</v>
      </c>
      <c r="AE10" s="209" t="s">
        <v>344</v>
      </c>
      <c r="AF10" s="208"/>
    </row>
    <row r="11" spans="1:32" s="136" customFormat="1" ht="13.5" customHeight="1" x14ac:dyDescent="0.15">
      <c r="A11" s="119" t="s">
        <v>5</v>
      </c>
      <c r="B11" s="120" t="s">
        <v>351</v>
      </c>
      <c r="C11" s="119" t="s">
        <v>352</v>
      </c>
      <c r="D11" s="121">
        <f>SUM(E11,+L11)</f>
        <v>401529</v>
      </c>
      <c r="E11" s="121">
        <f>+SUM(F11:I11,K11)</f>
        <v>20834</v>
      </c>
      <c r="F11" s="121">
        <v>156</v>
      </c>
      <c r="G11" s="121">
        <v>0</v>
      </c>
      <c r="H11" s="121">
        <v>0</v>
      </c>
      <c r="I11" s="121">
        <v>20597</v>
      </c>
      <c r="J11" s="121"/>
      <c r="K11" s="121">
        <v>81</v>
      </c>
      <c r="L11" s="121">
        <v>380695</v>
      </c>
      <c r="M11" s="121">
        <f>SUM(N11,+U11)</f>
        <v>266974</v>
      </c>
      <c r="N11" s="121">
        <f>+SUM(O11:R11,T11)</f>
        <v>86560</v>
      </c>
      <c r="O11" s="121">
        <v>0</v>
      </c>
      <c r="P11" s="121">
        <v>0</v>
      </c>
      <c r="Q11" s="121">
        <v>0</v>
      </c>
      <c r="R11" s="121">
        <v>86560</v>
      </c>
      <c r="S11" s="121"/>
      <c r="T11" s="121">
        <v>0</v>
      </c>
      <c r="U11" s="121">
        <v>180414</v>
      </c>
      <c r="V11" s="121">
        <f>+SUM(D11,M11)</f>
        <v>668503</v>
      </c>
      <c r="W11" s="121">
        <f>+SUM(E11,N11)</f>
        <v>107394</v>
      </c>
      <c r="X11" s="121">
        <f>+SUM(F11,O11)</f>
        <v>156</v>
      </c>
      <c r="Y11" s="121">
        <f>+SUM(G11,P11)</f>
        <v>0</v>
      </c>
      <c r="Z11" s="121">
        <f>+SUM(H11,Q11)</f>
        <v>0</v>
      </c>
      <c r="AA11" s="121">
        <f>+SUM(I11,R11)</f>
        <v>107157</v>
      </c>
      <c r="AB11" s="121">
        <f>+SUM(J11,S11)</f>
        <v>0</v>
      </c>
      <c r="AC11" s="121">
        <f>+SUM(K11,T11)</f>
        <v>81</v>
      </c>
      <c r="AD11" s="121">
        <f>+SUM(L11,U11)</f>
        <v>561109</v>
      </c>
      <c r="AE11" s="209" t="s">
        <v>353</v>
      </c>
      <c r="AF11" s="208"/>
    </row>
    <row r="12" spans="1:32" s="136" customFormat="1" ht="13.5" customHeight="1" x14ac:dyDescent="0.15">
      <c r="A12" s="119" t="s">
        <v>5</v>
      </c>
      <c r="B12" s="120" t="s">
        <v>358</v>
      </c>
      <c r="C12" s="119" t="s">
        <v>359</v>
      </c>
      <c r="D12" s="121">
        <f>SUM(E12,+L12)</f>
        <v>487156</v>
      </c>
      <c r="E12" s="121">
        <f>+SUM(F12:I12,K12)</f>
        <v>183098</v>
      </c>
      <c r="F12" s="121">
        <v>0</v>
      </c>
      <c r="G12" s="121">
        <v>0</v>
      </c>
      <c r="H12" s="121">
        <v>0</v>
      </c>
      <c r="I12" s="121">
        <v>164978</v>
      </c>
      <c r="J12" s="121"/>
      <c r="K12" s="121">
        <v>18120</v>
      </c>
      <c r="L12" s="121">
        <v>304058</v>
      </c>
      <c r="M12" s="121">
        <f>SUM(N12,+U12)</f>
        <v>261095</v>
      </c>
      <c r="N12" s="121">
        <f>+SUM(O12:R12,T12)</f>
        <v>130523</v>
      </c>
      <c r="O12" s="121">
        <v>0</v>
      </c>
      <c r="P12" s="121">
        <v>0</v>
      </c>
      <c r="Q12" s="121">
        <v>0</v>
      </c>
      <c r="R12" s="121">
        <v>130523</v>
      </c>
      <c r="S12" s="121"/>
      <c r="T12" s="121">
        <v>0</v>
      </c>
      <c r="U12" s="121">
        <v>130572</v>
      </c>
      <c r="V12" s="121">
        <f>+SUM(D12,M12)</f>
        <v>748251</v>
      </c>
      <c r="W12" s="121">
        <f>+SUM(E12,N12)</f>
        <v>313621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295501</v>
      </c>
      <c r="AB12" s="121">
        <f>+SUM(J12,S12)</f>
        <v>0</v>
      </c>
      <c r="AC12" s="121">
        <f>+SUM(K12,T12)</f>
        <v>18120</v>
      </c>
      <c r="AD12" s="121">
        <f>+SUM(L12,U12)</f>
        <v>434630</v>
      </c>
      <c r="AE12" s="209" t="s">
        <v>360</v>
      </c>
      <c r="AF12" s="208"/>
    </row>
    <row r="13" spans="1:32" s="136" customFormat="1" ht="13.5" customHeight="1" x14ac:dyDescent="0.15">
      <c r="A13" s="119" t="s">
        <v>5</v>
      </c>
      <c r="B13" s="120" t="s">
        <v>361</v>
      </c>
      <c r="C13" s="119" t="s">
        <v>362</v>
      </c>
      <c r="D13" s="121">
        <f>SUM(E13,+L13)</f>
        <v>302910</v>
      </c>
      <c r="E13" s="121">
        <f>+SUM(F13:I13,K13)</f>
        <v>3039</v>
      </c>
      <c r="F13" s="121">
        <v>3039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299871</v>
      </c>
      <c r="M13" s="121">
        <f>SUM(N13,+U13)</f>
        <v>59233</v>
      </c>
      <c r="N13" s="121">
        <f>+SUM(O13:R13,T13)</f>
        <v>25730</v>
      </c>
      <c r="O13" s="121">
        <v>25730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33503</v>
      </c>
      <c r="V13" s="121">
        <f>+SUM(D13,M13)</f>
        <v>362143</v>
      </c>
      <c r="W13" s="121">
        <f>+SUM(E13,N13)</f>
        <v>28769</v>
      </c>
      <c r="X13" s="121">
        <f>+SUM(F13,O13)</f>
        <v>28769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333374</v>
      </c>
      <c r="AE13" s="209" t="s">
        <v>363</v>
      </c>
      <c r="AF13" s="208"/>
    </row>
    <row r="14" spans="1:32" s="136" customFormat="1" ht="13.5" customHeight="1" x14ac:dyDescent="0.15">
      <c r="A14" s="119" t="s">
        <v>5</v>
      </c>
      <c r="B14" s="120" t="s">
        <v>366</v>
      </c>
      <c r="C14" s="119" t="s">
        <v>367</v>
      </c>
      <c r="D14" s="121">
        <f>SUM(E14,+L14)</f>
        <v>294638</v>
      </c>
      <c r="E14" s="121">
        <f>+SUM(F14:I14,K14)</f>
        <v>27719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27719</v>
      </c>
      <c r="L14" s="121">
        <v>266919</v>
      </c>
      <c r="M14" s="121">
        <f>SUM(N14,+U14)</f>
        <v>226651</v>
      </c>
      <c r="N14" s="121">
        <f>+SUM(O14:R14,T14)</f>
        <v>102479</v>
      </c>
      <c r="O14" s="121">
        <v>0</v>
      </c>
      <c r="P14" s="121">
        <v>0</v>
      </c>
      <c r="Q14" s="121">
        <v>0</v>
      </c>
      <c r="R14" s="121">
        <v>102463</v>
      </c>
      <c r="S14" s="121"/>
      <c r="T14" s="121">
        <v>16</v>
      </c>
      <c r="U14" s="121">
        <v>124172</v>
      </c>
      <c r="V14" s="121">
        <f>+SUM(D14,M14)</f>
        <v>521289</v>
      </c>
      <c r="W14" s="121">
        <f>+SUM(E14,N14)</f>
        <v>130198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102463</v>
      </c>
      <c r="AB14" s="121">
        <f>+SUM(J14,S14)</f>
        <v>0</v>
      </c>
      <c r="AC14" s="121">
        <f>+SUM(K14,T14)</f>
        <v>27735</v>
      </c>
      <c r="AD14" s="121">
        <f>+SUM(L14,U14)</f>
        <v>391091</v>
      </c>
      <c r="AE14" s="209" t="s">
        <v>368</v>
      </c>
      <c r="AF14" s="208"/>
    </row>
    <row r="15" spans="1:32" s="136" customFormat="1" ht="13.5" customHeight="1" x14ac:dyDescent="0.15">
      <c r="A15" s="119" t="s">
        <v>5</v>
      </c>
      <c r="B15" s="120" t="s">
        <v>369</v>
      </c>
      <c r="C15" s="119" t="s">
        <v>370</v>
      </c>
      <c r="D15" s="121">
        <f>SUM(E15,+L15)</f>
        <v>1280821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1280821</v>
      </c>
      <c r="M15" s="121">
        <f>SUM(N15,+U15)</f>
        <v>303422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303422</v>
      </c>
      <c r="V15" s="121">
        <f>+SUM(D15,M15)</f>
        <v>1584243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1584243</v>
      </c>
      <c r="AE15" s="209" t="s">
        <v>371</v>
      </c>
      <c r="AF15" s="208"/>
    </row>
    <row r="16" spans="1:32" s="136" customFormat="1" ht="13.5" customHeight="1" x14ac:dyDescent="0.15">
      <c r="A16" s="119" t="s">
        <v>5</v>
      </c>
      <c r="B16" s="120" t="s">
        <v>374</v>
      </c>
      <c r="C16" s="119" t="s">
        <v>375</v>
      </c>
      <c r="D16" s="121">
        <f>SUM(E16,+L16)</f>
        <v>294277</v>
      </c>
      <c r="E16" s="121">
        <f>+SUM(F16:I16,K16)</f>
        <v>36225</v>
      </c>
      <c r="F16" s="121">
        <v>0</v>
      </c>
      <c r="G16" s="121">
        <v>0</v>
      </c>
      <c r="H16" s="121">
        <v>5700</v>
      </c>
      <c r="I16" s="121">
        <v>24418</v>
      </c>
      <c r="J16" s="121"/>
      <c r="K16" s="121">
        <v>6107</v>
      </c>
      <c r="L16" s="121">
        <v>258052</v>
      </c>
      <c r="M16" s="121">
        <f>SUM(N16,+U16)</f>
        <v>45279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45279</v>
      </c>
      <c r="V16" s="121">
        <f>+SUM(D16,M16)</f>
        <v>339556</v>
      </c>
      <c r="W16" s="121">
        <f>+SUM(E16,N16)</f>
        <v>36225</v>
      </c>
      <c r="X16" s="121">
        <f>+SUM(F16,O16)</f>
        <v>0</v>
      </c>
      <c r="Y16" s="121">
        <f>+SUM(G16,P16)</f>
        <v>0</v>
      </c>
      <c r="Z16" s="121">
        <f>+SUM(H16,Q16)</f>
        <v>5700</v>
      </c>
      <c r="AA16" s="121">
        <f>+SUM(I16,R16)</f>
        <v>24418</v>
      </c>
      <c r="AB16" s="121">
        <f>+SUM(J16,S16)</f>
        <v>0</v>
      </c>
      <c r="AC16" s="121">
        <f>+SUM(K16,T16)</f>
        <v>6107</v>
      </c>
      <c r="AD16" s="121">
        <f>+SUM(L16,U16)</f>
        <v>303331</v>
      </c>
      <c r="AE16" s="209" t="s">
        <v>376</v>
      </c>
      <c r="AF16" s="208"/>
    </row>
    <row r="17" spans="1:32" s="136" customFormat="1" ht="13.5" customHeight="1" x14ac:dyDescent="0.15">
      <c r="A17" s="119" t="s">
        <v>5</v>
      </c>
      <c r="B17" s="120" t="s">
        <v>377</v>
      </c>
      <c r="C17" s="119" t="s">
        <v>378</v>
      </c>
      <c r="D17" s="121">
        <f>SUM(E17,+L17)</f>
        <v>490445</v>
      </c>
      <c r="E17" s="121">
        <f>+SUM(F17:I17,K17)</f>
        <v>19382</v>
      </c>
      <c r="F17" s="121">
        <v>0</v>
      </c>
      <c r="G17" s="121">
        <v>115</v>
      </c>
      <c r="H17" s="121">
        <v>0</v>
      </c>
      <c r="I17" s="121">
        <v>0</v>
      </c>
      <c r="J17" s="121"/>
      <c r="K17" s="121">
        <v>19267</v>
      </c>
      <c r="L17" s="121">
        <v>471063</v>
      </c>
      <c r="M17" s="121">
        <f>SUM(N17,+U17)</f>
        <v>87698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87698</v>
      </c>
      <c r="V17" s="121">
        <f>+SUM(D17,M17)</f>
        <v>578143</v>
      </c>
      <c r="W17" s="121">
        <f>+SUM(E17,N17)</f>
        <v>19382</v>
      </c>
      <c r="X17" s="121">
        <f>+SUM(F17,O17)</f>
        <v>0</v>
      </c>
      <c r="Y17" s="121">
        <f>+SUM(G17,P17)</f>
        <v>115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19267</v>
      </c>
      <c r="AD17" s="121">
        <f>+SUM(L17,U17)</f>
        <v>558761</v>
      </c>
      <c r="AE17" s="209" t="s">
        <v>379</v>
      </c>
      <c r="AF17" s="208"/>
    </row>
    <row r="18" spans="1:32" s="136" customFormat="1" ht="13.5" customHeight="1" x14ac:dyDescent="0.15">
      <c r="A18" s="119" t="s">
        <v>5</v>
      </c>
      <c r="B18" s="120" t="s">
        <v>382</v>
      </c>
      <c r="C18" s="119" t="s">
        <v>383</v>
      </c>
      <c r="D18" s="121">
        <f>SUM(E18,+L18)</f>
        <v>393392</v>
      </c>
      <c r="E18" s="121">
        <f>+SUM(F18:I18,K18)</f>
        <v>67689</v>
      </c>
      <c r="F18" s="121">
        <v>972</v>
      </c>
      <c r="G18" s="121">
        <v>0</v>
      </c>
      <c r="H18" s="121">
        <v>52800</v>
      </c>
      <c r="I18" s="121">
        <v>13500</v>
      </c>
      <c r="J18" s="121"/>
      <c r="K18" s="121">
        <v>417</v>
      </c>
      <c r="L18" s="121">
        <v>325703</v>
      </c>
      <c r="M18" s="121">
        <f>SUM(N18,+U18)</f>
        <v>101806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101806</v>
      </c>
      <c r="V18" s="121">
        <f>+SUM(D18,M18)</f>
        <v>495198</v>
      </c>
      <c r="W18" s="121">
        <f>+SUM(E18,N18)</f>
        <v>67689</v>
      </c>
      <c r="X18" s="121">
        <f>+SUM(F18,O18)</f>
        <v>972</v>
      </c>
      <c r="Y18" s="121">
        <f>+SUM(G18,P18)</f>
        <v>0</v>
      </c>
      <c r="Z18" s="121">
        <f>+SUM(H18,Q18)</f>
        <v>52800</v>
      </c>
      <c r="AA18" s="121">
        <f>+SUM(I18,R18)</f>
        <v>13500</v>
      </c>
      <c r="AB18" s="121">
        <f>+SUM(J18,S18)</f>
        <v>0</v>
      </c>
      <c r="AC18" s="121">
        <f>+SUM(K18,T18)</f>
        <v>417</v>
      </c>
      <c r="AD18" s="121">
        <f>+SUM(L18,U18)</f>
        <v>427509</v>
      </c>
      <c r="AE18" s="209" t="s">
        <v>384</v>
      </c>
      <c r="AF18" s="208"/>
    </row>
    <row r="19" spans="1:32" s="136" customFormat="1" ht="13.5" customHeight="1" x14ac:dyDescent="0.15">
      <c r="A19" s="119" t="s">
        <v>5</v>
      </c>
      <c r="B19" s="120" t="s">
        <v>387</v>
      </c>
      <c r="C19" s="119" t="s">
        <v>388</v>
      </c>
      <c r="D19" s="121">
        <f>SUM(E19,+L19)</f>
        <v>444833</v>
      </c>
      <c r="E19" s="121">
        <f>+SUM(F19:I19,K19)</f>
        <v>58663</v>
      </c>
      <c r="F19" s="121">
        <v>3836</v>
      </c>
      <c r="G19" s="121">
        <v>0</v>
      </c>
      <c r="H19" s="121">
        <v>5900</v>
      </c>
      <c r="I19" s="121">
        <v>30498</v>
      </c>
      <c r="J19" s="121"/>
      <c r="K19" s="121">
        <v>18429</v>
      </c>
      <c r="L19" s="121">
        <v>386170</v>
      </c>
      <c r="M19" s="121">
        <f>SUM(N19,+U19)</f>
        <v>102220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102220</v>
      </c>
      <c r="V19" s="121">
        <f>+SUM(D19,M19)</f>
        <v>547053</v>
      </c>
      <c r="W19" s="121">
        <f>+SUM(E19,N19)</f>
        <v>58663</v>
      </c>
      <c r="X19" s="121">
        <f>+SUM(F19,O19)</f>
        <v>3836</v>
      </c>
      <c r="Y19" s="121">
        <f>+SUM(G19,P19)</f>
        <v>0</v>
      </c>
      <c r="Z19" s="121">
        <f>+SUM(H19,Q19)</f>
        <v>5900</v>
      </c>
      <c r="AA19" s="121">
        <f>+SUM(I19,R19)</f>
        <v>30498</v>
      </c>
      <c r="AB19" s="121">
        <f>+SUM(J19,S19)</f>
        <v>0</v>
      </c>
      <c r="AC19" s="121">
        <f>+SUM(K19,T19)</f>
        <v>18429</v>
      </c>
      <c r="AD19" s="121">
        <f>+SUM(L19,U19)</f>
        <v>488390</v>
      </c>
      <c r="AE19" s="209" t="s">
        <v>389</v>
      </c>
      <c r="AF19" s="208"/>
    </row>
    <row r="20" spans="1:32" s="136" customFormat="1" ht="13.5" customHeight="1" x14ac:dyDescent="0.15">
      <c r="A20" s="119" t="s">
        <v>5</v>
      </c>
      <c r="B20" s="120" t="s">
        <v>390</v>
      </c>
      <c r="C20" s="119" t="s">
        <v>391</v>
      </c>
      <c r="D20" s="121">
        <f>SUM(E20,+L20)</f>
        <v>745407</v>
      </c>
      <c r="E20" s="121">
        <f>+SUM(F20:I20,K20)</f>
        <v>20464</v>
      </c>
      <c r="F20" s="121">
        <v>0</v>
      </c>
      <c r="G20" s="121">
        <v>0</v>
      </c>
      <c r="H20" s="121">
        <v>0</v>
      </c>
      <c r="I20" s="121">
        <v>580</v>
      </c>
      <c r="J20" s="121"/>
      <c r="K20" s="121">
        <v>19884</v>
      </c>
      <c r="L20" s="121">
        <v>724943</v>
      </c>
      <c r="M20" s="121">
        <f>SUM(N20,+U20)</f>
        <v>336443</v>
      </c>
      <c r="N20" s="121">
        <f>+SUM(O20:R20,T20)</f>
        <v>30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30</v>
      </c>
      <c r="U20" s="121">
        <v>336413</v>
      </c>
      <c r="V20" s="121">
        <f>+SUM(D20,M20)</f>
        <v>1081850</v>
      </c>
      <c r="W20" s="121">
        <f>+SUM(E20,N20)</f>
        <v>20494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580</v>
      </c>
      <c r="AB20" s="121">
        <f>+SUM(J20,S20)</f>
        <v>0</v>
      </c>
      <c r="AC20" s="121">
        <f>+SUM(K20,T20)</f>
        <v>19914</v>
      </c>
      <c r="AD20" s="121">
        <f>+SUM(L20,U20)</f>
        <v>1061356</v>
      </c>
      <c r="AE20" s="209" t="s">
        <v>392</v>
      </c>
      <c r="AF20" s="208"/>
    </row>
    <row r="21" spans="1:32" s="136" customFormat="1" ht="13.5" customHeight="1" x14ac:dyDescent="0.15">
      <c r="A21" s="119" t="s">
        <v>5</v>
      </c>
      <c r="B21" s="120" t="s">
        <v>395</v>
      </c>
      <c r="C21" s="119" t="s">
        <v>396</v>
      </c>
      <c r="D21" s="121">
        <f>SUM(E21,+L21)</f>
        <v>882627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882627</v>
      </c>
      <c r="M21" s="121">
        <f>SUM(N21,+U21)</f>
        <v>224158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224158</v>
      </c>
      <c r="V21" s="121">
        <f>+SUM(D21,M21)</f>
        <v>1106785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1106785</v>
      </c>
      <c r="AE21" s="209" t="s">
        <v>397</v>
      </c>
      <c r="AF21" s="208"/>
    </row>
    <row r="22" spans="1:32" s="136" customFormat="1" ht="13.5" customHeight="1" x14ac:dyDescent="0.15">
      <c r="A22" s="119" t="s">
        <v>5</v>
      </c>
      <c r="B22" s="120" t="s">
        <v>400</v>
      </c>
      <c r="C22" s="119" t="s">
        <v>401</v>
      </c>
      <c r="D22" s="121">
        <f>SUM(E22,+L22)</f>
        <v>388155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388155</v>
      </c>
      <c r="M22" s="121">
        <f>SUM(N22,+U22)</f>
        <v>78242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78242</v>
      </c>
      <c r="V22" s="121">
        <f>+SUM(D22,M22)</f>
        <v>466397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466397</v>
      </c>
      <c r="AE22" s="209" t="s">
        <v>402</v>
      </c>
      <c r="AF22" s="208"/>
    </row>
    <row r="23" spans="1:32" s="136" customFormat="1" ht="13.5" customHeight="1" x14ac:dyDescent="0.15">
      <c r="A23" s="119" t="s">
        <v>5</v>
      </c>
      <c r="B23" s="120" t="s">
        <v>403</v>
      </c>
      <c r="C23" s="119" t="s">
        <v>404</v>
      </c>
      <c r="D23" s="121">
        <f>SUM(E23,+L23)</f>
        <v>85604</v>
      </c>
      <c r="E23" s="121">
        <f>+SUM(F23:I23,K23)</f>
        <v>8012</v>
      </c>
      <c r="F23" s="121">
        <v>0</v>
      </c>
      <c r="G23" s="121">
        <v>0</v>
      </c>
      <c r="H23" s="121">
        <v>0</v>
      </c>
      <c r="I23" s="121">
        <v>2538</v>
      </c>
      <c r="J23" s="121"/>
      <c r="K23" s="121">
        <v>5474</v>
      </c>
      <c r="L23" s="121">
        <v>77592</v>
      </c>
      <c r="M23" s="121">
        <f>SUM(N23,+U23)</f>
        <v>23427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23427</v>
      </c>
      <c r="V23" s="121">
        <f>+SUM(D23,M23)</f>
        <v>109031</v>
      </c>
      <c r="W23" s="121">
        <f>+SUM(E23,N23)</f>
        <v>8012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2538</v>
      </c>
      <c r="AB23" s="121">
        <f>+SUM(J23,S23)</f>
        <v>0</v>
      </c>
      <c r="AC23" s="121">
        <f>+SUM(K23,T23)</f>
        <v>5474</v>
      </c>
      <c r="AD23" s="121">
        <f>+SUM(L23,U23)</f>
        <v>101019</v>
      </c>
      <c r="AE23" s="209" t="s">
        <v>405</v>
      </c>
      <c r="AF23" s="208"/>
    </row>
    <row r="24" spans="1:32" s="136" customFormat="1" ht="13.5" customHeight="1" x14ac:dyDescent="0.15">
      <c r="A24" s="119" t="s">
        <v>5</v>
      </c>
      <c r="B24" s="120" t="s">
        <v>406</v>
      </c>
      <c r="C24" s="119" t="s">
        <v>407</v>
      </c>
      <c r="D24" s="121">
        <f>SUM(E24,+L24)</f>
        <v>232207</v>
      </c>
      <c r="E24" s="121">
        <f>+SUM(F24:I24,K24)</f>
        <v>1267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1267</v>
      </c>
      <c r="L24" s="121">
        <v>230940</v>
      </c>
      <c r="M24" s="121">
        <f>SUM(N24,+U24)</f>
        <v>49204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49204</v>
      </c>
      <c r="V24" s="121">
        <f>+SUM(D24,M24)</f>
        <v>281411</v>
      </c>
      <c r="W24" s="121">
        <f>+SUM(E24,N24)</f>
        <v>1267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1267</v>
      </c>
      <c r="AD24" s="121">
        <f>+SUM(L24,U24)</f>
        <v>280144</v>
      </c>
      <c r="AE24" s="209" t="s">
        <v>408</v>
      </c>
      <c r="AF24" s="208"/>
    </row>
    <row r="25" spans="1:32" s="136" customFormat="1" ht="13.5" customHeight="1" x14ac:dyDescent="0.15">
      <c r="A25" s="119" t="s">
        <v>5</v>
      </c>
      <c r="B25" s="120" t="s">
        <v>409</v>
      </c>
      <c r="C25" s="119" t="s">
        <v>410</v>
      </c>
      <c r="D25" s="121">
        <f>SUM(E25,+L25)</f>
        <v>426837</v>
      </c>
      <c r="E25" s="121">
        <f>+SUM(F25:I25,K25)</f>
        <v>677</v>
      </c>
      <c r="F25" s="121">
        <v>0</v>
      </c>
      <c r="G25" s="121">
        <v>0</v>
      </c>
      <c r="H25" s="121">
        <v>0</v>
      </c>
      <c r="I25" s="121">
        <v>677</v>
      </c>
      <c r="J25" s="121"/>
      <c r="K25" s="121">
        <v>0</v>
      </c>
      <c r="L25" s="121">
        <v>426160</v>
      </c>
      <c r="M25" s="121">
        <f>SUM(N25,+U25)</f>
        <v>48368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48368</v>
      </c>
      <c r="V25" s="121">
        <f>+SUM(D25,M25)</f>
        <v>475205</v>
      </c>
      <c r="W25" s="121">
        <f>+SUM(E25,N25)</f>
        <v>677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677</v>
      </c>
      <c r="AB25" s="121">
        <f>+SUM(J25,S25)</f>
        <v>0</v>
      </c>
      <c r="AC25" s="121">
        <f>+SUM(K25,T25)</f>
        <v>0</v>
      </c>
      <c r="AD25" s="121">
        <f>+SUM(L25,U25)</f>
        <v>474528</v>
      </c>
      <c r="AE25" s="209" t="s">
        <v>411</v>
      </c>
      <c r="AF25" s="208"/>
    </row>
    <row r="26" spans="1:32" s="136" customFormat="1" ht="13.5" customHeight="1" x14ac:dyDescent="0.15">
      <c r="A26" s="119" t="s">
        <v>5</v>
      </c>
      <c r="B26" s="120" t="s">
        <v>413</v>
      </c>
      <c r="C26" s="119" t="s">
        <v>414</v>
      </c>
      <c r="D26" s="121">
        <f>SUM(E26,+L26)</f>
        <v>362384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362384</v>
      </c>
      <c r="M26" s="121">
        <f>SUM(N26,+U26)</f>
        <v>32074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32074</v>
      </c>
      <c r="V26" s="121">
        <f>+SUM(D26,M26)</f>
        <v>394458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394458</v>
      </c>
      <c r="AE26" s="209" t="s">
        <v>415</v>
      </c>
      <c r="AF26" s="208"/>
    </row>
    <row r="27" spans="1:32" s="136" customFormat="1" ht="13.5" customHeight="1" x14ac:dyDescent="0.15">
      <c r="A27" s="119" t="s">
        <v>5</v>
      </c>
      <c r="B27" s="120" t="s">
        <v>416</v>
      </c>
      <c r="C27" s="119" t="s">
        <v>417</v>
      </c>
      <c r="D27" s="121">
        <f>SUM(E27,+L27)</f>
        <v>59756</v>
      </c>
      <c r="E27" s="121">
        <f>+SUM(F27:I27,K27)</f>
        <v>1736</v>
      </c>
      <c r="F27" s="121">
        <v>583</v>
      </c>
      <c r="G27" s="121">
        <v>0</v>
      </c>
      <c r="H27" s="121">
        <v>0</v>
      </c>
      <c r="I27" s="121">
        <v>15</v>
      </c>
      <c r="J27" s="121"/>
      <c r="K27" s="121">
        <v>1138</v>
      </c>
      <c r="L27" s="121">
        <v>58020</v>
      </c>
      <c r="M27" s="121">
        <f>SUM(N27,+U27)</f>
        <v>29289</v>
      </c>
      <c r="N27" s="121">
        <f>+SUM(O27:R27,T27)</f>
        <v>6102</v>
      </c>
      <c r="O27" s="121">
        <v>0</v>
      </c>
      <c r="P27" s="121">
        <v>0</v>
      </c>
      <c r="Q27" s="121">
        <v>0</v>
      </c>
      <c r="R27" s="121">
        <v>6102</v>
      </c>
      <c r="S27" s="121"/>
      <c r="T27" s="121">
        <v>0</v>
      </c>
      <c r="U27" s="121">
        <v>23187</v>
      </c>
      <c r="V27" s="121">
        <f>+SUM(D27,M27)</f>
        <v>89045</v>
      </c>
      <c r="W27" s="121">
        <f>+SUM(E27,N27)</f>
        <v>7838</v>
      </c>
      <c r="X27" s="121">
        <f>+SUM(F27,O27)</f>
        <v>583</v>
      </c>
      <c r="Y27" s="121">
        <f>+SUM(G27,P27)</f>
        <v>0</v>
      </c>
      <c r="Z27" s="121">
        <f>+SUM(H27,Q27)</f>
        <v>0</v>
      </c>
      <c r="AA27" s="121">
        <f>+SUM(I27,R27)</f>
        <v>6117</v>
      </c>
      <c r="AB27" s="121">
        <f>+SUM(J27,S27)</f>
        <v>0</v>
      </c>
      <c r="AC27" s="121">
        <f>+SUM(K27,T27)</f>
        <v>1138</v>
      </c>
      <c r="AD27" s="121">
        <f>+SUM(L27,U27)</f>
        <v>81207</v>
      </c>
      <c r="AE27" s="209" t="s">
        <v>418</v>
      </c>
      <c r="AF27" s="208"/>
    </row>
    <row r="28" spans="1:32" s="136" customFormat="1" ht="13.5" customHeight="1" x14ac:dyDescent="0.15">
      <c r="A28" s="119" t="s">
        <v>5</v>
      </c>
      <c r="B28" s="120" t="s">
        <v>419</v>
      </c>
      <c r="C28" s="119" t="s">
        <v>420</v>
      </c>
      <c r="D28" s="121">
        <f>SUM(E28,+L28)</f>
        <v>106713</v>
      </c>
      <c r="E28" s="121">
        <f>+SUM(F28:I28,K28)</f>
        <v>506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506</v>
      </c>
      <c r="L28" s="121">
        <v>106207</v>
      </c>
      <c r="M28" s="121">
        <f>SUM(N28,+U28)</f>
        <v>26339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26339</v>
      </c>
      <c r="V28" s="121">
        <f>+SUM(D28,M28)</f>
        <v>133052</v>
      </c>
      <c r="W28" s="121">
        <f>+SUM(E28,N28)</f>
        <v>506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506</v>
      </c>
      <c r="AD28" s="121">
        <f>+SUM(L28,U28)</f>
        <v>132546</v>
      </c>
      <c r="AE28" s="209" t="s">
        <v>421</v>
      </c>
      <c r="AF28" s="208"/>
    </row>
    <row r="29" spans="1:32" s="136" customFormat="1" ht="13.5" customHeight="1" x14ac:dyDescent="0.15">
      <c r="A29" s="119" t="s">
        <v>5</v>
      </c>
      <c r="B29" s="120" t="s">
        <v>422</v>
      </c>
      <c r="C29" s="119" t="s">
        <v>423</v>
      </c>
      <c r="D29" s="121">
        <f>SUM(E29,+L29)</f>
        <v>90926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90926</v>
      </c>
      <c r="M29" s="121">
        <f>SUM(N29,+U29)</f>
        <v>19701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19701</v>
      </c>
      <c r="V29" s="121">
        <f>+SUM(D29,M29)</f>
        <v>110627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110627</v>
      </c>
      <c r="AE29" s="209" t="s">
        <v>424</v>
      </c>
      <c r="AF29" s="208"/>
    </row>
    <row r="30" spans="1:32" s="136" customFormat="1" ht="13.5" customHeight="1" x14ac:dyDescent="0.15">
      <c r="A30" s="119" t="s">
        <v>5</v>
      </c>
      <c r="B30" s="120" t="s">
        <v>425</v>
      </c>
      <c r="C30" s="119" t="s">
        <v>426</v>
      </c>
      <c r="D30" s="121">
        <f>SUM(E30,+L30)</f>
        <v>73661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73661</v>
      </c>
      <c r="M30" s="121">
        <f>SUM(N30,+U30)</f>
        <v>13415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13415</v>
      </c>
      <c r="V30" s="121">
        <f>+SUM(D30,M30)</f>
        <v>87076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87076</v>
      </c>
      <c r="AE30" s="209" t="s">
        <v>427</v>
      </c>
      <c r="AF30" s="208"/>
    </row>
    <row r="31" spans="1:32" s="136" customFormat="1" ht="13.5" customHeight="1" x14ac:dyDescent="0.15">
      <c r="A31" s="119" t="s">
        <v>5</v>
      </c>
      <c r="B31" s="120" t="s">
        <v>428</v>
      </c>
      <c r="C31" s="119" t="s">
        <v>429</v>
      </c>
      <c r="D31" s="121">
        <f>SUM(E31,+L31)</f>
        <v>196257</v>
      </c>
      <c r="E31" s="121">
        <f>+SUM(F31:I31,K31)</f>
        <v>30309</v>
      </c>
      <c r="F31" s="121">
        <v>17430</v>
      </c>
      <c r="G31" s="121">
        <v>0</v>
      </c>
      <c r="H31" s="121">
        <v>0</v>
      </c>
      <c r="I31" s="121">
        <v>1109</v>
      </c>
      <c r="J31" s="121"/>
      <c r="K31" s="121">
        <v>11770</v>
      </c>
      <c r="L31" s="121">
        <v>165948</v>
      </c>
      <c r="M31" s="121">
        <f>SUM(N31,+U31)</f>
        <v>53658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53658</v>
      </c>
      <c r="V31" s="121">
        <f>+SUM(D31,M31)</f>
        <v>249915</v>
      </c>
      <c r="W31" s="121">
        <f>+SUM(E31,N31)</f>
        <v>30309</v>
      </c>
      <c r="X31" s="121">
        <f>+SUM(F31,O31)</f>
        <v>17430</v>
      </c>
      <c r="Y31" s="121">
        <f>+SUM(G31,P31)</f>
        <v>0</v>
      </c>
      <c r="Z31" s="121">
        <f>+SUM(H31,Q31)</f>
        <v>0</v>
      </c>
      <c r="AA31" s="121">
        <f>+SUM(I31,R31)</f>
        <v>1109</v>
      </c>
      <c r="AB31" s="121">
        <f>+SUM(J31,S31)</f>
        <v>0</v>
      </c>
      <c r="AC31" s="121">
        <f>+SUM(K31,T31)</f>
        <v>11770</v>
      </c>
      <c r="AD31" s="121">
        <f>+SUM(L31,U31)</f>
        <v>219606</v>
      </c>
      <c r="AE31" s="209" t="s">
        <v>430</v>
      </c>
      <c r="AF31" s="208"/>
    </row>
    <row r="32" spans="1:32" s="136" customFormat="1" ht="13.5" customHeight="1" x14ac:dyDescent="0.15">
      <c r="A32" s="119" t="s">
        <v>5</v>
      </c>
      <c r="B32" s="120" t="s">
        <v>431</v>
      </c>
      <c r="C32" s="119" t="s">
        <v>432</v>
      </c>
      <c r="D32" s="121">
        <f>SUM(E32,+L32)</f>
        <v>147777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147777</v>
      </c>
      <c r="M32" s="121">
        <f>SUM(N32,+U32)</f>
        <v>94914</v>
      </c>
      <c r="N32" s="121">
        <f>+SUM(O32:R32,T32)</f>
        <v>60960</v>
      </c>
      <c r="O32" s="121">
        <v>0</v>
      </c>
      <c r="P32" s="121">
        <v>0</v>
      </c>
      <c r="Q32" s="121">
        <v>42900</v>
      </c>
      <c r="R32" s="121">
        <v>0</v>
      </c>
      <c r="S32" s="121"/>
      <c r="T32" s="121">
        <v>18060</v>
      </c>
      <c r="U32" s="121">
        <v>33954</v>
      </c>
      <c r="V32" s="121">
        <f>+SUM(D32,M32)</f>
        <v>242691</v>
      </c>
      <c r="W32" s="121">
        <f>+SUM(E32,N32)</f>
        <v>60960</v>
      </c>
      <c r="X32" s="121">
        <f>+SUM(F32,O32)</f>
        <v>0</v>
      </c>
      <c r="Y32" s="121">
        <f>+SUM(G32,P32)</f>
        <v>0</v>
      </c>
      <c r="Z32" s="121">
        <f>+SUM(H32,Q32)</f>
        <v>42900</v>
      </c>
      <c r="AA32" s="121">
        <f>+SUM(I32,R32)</f>
        <v>0</v>
      </c>
      <c r="AB32" s="121">
        <f>+SUM(J32,S32)</f>
        <v>0</v>
      </c>
      <c r="AC32" s="121">
        <f>+SUM(K32,T32)</f>
        <v>18060</v>
      </c>
      <c r="AD32" s="121">
        <f>+SUM(L32,U32)</f>
        <v>181731</v>
      </c>
      <c r="AE32" s="209" t="s">
        <v>433</v>
      </c>
      <c r="AF32" s="208"/>
    </row>
    <row r="33" spans="1:32" s="136" customFormat="1" ht="13.5" customHeight="1" x14ac:dyDescent="0.15">
      <c r="A33" s="119" t="s">
        <v>5</v>
      </c>
      <c r="B33" s="120" t="s">
        <v>434</v>
      </c>
      <c r="C33" s="119" t="s">
        <v>435</v>
      </c>
      <c r="D33" s="121">
        <f>SUM(E33,+L33)</f>
        <v>114630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114630</v>
      </c>
      <c r="M33" s="121">
        <f>SUM(N33,+U33)</f>
        <v>72437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72437</v>
      </c>
      <c r="V33" s="121">
        <f>+SUM(D33,M33)</f>
        <v>187067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187067</v>
      </c>
      <c r="AE33" s="209" t="s">
        <v>436</v>
      </c>
      <c r="AF33" s="208"/>
    </row>
    <row r="34" spans="1:32" s="136" customFormat="1" ht="13.5" customHeight="1" x14ac:dyDescent="0.15">
      <c r="A34" s="119" t="s">
        <v>5</v>
      </c>
      <c r="B34" s="120" t="s">
        <v>437</v>
      </c>
      <c r="C34" s="119" t="s">
        <v>438</v>
      </c>
      <c r="D34" s="121">
        <f>SUM(E34,+L34)</f>
        <v>48516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48516</v>
      </c>
      <c r="M34" s="121">
        <f>SUM(N34,+U34)</f>
        <v>30955</v>
      </c>
      <c r="N34" s="121">
        <f>+SUM(O34:R34,T34)</f>
        <v>14200</v>
      </c>
      <c r="O34" s="121">
        <v>0</v>
      </c>
      <c r="P34" s="121">
        <v>0</v>
      </c>
      <c r="Q34" s="121">
        <v>14200</v>
      </c>
      <c r="R34" s="121">
        <v>0</v>
      </c>
      <c r="S34" s="121"/>
      <c r="T34" s="121">
        <v>0</v>
      </c>
      <c r="U34" s="121">
        <v>16755</v>
      </c>
      <c r="V34" s="121">
        <f>+SUM(D34,M34)</f>
        <v>79471</v>
      </c>
      <c r="W34" s="121">
        <f>+SUM(E34,N34)</f>
        <v>14200</v>
      </c>
      <c r="X34" s="121">
        <f>+SUM(F34,O34)</f>
        <v>0</v>
      </c>
      <c r="Y34" s="121">
        <f>+SUM(G34,P34)</f>
        <v>0</v>
      </c>
      <c r="Z34" s="121">
        <f>+SUM(H34,Q34)</f>
        <v>14200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65271</v>
      </c>
      <c r="AE34" s="209" t="s">
        <v>439</v>
      </c>
      <c r="AF34" s="208"/>
    </row>
    <row r="35" spans="1:32" s="136" customFormat="1" ht="13.5" customHeight="1" x14ac:dyDescent="0.15">
      <c r="A35" s="119" t="s">
        <v>5</v>
      </c>
      <c r="B35" s="120" t="s">
        <v>440</v>
      </c>
      <c r="C35" s="119" t="s">
        <v>441</v>
      </c>
      <c r="D35" s="121">
        <f>SUM(E35,+L35)</f>
        <v>35054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35054</v>
      </c>
      <c r="M35" s="121">
        <f>SUM(N35,+U35)</f>
        <v>10708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10708</v>
      </c>
      <c r="V35" s="121">
        <f>+SUM(D35,M35)</f>
        <v>45762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45762</v>
      </c>
      <c r="AE35" s="209" t="s">
        <v>442</v>
      </c>
      <c r="AF35" s="208"/>
    </row>
    <row r="36" spans="1:32" s="136" customFormat="1" ht="13.5" customHeight="1" x14ac:dyDescent="0.15">
      <c r="A36" s="119" t="s">
        <v>5</v>
      </c>
      <c r="B36" s="120" t="s">
        <v>443</v>
      </c>
      <c r="C36" s="119" t="s">
        <v>444</v>
      </c>
      <c r="D36" s="121">
        <f>SUM(E36,+L36)</f>
        <v>113515</v>
      </c>
      <c r="E36" s="121">
        <f>+SUM(F36:I36,K36)</f>
        <v>7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7</v>
      </c>
      <c r="L36" s="121">
        <v>113508</v>
      </c>
      <c r="M36" s="121">
        <f>SUM(N36,+U36)</f>
        <v>35497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35497</v>
      </c>
      <c r="V36" s="121">
        <f>+SUM(D36,M36)</f>
        <v>149012</v>
      </c>
      <c r="W36" s="121">
        <f>+SUM(E36,N36)</f>
        <v>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7</v>
      </c>
      <c r="AD36" s="121">
        <f>+SUM(L36,U36)</f>
        <v>149005</v>
      </c>
      <c r="AE36" s="209" t="s">
        <v>445</v>
      </c>
      <c r="AF36" s="208"/>
    </row>
    <row r="37" spans="1:32" s="136" customFormat="1" ht="13.5" customHeight="1" x14ac:dyDescent="0.15">
      <c r="A37" s="119" t="s">
        <v>5</v>
      </c>
      <c r="B37" s="120" t="s">
        <v>446</v>
      </c>
      <c r="C37" s="119" t="s">
        <v>447</v>
      </c>
      <c r="D37" s="121">
        <f>SUM(E37,+L37)</f>
        <v>39059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39059</v>
      </c>
      <c r="M37" s="121">
        <f>SUM(N37,+U37)</f>
        <v>9603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9603</v>
      </c>
      <c r="V37" s="121">
        <f>+SUM(D37,M37)</f>
        <v>48662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48662</v>
      </c>
      <c r="AE37" s="209" t="s">
        <v>448</v>
      </c>
      <c r="AF37" s="208"/>
    </row>
    <row r="38" spans="1:32" s="136" customFormat="1" ht="13.5" customHeight="1" x14ac:dyDescent="0.15">
      <c r="A38" s="119" t="s">
        <v>5</v>
      </c>
      <c r="B38" s="120" t="s">
        <v>449</v>
      </c>
      <c r="C38" s="119" t="s">
        <v>450</v>
      </c>
      <c r="D38" s="121">
        <f>SUM(E38,+L38)</f>
        <v>77124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77124</v>
      </c>
      <c r="M38" s="121">
        <f>SUM(N38,+U38)</f>
        <v>19094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19094</v>
      </c>
      <c r="V38" s="121">
        <f>+SUM(D38,M38)</f>
        <v>96218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96218</v>
      </c>
      <c r="AE38" s="209" t="s">
        <v>451</v>
      </c>
      <c r="AF38" s="208"/>
    </row>
    <row r="39" spans="1:32" s="136" customFormat="1" ht="13.5" customHeight="1" x14ac:dyDescent="0.15">
      <c r="A39" s="119" t="s">
        <v>5</v>
      </c>
      <c r="B39" s="120" t="s">
        <v>452</v>
      </c>
      <c r="C39" s="119" t="s">
        <v>453</v>
      </c>
      <c r="D39" s="121">
        <f>SUM(E39,+L39)</f>
        <v>111088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111088</v>
      </c>
      <c r="M39" s="121">
        <f>SUM(N39,+U39)</f>
        <v>27185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27185</v>
      </c>
      <c r="V39" s="121">
        <f>+SUM(D39,M39)</f>
        <v>138273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138273</v>
      </c>
      <c r="AE39" s="209" t="s">
        <v>454</v>
      </c>
      <c r="AF39" s="208"/>
    </row>
    <row r="40" spans="1:32" s="136" customFormat="1" ht="13.5" customHeight="1" x14ac:dyDescent="0.15">
      <c r="A40" s="119" t="s">
        <v>5</v>
      </c>
      <c r="B40" s="120" t="s">
        <v>455</v>
      </c>
      <c r="C40" s="119" t="s">
        <v>456</v>
      </c>
      <c r="D40" s="121">
        <f>SUM(E40,+L40)</f>
        <v>166136</v>
      </c>
      <c r="E40" s="121">
        <f>+SUM(F40:I40,K40)</f>
        <v>27868</v>
      </c>
      <c r="F40" s="121">
        <v>0</v>
      </c>
      <c r="G40" s="121">
        <v>0</v>
      </c>
      <c r="H40" s="121">
        <v>27800</v>
      </c>
      <c r="I40" s="121">
        <v>0</v>
      </c>
      <c r="J40" s="121"/>
      <c r="K40" s="121">
        <v>68</v>
      </c>
      <c r="L40" s="121">
        <v>138268</v>
      </c>
      <c r="M40" s="121">
        <f>SUM(N40,+U40)</f>
        <v>42404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42404</v>
      </c>
      <c r="V40" s="121">
        <f>+SUM(D40,M40)</f>
        <v>208540</v>
      </c>
      <c r="W40" s="121">
        <f>+SUM(E40,N40)</f>
        <v>27868</v>
      </c>
      <c r="X40" s="121">
        <f>+SUM(F40,O40)</f>
        <v>0</v>
      </c>
      <c r="Y40" s="121">
        <f>+SUM(G40,P40)</f>
        <v>0</v>
      </c>
      <c r="Z40" s="121">
        <f>+SUM(H40,Q40)</f>
        <v>27800</v>
      </c>
      <c r="AA40" s="121">
        <f>+SUM(I40,R40)</f>
        <v>0</v>
      </c>
      <c r="AB40" s="121">
        <f>+SUM(J40,S40)</f>
        <v>0</v>
      </c>
      <c r="AC40" s="121">
        <f>+SUM(K40,T40)</f>
        <v>68</v>
      </c>
      <c r="AD40" s="121">
        <f>+SUM(L40,U40)</f>
        <v>180672</v>
      </c>
      <c r="AE40" s="209" t="s">
        <v>457</v>
      </c>
      <c r="AF40" s="208"/>
    </row>
    <row r="41" spans="1:32" s="136" customFormat="1" ht="13.5" customHeight="1" x14ac:dyDescent="0.15">
      <c r="A41" s="119" t="s">
        <v>5</v>
      </c>
      <c r="B41" s="120" t="s">
        <v>354</v>
      </c>
      <c r="C41" s="119" t="s">
        <v>355</v>
      </c>
      <c r="D41" s="121">
        <f>SUM(E41,+L41)</f>
        <v>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>SUM(N41,+U41)</f>
        <v>62801</v>
      </c>
      <c r="N41" s="121">
        <f>+SUM(O41:R41,T41)</f>
        <v>44046</v>
      </c>
      <c r="O41" s="121">
        <v>0</v>
      </c>
      <c r="P41" s="121">
        <v>0</v>
      </c>
      <c r="Q41" s="121">
        <v>24500</v>
      </c>
      <c r="R41" s="121">
        <v>19546</v>
      </c>
      <c r="S41" s="121">
        <v>260957</v>
      </c>
      <c r="T41" s="121">
        <v>0</v>
      </c>
      <c r="U41" s="121">
        <v>18755</v>
      </c>
      <c r="V41" s="121">
        <f>+SUM(D41,M41)</f>
        <v>62801</v>
      </c>
      <c r="W41" s="121">
        <f>+SUM(E41,N41)</f>
        <v>44046</v>
      </c>
      <c r="X41" s="121">
        <f>+SUM(F41,O41)</f>
        <v>0</v>
      </c>
      <c r="Y41" s="121">
        <f>+SUM(G41,P41)</f>
        <v>0</v>
      </c>
      <c r="Z41" s="121">
        <f>+SUM(H41,Q41)</f>
        <v>24500</v>
      </c>
      <c r="AA41" s="121">
        <f>+SUM(I41,R41)</f>
        <v>19546</v>
      </c>
      <c r="AB41" s="121">
        <f>+SUM(J41,S41)</f>
        <v>260957</v>
      </c>
      <c r="AC41" s="121">
        <f>+SUM(K41,T41)</f>
        <v>0</v>
      </c>
      <c r="AD41" s="121">
        <f>+SUM(L41,U41)</f>
        <v>18755</v>
      </c>
      <c r="AE41" s="209" t="s">
        <v>458</v>
      </c>
      <c r="AF41" s="208"/>
    </row>
    <row r="42" spans="1:32" s="136" customFormat="1" ht="13.5" customHeight="1" x14ac:dyDescent="0.15">
      <c r="A42" s="119" t="s">
        <v>5</v>
      </c>
      <c r="B42" s="120" t="s">
        <v>385</v>
      </c>
      <c r="C42" s="119" t="s">
        <v>386</v>
      </c>
      <c r="D42" s="121">
        <f>SUM(E42,+L42)</f>
        <v>65723</v>
      </c>
      <c r="E42" s="121">
        <f>+SUM(F42:I42,K42)</f>
        <v>65723</v>
      </c>
      <c r="F42" s="121">
        <v>0</v>
      </c>
      <c r="G42" s="121">
        <v>3166</v>
      </c>
      <c r="H42" s="121">
        <v>0</v>
      </c>
      <c r="I42" s="121">
        <v>26881</v>
      </c>
      <c r="J42" s="121">
        <v>460075</v>
      </c>
      <c r="K42" s="121">
        <v>35676</v>
      </c>
      <c r="L42" s="121">
        <v>0</v>
      </c>
      <c r="M42" s="121">
        <f>SUM(N42,+U42)</f>
        <v>156976</v>
      </c>
      <c r="N42" s="121">
        <f>+SUM(O42:R42,T42)</f>
        <v>156976</v>
      </c>
      <c r="O42" s="121">
        <v>0</v>
      </c>
      <c r="P42" s="121">
        <v>0</v>
      </c>
      <c r="Q42" s="121">
        <v>0</v>
      </c>
      <c r="R42" s="121">
        <v>156231</v>
      </c>
      <c r="S42" s="121">
        <v>198319</v>
      </c>
      <c r="T42" s="121">
        <v>745</v>
      </c>
      <c r="U42" s="121">
        <v>0</v>
      </c>
      <c r="V42" s="121">
        <f>+SUM(D42,M42)</f>
        <v>222699</v>
      </c>
      <c r="W42" s="121">
        <f>+SUM(E42,N42)</f>
        <v>222699</v>
      </c>
      <c r="X42" s="121">
        <f>+SUM(F42,O42)</f>
        <v>0</v>
      </c>
      <c r="Y42" s="121">
        <f>+SUM(G42,P42)</f>
        <v>3166</v>
      </c>
      <c r="Z42" s="121">
        <f>+SUM(H42,Q42)</f>
        <v>0</v>
      </c>
      <c r="AA42" s="121">
        <f>+SUM(I42,R42)</f>
        <v>183112</v>
      </c>
      <c r="AB42" s="121">
        <f>+SUM(J42,S42)</f>
        <v>658394</v>
      </c>
      <c r="AC42" s="121">
        <f>+SUM(K42,T42)</f>
        <v>36421</v>
      </c>
      <c r="AD42" s="121">
        <f>+SUM(L42,U42)</f>
        <v>0</v>
      </c>
      <c r="AE42" s="209" t="s">
        <v>459</v>
      </c>
      <c r="AF42" s="208"/>
    </row>
    <row r="43" spans="1:32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177443</v>
      </c>
      <c r="N43" s="121">
        <f>+SUM(O43:R43,T43)</f>
        <v>177443</v>
      </c>
      <c r="O43" s="121">
        <v>0</v>
      </c>
      <c r="P43" s="121">
        <v>0</v>
      </c>
      <c r="Q43" s="121">
        <v>0</v>
      </c>
      <c r="R43" s="121">
        <v>177443</v>
      </c>
      <c r="S43" s="121">
        <v>216021</v>
      </c>
      <c r="T43" s="121">
        <v>0</v>
      </c>
      <c r="U43" s="121">
        <v>0</v>
      </c>
      <c r="V43" s="121">
        <f>+SUM(D43,M43)</f>
        <v>177443</v>
      </c>
      <c r="W43" s="121">
        <f>+SUM(E43,N43)</f>
        <v>177443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177443</v>
      </c>
      <c r="AB43" s="121">
        <f>+SUM(J43,S43)</f>
        <v>216021</v>
      </c>
      <c r="AC43" s="121">
        <f>+SUM(K43,T43)</f>
        <v>0</v>
      </c>
      <c r="AD43" s="121">
        <f>+SUM(L43,U43)</f>
        <v>0</v>
      </c>
      <c r="AE43" s="209" t="s">
        <v>460</v>
      </c>
      <c r="AF43" s="208"/>
    </row>
    <row r="44" spans="1:32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146632</v>
      </c>
      <c r="N44" s="121">
        <f>+SUM(O44:R44,T44)</f>
        <v>135074</v>
      </c>
      <c r="O44" s="121">
        <v>0</v>
      </c>
      <c r="P44" s="121">
        <v>0</v>
      </c>
      <c r="Q44" s="121">
        <v>0</v>
      </c>
      <c r="R44" s="121">
        <v>116368</v>
      </c>
      <c r="S44" s="121">
        <v>156361</v>
      </c>
      <c r="T44" s="121">
        <v>18706</v>
      </c>
      <c r="U44" s="121">
        <v>11558</v>
      </c>
      <c r="V44" s="121">
        <f>+SUM(D44,M44)</f>
        <v>146632</v>
      </c>
      <c r="W44" s="121">
        <f>+SUM(E44,N44)</f>
        <v>135074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116368</v>
      </c>
      <c r="AB44" s="121">
        <f>+SUM(J44,S44)</f>
        <v>156361</v>
      </c>
      <c r="AC44" s="121">
        <f>+SUM(K44,T44)</f>
        <v>18706</v>
      </c>
      <c r="AD44" s="121">
        <f>+SUM(L44,U44)</f>
        <v>11558</v>
      </c>
      <c r="AE44" s="209" t="s">
        <v>461</v>
      </c>
      <c r="AF44" s="208"/>
    </row>
    <row r="45" spans="1:32" s="136" customFormat="1" ht="13.5" customHeight="1" x14ac:dyDescent="0.15">
      <c r="A45" s="119" t="s">
        <v>5</v>
      </c>
      <c r="B45" s="120" t="s">
        <v>331</v>
      </c>
      <c r="C45" s="119" t="s">
        <v>332</v>
      </c>
      <c r="D45" s="121">
        <f>SUM(E45,+L45)</f>
        <v>37699</v>
      </c>
      <c r="E45" s="121">
        <f>+SUM(F45:I45,K45)</f>
        <v>35713</v>
      </c>
      <c r="F45" s="121">
        <v>0</v>
      </c>
      <c r="G45" s="121">
        <v>0</v>
      </c>
      <c r="H45" s="121">
        <v>0</v>
      </c>
      <c r="I45" s="121">
        <v>21116</v>
      </c>
      <c r="J45" s="121">
        <v>251309</v>
      </c>
      <c r="K45" s="121">
        <v>14597</v>
      </c>
      <c r="L45" s="121">
        <v>1986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37699</v>
      </c>
      <c r="W45" s="121">
        <f>+SUM(E45,N45)</f>
        <v>35713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21116</v>
      </c>
      <c r="AB45" s="121">
        <f>+SUM(J45,S45)</f>
        <v>251309</v>
      </c>
      <c r="AC45" s="121">
        <f>+SUM(K45,T45)</f>
        <v>14597</v>
      </c>
      <c r="AD45" s="121">
        <f>+SUM(L45,U45)</f>
        <v>1986</v>
      </c>
      <c r="AE45" s="209" t="s">
        <v>462</v>
      </c>
      <c r="AF45" s="208"/>
    </row>
    <row r="46" spans="1:32" s="136" customFormat="1" ht="13.5" customHeight="1" x14ac:dyDescent="0.15">
      <c r="A46" s="119" t="s">
        <v>5</v>
      </c>
      <c r="B46" s="120" t="s">
        <v>364</v>
      </c>
      <c r="C46" s="119" t="s">
        <v>365</v>
      </c>
      <c r="D46" s="121">
        <f>SUM(E46,+L46)</f>
        <v>65845</v>
      </c>
      <c r="E46" s="121">
        <f>+SUM(F46:I46,K46)</f>
        <v>65845</v>
      </c>
      <c r="F46" s="121">
        <v>2400</v>
      </c>
      <c r="G46" s="121">
        <v>0</v>
      </c>
      <c r="H46" s="121">
        <v>0</v>
      </c>
      <c r="I46" s="121">
        <v>26992</v>
      </c>
      <c r="J46" s="121">
        <v>475993</v>
      </c>
      <c r="K46" s="121">
        <v>36453</v>
      </c>
      <c r="L46" s="121">
        <v>0</v>
      </c>
      <c r="M46" s="121">
        <f>SUM(N46,+U46)</f>
        <v>193250</v>
      </c>
      <c r="N46" s="121">
        <f>+SUM(O46:R46,T46)</f>
        <v>193250</v>
      </c>
      <c r="O46" s="121">
        <v>21333</v>
      </c>
      <c r="P46" s="121">
        <v>0</v>
      </c>
      <c r="Q46" s="121">
        <v>0</v>
      </c>
      <c r="R46" s="121">
        <v>171917</v>
      </c>
      <c r="S46" s="121">
        <v>103694</v>
      </c>
      <c r="T46" s="121">
        <v>0</v>
      </c>
      <c r="U46" s="121">
        <v>0</v>
      </c>
      <c r="V46" s="121">
        <f>+SUM(D46,M46)</f>
        <v>259095</v>
      </c>
      <c r="W46" s="121">
        <f>+SUM(E46,N46)</f>
        <v>259095</v>
      </c>
      <c r="X46" s="121">
        <f>+SUM(F46,O46)</f>
        <v>23733</v>
      </c>
      <c r="Y46" s="121">
        <f>+SUM(G46,P46)</f>
        <v>0</v>
      </c>
      <c r="Z46" s="121">
        <f>+SUM(H46,Q46)</f>
        <v>0</v>
      </c>
      <c r="AA46" s="121">
        <f>+SUM(I46,R46)</f>
        <v>198909</v>
      </c>
      <c r="AB46" s="121">
        <f>+SUM(J46,S46)</f>
        <v>579687</v>
      </c>
      <c r="AC46" s="121">
        <f>+SUM(K46,T46)</f>
        <v>36453</v>
      </c>
      <c r="AD46" s="121">
        <f>+SUM(L46,U46)</f>
        <v>0</v>
      </c>
      <c r="AE46" s="209" t="s">
        <v>463</v>
      </c>
      <c r="AF46" s="208"/>
    </row>
    <row r="47" spans="1:32" s="136" customFormat="1" ht="13.5" customHeight="1" x14ac:dyDescent="0.15">
      <c r="A47" s="119" t="s">
        <v>5</v>
      </c>
      <c r="B47" s="120" t="s">
        <v>333</v>
      </c>
      <c r="C47" s="119" t="s">
        <v>334</v>
      </c>
      <c r="D47" s="121">
        <f>SUM(E47,+L47)</f>
        <v>1896864</v>
      </c>
      <c r="E47" s="121">
        <f>+SUM(F47:I47,K47)</f>
        <v>1841890</v>
      </c>
      <c r="F47" s="121">
        <v>777870</v>
      </c>
      <c r="G47" s="121">
        <v>0</v>
      </c>
      <c r="H47" s="121">
        <v>816700</v>
      </c>
      <c r="I47" s="121">
        <v>172851</v>
      </c>
      <c r="J47" s="121">
        <v>1418021</v>
      </c>
      <c r="K47" s="121">
        <v>74469</v>
      </c>
      <c r="L47" s="121">
        <v>54974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f>+SUM(D47,M47)</f>
        <v>1896864</v>
      </c>
      <c r="W47" s="121">
        <f>+SUM(E47,N47)</f>
        <v>1841890</v>
      </c>
      <c r="X47" s="121">
        <f>+SUM(F47,O47)</f>
        <v>777870</v>
      </c>
      <c r="Y47" s="121">
        <f>+SUM(G47,P47)</f>
        <v>0</v>
      </c>
      <c r="Z47" s="121">
        <f>+SUM(H47,Q47)</f>
        <v>816700</v>
      </c>
      <c r="AA47" s="121">
        <f>+SUM(I47,R47)</f>
        <v>172851</v>
      </c>
      <c r="AB47" s="121">
        <f>+SUM(J47,S47)</f>
        <v>1418021</v>
      </c>
      <c r="AC47" s="121">
        <f>+SUM(K47,T47)</f>
        <v>74469</v>
      </c>
      <c r="AD47" s="121">
        <f>+SUM(L47,U47)</f>
        <v>54974</v>
      </c>
      <c r="AE47" s="209" t="s">
        <v>464</v>
      </c>
      <c r="AF47" s="208"/>
    </row>
    <row r="48" spans="1:32" s="136" customFormat="1" ht="13.5" customHeight="1" x14ac:dyDescent="0.15">
      <c r="A48" s="119" t="s">
        <v>5</v>
      </c>
      <c r="B48" s="120" t="s">
        <v>372</v>
      </c>
      <c r="C48" s="119" t="s">
        <v>373</v>
      </c>
      <c r="D48" s="121">
        <f>SUM(E48,+L48)</f>
        <v>206594</v>
      </c>
      <c r="E48" s="121">
        <f>+SUM(F48:I48,K48)</f>
        <v>180040</v>
      </c>
      <c r="F48" s="121">
        <v>3605</v>
      </c>
      <c r="G48" s="121">
        <v>0</v>
      </c>
      <c r="H48" s="121">
        <v>0</v>
      </c>
      <c r="I48" s="121">
        <v>175715</v>
      </c>
      <c r="J48" s="121">
        <v>1369747</v>
      </c>
      <c r="K48" s="121">
        <v>720</v>
      </c>
      <c r="L48" s="121">
        <v>26554</v>
      </c>
      <c r="M48" s="121">
        <f>SUM(N48,+U48)</f>
        <v>34219</v>
      </c>
      <c r="N48" s="121">
        <f>+SUM(O48:R48,T48)</f>
        <v>32583</v>
      </c>
      <c r="O48" s="121">
        <v>0</v>
      </c>
      <c r="P48" s="121">
        <v>0</v>
      </c>
      <c r="Q48" s="121">
        <v>0</v>
      </c>
      <c r="R48" s="121">
        <v>32483</v>
      </c>
      <c r="S48" s="121">
        <v>323123</v>
      </c>
      <c r="T48" s="121">
        <v>100</v>
      </c>
      <c r="U48" s="121">
        <v>1636</v>
      </c>
      <c r="V48" s="121">
        <f>+SUM(D48,M48)</f>
        <v>240813</v>
      </c>
      <c r="W48" s="121">
        <f>+SUM(E48,N48)</f>
        <v>212623</v>
      </c>
      <c r="X48" s="121">
        <f>+SUM(F48,O48)</f>
        <v>3605</v>
      </c>
      <c r="Y48" s="121">
        <f>+SUM(G48,P48)</f>
        <v>0</v>
      </c>
      <c r="Z48" s="121">
        <f>+SUM(H48,Q48)</f>
        <v>0</v>
      </c>
      <c r="AA48" s="121">
        <f>+SUM(I48,R48)</f>
        <v>208198</v>
      </c>
      <c r="AB48" s="121">
        <f>+SUM(J48,S48)</f>
        <v>1692870</v>
      </c>
      <c r="AC48" s="121">
        <f>+SUM(K48,T48)</f>
        <v>820</v>
      </c>
      <c r="AD48" s="121">
        <f>+SUM(L48,U48)</f>
        <v>28190</v>
      </c>
      <c r="AE48" s="209" t="s">
        <v>465</v>
      </c>
      <c r="AF48" s="208"/>
    </row>
    <row r="49" spans="1:32" s="136" customFormat="1" ht="13.5" customHeight="1" x14ac:dyDescent="0.15">
      <c r="A49" s="119" t="s">
        <v>5</v>
      </c>
      <c r="B49" s="120" t="s">
        <v>335</v>
      </c>
      <c r="C49" s="119" t="s">
        <v>336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7882</v>
      </c>
      <c r="N49" s="121">
        <f>+SUM(O49:R49,T49)</f>
        <v>7844</v>
      </c>
      <c r="O49" s="121">
        <v>0</v>
      </c>
      <c r="P49" s="121">
        <v>0</v>
      </c>
      <c r="Q49" s="121">
        <v>0</v>
      </c>
      <c r="R49" s="121">
        <v>7844</v>
      </c>
      <c r="S49" s="121">
        <v>462827</v>
      </c>
      <c r="T49" s="121">
        <v>0</v>
      </c>
      <c r="U49" s="121">
        <v>38</v>
      </c>
      <c r="V49" s="121">
        <f>+SUM(D49,M49)</f>
        <v>7882</v>
      </c>
      <c r="W49" s="121">
        <f>+SUM(E49,N49)</f>
        <v>7844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7844</v>
      </c>
      <c r="AB49" s="121">
        <f>+SUM(J49,S49)</f>
        <v>462827</v>
      </c>
      <c r="AC49" s="121">
        <f>+SUM(K49,T49)</f>
        <v>0</v>
      </c>
      <c r="AD49" s="121">
        <f>+SUM(L49,U49)</f>
        <v>38</v>
      </c>
      <c r="AE49" s="209" t="s">
        <v>466</v>
      </c>
      <c r="AF49" s="208"/>
    </row>
    <row r="50" spans="1:32" s="136" customFormat="1" ht="13.5" customHeight="1" x14ac:dyDescent="0.15">
      <c r="A50" s="119" t="s">
        <v>5</v>
      </c>
      <c r="B50" s="120" t="s">
        <v>345</v>
      </c>
      <c r="C50" s="119" t="s">
        <v>346</v>
      </c>
      <c r="D50" s="121">
        <f>SUM(E50,+L50)</f>
        <v>27513</v>
      </c>
      <c r="E50" s="121">
        <f>+SUM(F50:I50,K50)</f>
        <v>19772</v>
      </c>
      <c r="F50" s="121">
        <v>0</v>
      </c>
      <c r="G50" s="121">
        <v>0</v>
      </c>
      <c r="H50" s="121">
        <v>0</v>
      </c>
      <c r="I50" s="121">
        <v>19772</v>
      </c>
      <c r="J50" s="121">
        <v>183035</v>
      </c>
      <c r="K50" s="121">
        <v>0</v>
      </c>
      <c r="L50" s="121">
        <v>7741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27513</v>
      </c>
      <c r="W50" s="121">
        <f>+SUM(E50,N50)</f>
        <v>19772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19772</v>
      </c>
      <c r="AB50" s="121">
        <f>+SUM(J50,S50)</f>
        <v>183035</v>
      </c>
      <c r="AC50" s="121">
        <f>+SUM(K50,T50)</f>
        <v>0</v>
      </c>
      <c r="AD50" s="121">
        <f>+SUM(L50,U50)</f>
        <v>7741</v>
      </c>
      <c r="AE50" s="209" t="s">
        <v>467</v>
      </c>
      <c r="AF50" s="208"/>
    </row>
    <row r="51" spans="1:32" s="136" customFormat="1" ht="13.5" customHeight="1" x14ac:dyDescent="0.15">
      <c r="A51" s="119" t="s">
        <v>5</v>
      </c>
      <c r="B51" s="120" t="s">
        <v>380</v>
      </c>
      <c r="C51" s="119" t="s">
        <v>381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f>SUM(N51,+U51)</f>
        <v>18635</v>
      </c>
      <c r="N51" s="121">
        <f>+SUM(O51:R51,T51)</f>
        <v>6302</v>
      </c>
      <c r="O51" s="121">
        <v>0</v>
      </c>
      <c r="P51" s="121">
        <v>0</v>
      </c>
      <c r="Q51" s="121">
        <v>0</v>
      </c>
      <c r="R51" s="121">
        <v>6117</v>
      </c>
      <c r="S51" s="121">
        <v>141316</v>
      </c>
      <c r="T51" s="121">
        <v>185</v>
      </c>
      <c r="U51" s="121">
        <v>12333</v>
      </c>
      <c r="V51" s="121">
        <f>+SUM(D51,M51)</f>
        <v>18635</v>
      </c>
      <c r="W51" s="121">
        <f>+SUM(E51,N51)</f>
        <v>6302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6117</v>
      </c>
      <c r="AB51" s="121">
        <f>+SUM(J51,S51)</f>
        <v>141316</v>
      </c>
      <c r="AC51" s="121">
        <f>+SUM(K51,T51)</f>
        <v>185</v>
      </c>
      <c r="AD51" s="121">
        <f>+SUM(L51,U51)</f>
        <v>12333</v>
      </c>
      <c r="AE51" s="209" t="s">
        <v>468</v>
      </c>
      <c r="AF51" s="208"/>
    </row>
    <row r="52" spans="1:32" s="136" customFormat="1" ht="13.5" customHeight="1" x14ac:dyDescent="0.15">
      <c r="A52" s="119" t="s">
        <v>5</v>
      </c>
      <c r="B52" s="120" t="s">
        <v>340</v>
      </c>
      <c r="C52" s="119" t="s">
        <v>341</v>
      </c>
      <c r="D52" s="121">
        <f>SUM(E52,+L52)</f>
        <v>125957</v>
      </c>
      <c r="E52" s="121">
        <f>+SUM(F52:I52,K52)</f>
        <v>111548</v>
      </c>
      <c r="F52" s="121">
        <v>194</v>
      </c>
      <c r="G52" s="121">
        <v>0</v>
      </c>
      <c r="H52" s="121">
        <v>0</v>
      </c>
      <c r="I52" s="121">
        <v>44159</v>
      </c>
      <c r="J52" s="121">
        <v>541934</v>
      </c>
      <c r="K52" s="121">
        <v>67195</v>
      </c>
      <c r="L52" s="121">
        <v>14409</v>
      </c>
      <c r="M52" s="121">
        <f>SUM(N52,+U52)</f>
        <v>77378</v>
      </c>
      <c r="N52" s="121">
        <f>+SUM(O52:R52,T52)</f>
        <v>69017</v>
      </c>
      <c r="O52" s="121">
        <v>54392</v>
      </c>
      <c r="P52" s="121">
        <v>0</v>
      </c>
      <c r="Q52" s="121">
        <v>0</v>
      </c>
      <c r="R52" s="121">
        <v>14501</v>
      </c>
      <c r="S52" s="121">
        <v>517559</v>
      </c>
      <c r="T52" s="121">
        <v>124</v>
      </c>
      <c r="U52" s="121">
        <v>8361</v>
      </c>
      <c r="V52" s="121">
        <f>+SUM(D52,M52)</f>
        <v>203335</v>
      </c>
      <c r="W52" s="121">
        <f>+SUM(E52,N52)</f>
        <v>180565</v>
      </c>
      <c r="X52" s="121">
        <f>+SUM(F52,O52)</f>
        <v>54586</v>
      </c>
      <c r="Y52" s="121">
        <f>+SUM(G52,P52)</f>
        <v>0</v>
      </c>
      <c r="Z52" s="121">
        <f>+SUM(H52,Q52)</f>
        <v>0</v>
      </c>
      <c r="AA52" s="121">
        <f>+SUM(I52,R52)</f>
        <v>58660</v>
      </c>
      <c r="AB52" s="121">
        <f>+SUM(J52,S52)</f>
        <v>1059493</v>
      </c>
      <c r="AC52" s="121">
        <f>+SUM(K52,T52)</f>
        <v>67319</v>
      </c>
      <c r="AD52" s="121">
        <f>+SUM(L52,U52)</f>
        <v>22770</v>
      </c>
      <c r="AE52" s="209" t="s">
        <v>469</v>
      </c>
      <c r="AF52" s="208"/>
    </row>
    <row r="53" spans="1:32" s="136" customFormat="1" ht="13.5" customHeight="1" x14ac:dyDescent="0.15">
      <c r="A53" s="119" t="s">
        <v>5</v>
      </c>
      <c r="B53" s="120" t="s">
        <v>393</v>
      </c>
      <c r="C53" s="119" t="s">
        <v>394</v>
      </c>
      <c r="D53" s="121">
        <f>SUM(E53,+L53)</f>
        <v>191292</v>
      </c>
      <c r="E53" s="121">
        <f>+SUM(F53:I53,K53)</f>
        <v>191292</v>
      </c>
      <c r="F53" s="121">
        <v>0</v>
      </c>
      <c r="G53" s="121">
        <v>0</v>
      </c>
      <c r="H53" s="121">
        <v>0</v>
      </c>
      <c r="I53" s="121">
        <v>188345</v>
      </c>
      <c r="J53" s="121">
        <v>393749</v>
      </c>
      <c r="K53" s="121">
        <v>2947</v>
      </c>
      <c r="L53" s="121">
        <v>0</v>
      </c>
      <c r="M53" s="121">
        <f>SUM(N53,+U53)</f>
        <v>51384</v>
      </c>
      <c r="N53" s="121">
        <f>+SUM(O53:R53,T53)</f>
        <v>51384</v>
      </c>
      <c r="O53" s="121">
        <v>0</v>
      </c>
      <c r="P53" s="121">
        <v>0</v>
      </c>
      <c r="Q53" s="121">
        <v>0</v>
      </c>
      <c r="R53" s="121">
        <v>50466</v>
      </c>
      <c r="S53" s="121">
        <v>362401</v>
      </c>
      <c r="T53" s="121">
        <v>918</v>
      </c>
      <c r="U53" s="121">
        <v>0</v>
      </c>
      <c r="V53" s="121">
        <f>+SUM(D53,M53)</f>
        <v>242676</v>
      </c>
      <c r="W53" s="121">
        <f>+SUM(E53,N53)</f>
        <v>242676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238811</v>
      </c>
      <c r="AB53" s="121">
        <f>+SUM(J53,S53)</f>
        <v>756150</v>
      </c>
      <c r="AC53" s="121">
        <f>+SUM(K53,T53)</f>
        <v>3865</v>
      </c>
      <c r="AD53" s="121">
        <f>+SUM(L53,U53)</f>
        <v>0</v>
      </c>
      <c r="AE53" s="209" t="s">
        <v>470</v>
      </c>
      <c r="AF53" s="208"/>
    </row>
    <row r="54" spans="1:32" s="136" customFormat="1" ht="13.5" customHeight="1" x14ac:dyDescent="0.15">
      <c r="A54" s="119" t="s">
        <v>5</v>
      </c>
      <c r="B54" s="120" t="s">
        <v>347</v>
      </c>
      <c r="C54" s="119" t="s">
        <v>348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10394</v>
      </c>
      <c r="N54" s="121">
        <f>+SUM(O54:R54,T54)</f>
        <v>10394</v>
      </c>
      <c r="O54" s="121">
        <v>0</v>
      </c>
      <c r="P54" s="121">
        <v>0</v>
      </c>
      <c r="Q54" s="121">
        <v>0</v>
      </c>
      <c r="R54" s="121">
        <v>10344</v>
      </c>
      <c r="S54" s="121">
        <v>147521</v>
      </c>
      <c r="T54" s="121">
        <v>50</v>
      </c>
      <c r="U54" s="121">
        <v>0</v>
      </c>
      <c r="V54" s="121">
        <f>+SUM(D54,M54)</f>
        <v>10394</v>
      </c>
      <c r="W54" s="121">
        <f>+SUM(E54,N54)</f>
        <v>10394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10344</v>
      </c>
      <c r="AB54" s="121">
        <f>+SUM(J54,S54)</f>
        <v>147521</v>
      </c>
      <c r="AC54" s="121">
        <f>+SUM(K54,T54)</f>
        <v>50</v>
      </c>
      <c r="AD54" s="121">
        <f>+SUM(L54,U54)</f>
        <v>0</v>
      </c>
      <c r="AE54" s="209" t="s">
        <v>471</v>
      </c>
      <c r="AF54" s="208"/>
    </row>
    <row r="55" spans="1:32" s="136" customFormat="1" ht="13.5" customHeight="1" x14ac:dyDescent="0.15">
      <c r="A55" s="119" t="s">
        <v>5</v>
      </c>
      <c r="B55" s="120" t="s">
        <v>356</v>
      </c>
      <c r="C55" s="119" t="s">
        <v>357</v>
      </c>
      <c r="D55" s="121">
        <f>SUM(E55,+L55)</f>
        <v>374454</v>
      </c>
      <c r="E55" s="121">
        <f>+SUM(F55:I55,K55)</f>
        <v>301870</v>
      </c>
      <c r="F55" s="121">
        <v>0</v>
      </c>
      <c r="G55" s="121">
        <v>0</v>
      </c>
      <c r="H55" s="121">
        <v>29900</v>
      </c>
      <c r="I55" s="121">
        <v>271970</v>
      </c>
      <c r="J55" s="121">
        <v>126409</v>
      </c>
      <c r="K55" s="121">
        <v>0</v>
      </c>
      <c r="L55" s="121">
        <v>72584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374454</v>
      </c>
      <c r="W55" s="121">
        <f>+SUM(E55,N55)</f>
        <v>301870</v>
      </c>
      <c r="X55" s="121">
        <f>+SUM(F55,O55)</f>
        <v>0</v>
      </c>
      <c r="Y55" s="121">
        <f>+SUM(G55,P55)</f>
        <v>0</v>
      </c>
      <c r="Z55" s="121">
        <f>+SUM(H55,Q55)</f>
        <v>29900</v>
      </c>
      <c r="AA55" s="121">
        <f>+SUM(I55,R55)</f>
        <v>271970</v>
      </c>
      <c r="AB55" s="121">
        <f>+SUM(J55,S55)</f>
        <v>126409</v>
      </c>
      <c r="AC55" s="121">
        <f>+SUM(K55,T55)</f>
        <v>0</v>
      </c>
      <c r="AD55" s="121">
        <f>+SUM(L55,U55)</f>
        <v>72584</v>
      </c>
      <c r="AE55" s="209" t="s">
        <v>472</v>
      </c>
      <c r="AF55" s="208"/>
    </row>
    <row r="56" spans="1:32" s="136" customFormat="1" ht="13.5" customHeight="1" x14ac:dyDescent="0.15">
      <c r="A56" s="119" t="s">
        <v>5</v>
      </c>
      <c r="B56" s="120" t="s">
        <v>349</v>
      </c>
      <c r="C56" s="119" t="s">
        <v>350</v>
      </c>
      <c r="D56" s="121">
        <f>SUM(E56,+L56)</f>
        <v>149794</v>
      </c>
      <c r="E56" s="121">
        <f>+SUM(F56:I56,K56)</f>
        <v>132402</v>
      </c>
      <c r="F56" s="121">
        <v>0</v>
      </c>
      <c r="G56" s="121">
        <v>0</v>
      </c>
      <c r="H56" s="121">
        <v>0</v>
      </c>
      <c r="I56" s="121">
        <v>132402</v>
      </c>
      <c r="J56" s="121">
        <v>685934</v>
      </c>
      <c r="K56" s="121">
        <v>0</v>
      </c>
      <c r="L56" s="121">
        <v>17392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149794</v>
      </c>
      <c r="W56" s="121">
        <f>+SUM(E56,N56)</f>
        <v>132402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132402</v>
      </c>
      <c r="AB56" s="121">
        <f>+SUM(J56,S56)</f>
        <v>685934</v>
      </c>
      <c r="AC56" s="121">
        <f>+SUM(K56,T56)</f>
        <v>0</v>
      </c>
      <c r="AD56" s="121">
        <f>+SUM(L56,U56)</f>
        <v>17392</v>
      </c>
      <c r="AE56" s="209" t="s">
        <v>473</v>
      </c>
      <c r="AF56" s="208"/>
    </row>
    <row r="57" spans="1:32" s="136" customFormat="1" ht="13.5" customHeight="1" x14ac:dyDescent="0.15">
      <c r="A57" s="119" t="s">
        <v>5</v>
      </c>
      <c r="B57" s="120" t="s">
        <v>398</v>
      </c>
      <c r="C57" s="119" t="s">
        <v>399</v>
      </c>
      <c r="D57" s="121">
        <f>SUM(E57,+L57)</f>
        <v>134610</v>
      </c>
      <c r="E57" s="121">
        <f>+SUM(F57:I57,K57)</f>
        <v>134610</v>
      </c>
      <c r="F57" s="121">
        <v>308</v>
      </c>
      <c r="G57" s="121">
        <v>0</v>
      </c>
      <c r="H57" s="121">
        <v>0</v>
      </c>
      <c r="I57" s="121">
        <v>56625</v>
      </c>
      <c r="J57" s="121">
        <v>1193348</v>
      </c>
      <c r="K57" s="121">
        <v>77677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134610</v>
      </c>
      <c r="W57" s="121">
        <f>+SUM(E57,N57)</f>
        <v>134610</v>
      </c>
      <c r="X57" s="121">
        <f>+SUM(F57,O57)</f>
        <v>308</v>
      </c>
      <c r="Y57" s="121">
        <f>+SUM(G57,P57)</f>
        <v>0</v>
      </c>
      <c r="Z57" s="121">
        <f>+SUM(H57,Q57)</f>
        <v>0</v>
      </c>
      <c r="AA57" s="121">
        <f>+SUM(I57,R57)</f>
        <v>56625</v>
      </c>
      <c r="AB57" s="121">
        <f>+SUM(J57,S57)</f>
        <v>1193348</v>
      </c>
      <c r="AC57" s="121">
        <f>+SUM(K57,T57)</f>
        <v>77677</v>
      </c>
      <c r="AD57" s="121">
        <f>+SUM(L57,U57)</f>
        <v>0</v>
      </c>
      <c r="AE57" s="209" t="s">
        <v>474</v>
      </c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7">
    <sortCondition ref="A8:A57"/>
    <sortCondition ref="B8:B57"/>
    <sortCondition ref="C8:C5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56" man="1"/>
    <brk id="21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275</v>
      </c>
      <c r="D7" s="140">
        <f>+SUM(E7,J7)</f>
        <v>2001347</v>
      </c>
      <c r="E7" s="140">
        <f>+SUM(F7:I7)</f>
        <v>1967365</v>
      </c>
      <c r="F7" s="140">
        <f t="shared" ref="F7:K7" si="0">SUM(F$8:F$257)</f>
        <v>0</v>
      </c>
      <c r="G7" s="140">
        <f t="shared" si="0"/>
        <v>1905661</v>
      </c>
      <c r="H7" s="140">
        <f t="shared" si="0"/>
        <v>57212</v>
      </c>
      <c r="I7" s="140">
        <f t="shared" si="0"/>
        <v>4492</v>
      </c>
      <c r="J7" s="140">
        <f t="shared" si="0"/>
        <v>33982</v>
      </c>
      <c r="K7" s="140">
        <f t="shared" si="0"/>
        <v>199376</v>
      </c>
      <c r="L7" s="140">
        <f>+SUM(M7,R7,V7,W7,AC7)</f>
        <v>13635484</v>
      </c>
      <c r="M7" s="140">
        <f>+SUM(N7:Q7)</f>
        <v>1982707</v>
      </c>
      <c r="N7" s="140">
        <f>SUM(N$8:N$257)</f>
        <v>1261322</v>
      </c>
      <c r="O7" s="140">
        <f>SUM(O$8:O$257)</f>
        <v>266273</v>
      </c>
      <c r="P7" s="140">
        <f>SUM(P$8:P$257)</f>
        <v>392411</v>
      </c>
      <c r="Q7" s="140">
        <f>SUM(Q$8:Q$257)</f>
        <v>62701</v>
      </c>
      <c r="R7" s="140">
        <f>+SUM(S7:U7)</f>
        <v>3087105</v>
      </c>
      <c r="S7" s="140">
        <f>SUM(S$8:S$257)</f>
        <v>74662</v>
      </c>
      <c r="T7" s="140">
        <f>SUM(T$8:T$257)</f>
        <v>2738402</v>
      </c>
      <c r="U7" s="140">
        <f>SUM(U$8:U$257)</f>
        <v>274041</v>
      </c>
      <c r="V7" s="140">
        <f>SUM(V$8:V$257)</f>
        <v>7722</v>
      </c>
      <c r="W7" s="140">
        <f>+SUM(X7:AA7)</f>
        <v>8549823</v>
      </c>
      <c r="X7" s="140">
        <f t="shared" ref="X7:AD7" si="1">SUM(X$8:X$257)</f>
        <v>3671015</v>
      </c>
      <c r="Y7" s="140">
        <f t="shared" si="1"/>
        <v>4527944</v>
      </c>
      <c r="Z7" s="140">
        <f t="shared" si="1"/>
        <v>314620</v>
      </c>
      <c r="AA7" s="140">
        <f t="shared" si="1"/>
        <v>36244</v>
      </c>
      <c r="AB7" s="140">
        <f t="shared" si="1"/>
        <v>6900178</v>
      </c>
      <c r="AC7" s="140">
        <f t="shared" si="1"/>
        <v>8127</v>
      </c>
      <c r="AD7" s="140">
        <f t="shared" si="1"/>
        <v>641218</v>
      </c>
      <c r="AE7" s="140">
        <f>+SUM(D7,L7,AD7)</f>
        <v>16278049</v>
      </c>
      <c r="AF7" s="140">
        <f>+SUM(AG7,AL7)</f>
        <v>508773</v>
      </c>
      <c r="AG7" s="140">
        <f>+SUM(AH7:AK7)</f>
        <v>422896</v>
      </c>
      <c r="AH7" s="140">
        <f t="shared" ref="AH7:AM7" si="2">SUM(AH$8:AH$257)</f>
        <v>0</v>
      </c>
      <c r="AI7" s="140">
        <f t="shared" si="2"/>
        <v>422896</v>
      </c>
      <c r="AJ7" s="140">
        <f t="shared" si="2"/>
        <v>0</v>
      </c>
      <c r="AK7" s="140">
        <f t="shared" si="2"/>
        <v>0</v>
      </c>
      <c r="AL7" s="140">
        <f t="shared" si="2"/>
        <v>85877</v>
      </c>
      <c r="AM7" s="140">
        <f t="shared" si="2"/>
        <v>413104</v>
      </c>
      <c r="AN7" s="140">
        <f>+SUM(AO7,AT7,AX7,AY7,BE7)</f>
        <v>3783538</v>
      </c>
      <c r="AO7" s="140">
        <f>+SUM(AP7:AS7)</f>
        <v>468336</v>
      </c>
      <c r="AP7" s="140">
        <f>SUM(AP$8:AP$257)</f>
        <v>397847</v>
      </c>
      <c r="AQ7" s="140">
        <f>SUM(AQ$8:AQ$257)</f>
        <v>0</v>
      </c>
      <c r="AR7" s="140">
        <f>SUM(AR$8:AR$257)</f>
        <v>70489</v>
      </c>
      <c r="AS7" s="140">
        <f>SUM(AS$8:AS$257)</f>
        <v>0</v>
      </c>
      <c r="AT7" s="140">
        <f>+SUM(AU7:AW7)</f>
        <v>1155532</v>
      </c>
      <c r="AU7" s="140">
        <f>SUM(AU$8:AU$257)</f>
        <v>30390</v>
      </c>
      <c r="AV7" s="140">
        <f>SUM(AV$8:AV$257)</f>
        <v>1124582</v>
      </c>
      <c r="AW7" s="140">
        <f>SUM(AW$8:AW$257)</f>
        <v>560</v>
      </c>
      <c r="AX7" s="140">
        <f>SUM(AX$8:AX$257)</f>
        <v>0</v>
      </c>
      <c r="AY7" s="140">
        <f>+SUM(AZ7:BC7)</f>
        <v>2159670</v>
      </c>
      <c r="AZ7" s="140">
        <f t="shared" ref="AZ7:BF7" si="3">SUM(AZ$8:AZ$257)</f>
        <v>1001513</v>
      </c>
      <c r="BA7" s="140">
        <f t="shared" si="3"/>
        <v>1136809</v>
      </c>
      <c r="BB7" s="140">
        <f t="shared" si="3"/>
        <v>17441</v>
      </c>
      <c r="BC7" s="140">
        <f t="shared" si="3"/>
        <v>3907</v>
      </c>
      <c r="BD7" s="140">
        <f t="shared" si="3"/>
        <v>2476995</v>
      </c>
      <c r="BE7" s="140">
        <f t="shared" si="3"/>
        <v>0</v>
      </c>
      <c r="BF7" s="140">
        <f t="shared" si="3"/>
        <v>65363</v>
      </c>
      <c r="BG7" s="140">
        <f>+SUM(BF7,AN7,AF7)</f>
        <v>4357674</v>
      </c>
      <c r="BH7" s="140">
        <f t="shared" ref="BH7:CI7" si="4">SUM(D7,AF7)</f>
        <v>2510120</v>
      </c>
      <c r="BI7" s="140">
        <f t="shared" si="4"/>
        <v>2390261</v>
      </c>
      <c r="BJ7" s="140">
        <f t="shared" si="4"/>
        <v>0</v>
      </c>
      <c r="BK7" s="140">
        <f t="shared" si="4"/>
        <v>2328557</v>
      </c>
      <c r="BL7" s="140">
        <f t="shared" si="4"/>
        <v>57212</v>
      </c>
      <c r="BM7" s="140">
        <f t="shared" si="4"/>
        <v>4492</v>
      </c>
      <c r="BN7" s="140">
        <f t="shared" si="4"/>
        <v>119859</v>
      </c>
      <c r="BO7" s="140">
        <f t="shared" si="4"/>
        <v>612480</v>
      </c>
      <c r="BP7" s="140">
        <f t="shared" si="4"/>
        <v>17419022</v>
      </c>
      <c r="BQ7" s="140">
        <f t="shared" si="4"/>
        <v>2451043</v>
      </c>
      <c r="BR7" s="140">
        <f t="shared" si="4"/>
        <v>1659169</v>
      </c>
      <c r="BS7" s="140">
        <f t="shared" si="4"/>
        <v>266273</v>
      </c>
      <c r="BT7" s="140">
        <f t="shared" si="4"/>
        <v>462900</v>
      </c>
      <c r="BU7" s="140">
        <f t="shared" si="4"/>
        <v>62701</v>
      </c>
      <c r="BV7" s="140">
        <f t="shared" si="4"/>
        <v>4242637</v>
      </c>
      <c r="BW7" s="140">
        <f t="shared" si="4"/>
        <v>105052</v>
      </c>
      <c r="BX7" s="140">
        <f t="shared" si="4"/>
        <v>3862984</v>
      </c>
      <c r="BY7" s="140">
        <f t="shared" si="4"/>
        <v>274601</v>
      </c>
      <c r="BZ7" s="140">
        <f t="shared" si="4"/>
        <v>7722</v>
      </c>
      <c r="CA7" s="140">
        <f t="shared" si="4"/>
        <v>10709493</v>
      </c>
      <c r="CB7" s="140">
        <f t="shared" si="4"/>
        <v>4672528</v>
      </c>
      <c r="CC7" s="140">
        <f t="shared" si="4"/>
        <v>5664753</v>
      </c>
      <c r="CD7" s="140">
        <f t="shared" si="4"/>
        <v>332061</v>
      </c>
      <c r="CE7" s="140">
        <f t="shared" si="4"/>
        <v>40151</v>
      </c>
      <c r="CF7" s="140">
        <f t="shared" si="4"/>
        <v>9377173</v>
      </c>
      <c r="CG7" s="140">
        <f t="shared" si="4"/>
        <v>8127</v>
      </c>
      <c r="CH7" s="140">
        <f t="shared" si="4"/>
        <v>706581</v>
      </c>
      <c r="CI7" s="140">
        <f t="shared" si="4"/>
        <v>20635723</v>
      </c>
    </row>
    <row r="8" spans="1:8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+SUM(E8,J8)</f>
        <v>56268</v>
      </c>
      <c r="E8" s="121">
        <f>+SUM(F8:I8)</f>
        <v>46196</v>
      </c>
      <c r="F8" s="121">
        <v>0</v>
      </c>
      <c r="G8" s="121">
        <v>0</v>
      </c>
      <c r="H8" s="121">
        <v>46196</v>
      </c>
      <c r="I8" s="121">
        <v>0</v>
      </c>
      <c r="J8" s="121">
        <v>10072</v>
      </c>
      <c r="K8" s="121">
        <v>59837</v>
      </c>
      <c r="L8" s="121">
        <f>+SUM(M8,R8,V8,W8,AC8)</f>
        <v>2274100</v>
      </c>
      <c r="M8" s="121">
        <f>+SUM(N8:Q8)</f>
        <v>647930</v>
      </c>
      <c r="N8" s="121">
        <v>288180</v>
      </c>
      <c r="O8" s="121">
        <v>112470</v>
      </c>
      <c r="P8" s="121">
        <v>218165</v>
      </c>
      <c r="Q8" s="121">
        <v>29115</v>
      </c>
      <c r="R8" s="121">
        <f>+SUM(S8:U8)</f>
        <v>588106</v>
      </c>
      <c r="S8" s="121">
        <v>20745</v>
      </c>
      <c r="T8" s="121">
        <v>543455</v>
      </c>
      <c r="U8" s="121">
        <v>23906</v>
      </c>
      <c r="V8" s="121">
        <v>0</v>
      </c>
      <c r="W8" s="121">
        <f>+SUM(X8:AA8)</f>
        <v>1038064</v>
      </c>
      <c r="X8" s="121">
        <v>636783</v>
      </c>
      <c r="Y8" s="121">
        <v>379486</v>
      </c>
      <c r="Z8" s="121">
        <v>21795</v>
      </c>
      <c r="AA8" s="121">
        <v>0</v>
      </c>
      <c r="AB8" s="121">
        <v>709307</v>
      </c>
      <c r="AC8" s="121">
        <v>0</v>
      </c>
      <c r="AD8" s="121">
        <v>0</v>
      </c>
      <c r="AE8" s="121">
        <f>+SUM(D8,L8,AD8)</f>
        <v>2330368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33436</v>
      </c>
      <c r="AO8" s="121">
        <f>+SUM(AP8:AS8)</f>
        <v>3109</v>
      </c>
      <c r="AP8" s="121">
        <v>3109</v>
      </c>
      <c r="AQ8" s="121">
        <v>0</v>
      </c>
      <c r="AR8" s="121">
        <v>0</v>
      </c>
      <c r="AS8" s="121">
        <v>0</v>
      </c>
      <c r="AT8" s="121">
        <f>+SUM(AU8:AW8)</f>
        <v>29813</v>
      </c>
      <c r="AU8" s="121">
        <v>29813</v>
      </c>
      <c r="AV8" s="121">
        <v>0</v>
      </c>
      <c r="AW8" s="121">
        <v>0</v>
      </c>
      <c r="AX8" s="121">
        <v>0</v>
      </c>
      <c r="AY8" s="121">
        <f>+SUM(AZ8:BC8)</f>
        <v>514</v>
      </c>
      <c r="AZ8" s="121">
        <v>514</v>
      </c>
      <c r="BA8" s="121">
        <v>0</v>
      </c>
      <c r="BB8" s="121">
        <v>0</v>
      </c>
      <c r="BC8" s="121">
        <v>0</v>
      </c>
      <c r="BD8" s="121">
        <v>246503</v>
      </c>
      <c r="BE8" s="121">
        <v>0</v>
      </c>
      <c r="BF8" s="121">
        <v>0</v>
      </c>
      <c r="BG8" s="121">
        <f>+SUM(BF8,AN8,AF8)</f>
        <v>33436</v>
      </c>
      <c r="BH8" s="121">
        <f>SUM(D8,AF8)</f>
        <v>56268</v>
      </c>
      <c r="BI8" s="121">
        <f>SUM(E8,AG8)</f>
        <v>46196</v>
      </c>
      <c r="BJ8" s="121">
        <f>SUM(F8,AH8)</f>
        <v>0</v>
      </c>
      <c r="BK8" s="121">
        <f>SUM(G8,AI8)</f>
        <v>0</v>
      </c>
      <c r="BL8" s="121">
        <f>SUM(H8,AJ8)</f>
        <v>46196</v>
      </c>
      <c r="BM8" s="121">
        <f>SUM(I8,AK8)</f>
        <v>0</v>
      </c>
      <c r="BN8" s="121">
        <f>SUM(J8,AL8)</f>
        <v>10072</v>
      </c>
      <c r="BO8" s="121">
        <f>SUM(K8,AM8)</f>
        <v>59837</v>
      </c>
      <c r="BP8" s="121">
        <f>SUM(L8,AN8)</f>
        <v>2307536</v>
      </c>
      <c r="BQ8" s="121">
        <f>SUM(M8,AO8)</f>
        <v>651039</v>
      </c>
      <c r="BR8" s="121">
        <f>SUM(N8,AP8)</f>
        <v>291289</v>
      </c>
      <c r="BS8" s="121">
        <f>SUM(O8,AQ8)</f>
        <v>112470</v>
      </c>
      <c r="BT8" s="121">
        <f>SUM(P8,AR8)</f>
        <v>218165</v>
      </c>
      <c r="BU8" s="121">
        <f>SUM(Q8,AS8)</f>
        <v>29115</v>
      </c>
      <c r="BV8" s="121">
        <f>SUM(R8,AT8)</f>
        <v>617919</v>
      </c>
      <c r="BW8" s="121">
        <f>SUM(S8,AU8)</f>
        <v>50558</v>
      </c>
      <c r="BX8" s="121">
        <f>SUM(T8,AV8)</f>
        <v>543455</v>
      </c>
      <c r="BY8" s="121">
        <f>SUM(U8,AW8)</f>
        <v>23906</v>
      </c>
      <c r="BZ8" s="121">
        <f>SUM(V8,AX8)</f>
        <v>0</v>
      </c>
      <c r="CA8" s="121">
        <f>SUM(W8,AY8)</f>
        <v>1038578</v>
      </c>
      <c r="CB8" s="121">
        <f>SUM(X8,AZ8)</f>
        <v>637297</v>
      </c>
      <c r="CC8" s="121">
        <f>SUM(Y8,BA8)</f>
        <v>379486</v>
      </c>
      <c r="CD8" s="121">
        <f>SUM(Z8,BB8)</f>
        <v>21795</v>
      </c>
      <c r="CE8" s="121">
        <f>SUM(AA8,BC8)</f>
        <v>0</v>
      </c>
      <c r="CF8" s="121">
        <f>SUM(AB8,BD8)</f>
        <v>955810</v>
      </c>
      <c r="CG8" s="121">
        <f>SUM(AC8,BE8)</f>
        <v>0</v>
      </c>
      <c r="CH8" s="121">
        <f>SUM(AD8,BF8)</f>
        <v>0</v>
      </c>
      <c r="CI8" s="121">
        <f>SUM(AE8,BG8)</f>
        <v>2363804</v>
      </c>
    </row>
    <row r="9" spans="1:87" s="136" customFormat="1" ht="13.5" customHeight="1" x14ac:dyDescent="0.15">
      <c r="A9" s="119" t="s">
        <v>5</v>
      </c>
      <c r="B9" s="120" t="s">
        <v>337</v>
      </c>
      <c r="C9" s="119" t="s">
        <v>338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348763</v>
      </c>
      <c r="M9" s="121">
        <f>+SUM(N9:Q9)</f>
        <v>107318</v>
      </c>
      <c r="N9" s="121">
        <v>18938</v>
      </c>
      <c r="O9" s="121">
        <v>88380</v>
      </c>
      <c r="P9" s="121">
        <v>0</v>
      </c>
      <c r="Q9" s="121">
        <v>0</v>
      </c>
      <c r="R9" s="121">
        <f>+SUM(S9:U9)</f>
        <v>6216</v>
      </c>
      <c r="S9" s="121">
        <v>6216</v>
      </c>
      <c r="T9" s="121">
        <v>0</v>
      </c>
      <c r="U9" s="121">
        <v>0</v>
      </c>
      <c r="V9" s="121">
        <v>0</v>
      </c>
      <c r="W9" s="121">
        <f>+SUM(X9:AA9)</f>
        <v>235229</v>
      </c>
      <c r="X9" s="121">
        <v>235229</v>
      </c>
      <c r="Y9" s="121">
        <v>0</v>
      </c>
      <c r="Z9" s="121">
        <v>0</v>
      </c>
      <c r="AA9" s="121">
        <v>0</v>
      </c>
      <c r="AB9" s="121">
        <v>254960</v>
      </c>
      <c r="AC9" s="121">
        <v>0</v>
      </c>
      <c r="AD9" s="121">
        <v>0</v>
      </c>
      <c r="AE9" s="121">
        <f>+SUM(D9,L9,AD9)</f>
        <v>348763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234472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85313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234472</v>
      </c>
      <c r="BP9" s="121">
        <f>SUM(L9,AN9)</f>
        <v>348763</v>
      </c>
      <c r="BQ9" s="121">
        <f>SUM(M9,AO9)</f>
        <v>107318</v>
      </c>
      <c r="BR9" s="121">
        <f>SUM(N9,AP9)</f>
        <v>18938</v>
      </c>
      <c r="BS9" s="121">
        <f>SUM(O9,AQ9)</f>
        <v>88380</v>
      </c>
      <c r="BT9" s="121">
        <f>SUM(P9,AR9)</f>
        <v>0</v>
      </c>
      <c r="BU9" s="121">
        <f>SUM(Q9,AS9)</f>
        <v>0</v>
      </c>
      <c r="BV9" s="121">
        <f>SUM(R9,AT9)</f>
        <v>6216</v>
      </c>
      <c r="BW9" s="121">
        <f>SUM(S9,AU9)</f>
        <v>6216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235229</v>
      </c>
      <c r="CB9" s="121">
        <f>SUM(X9,AZ9)</f>
        <v>235229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340273</v>
      </c>
      <c r="CG9" s="121">
        <f>SUM(AC9,BE9)</f>
        <v>0</v>
      </c>
      <c r="CH9" s="121">
        <f>SUM(AD9,BF9)</f>
        <v>0</v>
      </c>
      <c r="CI9" s="121">
        <f>SUM(AE9,BG9)</f>
        <v>348763</v>
      </c>
    </row>
    <row r="10" spans="1:87" s="136" customFormat="1" ht="13.5" customHeight="1" x14ac:dyDescent="0.15">
      <c r="A10" s="119" t="s">
        <v>5</v>
      </c>
      <c r="B10" s="120" t="s">
        <v>342</v>
      </c>
      <c r="C10" s="119" t="s">
        <v>343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16015</v>
      </c>
      <c r="L10" s="121">
        <f>+SUM(M10,R10,V10,W10,AC10)</f>
        <v>20407</v>
      </c>
      <c r="M10" s="121">
        <f>+SUM(N10:Q10)</f>
        <v>2545</v>
      </c>
      <c r="N10" s="121">
        <v>2545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17862</v>
      </c>
      <c r="X10" s="121">
        <v>15552</v>
      </c>
      <c r="Y10" s="121">
        <v>0</v>
      </c>
      <c r="Z10" s="121">
        <v>1838</v>
      </c>
      <c r="AA10" s="121">
        <v>472</v>
      </c>
      <c r="AB10" s="121">
        <v>368613</v>
      </c>
      <c r="AC10" s="121">
        <v>0</v>
      </c>
      <c r="AD10" s="121">
        <v>0</v>
      </c>
      <c r="AE10" s="121">
        <f>+SUM(D10,L10,AD10)</f>
        <v>20407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636</v>
      </c>
      <c r="AO10" s="121">
        <f>+SUM(AP10:AS10)</f>
        <v>636</v>
      </c>
      <c r="AP10" s="121">
        <v>636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88827</v>
      </c>
      <c r="BE10" s="121">
        <v>0</v>
      </c>
      <c r="BF10" s="121">
        <v>0</v>
      </c>
      <c r="BG10" s="121">
        <f>+SUM(BF10,AN10,AF10)</f>
        <v>636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16015</v>
      </c>
      <c r="BP10" s="121">
        <f>SUM(L10,AN10)</f>
        <v>21043</v>
      </c>
      <c r="BQ10" s="121">
        <f>SUM(M10,AO10)</f>
        <v>3181</v>
      </c>
      <c r="BR10" s="121">
        <f>SUM(N10,AP10)</f>
        <v>3181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17862</v>
      </c>
      <c r="CB10" s="121">
        <f>SUM(X10,AZ10)</f>
        <v>15552</v>
      </c>
      <c r="CC10" s="121">
        <f>SUM(Y10,BA10)</f>
        <v>0</v>
      </c>
      <c r="CD10" s="121">
        <f>SUM(Z10,BB10)</f>
        <v>1838</v>
      </c>
      <c r="CE10" s="121">
        <f>SUM(AA10,BC10)</f>
        <v>472</v>
      </c>
      <c r="CF10" s="121">
        <f>SUM(AB10,BD10)</f>
        <v>457440</v>
      </c>
      <c r="CG10" s="121">
        <f>SUM(AC10,BE10)</f>
        <v>0</v>
      </c>
      <c r="CH10" s="121">
        <f>SUM(AD10,BF10)</f>
        <v>0</v>
      </c>
      <c r="CI10" s="121">
        <f>SUM(AE10,BG10)</f>
        <v>21043</v>
      </c>
    </row>
    <row r="11" spans="1:87" s="136" customFormat="1" ht="13.5" customHeight="1" x14ac:dyDescent="0.15">
      <c r="A11" s="119" t="s">
        <v>5</v>
      </c>
      <c r="B11" s="120" t="s">
        <v>351</v>
      </c>
      <c r="C11" s="119" t="s">
        <v>352</v>
      </c>
      <c r="D11" s="121">
        <f>+SUM(E11,J11)</f>
        <v>26441</v>
      </c>
      <c r="E11" s="121">
        <f>+SUM(F11:I11)</f>
        <v>26441</v>
      </c>
      <c r="F11" s="121">
        <v>0</v>
      </c>
      <c r="G11" s="121">
        <v>26441</v>
      </c>
      <c r="H11" s="121">
        <v>0</v>
      </c>
      <c r="I11" s="121">
        <v>0</v>
      </c>
      <c r="J11" s="121">
        <v>0</v>
      </c>
      <c r="K11" s="121">
        <v>3495</v>
      </c>
      <c r="L11" s="121">
        <f>+SUM(M11,R11,V11,W11,AC11)</f>
        <v>367763</v>
      </c>
      <c r="M11" s="121">
        <f>+SUM(N11:Q11)</f>
        <v>69801</v>
      </c>
      <c r="N11" s="121">
        <v>13720</v>
      </c>
      <c r="O11" s="121">
        <v>0</v>
      </c>
      <c r="P11" s="121">
        <v>52108</v>
      </c>
      <c r="Q11" s="121">
        <v>3973</v>
      </c>
      <c r="R11" s="121">
        <f>+SUM(S11:U11)</f>
        <v>62538</v>
      </c>
      <c r="S11" s="121">
        <v>0</v>
      </c>
      <c r="T11" s="121">
        <v>49775</v>
      </c>
      <c r="U11" s="121">
        <v>12763</v>
      </c>
      <c r="V11" s="121">
        <v>0</v>
      </c>
      <c r="W11" s="121">
        <f>+SUM(X11:AA11)</f>
        <v>235424</v>
      </c>
      <c r="X11" s="121">
        <v>202359</v>
      </c>
      <c r="Y11" s="121">
        <v>18246</v>
      </c>
      <c r="Z11" s="121">
        <v>10726</v>
      </c>
      <c r="AA11" s="121">
        <v>4093</v>
      </c>
      <c r="AB11" s="121">
        <v>3830</v>
      </c>
      <c r="AC11" s="121">
        <v>0</v>
      </c>
      <c r="AD11" s="121">
        <v>0</v>
      </c>
      <c r="AE11" s="121">
        <f>+SUM(D11,L11,AD11)</f>
        <v>394204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102555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102555</v>
      </c>
      <c r="AZ11" s="121">
        <v>102555</v>
      </c>
      <c r="BA11" s="121">
        <v>0</v>
      </c>
      <c r="BB11" s="121">
        <v>0</v>
      </c>
      <c r="BC11" s="121">
        <v>0</v>
      </c>
      <c r="BD11" s="121">
        <v>164419</v>
      </c>
      <c r="BE11" s="121">
        <v>0</v>
      </c>
      <c r="BF11" s="121">
        <v>0</v>
      </c>
      <c r="BG11" s="121">
        <f>+SUM(BF11,AN11,AF11)</f>
        <v>102555</v>
      </c>
      <c r="BH11" s="121">
        <f>SUM(D11,AF11)</f>
        <v>26441</v>
      </c>
      <c r="BI11" s="121">
        <f>SUM(E11,AG11)</f>
        <v>26441</v>
      </c>
      <c r="BJ11" s="121">
        <f>SUM(F11,AH11)</f>
        <v>0</v>
      </c>
      <c r="BK11" s="121">
        <f>SUM(G11,AI11)</f>
        <v>26441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3495</v>
      </c>
      <c r="BP11" s="121">
        <f>SUM(L11,AN11)</f>
        <v>470318</v>
      </c>
      <c r="BQ11" s="121">
        <f>SUM(M11,AO11)</f>
        <v>69801</v>
      </c>
      <c r="BR11" s="121">
        <f>SUM(N11,AP11)</f>
        <v>13720</v>
      </c>
      <c r="BS11" s="121">
        <f>SUM(O11,AQ11)</f>
        <v>0</v>
      </c>
      <c r="BT11" s="121">
        <f>SUM(P11,AR11)</f>
        <v>52108</v>
      </c>
      <c r="BU11" s="121">
        <f>SUM(Q11,AS11)</f>
        <v>3973</v>
      </c>
      <c r="BV11" s="121">
        <f>SUM(R11,AT11)</f>
        <v>62538</v>
      </c>
      <c r="BW11" s="121">
        <f>SUM(S11,AU11)</f>
        <v>0</v>
      </c>
      <c r="BX11" s="121">
        <f>SUM(T11,AV11)</f>
        <v>49775</v>
      </c>
      <c r="BY11" s="121">
        <f>SUM(U11,AW11)</f>
        <v>12763</v>
      </c>
      <c r="BZ11" s="121">
        <f>SUM(V11,AX11)</f>
        <v>0</v>
      </c>
      <c r="CA11" s="121">
        <f>SUM(W11,AY11)</f>
        <v>337979</v>
      </c>
      <c r="CB11" s="121">
        <f>SUM(X11,AZ11)</f>
        <v>304914</v>
      </c>
      <c r="CC11" s="121">
        <f>SUM(Y11,BA11)</f>
        <v>18246</v>
      </c>
      <c r="CD11" s="121">
        <f>SUM(Z11,BB11)</f>
        <v>10726</v>
      </c>
      <c r="CE11" s="121">
        <f>SUM(AA11,BC11)</f>
        <v>4093</v>
      </c>
      <c r="CF11" s="121">
        <f>SUM(AB11,BD11)</f>
        <v>168249</v>
      </c>
      <c r="CG11" s="121">
        <f>SUM(AC11,BE11)</f>
        <v>0</v>
      </c>
      <c r="CH11" s="121">
        <f>SUM(AD11,BF11)</f>
        <v>0</v>
      </c>
      <c r="CI11" s="121">
        <f>SUM(AE11,BG11)</f>
        <v>496759</v>
      </c>
    </row>
    <row r="12" spans="1:87" s="136" customFormat="1" ht="13.5" customHeight="1" x14ac:dyDescent="0.15">
      <c r="A12" s="119" t="s">
        <v>5</v>
      </c>
      <c r="B12" s="120" t="s">
        <v>358</v>
      </c>
      <c r="C12" s="119" t="s">
        <v>359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3501</v>
      </c>
      <c r="L12" s="121">
        <f>+SUM(M12,R12,V12,W12,AC12)</f>
        <v>482017</v>
      </c>
      <c r="M12" s="121">
        <f>+SUM(N12:Q12)</f>
        <v>36745</v>
      </c>
      <c r="N12" s="121">
        <v>36745</v>
      </c>
      <c r="O12" s="121">
        <v>0</v>
      </c>
      <c r="P12" s="121">
        <v>0</v>
      </c>
      <c r="Q12" s="121">
        <v>0</v>
      </c>
      <c r="R12" s="121">
        <f>+SUM(S12:U12)</f>
        <v>45999</v>
      </c>
      <c r="S12" s="121">
        <v>7892</v>
      </c>
      <c r="T12" s="121">
        <v>28493</v>
      </c>
      <c r="U12" s="121">
        <v>9614</v>
      </c>
      <c r="V12" s="121">
        <v>0</v>
      </c>
      <c r="W12" s="121">
        <f>+SUM(X12:AA12)</f>
        <v>399273</v>
      </c>
      <c r="X12" s="121">
        <v>247302</v>
      </c>
      <c r="Y12" s="121">
        <v>139014</v>
      </c>
      <c r="Z12" s="121">
        <v>12957</v>
      </c>
      <c r="AA12" s="121">
        <v>0</v>
      </c>
      <c r="AB12" s="121">
        <v>1638</v>
      </c>
      <c r="AC12" s="121">
        <v>0</v>
      </c>
      <c r="AD12" s="121">
        <v>0</v>
      </c>
      <c r="AE12" s="121">
        <f>+SUM(D12,L12,AD12)</f>
        <v>482017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139895</v>
      </c>
      <c r="AO12" s="121">
        <f>+SUM(AP12:AS12)</f>
        <v>1953</v>
      </c>
      <c r="AP12" s="121">
        <v>1953</v>
      </c>
      <c r="AQ12" s="121">
        <v>0</v>
      </c>
      <c r="AR12" s="121">
        <v>0</v>
      </c>
      <c r="AS12" s="121">
        <v>0</v>
      </c>
      <c r="AT12" s="121">
        <f>+SUM(AU12:AW12)</f>
        <v>156</v>
      </c>
      <c r="AU12" s="121">
        <v>156</v>
      </c>
      <c r="AV12" s="121">
        <v>0</v>
      </c>
      <c r="AW12" s="121">
        <v>0</v>
      </c>
      <c r="AX12" s="121">
        <v>0</v>
      </c>
      <c r="AY12" s="121">
        <f>+SUM(AZ12:BC12)</f>
        <v>137786</v>
      </c>
      <c r="AZ12" s="121">
        <v>137786</v>
      </c>
      <c r="BA12" s="121">
        <v>0</v>
      </c>
      <c r="BB12" s="121">
        <v>0</v>
      </c>
      <c r="BC12" s="121">
        <v>0</v>
      </c>
      <c r="BD12" s="121">
        <v>121200</v>
      </c>
      <c r="BE12" s="121">
        <v>0</v>
      </c>
      <c r="BF12" s="121">
        <v>0</v>
      </c>
      <c r="BG12" s="121">
        <f>+SUM(BF12,AN12,AF12)</f>
        <v>139895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3501</v>
      </c>
      <c r="BP12" s="121">
        <f>SUM(L12,AN12)</f>
        <v>621912</v>
      </c>
      <c r="BQ12" s="121">
        <f>SUM(M12,AO12)</f>
        <v>38698</v>
      </c>
      <c r="BR12" s="121">
        <f>SUM(N12,AP12)</f>
        <v>38698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46155</v>
      </c>
      <c r="BW12" s="121">
        <f>SUM(S12,AU12)</f>
        <v>8048</v>
      </c>
      <c r="BX12" s="121">
        <f>SUM(T12,AV12)</f>
        <v>28493</v>
      </c>
      <c r="BY12" s="121">
        <f>SUM(U12,AW12)</f>
        <v>9614</v>
      </c>
      <c r="BZ12" s="121">
        <f>SUM(V12,AX12)</f>
        <v>0</v>
      </c>
      <c r="CA12" s="121">
        <f>SUM(W12,AY12)</f>
        <v>537059</v>
      </c>
      <c r="CB12" s="121">
        <f>SUM(X12,AZ12)</f>
        <v>385088</v>
      </c>
      <c r="CC12" s="121">
        <f>SUM(Y12,BA12)</f>
        <v>139014</v>
      </c>
      <c r="CD12" s="121">
        <f>SUM(Z12,BB12)</f>
        <v>12957</v>
      </c>
      <c r="CE12" s="121">
        <f>SUM(AA12,BC12)</f>
        <v>0</v>
      </c>
      <c r="CF12" s="121">
        <f>SUM(AB12,BD12)</f>
        <v>122838</v>
      </c>
      <c r="CG12" s="121">
        <f>SUM(AC12,BE12)</f>
        <v>0</v>
      </c>
      <c r="CH12" s="121">
        <f>SUM(AD12,BF12)</f>
        <v>0</v>
      </c>
      <c r="CI12" s="121">
        <f>SUM(AE12,BG12)</f>
        <v>621912</v>
      </c>
    </row>
    <row r="13" spans="1:87" s="136" customFormat="1" ht="13.5" customHeight="1" x14ac:dyDescent="0.15">
      <c r="A13" s="119" t="s">
        <v>5</v>
      </c>
      <c r="B13" s="120" t="s">
        <v>361</v>
      </c>
      <c r="C13" s="119" t="s">
        <v>362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2036</v>
      </c>
      <c r="L13" s="121">
        <f>+SUM(M13,R13,V13,W13,AC13)</f>
        <v>4079</v>
      </c>
      <c r="M13" s="121">
        <f>+SUM(N13:Q13)</f>
        <v>4000</v>
      </c>
      <c r="N13" s="121">
        <v>4000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79</v>
      </c>
      <c r="X13" s="121">
        <v>79</v>
      </c>
      <c r="Y13" s="121">
        <v>0</v>
      </c>
      <c r="Z13" s="121">
        <v>0</v>
      </c>
      <c r="AA13" s="121">
        <v>0</v>
      </c>
      <c r="AB13" s="121">
        <v>296795</v>
      </c>
      <c r="AC13" s="121">
        <v>0</v>
      </c>
      <c r="AD13" s="121">
        <v>0</v>
      </c>
      <c r="AE13" s="121">
        <f>+SUM(D13,L13,AD13)</f>
        <v>4079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28209</v>
      </c>
      <c r="AN13" s="121">
        <f>+SUM(AO13,AT13,AX13,AY13,BE13)</f>
        <v>400</v>
      </c>
      <c r="AO13" s="121">
        <f>+SUM(AP13:AS13)</f>
        <v>400</v>
      </c>
      <c r="AP13" s="121">
        <v>400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30624</v>
      </c>
      <c r="BE13" s="121">
        <v>0</v>
      </c>
      <c r="BF13" s="121">
        <v>0</v>
      </c>
      <c r="BG13" s="121">
        <f>+SUM(BF13,AN13,AF13)</f>
        <v>400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30245</v>
      </c>
      <c r="BP13" s="121">
        <f>SUM(L13,AN13)</f>
        <v>4479</v>
      </c>
      <c r="BQ13" s="121">
        <f>SUM(M13,AO13)</f>
        <v>4400</v>
      </c>
      <c r="BR13" s="121">
        <f>SUM(N13,AP13)</f>
        <v>4400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79</v>
      </c>
      <c r="CB13" s="121">
        <f>SUM(X13,AZ13)</f>
        <v>79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327419</v>
      </c>
      <c r="CG13" s="121">
        <f>SUM(AC13,BE13)</f>
        <v>0</v>
      </c>
      <c r="CH13" s="121">
        <f>SUM(AD13,BF13)</f>
        <v>0</v>
      </c>
      <c r="CI13" s="121">
        <f>SUM(AE13,BG13)</f>
        <v>4479</v>
      </c>
    </row>
    <row r="14" spans="1:87" s="136" customFormat="1" ht="13.5" customHeight="1" x14ac:dyDescent="0.15">
      <c r="A14" s="119" t="s">
        <v>5</v>
      </c>
      <c r="B14" s="120" t="s">
        <v>366</v>
      </c>
      <c r="C14" s="119" t="s">
        <v>367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7629</v>
      </c>
      <c r="L14" s="121">
        <f>+SUM(M14,R14,V14,W14,AC14)</f>
        <v>191217</v>
      </c>
      <c r="M14" s="121">
        <f>+SUM(N14:Q14)</f>
        <v>39281</v>
      </c>
      <c r="N14" s="121">
        <v>39281</v>
      </c>
      <c r="O14" s="121">
        <v>0</v>
      </c>
      <c r="P14" s="121">
        <v>0</v>
      </c>
      <c r="Q14" s="121">
        <v>0</v>
      </c>
      <c r="R14" s="121">
        <f>+SUM(S14:U14)</f>
        <v>35848</v>
      </c>
      <c r="S14" s="121">
        <v>925</v>
      </c>
      <c r="T14" s="121">
        <v>20960</v>
      </c>
      <c r="U14" s="121">
        <v>13963</v>
      </c>
      <c r="V14" s="121">
        <v>0</v>
      </c>
      <c r="W14" s="121">
        <f>+SUM(X14:AA14)</f>
        <v>116088</v>
      </c>
      <c r="X14" s="121">
        <v>76416</v>
      </c>
      <c r="Y14" s="121">
        <v>34805</v>
      </c>
      <c r="Z14" s="121">
        <v>4867</v>
      </c>
      <c r="AA14" s="121">
        <v>0</v>
      </c>
      <c r="AB14" s="121">
        <v>92592</v>
      </c>
      <c r="AC14" s="121">
        <v>0</v>
      </c>
      <c r="AD14" s="121">
        <v>3200</v>
      </c>
      <c r="AE14" s="121">
        <f>+SUM(D14,L14,AD14)</f>
        <v>194417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226651</v>
      </c>
      <c r="AO14" s="121">
        <f>+SUM(AP14:AS14)</f>
        <v>23451</v>
      </c>
      <c r="AP14" s="121">
        <v>23451</v>
      </c>
      <c r="AQ14" s="121">
        <v>0</v>
      </c>
      <c r="AR14" s="121">
        <v>0</v>
      </c>
      <c r="AS14" s="121">
        <v>0</v>
      </c>
      <c r="AT14" s="121">
        <f>+SUM(AU14:AW14)</f>
        <v>78778</v>
      </c>
      <c r="AU14" s="121">
        <v>240</v>
      </c>
      <c r="AV14" s="121">
        <v>78538</v>
      </c>
      <c r="AW14" s="121">
        <v>0</v>
      </c>
      <c r="AX14" s="121">
        <v>0</v>
      </c>
      <c r="AY14" s="121">
        <f>+SUM(AZ14:BC14)</f>
        <v>124422</v>
      </c>
      <c r="AZ14" s="121">
        <v>106433</v>
      </c>
      <c r="BA14" s="121">
        <v>17989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226651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7629</v>
      </c>
      <c r="BP14" s="121">
        <f>SUM(L14,AN14)</f>
        <v>417868</v>
      </c>
      <c r="BQ14" s="121">
        <f>SUM(M14,AO14)</f>
        <v>62732</v>
      </c>
      <c r="BR14" s="121">
        <f>SUM(N14,AP14)</f>
        <v>62732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114626</v>
      </c>
      <c r="BW14" s="121">
        <f>SUM(S14,AU14)</f>
        <v>1165</v>
      </c>
      <c r="BX14" s="121">
        <f>SUM(T14,AV14)</f>
        <v>99498</v>
      </c>
      <c r="BY14" s="121">
        <f>SUM(U14,AW14)</f>
        <v>13963</v>
      </c>
      <c r="BZ14" s="121">
        <f>SUM(V14,AX14)</f>
        <v>0</v>
      </c>
      <c r="CA14" s="121">
        <f>SUM(W14,AY14)</f>
        <v>240510</v>
      </c>
      <c r="CB14" s="121">
        <f>SUM(X14,AZ14)</f>
        <v>182849</v>
      </c>
      <c r="CC14" s="121">
        <f>SUM(Y14,BA14)</f>
        <v>52794</v>
      </c>
      <c r="CD14" s="121">
        <f>SUM(Z14,BB14)</f>
        <v>4867</v>
      </c>
      <c r="CE14" s="121">
        <f>SUM(AA14,BC14)</f>
        <v>0</v>
      </c>
      <c r="CF14" s="121">
        <f>SUM(AB14,BD14)</f>
        <v>92592</v>
      </c>
      <c r="CG14" s="121">
        <f>SUM(AC14,BE14)</f>
        <v>0</v>
      </c>
      <c r="CH14" s="121">
        <f>SUM(AD14,BF14)</f>
        <v>3200</v>
      </c>
      <c r="CI14" s="121">
        <f>SUM(AE14,BG14)</f>
        <v>421068</v>
      </c>
    </row>
    <row r="15" spans="1:87" s="136" customFormat="1" ht="13.5" customHeight="1" x14ac:dyDescent="0.15">
      <c r="A15" s="119" t="s">
        <v>5</v>
      </c>
      <c r="B15" s="120" t="s">
        <v>369</v>
      </c>
      <c r="C15" s="119" t="s">
        <v>370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1280821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303422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1584243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5</v>
      </c>
      <c r="B16" s="120" t="s">
        <v>374</v>
      </c>
      <c r="C16" s="119" t="s">
        <v>375</v>
      </c>
      <c r="D16" s="121">
        <f>+SUM(E16,J16)</f>
        <v>18198</v>
      </c>
      <c r="E16" s="121">
        <f>+SUM(F16:I16)</f>
        <v>18198</v>
      </c>
      <c r="F16" s="121">
        <v>0</v>
      </c>
      <c r="G16" s="121">
        <v>12150</v>
      </c>
      <c r="H16" s="121">
        <v>6048</v>
      </c>
      <c r="I16" s="121">
        <v>0</v>
      </c>
      <c r="J16" s="121">
        <v>0</v>
      </c>
      <c r="K16" s="121">
        <v>0</v>
      </c>
      <c r="L16" s="121">
        <f>+SUM(M16,R16,V16,W16,AC16)</f>
        <v>151686</v>
      </c>
      <c r="M16" s="121">
        <f>+SUM(N16:Q16)</f>
        <v>18115</v>
      </c>
      <c r="N16" s="121">
        <v>18115</v>
      </c>
      <c r="O16" s="121">
        <v>0</v>
      </c>
      <c r="P16" s="121">
        <v>0</v>
      </c>
      <c r="Q16" s="121">
        <v>0</v>
      </c>
      <c r="R16" s="121">
        <f>+SUM(S16:U16)</f>
        <v>15903</v>
      </c>
      <c r="S16" s="121">
        <v>0</v>
      </c>
      <c r="T16" s="121">
        <v>12821</v>
      </c>
      <c r="U16" s="121">
        <v>3082</v>
      </c>
      <c r="V16" s="121">
        <v>7722</v>
      </c>
      <c r="W16" s="121">
        <f>+SUM(X16:AA16)</f>
        <v>109946</v>
      </c>
      <c r="X16" s="121">
        <v>96997</v>
      </c>
      <c r="Y16" s="121">
        <v>4319</v>
      </c>
      <c r="Z16" s="121">
        <v>8630</v>
      </c>
      <c r="AA16" s="121">
        <v>0</v>
      </c>
      <c r="AB16" s="121">
        <v>124393</v>
      </c>
      <c r="AC16" s="121">
        <v>0</v>
      </c>
      <c r="AD16" s="121">
        <v>0</v>
      </c>
      <c r="AE16" s="121">
        <f>+SUM(D16,L16,AD16)</f>
        <v>169884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45279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18198</v>
      </c>
      <c r="BI16" s="121">
        <f>SUM(E16,AG16)</f>
        <v>18198</v>
      </c>
      <c r="BJ16" s="121">
        <f>SUM(F16,AH16)</f>
        <v>0</v>
      </c>
      <c r="BK16" s="121">
        <f>SUM(G16,AI16)</f>
        <v>12150</v>
      </c>
      <c r="BL16" s="121">
        <f>SUM(H16,AJ16)</f>
        <v>6048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151686</v>
      </c>
      <c r="BQ16" s="121">
        <f>SUM(M16,AO16)</f>
        <v>18115</v>
      </c>
      <c r="BR16" s="121">
        <f>SUM(N16,AP16)</f>
        <v>18115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15903</v>
      </c>
      <c r="BW16" s="121">
        <f>SUM(S16,AU16)</f>
        <v>0</v>
      </c>
      <c r="BX16" s="121">
        <f>SUM(T16,AV16)</f>
        <v>12821</v>
      </c>
      <c r="BY16" s="121">
        <f>SUM(U16,AW16)</f>
        <v>3082</v>
      </c>
      <c r="BZ16" s="121">
        <f>SUM(V16,AX16)</f>
        <v>7722</v>
      </c>
      <c r="CA16" s="121">
        <f>SUM(W16,AY16)</f>
        <v>109946</v>
      </c>
      <c r="CB16" s="121">
        <f>SUM(X16,AZ16)</f>
        <v>96997</v>
      </c>
      <c r="CC16" s="121">
        <f>SUM(Y16,BA16)</f>
        <v>4319</v>
      </c>
      <c r="CD16" s="121">
        <f>SUM(Z16,BB16)</f>
        <v>8630</v>
      </c>
      <c r="CE16" s="121">
        <f>SUM(AA16,BC16)</f>
        <v>0</v>
      </c>
      <c r="CF16" s="121">
        <f>SUM(AB16,BD16)</f>
        <v>169672</v>
      </c>
      <c r="CG16" s="121">
        <f>SUM(AC16,BE16)</f>
        <v>0</v>
      </c>
      <c r="CH16" s="121">
        <f>SUM(AD16,BF16)</f>
        <v>0</v>
      </c>
      <c r="CI16" s="121">
        <f>SUM(AE16,BG16)</f>
        <v>169884</v>
      </c>
    </row>
    <row r="17" spans="1:87" s="136" customFormat="1" ht="13.5" customHeight="1" x14ac:dyDescent="0.15">
      <c r="A17" s="119" t="s">
        <v>5</v>
      </c>
      <c r="B17" s="120" t="s">
        <v>377</v>
      </c>
      <c r="C17" s="119" t="s">
        <v>378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273621</v>
      </c>
      <c r="M17" s="121">
        <f>+SUM(N17:Q17)</f>
        <v>56085</v>
      </c>
      <c r="N17" s="121">
        <v>37805</v>
      </c>
      <c r="O17" s="121">
        <v>1482</v>
      </c>
      <c r="P17" s="121">
        <v>16798</v>
      </c>
      <c r="Q17" s="121">
        <v>0</v>
      </c>
      <c r="R17" s="121">
        <f>+SUM(S17:U17)</f>
        <v>4893</v>
      </c>
      <c r="S17" s="121">
        <v>502</v>
      </c>
      <c r="T17" s="121">
        <v>4391</v>
      </c>
      <c r="U17" s="121">
        <v>0</v>
      </c>
      <c r="V17" s="121">
        <v>0</v>
      </c>
      <c r="W17" s="121">
        <f>+SUM(X17:AA17)</f>
        <v>212643</v>
      </c>
      <c r="X17" s="121">
        <v>200184</v>
      </c>
      <c r="Y17" s="121">
        <v>649</v>
      </c>
      <c r="Z17" s="121">
        <v>11810</v>
      </c>
      <c r="AA17" s="121">
        <v>0</v>
      </c>
      <c r="AB17" s="121">
        <v>216472</v>
      </c>
      <c r="AC17" s="121">
        <v>0</v>
      </c>
      <c r="AD17" s="121">
        <v>352</v>
      </c>
      <c r="AE17" s="121">
        <f>+SUM(D17,L17,AD17)</f>
        <v>273973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40</v>
      </c>
      <c r="AZ17" s="121">
        <v>40</v>
      </c>
      <c r="BA17" s="121">
        <v>0</v>
      </c>
      <c r="BB17" s="121">
        <v>0</v>
      </c>
      <c r="BC17" s="121">
        <v>0</v>
      </c>
      <c r="BD17" s="121">
        <v>87658</v>
      </c>
      <c r="BE17" s="121">
        <v>0</v>
      </c>
      <c r="BF17" s="121">
        <v>0</v>
      </c>
      <c r="BG17" s="121">
        <f>+SUM(BF17,AN17,AF17)</f>
        <v>40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273661</v>
      </c>
      <c r="BQ17" s="121">
        <f>SUM(M17,AO17)</f>
        <v>56085</v>
      </c>
      <c r="BR17" s="121">
        <f>SUM(N17,AP17)</f>
        <v>37805</v>
      </c>
      <c r="BS17" s="121">
        <f>SUM(O17,AQ17)</f>
        <v>1482</v>
      </c>
      <c r="BT17" s="121">
        <f>SUM(P17,AR17)</f>
        <v>16798</v>
      </c>
      <c r="BU17" s="121">
        <f>SUM(Q17,AS17)</f>
        <v>0</v>
      </c>
      <c r="BV17" s="121">
        <f>SUM(R17,AT17)</f>
        <v>4893</v>
      </c>
      <c r="BW17" s="121">
        <f>SUM(S17,AU17)</f>
        <v>502</v>
      </c>
      <c r="BX17" s="121">
        <f>SUM(T17,AV17)</f>
        <v>4391</v>
      </c>
      <c r="BY17" s="121">
        <f>SUM(U17,AW17)</f>
        <v>0</v>
      </c>
      <c r="BZ17" s="121">
        <f>SUM(V17,AX17)</f>
        <v>0</v>
      </c>
      <c r="CA17" s="121">
        <f>SUM(W17,AY17)</f>
        <v>212683</v>
      </c>
      <c r="CB17" s="121">
        <f>SUM(X17,AZ17)</f>
        <v>200224</v>
      </c>
      <c r="CC17" s="121">
        <f>SUM(Y17,BA17)</f>
        <v>649</v>
      </c>
      <c r="CD17" s="121">
        <f>SUM(Z17,BB17)</f>
        <v>11810</v>
      </c>
      <c r="CE17" s="121">
        <f>SUM(AA17,BC17)</f>
        <v>0</v>
      </c>
      <c r="CF17" s="121">
        <f>SUM(AB17,BD17)</f>
        <v>304130</v>
      </c>
      <c r="CG17" s="121">
        <f>SUM(AC17,BE17)</f>
        <v>0</v>
      </c>
      <c r="CH17" s="121">
        <f>SUM(AD17,BF17)</f>
        <v>352</v>
      </c>
      <c r="CI17" s="121">
        <f>SUM(AE17,BG17)</f>
        <v>274013</v>
      </c>
    </row>
    <row r="18" spans="1:87" s="136" customFormat="1" ht="13.5" customHeight="1" x14ac:dyDescent="0.15">
      <c r="A18" s="119" t="s">
        <v>5</v>
      </c>
      <c r="B18" s="120" t="s">
        <v>382</v>
      </c>
      <c r="C18" s="119" t="s">
        <v>383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155455</v>
      </c>
      <c r="M18" s="121">
        <f>+SUM(N18:Q18)</f>
        <v>18777</v>
      </c>
      <c r="N18" s="121">
        <v>9364</v>
      </c>
      <c r="O18" s="121">
        <v>0</v>
      </c>
      <c r="P18" s="121">
        <v>0</v>
      </c>
      <c r="Q18" s="121">
        <v>9413</v>
      </c>
      <c r="R18" s="121">
        <f>+SUM(S18:U18)</f>
        <v>2652</v>
      </c>
      <c r="S18" s="121">
        <v>442</v>
      </c>
      <c r="T18" s="121">
        <v>815</v>
      </c>
      <c r="U18" s="121">
        <v>1395</v>
      </c>
      <c r="V18" s="121">
        <v>0</v>
      </c>
      <c r="W18" s="121">
        <f>+SUM(X18:AA18)</f>
        <v>134026</v>
      </c>
      <c r="X18" s="121">
        <v>131369</v>
      </c>
      <c r="Y18" s="121">
        <v>0</v>
      </c>
      <c r="Z18" s="121">
        <v>2657</v>
      </c>
      <c r="AA18" s="121">
        <v>0</v>
      </c>
      <c r="AB18" s="121">
        <v>233785</v>
      </c>
      <c r="AC18" s="121">
        <v>0</v>
      </c>
      <c r="AD18" s="121">
        <v>4152</v>
      </c>
      <c r="AE18" s="121">
        <f>+SUM(D18,L18,AD18)</f>
        <v>159607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101806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155455</v>
      </c>
      <c r="BQ18" s="121">
        <f>SUM(M18,AO18)</f>
        <v>18777</v>
      </c>
      <c r="BR18" s="121">
        <f>SUM(N18,AP18)</f>
        <v>9364</v>
      </c>
      <c r="BS18" s="121">
        <f>SUM(O18,AQ18)</f>
        <v>0</v>
      </c>
      <c r="BT18" s="121">
        <f>SUM(P18,AR18)</f>
        <v>0</v>
      </c>
      <c r="BU18" s="121">
        <f>SUM(Q18,AS18)</f>
        <v>9413</v>
      </c>
      <c r="BV18" s="121">
        <f>SUM(R18,AT18)</f>
        <v>2652</v>
      </c>
      <c r="BW18" s="121">
        <f>SUM(S18,AU18)</f>
        <v>442</v>
      </c>
      <c r="BX18" s="121">
        <f>SUM(T18,AV18)</f>
        <v>815</v>
      </c>
      <c r="BY18" s="121">
        <f>SUM(U18,AW18)</f>
        <v>1395</v>
      </c>
      <c r="BZ18" s="121">
        <f>SUM(V18,AX18)</f>
        <v>0</v>
      </c>
      <c r="CA18" s="121">
        <f>SUM(W18,AY18)</f>
        <v>134026</v>
      </c>
      <c r="CB18" s="121">
        <f>SUM(X18,AZ18)</f>
        <v>131369</v>
      </c>
      <c r="CC18" s="121">
        <f>SUM(Y18,BA18)</f>
        <v>0</v>
      </c>
      <c r="CD18" s="121">
        <f>SUM(Z18,BB18)</f>
        <v>2657</v>
      </c>
      <c r="CE18" s="121">
        <f>SUM(AA18,BC18)</f>
        <v>0</v>
      </c>
      <c r="CF18" s="121">
        <f>SUM(AB18,BD18)</f>
        <v>335591</v>
      </c>
      <c r="CG18" s="121">
        <f>SUM(AC18,BE18)</f>
        <v>0</v>
      </c>
      <c r="CH18" s="121">
        <f>SUM(AD18,BF18)</f>
        <v>4152</v>
      </c>
      <c r="CI18" s="121">
        <f>SUM(AE18,BG18)</f>
        <v>159607</v>
      </c>
    </row>
    <row r="19" spans="1:87" s="136" customFormat="1" ht="13.5" customHeight="1" x14ac:dyDescent="0.15">
      <c r="A19" s="119" t="s">
        <v>5</v>
      </c>
      <c r="B19" s="120" t="s">
        <v>387</v>
      </c>
      <c r="C19" s="119" t="s">
        <v>388</v>
      </c>
      <c r="D19" s="121">
        <f>+SUM(E19,J19)</f>
        <v>10584</v>
      </c>
      <c r="E19" s="121">
        <f>+SUM(F19:I19)</f>
        <v>10584</v>
      </c>
      <c r="F19" s="121">
        <v>0</v>
      </c>
      <c r="G19" s="121">
        <v>10584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434249</v>
      </c>
      <c r="M19" s="121">
        <f>+SUM(N19:Q19)</f>
        <v>3044</v>
      </c>
      <c r="N19" s="121">
        <v>3044</v>
      </c>
      <c r="O19" s="121">
        <v>0</v>
      </c>
      <c r="P19" s="121">
        <v>0</v>
      </c>
      <c r="Q19" s="121">
        <v>0</v>
      </c>
      <c r="R19" s="121">
        <f>+SUM(S19:U19)</f>
        <v>1059</v>
      </c>
      <c r="S19" s="121">
        <v>0</v>
      </c>
      <c r="T19" s="121">
        <v>980</v>
      </c>
      <c r="U19" s="121">
        <v>79</v>
      </c>
      <c r="V19" s="121">
        <v>0</v>
      </c>
      <c r="W19" s="121">
        <f>+SUM(X19:AA19)</f>
        <v>430146</v>
      </c>
      <c r="X19" s="121">
        <v>121760</v>
      </c>
      <c r="Y19" s="121">
        <v>277563</v>
      </c>
      <c r="Z19" s="121">
        <v>30823</v>
      </c>
      <c r="AA19" s="121">
        <v>0</v>
      </c>
      <c r="AB19" s="121">
        <v>0</v>
      </c>
      <c r="AC19" s="121">
        <v>0</v>
      </c>
      <c r="AD19" s="121">
        <v>0</v>
      </c>
      <c r="AE19" s="121">
        <f>+SUM(D19,L19,AD19)</f>
        <v>444833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102220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10584</v>
      </c>
      <c r="BI19" s="121">
        <f>SUM(E19,AG19)</f>
        <v>10584</v>
      </c>
      <c r="BJ19" s="121">
        <f>SUM(F19,AH19)</f>
        <v>0</v>
      </c>
      <c r="BK19" s="121">
        <f>SUM(G19,AI19)</f>
        <v>10584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434249</v>
      </c>
      <c r="BQ19" s="121">
        <f>SUM(M19,AO19)</f>
        <v>3044</v>
      </c>
      <c r="BR19" s="121">
        <f>SUM(N19,AP19)</f>
        <v>3044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1059</v>
      </c>
      <c r="BW19" s="121">
        <f>SUM(S19,AU19)</f>
        <v>0</v>
      </c>
      <c r="BX19" s="121">
        <f>SUM(T19,AV19)</f>
        <v>980</v>
      </c>
      <c r="BY19" s="121">
        <f>SUM(U19,AW19)</f>
        <v>79</v>
      </c>
      <c r="BZ19" s="121">
        <f>SUM(V19,AX19)</f>
        <v>0</v>
      </c>
      <c r="CA19" s="121">
        <f>SUM(W19,AY19)</f>
        <v>430146</v>
      </c>
      <c r="CB19" s="121">
        <f>SUM(X19,AZ19)</f>
        <v>121760</v>
      </c>
      <c r="CC19" s="121">
        <f>SUM(Y19,BA19)</f>
        <v>277563</v>
      </c>
      <c r="CD19" s="121">
        <f>SUM(Z19,BB19)</f>
        <v>30823</v>
      </c>
      <c r="CE19" s="121">
        <f>SUM(AA19,BC19)</f>
        <v>0</v>
      </c>
      <c r="CF19" s="121">
        <f>SUM(AB19,BD19)</f>
        <v>102220</v>
      </c>
      <c r="CG19" s="121">
        <f>SUM(AC19,BE19)</f>
        <v>0</v>
      </c>
      <c r="CH19" s="121">
        <f>SUM(AD19,BF19)</f>
        <v>0</v>
      </c>
      <c r="CI19" s="121">
        <f>SUM(AE19,BG19)</f>
        <v>444833</v>
      </c>
    </row>
    <row r="20" spans="1:87" s="136" customFormat="1" ht="13.5" customHeight="1" x14ac:dyDescent="0.15">
      <c r="A20" s="119" t="s">
        <v>5</v>
      </c>
      <c r="B20" s="120" t="s">
        <v>390</v>
      </c>
      <c r="C20" s="119" t="s">
        <v>391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26457</v>
      </c>
      <c r="L20" s="121">
        <f>+SUM(M20,R20,V20,W20,AC20)</f>
        <v>388303</v>
      </c>
      <c r="M20" s="121">
        <f>+SUM(N20:Q20)</f>
        <v>66310</v>
      </c>
      <c r="N20" s="121">
        <v>66310</v>
      </c>
      <c r="O20" s="121">
        <v>0</v>
      </c>
      <c r="P20" s="121">
        <v>0</v>
      </c>
      <c r="Q20" s="121">
        <v>0</v>
      </c>
      <c r="R20" s="121">
        <f>+SUM(S20:U20)</f>
        <v>2575</v>
      </c>
      <c r="S20" s="121">
        <v>2439</v>
      </c>
      <c r="T20" s="121">
        <v>0</v>
      </c>
      <c r="U20" s="121">
        <v>136</v>
      </c>
      <c r="V20" s="121">
        <v>0</v>
      </c>
      <c r="W20" s="121">
        <f>+SUM(X20:AA20)</f>
        <v>319418</v>
      </c>
      <c r="X20" s="121">
        <v>304415</v>
      </c>
      <c r="Y20" s="121">
        <v>11711</v>
      </c>
      <c r="Z20" s="121">
        <v>1166</v>
      </c>
      <c r="AA20" s="121">
        <v>2126</v>
      </c>
      <c r="AB20" s="121">
        <v>327629</v>
      </c>
      <c r="AC20" s="121">
        <v>0</v>
      </c>
      <c r="AD20" s="121">
        <v>3018</v>
      </c>
      <c r="AE20" s="121">
        <f>+SUM(D20,L20,AD20)</f>
        <v>391321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336443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26457</v>
      </c>
      <c r="BP20" s="121">
        <f>SUM(L20,AN20)</f>
        <v>388303</v>
      </c>
      <c r="BQ20" s="121">
        <f>SUM(M20,AO20)</f>
        <v>66310</v>
      </c>
      <c r="BR20" s="121">
        <f>SUM(N20,AP20)</f>
        <v>66310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2575</v>
      </c>
      <c r="BW20" s="121">
        <f>SUM(S20,AU20)</f>
        <v>2439</v>
      </c>
      <c r="BX20" s="121">
        <f>SUM(T20,AV20)</f>
        <v>0</v>
      </c>
      <c r="BY20" s="121">
        <f>SUM(U20,AW20)</f>
        <v>136</v>
      </c>
      <c r="BZ20" s="121">
        <f>SUM(V20,AX20)</f>
        <v>0</v>
      </c>
      <c r="CA20" s="121">
        <f>SUM(W20,AY20)</f>
        <v>319418</v>
      </c>
      <c r="CB20" s="121">
        <f>SUM(X20,AZ20)</f>
        <v>304415</v>
      </c>
      <c r="CC20" s="121">
        <f>SUM(Y20,BA20)</f>
        <v>11711</v>
      </c>
      <c r="CD20" s="121">
        <f>SUM(Z20,BB20)</f>
        <v>1166</v>
      </c>
      <c r="CE20" s="121">
        <f>SUM(AA20,BC20)</f>
        <v>2126</v>
      </c>
      <c r="CF20" s="121">
        <f>SUM(AB20,BD20)</f>
        <v>664072</v>
      </c>
      <c r="CG20" s="121">
        <f>SUM(AC20,BE20)</f>
        <v>0</v>
      </c>
      <c r="CH20" s="121">
        <f>SUM(AD20,BF20)</f>
        <v>3018</v>
      </c>
      <c r="CI20" s="121">
        <f>SUM(AE20,BG20)</f>
        <v>391321</v>
      </c>
    </row>
    <row r="21" spans="1:87" s="136" customFormat="1" ht="13.5" customHeight="1" x14ac:dyDescent="0.15">
      <c r="A21" s="119" t="s">
        <v>5</v>
      </c>
      <c r="B21" s="120" t="s">
        <v>395</v>
      </c>
      <c r="C21" s="119" t="s">
        <v>396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882627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224158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1106785</v>
      </c>
      <c r="CG21" s="121">
        <f>SUM(AC21,BE21)</f>
        <v>0</v>
      </c>
      <c r="CH21" s="121">
        <f>SUM(AD21,BF21)</f>
        <v>0</v>
      </c>
      <c r="CI21" s="121">
        <f>SUM(AE21,BG21)</f>
        <v>0</v>
      </c>
    </row>
    <row r="22" spans="1:87" s="136" customFormat="1" ht="13.5" customHeight="1" x14ac:dyDescent="0.15">
      <c r="A22" s="119" t="s">
        <v>5</v>
      </c>
      <c r="B22" s="120" t="s">
        <v>400</v>
      </c>
      <c r="C22" s="119" t="s">
        <v>401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77434</v>
      </c>
      <c r="M22" s="121">
        <f>+SUM(N22:Q22)</f>
        <v>11116</v>
      </c>
      <c r="N22" s="121">
        <v>11116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66318</v>
      </c>
      <c r="X22" s="121">
        <v>65772</v>
      </c>
      <c r="Y22" s="121">
        <v>0</v>
      </c>
      <c r="Z22" s="121">
        <v>207</v>
      </c>
      <c r="AA22" s="121">
        <v>339</v>
      </c>
      <c r="AB22" s="121">
        <v>310721</v>
      </c>
      <c r="AC22" s="121">
        <v>0</v>
      </c>
      <c r="AD22" s="121">
        <v>0</v>
      </c>
      <c r="AE22" s="121">
        <f>+SUM(D22,L22,AD22)</f>
        <v>77434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78242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77434</v>
      </c>
      <c r="BQ22" s="121">
        <f>SUM(M22,AO22)</f>
        <v>11116</v>
      </c>
      <c r="BR22" s="121">
        <f>SUM(N22,AP22)</f>
        <v>11116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66318</v>
      </c>
      <c r="CB22" s="121">
        <f>SUM(X22,AZ22)</f>
        <v>65772</v>
      </c>
      <c r="CC22" s="121">
        <f>SUM(Y22,BA22)</f>
        <v>0</v>
      </c>
      <c r="CD22" s="121">
        <f>SUM(Z22,BB22)</f>
        <v>207</v>
      </c>
      <c r="CE22" s="121">
        <f>SUM(AA22,BC22)</f>
        <v>339</v>
      </c>
      <c r="CF22" s="121">
        <f>SUM(AB22,BD22)</f>
        <v>388963</v>
      </c>
      <c r="CG22" s="121">
        <f>SUM(AC22,BE22)</f>
        <v>0</v>
      </c>
      <c r="CH22" s="121">
        <f>SUM(AD22,BF22)</f>
        <v>0</v>
      </c>
      <c r="CI22" s="121">
        <f>SUM(AE22,BG22)</f>
        <v>77434</v>
      </c>
    </row>
    <row r="23" spans="1:87" s="136" customFormat="1" ht="13.5" customHeight="1" x14ac:dyDescent="0.15">
      <c r="A23" s="119" t="s">
        <v>5</v>
      </c>
      <c r="B23" s="120" t="s">
        <v>403</v>
      </c>
      <c r="C23" s="119" t="s">
        <v>404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82342</v>
      </c>
      <c r="M23" s="121">
        <f>+SUM(N23:Q23)</f>
        <v>11137</v>
      </c>
      <c r="N23" s="121">
        <v>6988</v>
      </c>
      <c r="O23" s="121">
        <v>2075</v>
      </c>
      <c r="P23" s="121">
        <v>2074</v>
      </c>
      <c r="Q23" s="121">
        <v>0</v>
      </c>
      <c r="R23" s="121">
        <f>+SUM(S23:U23)</f>
        <v>27999</v>
      </c>
      <c r="S23" s="121">
        <v>494</v>
      </c>
      <c r="T23" s="121">
        <v>20247</v>
      </c>
      <c r="U23" s="121">
        <v>7258</v>
      </c>
      <c r="V23" s="121">
        <v>0</v>
      </c>
      <c r="W23" s="121">
        <f>+SUM(X23:AA23)</f>
        <v>43206</v>
      </c>
      <c r="X23" s="121">
        <v>21893</v>
      </c>
      <c r="Y23" s="121">
        <v>17050</v>
      </c>
      <c r="Z23" s="121">
        <v>4263</v>
      </c>
      <c r="AA23" s="121">
        <v>0</v>
      </c>
      <c r="AB23" s="121">
        <v>0</v>
      </c>
      <c r="AC23" s="121">
        <v>0</v>
      </c>
      <c r="AD23" s="121">
        <v>3262</v>
      </c>
      <c r="AE23" s="121">
        <f>+SUM(D23,L23,AD23)</f>
        <v>85604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23427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82342</v>
      </c>
      <c r="BQ23" s="121">
        <f>SUM(M23,AO23)</f>
        <v>11137</v>
      </c>
      <c r="BR23" s="121">
        <f>SUM(N23,AP23)</f>
        <v>6988</v>
      </c>
      <c r="BS23" s="121">
        <f>SUM(O23,AQ23)</f>
        <v>2075</v>
      </c>
      <c r="BT23" s="121">
        <f>SUM(P23,AR23)</f>
        <v>2074</v>
      </c>
      <c r="BU23" s="121">
        <f>SUM(Q23,AS23)</f>
        <v>0</v>
      </c>
      <c r="BV23" s="121">
        <f>SUM(R23,AT23)</f>
        <v>27999</v>
      </c>
      <c r="BW23" s="121">
        <f>SUM(S23,AU23)</f>
        <v>494</v>
      </c>
      <c r="BX23" s="121">
        <f>SUM(T23,AV23)</f>
        <v>20247</v>
      </c>
      <c r="BY23" s="121">
        <f>SUM(U23,AW23)</f>
        <v>7258</v>
      </c>
      <c r="BZ23" s="121">
        <f>SUM(V23,AX23)</f>
        <v>0</v>
      </c>
      <c r="CA23" s="121">
        <f>SUM(W23,AY23)</f>
        <v>43206</v>
      </c>
      <c r="CB23" s="121">
        <f>SUM(X23,AZ23)</f>
        <v>21893</v>
      </c>
      <c r="CC23" s="121">
        <f>SUM(Y23,BA23)</f>
        <v>17050</v>
      </c>
      <c r="CD23" s="121">
        <f>SUM(Z23,BB23)</f>
        <v>4263</v>
      </c>
      <c r="CE23" s="121">
        <f>SUM(AA23,BC23)</f>
        <v>0</v>
      </c>
      <c r="CF23" s="121">
        <f>SUM(AB23,BD23)</f>
        <v>23427</v>
      </c>
      <c r="CG23" s="121">
        <f>SUM(AC23,BE23)</f>
        <v>0</v>
      </c>
      <c r="CH23" s="121">
        <f>SUM(AD23,BF23)</f>
        <v>3262</v>
      </c>
      <c r="CI23" s="121">
        <f>SUM(AE23,BG23)</f>
        <v>85604</v>
      </c>
    </row>
    <row r="24" spans="1:87" s="136" customFormat="1" ht="13.5" customHeight="1" x14ac:dyDescent="0.15">
      <c r="A24" s="119" t="s">
        <v>5</v>
      </c>
      <c r="B24" s="120" t="s">
        <v>406</v>
      </c>
      <c r="C24" s="119" t="s">
        <v>407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100926</v>
      </c>
      <c r="M24" s="121">
        <f>+SUM(N24:Q24)</f>
        <v>12706</v>
      </c>
      <c r="N24" s="121">
        <v>12706</v>
      </c>
      <c r="O24" s="121">
        <v>0</v>
      </c>
      <c r="P24" s="121">
        <v>0</v>
      </c>
      <c r="Q24" s="121">
        <v>0</v>
      </c>
      <c r="R24" s="121">
        <f>+SUM(S24:U24)</f>
        <v>51223</v>
      </c>
      <c r="S24" s="121">
        <v>0</v>
      </c>
      <c r="T24" s="121">
        <v>309</v>
      </c>
      <c r="U24" s="121">
        <v>50914</v>
      </c>
      <c r="V24" s="121">
        <v>0</v>
      </c>
      <c r="W24" s="121">
        <f>+SUM(X24:AA24)</f>
        <v>36997</v>
      </c>
      <c r="X24" s="121">
        <v>24216</v>
      </c>
      <c r="Y24" s="121">
        <v>0</v>
      </c>
      <c r="Z24" s="121">
        <v>12349</v>
      </c>
      <c r="AA24" s="121">
        <v>432</v>
      </c>
      <c r="AB24" s="121">
        <v>130503</v>
      </c>
      <c r="AC24" s="121">
        <v>0</v>
      </c>
      <c r="AD24" s="121">
        <v>778</v>
      </c>
      <c r="AE24" s="121">
        <f>+SUM(D24,L24,AD24)</f>
        <v>101704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179</v>
      </c>
      <c r="AO24" s="121">
        <f>+SUM(AP24:AS24)</f>
        <v>179</v>
      </c>
      <c r="AP24" s="121">
        <v>179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49025</v>
      </c>
      <c r="BE24" s="121">
        <v>0</v>
      </c>
      <c r="BF24" s="121">
        <v>0</v>
      </c>
      <c r="BG24" s="121">
        <f>+SUM(BF24,AN24,AF24)</f>
        <v>179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101105</v>
      </c>
      <c r="BQ24" s="121">
        <f>SUM(M24,AO24)</f>
        <v>12885</v>
      </c>
      <c r="BR24" s="121">
        <f>SUM(N24,AP24)</f>
        <v>12885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51223</v>
      </c>
      <c r="BW24" s="121">
        <f>SUM(S24,AU24)</f>
        <v>0</v>
      </c>
      <c r="BX24" s="121">
        <f>SUM(T24,AV24)</f>
        <v>309</v>
      </c>
      <c r="BY24" s="121">
        <f>SUM(U24,AW24)</f>
        <v>50914</v>
      </c>
      <c r="BZ24" s="121">
        <f>SUM(V24,AX24)</f>
        <v>0</v>
      </c>
      <c r="CA24" s="121">
        <f>SUM(W24,AY24)</f>
        <v>36997</v>
      </c>
      <c r="CB24" s="121">
        <f>SUM(X24,AZ24)</f>
        <v>24216</v>
      </c>
      <c r="CC24" s="121">
        <f>SUM(Y24,BA24)</f>
        <v>0</v>
      </c>
      <c r="CD24" s="121">
        <f>SUM(Z24,BB24)</f>
        <v>12349</v>
      </c>
      <c r="CE24" s="121">
        <f>SUM(AA24,BC24)</f>
        <v>432</v>
      </c>
      <c r="CF24" s="121">
        <f>SUM(AB24,BD24)</f>
        <v>179528</v>
      </c>
      <c r="CG24" s="121">
        <f>SUM(AC24,BE24)</f>
        <v>0</v>
      </c>
      <c r="CH24" s="121">
        <f>SUM(AD24,BF24)</f>
        <v>778</v>
      </c>
      <c r="CI24" s="121">
        <f>SUM(AE24,BG24)</f>
        <v>101883</v>
      </c>
    </row>
    <row r="25" spans="1:87" s="136" customFormat="1" ht="13.5" customHeight="1" x14ac:dyDescent="0.15">
      <c r="A25" s="119" t="s">
        <v>5</v>
      </c>
      <c r="B25" s="120" t="s">
        <v>409</v>
      </c>
      <c r="C25" s="119" t="s">
        <v>410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39417</v>
      </c>
      <c r="L25" s="121">
        <f>+SUM(M25,R25,V25,W25,AC25)</f>
        <v>12247</v>
      </c>
      <c r="M25" s="121">
        <f>+SUM(N25:Q25)</f>
        <v>11288</v>
      </c>
      <c r="N25" s="121">
        <v>9081</v>
      </c>
      <c r="O25" s="121">
        <v>0</v>
      </c>
      <c r="P25" s="121">
        <v>2207</v>
      </c>
      <c r="Q25" s="121">
        <v>0</v>
      </c>
      <c r="R25" s="121">
        <f>+SUM(S25:U25)</f>
        <v>959</v>
      </c>
      <c r="S25" s="121">
        <v>0</v>
      </c>
      <c r="T25" s="121">
        <v>959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375173</v>
      </c>
      <c r="AC25" s="121">
        <v>0</v>
      </c>
      <c r="AD25" s="121">
        <v>0</v>
      </c>
      <c r="AE25" s="121">
        <f>+SUM(D25,L25,AD25)</f>
        <v>12247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5256</v>
      </c>
      <c r="AO25" s="121">
        <f>+SUM(AP25:AS25)</f>
        <v>5256</v>
      </c>
      <c r="AP25" s="121">
        <v>5256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43112</v>
      </c>
      <c r="BE25" s="121">
        <v>0</v>
      </c>
      <c r="BF25" s="121">
        <v>0</v>
      </c>
      <c r="BG25" s="121">
        <f>+SUM(BF25,AN25,AF25)</f>
        <v>5256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39417</v>
      </c>
      <c r="BP25" s="121">
        <f>SUM(L25,AN25)</f>
        <v>17503</v>
      </c>
      <c r="BQ25" s="121">
        <f>SUM(M25,AO25)</f>
        <v>16544</v>
      </c>
      <c r="BR25" s="121">
        <f>SUM(N25,AP25)</f>
        <v>14337</v>
      </c>
      <c r="BS25" s="121">
        <f>SUM(O25,AQ25)</f>
        <v>0</v>
      </c>
      <c r="BT25" s="121">
        <f>SUM(P25,AR25)</f>
        <v>2207</v>
      </c>
      <c r="BU25" s="121">
        <f>SUM(Q25,AS25)</f>
        <v>0</v>
      </c>
      <c r="BV25" s="121">
        <f>SUM(R25,AT25)</f>
        <v>959</v>
      </c>
      <c r="BW25" s="121">
        <f>SUM(S25,AU25)</f>
        <v>0</v>
      </c>
      <c r="BX25" s="121">
        <f>SUM(T25,AV25)</f>
        <v>959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418285</v>
      </c>
      <c r="CG25" s="121">
        <f>SUM(AC25,BE25)</f>
        <v>0</v>
      </c>
      <c r="CH25" s="121">
        <f>SUM(AD25,BF25)</f>
        <v>0</v>
      </c>
      <c r="CI25" s="121">
        <f>SUM(AE25,BG25)</f>
        <v>17503</v>
      </c>
    </row>
    <row r="26" spans="1:87" s="136" customFormat="1" ht="13.5" customHeight="1" x14ac:dyDescent="0.15">
      <c r="A26" s="119" t="s">
        <v>5</v>
      </c>
      <c r="B26" s="120" t="s">
        <v>413</v>
      </c>
      <c r="C26" s="119" t="s">
        <v>414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32076</v>
      </c>
      <c r="L26" s="121">
        <f>+SUM(M26,R26,V26,W26,AC26)</f>
        <v>7291</v>
      </c>
      <c r="M26" s="121">
        <f>+SUM(N26:Q26)</f>
        <v>7291</v>
      </c>
      <c r="N26" s="121">
        <v>7291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323017</v>
      </c>
      <c r="AC26" s="121">
        <v>0</v>
      </c>
      <c r="AD26" s="121">
        <v>0</v>
      </c>
      <c r="AE26" s="121">
        <f>+SUM(D26,L26,AD26)</f>
        <v>7291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8329</v>
      </c>
      <c r="AO26" s="121">
        <f>+SUM(AP26:AS26)</f>
        <v>8329</v>
      </c>
      <c r="AP26" s="121">
        <v>8329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23745</v>
      </c>
      <c r="BE26" s="121">
        <v>0</v>
      </c>
      <c r="BF26" s="121">
        <v>0</v>
      </c>
      <c r="BG26" s="121">
        <f>+SUM(BF26,AN26,AF26)</f>
        <v>8329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32076</v>
      </c>
      <c r="BP26" s="121">
        <f>SUM(L26,AN26)</f>
        <v>15620</v>
      </c>
      <c r="BQ26" s="121">
        <f>SUM(M26,AO26)</f>
        <v>15620</v>
      </c>
      <c r="BR26" s="121">
        <f>SUM(N26,AP26)</f>
        <v>15620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346762</v>
      </c>
      <c r="CG26" s="121">
        <f>SUM(AC26,BE26)</f>
        <v>0</v>
      </c>
      <c r="CH26" s="121">
        <f>SUM(AD26,BF26)</f>
        <v>0</v>
      </c>
      <c r="CI26" s="121">
        <f>SUM(AE26,BG26)</f>
        <v>15620</v>
      </c>
    </row>
    <row r="27" spans="1:87" s="136" customFormat="1" ht="13.5" customHeight="1" x14ac:dyDescent="0.15">
      <c r="A27" s="119" t="s">
        <v>5</v>
      </c>
      <c r="B27" s="120" t="s">
        <v>416</v>
      </c>
      <c r="C27" s="119" t="s">
        <v>417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1987</v>
      </c>
      <c r="L27" s="121">
        <f>+SUM(M27,R27,V27,W27,AC27)</f>
        <v>46032</v>
      </c>
      <c r="M27" s="121">
        <f>+SUM(N27:Q27)</f>
        <v>3072</v>
      </c>
      <c r="N27" s="121">
        <v>3072</v>
      </c>
      <c r="O27" s="121">
        <v>0</v>
      </c>
      <c r="P27" s="121">
        <v>0</v>
      </c>
      <c r="Q27" s="121">
        <v>0</v>
      </c>
      <c r="R27" s="121">
        <f>+SUM(S27:U27)</f>
        <v>4613</v>
      </c>
      <c r="S27" s="121">
        <v>1246</v>
      </c>
      <c r="T27" s="121">
        <v>2329</v>
      </c>
      <c r="U27" s="121">
        <v>1038</v>
      </c>
      <c r="V27" s="121">
        <v>0</v>
      </c>
      <c r="W27" s="121">
        <f>+SUM(X27:AA27)</f>
        <v>38347</v>
      </c>
      <c r="X27" s="121">
        <v>27808</v>
      </c>
      <c r="Y27" s="121">
        <v>5593</v>
      </c>
      <c r="Z27" s="121">
        <v>4946</v>
      </c>
      <c r="AA27" s="121">
        <v>0</v>
      </c>
      <c r="AB27" s="121">
        <v>11737</v>
      </c>
      <c r="AC27" s="121">
        <v>0</v>
      </c>
      <c r="AD27" s="121">
        <v>0</v>
      </c>
      <c r="AE27" s="121">
        <f>+SUM(D27,L27,AD27)</f>
        <v>46032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9174</v>
      </c>
      <c r="AO27" s="121">
        <f>+SUM(AP27:AS27)</f>
        <v>3072</v>
      </c>
      <c r="AP27" s="121">
        <v>3072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6102</v>
      </c>
      <c r="AZ27" s="121">
        <v>6102</v>
      </c>
      <c r="BA27" s="121">
        <v>0</v>
      </c>
      <c r="BB27" s="121">
        <v>0</v>
      </c>
      <c r="BC27" s="121">
        <v>0</v>
      </c>
      <c r="BD27" s="121">
        <v>20115</v>
      </c>
      <c r="BE27" s="121">
        <v>0</v>
      </c>
      <c r="BF27" s="121">
        <v>0</v>
      </c>
      <c r="BG27" s="121">
        <f>+SUM(BF27,AN27,AF27)</f>
        <v>9174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1987</v>
      </c>
      <c r="BP27" s="121">
        <f>SUM(L27,AN27)</f>
        <v>55206</v>
      </c>
      <c r="BQ27" s="121">
        <f>SUM(M27,AO27)</f>
        <v>6144</v>
      </c>
      <c r="BR27" s="121">
        <f>SUM(N27,AP27)</f>
        <v>6144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4613</v>
      </c>
      <c r="BW27" s="121">
        <f>SUM(S27,AU27)</f>
        <v>1246</v>
      </c>
      <c r="BX27" s="121">
        <f>SUM(T27,AV27)</f>
        <v>2329</v>
      </c>
      <c r="BY27" s="121">
        <f>SUM(U27,AW27)</f>
        <v>1038</v>
      </c>
      <c r="BZ27" s="121">
        <f>SUM(V27,AX27)</f>
        <v>0</v>
      </c>
      <c r="CA27" s="121">
        <f>SUM(W27,AY27)</f>
        <v>44449</v>
      </c>
      <c r="CB27" s="121">
        <f>SUM(X27,AZ27)</f>
        <v>33910</v>
      </c>
      <c r="CC27" s="121">
        <f>SUM(Y27,BA27)</f>
        <v>5593</v>
      </c>
      <c r="CD27" s="121">
        <f>SUM(Z27,BB27)</f>
        <v>4946</v>
      </c>
      <c r="CE27" s="121">
        <f>SUM(AA27,BC27)</f>
        <v>0</v>
      </c>
      <c r="CF27" s="121">
        <f>SUM(AB27,BD27)</f>
        <v>31852</v>
      </c>
      <c r="CG27" s="121">
        <f>SUM(AC27,BE27)</f>
        <v>0</v>
      </c>
      <c r="CH27" s="121">
        <f>SUM(AD27,BF27)</f>
        <v>0</v>
      </c>
      <c r="CI27" s="121">
        <f>SUM(AE27,BG27)</f>
        <v>55206</v>
      </c>
    </row>
    <row r="28" spans="1:87" s="136" customFormat="1" ht="13.5" customHeight="1" x14ac:dyDescent="0.15">
      <c r="A28" s="119" t="s">
        <v>5</v>
      </c>
      <c r="B28" s="120" t="s">
        <v>419</v>
      </c>
      <c r="C28" s="119" t="s">
        <v>420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3523</v>
      </c>
      <c r="L28" s="121">
        <f>+SUM(M28,R28,V28,W28,AC28)</f>
        <v>67050</v>
      </c>
      <c r="M28" s="121">
        <f>+SUM(N28:Q28)</f>
        <v>11712</v>
      </c>
      <c r="N28" s="121">
        <v>11712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55338</v>
      </c>
      <c r="X28" s="121">
        <v>50058</v>
      </c>
      <c r="Y28" s="121">
        <v>2966</v>
      </c>
      <c r="Z28" s="121">
        <v>2314</v>
      </c>
      <c r="AA28" s="121">
        <v>0</v>
      </c>
      <c r="AB28" s="121">
        <v>36140</v>
      </c>
      <c r="AC28" s="121">
        <v>0</v>
      </c>
      <c r="AD28" s="121">
        <v>0</v>
      </c>
      <c r="AE28" s="121">
        <f>+SUM(D28,L28,AD28)</f>
        <v>67050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381</v>
      </c>
      <c r="AO28" s="121">
        <f>+SUM(AP28:AS28)</f>
        <v>381</v>
      </c>
      <c r="AP28" s="121">
        <v>381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25958</v>
      </c>
      <c r="BE28" s="121">
        <v>0</v>
      </c>
      <c r="BF28" s="121">
        <v>0</v>
      </c>
      <c r="BG28" s="121">
        <f>+SUM(BF28,AN28,AF28)</f>
        <v>381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3523</v>
      </c>
      <c r="BP28" s="121">
        <f>SUM(L28,AN28)</f>
        <v>67431</v>
      </c>
      <c r="BQ28" s="121">
        <f>SUM(M28,AO28)</f>
        <v>12093</v>
      </c>
      <c r="BR28" s="121">
        <f>SUM(N28,AP28)</f>
        <v>12093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55338</v>
      </c>
      <c r="CB28" s="121">
        <f>SUM(X28,AZ28)</f>
        <v>50058</v>
      </c>
      <c r="CC28" s="121">
        <f>SUM(Y28,BA28)</f>
        <v>2966</v>
      </c>
      <c r="CD28" s="121">
        <f>SUM(Z28,BB28)</f>
        <v>2314</v>
      </c>
      <c r="CE28" s="121">
        <f>SUM(AA28,BC28)</f>
        <v>0</v>
      </c>
      <c r="CF28" s="121">
        <f>SUM(AB28,BD28)</f>
        <v>62098</v>
      </c>
      <c r="CG28" s="121">
        <f>SUM(AC28,BE28)</f>
        <v>0</v>
      </c>
      <c r="CH28" s="121">
        <f>SUM(AD28,BF28)</f>
        <v>0</v>
      </c>
      <c r="CI28" s="121">
        <f>SUM(AE28,BG28)</f>
        <v>67431</v>
      </c>
    </row>
    <row r="29" spans="1:87" s="136" customFormat="1" ht="13.5" customHeight="1" x14ac:dyDescent="0.15">
      <c r="A29" s="119" t="s">
        <v>5</v>
      </c>
      <c r="B29" s="120" t="s">
        <v>422</v>
      </c>
      <c r="C29" s="119" t="s">
        <v>423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2000</v>
      </c>
      <c r="M29" s="121">
        <f>+SUM(N29:Q29)</f>
        <v>2000</v>
      </c>
      <c r="N29" s="121">
        <v>2000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88926</v>
      </c>
      <c r="AC29" s="121">
        <v>0</v>
      </c>
      <c r="AD29" s="121">
        <v>0</v>
      </c>
      <c r="AE29" s="121">
        <f>+SUM(D29,L29,AD29)</f>
        <v>2000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19701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2000</v>
      </c>
      <c r="BQ29" s="121">
        <f>SUM(M29,AO29)</f>
        <v>2000</v>
      </c>
      <c r="BR29" s="121">
        <f>SUM(N29,AP29)</f>
        <v>2000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108627</v>
      </c>
      <c r="CG29" s="121">
        <f>SUM(AC29,BE29)</f>
        <v>0</v>
      </c>
      <c r="CH29" s="121">
        <f>SUM(AD29,BF29)</f>
        <v>0</v>
      </c>
      <c r="CI29" s="121">
        <f>SUM(AE29,BG29)</f>
        <v>2000</v>
      </c>
    </row>
    <row r="30" spans="1:87" s="136" customFormat="1" ht="13.5" customHeight="1" x14ac:dyDescent="0.15">
      <c r="A30" s="119" t="s">
        <v>5</v>
      </c>
      <c r="B30" s="120" t="s">
        <v>425</v>
      </c>
      <c r="C30" s="119" t="s">
        <v>426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2385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71276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13415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2385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84691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5</v>
      </c>
      <c r="B31" s="120" t="s">
        <v>428</v>
      </c>
      <c r="C31" s="119" t="s">
        <v>429</v>
      </c>
      <c r="D31" s="121">
        <f>+SUM(E31,J31)</f>
        <v>15314</v>
      </c>
      <c r="E31" s="121">
        <f>+SUM(F31:I31)</f>
        <v>305</v>
      </c>
      <c r="F31" s="121">
        <v>0</v>
      </c>
      <c r="G31" s="121">
        <v>0</v>
      </c>
      <c r="H31" s="121">
        <v>0</v>
      </c>
      <c r="I31" s="121">
        <v>305</v>
      </c>
      <c r="J31" s="121">
        <v>15009</v>
      </c>
      <c r="K31" s="121">
        <v>0</v>
      </c>
      <c r="L31" s="121">
        <f>+SUM(M31,R31,V31,W31,AC31)</f>
        <v>111128</v>
      </c>
      <c r="M31" s="121">
        <f>+SUM(N31:Q31)</f>
        <v>37048</v>
      </c>
      <c r="N31" s="121">
        <v>14649</v>
      </c>
      <c r="O31" s="121">
        <v>0</v>
      </c>
      <c r="P31" s="121">
        <v>20525</v>
      </c>
      <c r="Q31" s="121">
        <v>1874</v>
      </c>
      <c r="R31" s="121">
        <f>+SUM(S31:U31)</f>
        <v>16086</v>
      </c>
      <c r="S31" s="121">
        <v>0</v>
      </c>
      <c r="T31" s="121">
        <v>13653</v>
      </c>
      <c r="U31" s="121">
        <v>2433</v>
      </c>
      <c r="V31" s="121">
        <v>0</v>
      </c>
      <c r="W31" s="121">
        <f>+SUM(X31:AA31)</f>
        <v>57994</v>
      </c>
      <c r="X31" s="121">
        <v>51311</v>
      </c>
      <c r="Y31" s="121">
        <v>878</v>
      </c>
      <c r="Z31" s="121">
        <v>5805</v>
      </c>
      <c r="AA31" s="121">
        <v>0</v>
      </c>
      <c r="AB31" s="121">
        <v>69815</v>
      </c>
      <c r="AC31" s="121">
        <v>0</v>
      </c>
      <c r="AD31" s="121">
        <v>0</v>
      </c>
      <c r="AE31" s="121">
        <f>+SUM(D31,L31,AD31)</f>
        <v>126442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53658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15314</v>
      </c>
      <c r="BI31" s="121">
        <f>SUM(E31,AG31)</f>
        <v>305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305</v>
      </c>
      <c r="BN31" s="121">
        <f>SUM(J31,AL31)</f>
        <v>15009</v>
      </c>
      <c r="BO31" s="121">
        <f>SUM(K31,AM31)</f>
        <v>0</v>
      </c>
      <c r="BP31" s="121">
        <f>SUM(L31,AN31)</f>
        <v>111128</v>
      </c>
      <c r="BQ31" s="121">
        <f>SUM(M31,AO31)</f>
        <v>37048</v>
      </c>
      <c r="BR31" s="121">
        <f>SUM(N31,AP31)</f>
        <v>14649</v>
      </c>
      <c r="BS31" s="121">
        <f>SUM(O31,AQ31)</f>
        <v>0</v>
      </c>
      <c r="BT31" s="121">
        <f>SUM(P31,AR31)</f>
        <v>20525</v>
      </c>
      <c r="BU31" s="121">
        <f>SUM(Q31,AS31)</f>
        <v>1874</v>
      </c>
      <c r="BV31" s="121">
        <f>SUM(R31,AT31)</f>
        <v>16086</v>
      </c>
      <c r="BW31" s="121">
        <f>SUM(S31,AU31)</f>
        <v>0</v>
      </c>
      <c r="BX31" s="121">
        <f>SUM(T31,AV31)</f>
        <v>13653</v>
      </c>
      <c r="BY31" s="121">
        <f>SUM(U31,AW31)</f>
        <v>2433</v>
      </c>
      <c r="BZ31" s="121">
        <f>SUM(V31,AX31)</f>
        <v>0</v>
      </c>
      <c r="CA31" s="121">
        <f>SUM(W31,AY31)</f>
        <v>57994</v>
      </c>
      <c r="CB31" s="121">
        <f>SUM(X31,AZ31)</f>
        <v>51311</v>
      </c>
      <c r="CC31" s="121">
        <f>SUM(Y31,BA31)</f>
        <v>878</v>
      </c>
      <c r="CD31" s="121">
        <f>SUM(Z31,BB31)</f>
        <v>5805</v>
      </c>
      <c r="CE31" s="121">
        <f>SUM(AA31,BC31)</f>
        <v>0</v>
      </c>
      <c r="CF31" s="121">
        <f>SUM(AB31,BD31)</f>
        <v>123473</v>
      </c>
      <c r="CG31" s="121">
        <f>SUM(AC31,BE31)</f>
        <v>0</v>
      </c>
      <c r="CH31" s="121">
        <f>SUM(AD31,BF31)</f>
        <v>0</v>
      </c>
      <c r="CI31" s="121">
        <f>SUM(AE31,BG31)</f>
        <v>126442</v>
      </c>
    </row>
    <row r="32" spans="1:87" s="136" customFormat="1" ht="13.5" customHeight="1" x14ac:dyDescent="0.15">
      <c r="A32" s="119" t="s">
        <v>5</v>
      </c>
      <c r="B32" s="120" t="s">
        <v>431</v>
      </c>
      <c r="C32" s="119" t="s">
        <v>432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16316</v>
      </c>
      <c r="M32" s="121">
        <f>+SUM(N32:Q32)</f>
        <v>16316</v>
      </c>
      <c r="N32" s="121">
        <v>16316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131461</v>
      </c>
      <c r="AC32" s="121">
        <v>0</v>
      </c>
      <c r="AD32" s="121">
        <v>0</v>
      </c>
      <c r="AE32" s="121">
        <f>+SUM(D32,L32,AD32)</f>
        <v>16316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62304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32610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62304</v>
      </c>
      <c r="BP32" s="121">
        <f>SUM(L32,AN32)</f>
        <v>16316</v>
      </c>
      <c r="BQ32" s="121">
        <f>SUM(M32,AO32)</f>
        <v>16316</v>
      </c>
      <c r="BR32" s="121">
        <f>SUM(N32,AP32)</f>
        <v>16316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164071</v>
      </c>
      <c r="CG32" s="121">
        <f>SUM(AC32,BE32)</f>
        <v>0</v>
      </c>
      <c r="CH32" s="121">
        <f>SUM(AD32,BF32)</f>
        <v>0</v>
      </c>
      <c r="CI32" s="121">
        <f>SUM(AE32,BG32)</f>
        <v>16316</v>
      </c>
    </row>
    <row r="33" spans="1:87" s="136" customFormat="1" ht="13.5" customHeight="1" x14ac:dyDescent="0.15">
      <c r="A33" s="119" t="s">
        <v>5</v>
      </c>
      <c r="B33" s="120" t="s">
        <v>434</v>
      </c>
      <c r="C33" s="119" t="s">
        <v>435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6337</v>
      </c>
      <c r="M33" s="121">
        <f>+SUM(N33:Q33)</f>
        <v>6337</v>
      </c>
      <c r="N33" s="121">
        <v>6337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108293</v>
      </c>
      <c r="AC33" s="121">
        <v>0</v>
      </c>
      <c r="AD33" s="121">
        <v>0</v>
      </c>
      <c r="AE33" s="121">
        <f>+SUM(D33,L33,AD33)</f>
        <v>6337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51280</v>
      </c>
      <c r="AN33" s="121">
        <f>+SUM(AO33,AT33,AX33,AY33,BE33)</f>
        <v>532</v>
      </c>
      <c r="AO33" s="121">
        <f>+SUM(AP33:AS33)</f>
        <v>532</v>
      </c>
      <c r="AP33" s="121">
        <v>532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20625</v>
      </c>
      <c r="BE33" s="121">
        <v>0</v>
      </c>
      <c r="BF33" s="121">
        <v>0</v>
      </c>
      <c r="BG33" s="121">
        <f>+SUM(BF33,AN33,AF33)</f>
        <v>532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51280</v>
      </c>
      <c r="BP33" s="121">
        <f>SUM(L33,AN33)</f>
        <v>6869</v>
      </c>
      <c r="BQ33" s="121">
        <f>SUM(M33,AO33)</f>
        <v>6869</v>
      </c>
      <c r="BR33" s="121">
        <f>SUM(N33,AP33)</f>
        <v>6869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128918</v>
      </c>
      <c r="CG33" s="121">
        <f>SUM(AC33,BE33)</f>
        <v>0</v>
      </c>
      <c r="CH33" s="121">
        <f>SUM(AD33,BF33)</f>
        <v>0</v>
      </c>
      <c r="CI33" s="121">
        <f>SUM(AE33,BG33)</f>
        <v>6869</v>
      </c>
    </row>
    <row r="34" spans="1:87" s="136" customFormat="1" ht="13.5" customHeight="1" x14ac:dyDescent="0.15">
      <c r="A34" s="119" t="s">
        <v>5</v>
      </c>
      <c r="B34" s="120" t="s">
        <v>437</v>
      </c>
      <c r="C34" s="119" t="s">
        <v>438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1296</v>
      </c>
      <c r="M34" s="121">
        <f>+SUM(N34:Q34)</f>
        <v>1296</v>
      </c>
      <c r="N34" s="121">
        <v>1296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47220</v>
      </c>
      <c r="AC34" s="121">
        <v>0</v>
      </c>
      <c r="AD34" s="121">
        <v>0</v>
      </c>
      <c r="AE34" s="121">
        <f>+SUM(D34,L34,AD34)</f>
        <v>1296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20608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10347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20608</v>
      </c>
      <c r="BP34" s="121">
        <f>SUM(L34,AN34)</f>
        <v>1296</v>
      </c>
      <c r="BQ34" s="121">
        <f>SUM(M34,AO34)</f>
        <v>1296</v>
      </c>
      <c r="BR34" s="121">
        <f>SUM(N34,AP34)</f>
        <v>1296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57567</v>
      </c>
      <c r="CG34" s="121">
        <f>SUM(AC34,BE34)</f>
        <v>0</v>
      </c>
      <c r="CH34" s="121">
        <f>SUM(AD34,BF34)</f>
        <v>0</v>
      </c>
      <c r="CI34" s="121">
        <f>SUM(AE34,BG34)</f>
        <v>1296</v>
      </c>
    </row>
    <row r="35" spans="1:87" s="136" customFormat="1" ht="13.5" customHeight="1" x14ac:dyDescent="0.15">
      <c r="A35" s="119" t="s">
        <v>5</v>
      </c>
      <c r="B35" s="120" t="s">
        <v>440</v>
      </c>
      <c r="C35" s="119" t="s">
        <v>441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148</v>
      </c>
      <c r="L35" s="121">
        <f>+SUM(M35,R35,V35,W35,AC35)</f>
        <v>3623</v>
      </c>
      <c r="M35" s="121">
        <f>+SUM(N35:Q35)</f>
        <v>3623</v>
      </c>
      <c r="N35" s="121">
        <v>3623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31283</v>
      </c>
      <c r="AC35" s="121">
        <v>0</v>
      </c>
      <c r="AD35" s="121">
        <v>0</v>
      </c>
      <c r="AE35" s="121">
        <f>+SUM(D35,L35,AD35)</f>
        <v>3623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2218</v>
      </c>
      <c r="AN35" s="121">
        <f>+SUM(AO35,AT35,AX35,AY35,BE35)</f>
        <v>1785</v>
      </c>
      <c r="AO35" s="121">
        <f>+SUM(AP35:AS35)</f>
        <v>1785</v>
      </c>
      <c r="AP35" s="121">
        <v>1785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6705</v>
      </c>
      <c r="BE35" s="121">
        <v>0</v>
      </c>
      <c r="BF35" s="121">
        <v>0</v>
      </c>
      <c r="BG35" s="121">
        <f>+SUM(BF35,AN35,AF35)</f>
        <v>1785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2366</v>
      </c>
      <c r="BP35" s="121">
        <f>SUM(L35,AN35)</f>
        <v>5408</v>
      </c>
      <c r="BQ35" s="121">
        <f>SUM(M35,AO35)</f>
        <v>5408</v>
      </c>
      <c r="BR35" s="121">
        <f>SUM(N35,AP35)</f>
        <v>5408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37988</v>
      </c>
      <c r="CG35" s="121">
        <f>SUM(AC35,BE35)</f>
        <v>0</v>
      </c>
      <c r="CH35" s="121">
        <f>SUM(AD35,BF35)</f>
        <v>0</v>
      </c>
      <c r="CI35" s="121">
        <f>SUM(AE35,BG35)</f>
        <v>5408</v>
      </c>
    </row>
    <row r="36" spans="1:87" s="136" customFormat="1" ht="13.5" customHeight="1" x14ac:dyDescent="0.15">
      <c r="A36" s="119" t="s">
        <v>5</v>
      </c>
      <c r="B36" s="120" t="s">
        <v>443</v>
      </c>
      <c r="C36" s="119" t="s">
        <v>444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40636</v>
      </c>
      <c r="M36" s="121">
        <f>+SUM(N36:Q36)</f>
        <v>27319</v>
      </c>
      <c r="N36" s="121">
        <v>2747</v>
      </c>
      <c r="O36" s="121">
        <v>24572</v>
      </c>
      <c r="P36" s="121">
        <v>0</v>
      </c>
      <c r="Q36" s="121">
        <v>0</v>
      </c>
      <c r="R36" s="121">
        <f>+SUM(S36:U36)</f>
        <v>13317</v>
      </c>
      <c r="S36" s="121">
        <v>8280</v>
      </c>
      <c r="T36" s="121">
        <v>5037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72879</v>
      </c>
      <c r="AC36" s="121">
        <v>0</v>
      </c>
      <c r="AD36" s="121">
        <v>0</v>
      </c>
      <c r="AE36" s="121">
        <f>+SUM(D36,L36,AD36)</f>
        <v>40636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35497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40636</v>
      </c>
      <c r="BQ36" s="121">
        <f>SUM(M36,AO36)</f>
        <v>27319</v>
      </c>
      <c r="BR36" s="121">
        <f>SUM(N36,AP36)</f>
        <v>2747</v>
      </c>
      <c r="BS36" s="121">
        <f>SUM(O36,AQ36)</f>
        <v>24572</v>
      </c>
      <c r="BT36" s="121">
        <f>SUM(P36,AR36)</f>
        <v>0</v>
      </c>
      <c r="BU36" s="121">
        <f>SUM(Q36,AS36)</f>
        <v>0</v>
      </c>
      <c r="BV36" s="121">
        <f>SUM(R36,AT36)</f>
        <v>13317</v>
      </c>
      <c r="BW36" s="121">
        <f>SUM(S36,AU36)</f>
        <v>8280</v>
      </c>
      <c r="BX36" s="121">
        <f>SUM(T36,AV36)</f>
        <v>5037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108376</v>
      </c>
      <c r="CG36" s="121">
        <f>SUM(AC36,BE36)</f>
        <v>0</v>
      </c>
      <c r="CH36" s="121">
        <f>SUM(AD36,BF36)</f>
        <v>0</v>
      </c>
      <c r="CI36" s="121">
        <f>SUM(AE36,BG36)</f>
        <v>40636</v>
      </c>
    </row>
    <row r="37" spans="1:87" s="136" customFormat="1" ht="13.5" customHeight="1" x14ac:dyDescent="0.15">
      <c r="A37" s="119" t="s">
        <v>5</v>
      </c>
      <c r="B37" s="120" t="s">
        <v>446</v>
      </c>
      <c r="C37" s="119" t="s">
        <v>447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195</v>
      </c>
      <c r="L37" s="121">
        <f>+SUM(M37,R37,V37,W37,AC37)</f>
        <v>1170</v>
      </c>
      <c r="M37" s="121">
        <f>+SUM(N37:Q37)</f>
        <v>1170</v>
      </c>
      <c r="N37" s="121">
        <v>1170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37694</v>
      </c>
      <c r="AC37" s="121">
        <v>0</v>
      </c>
      <c r="AD37" s="121">
        <v>0</v>
      </c>
      <c r="AE37" s="121">
        <f>+SUM(D37,L37,AD37)</f>
        <v>1170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2511</v>
      </c>
      <c r="AN37" s="121">
        <f>+SUM(AO37,AT37,AX37,AY37,BE37)</f>
        <v>39</v>
      </c>
      <c r="AO37" s="121">
        <f>+SUM(AP37:AS37)</f>
        <v>39</v>
      </c>
      <c r="AP37" s="121">
        <v>39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7053</v>
      </c>
      <c r="BE37" s="121">
        <v>0</v>
      </c>
      <c r="BF37" s="121">
        <v>0</v>
      </c>
      <c r="BG37" s="121">
        <f>+SUM(BF37,AN37,AF37)</f>
        <v>39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2706</v>
      </c>
      <c r="BP37" s="121">
        <f>SUM(L37,AN37)</f>
        <v>1209</v>
      </c>
      <c r="BQ37" s="121">
        <f>SUM(M37,AO37)</f>
        <v>1209</v>
      </c>
      <c r="BR37" s="121">
        <f>SUM(N37,AP37)</f>
        <v>1209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44747</v>
      </c>
      <c r="CG37" s="121">
        <f>SUM(AC37,BE37)</f>
        <v>0</v>
      </c>
      <c r="CH37" s="121">
        <f>SUM(AD37,BF37)</f>
        <v>0</v>
      </c>
      <c r="CI37" s="121">
        <f>SUM(AE37,BG37)</f>
        <v>1209</v>
      </c>
    </row>
    <row r="38" spans="1:87" s="136" customFormat="1" ht="13.5" customHeight="1" x14ac:dyDescent="0.15">
      <c r="A38" s="119" t="s">
        <v>5</v>
      </c>
      <c r="B38" s="120" t="s">
        <v>449</v>
      </c>
      <c r="C38" s="119" t="s">
        <v>450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22176</v>
      </c>
      <c r="M38" s="121">
        <f>+SUM(N38:Q38)</f>
        <v>4336</v>
      </c>
      <c r="N38" s="121">
        <v>4336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17700</v>
      </c>
      <c r="X38" s="121">
        <v>17700</v>
      </c>
      <c r="Y38" s="121">
        <v>0</v>
      </c>
      <c r="Z38" s="121">
        <v>0</v>
      </c>
      <c r="AA38" s="121">
        <v>0</v>
      </c>
      <c r="AB38" s="121">
        <v>54948</v>
      </c>
      <c r="AC38" s="121">
        <v>140</v>
      </c>
      <c r="AD38" s="121">
        <v>0</v>
      </c>
      <c r="AE38" s="121">
        <f>+SUM(D38,L38,AD38)</f>
        <v>22176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482</v>
      </c>
      <c r="AO38" s="121">
        <f>+SUM(AP38:AS38)</f>
        <v>482</v>
      </c>
      <c r="AP38" s="121">
        <v>482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18612</v>
      </c>
      <c r="BE38" s="121">
        <v>0</v>
      </c>
      <c r="BF38" s="121">
        <v>0</v>
      </c>
      <c r="BG38" s="121">
        <f>+SUM(BF38,AN38,AF38)</f>
        <v>482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22658</v>
      </c>
      <c r="BQ38" s="121">
        <f>SUM(M38,AO38)</f>
        <v>4818</v>
      </c>
      <c r="BR38" s="121">
        <f>SUM(N38,AP38)</f>
        <v>4818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17700</v>
      </c>
      <c r="CB38" s="121">
        <f>SUM(X38,AZ38)</f>
        <v>17700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73560</v>
      </c>
      <c r="CG38" s="121">
        <f>SUM(AC38,BE38)</f>
        <v>140</v>
      </c>
      <c r="CH38" s="121">
        <f>SUM(AD38,BF38)</f>
        <v>0</v>
      </c>
      <c r="CI38" s="121">
        <f>SUM(AE38,BG38)</f>
        <v>22658</v>
      </c>
    </row>
    <row r="39" spans="1:87" s="136" customFormat="1" ht="13.5" customHeight="1" x14ac:dyDescent="0.15">
      <c r="A39" s="119" t="s">
        <v>5</v>
      </c>
      <c r="B39" s="120" t="s">
        <v>452</v>
      </c>
      <c r="C39" s="119" t="s">
        <v>453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675</v>
      </c>
      <c r="L39" s="121">
        <f>+SUM(M39,R39,V39,W39,AC39)</f>
        <v>3246</v>
      </c>
      <c r="M39" s="121">
        <f>+SUM(N39:Q39)</f>
        <v>3246</v>
      </c>
      <c r="N39" s="121">
        <v>3246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107167</v>
      </c>
      <c r="AC39" s="121">
        <v>0</v>
      </c>
      <c r="AD39" s="121">
        <v>0</v>
      </c>
      <c r="AE39" s="121">
        <f>+SUM(D39,L39,AD39)</f>
        <v>3246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11502</v>
      </c>
      <c r="AN39" s="121">
        <f>+SUM(AO39,AT39,AX39,AY39,BE39)</f>
        <v>811</v>
      </c>
      <c r="AO39" s="121">
        <f>+SUM(AP39:AS39)</f>
        <v>811</v>
      </c>
      <c r="AP39" s="121">
        <v>811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14872</v>
      </c>
      <c r="BE39" s="121">
        <v>0</v>
      </c>
      <c r="BF39" s="121">
        <v>0</v>
      </c>
      <c r="BG39" s="121">
        <f>+SUM(BF39,AN39,AF39)</f>
        <v>811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12177</v>
      </c>
      <c r="BP39" s="121">
        <f>SUM(L39,AN39)</f>
        <v>4057</v>
      </c>
      <c r="BQ39" s="121">
        <f>SUM(M39,AO39)</f>
        <v>4057</v>
      </c>
      <c r="BR39" s="121">
        <f>SUM(N39,AP39)</f>
        <v>4057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122039</v>
      </c>
      <c r="CG39" s="121">
        <f>SUM(AC39,BE39)</f>
        <v>0</v>
      </c>
      <c r="CH39" s="121">
        <f>SUM(AD39,BF39)</f>
        <v>0</v>
      </c>
      <c r="CI39" s="121">
        <f>SUM(AE39,BG39)</f>
        <v>4057</v>
      </c>
    </row>
    <row r="40" spans="1:87" s="136" customFormat="1" ht="13.5" customHeight="1" x14ac:dyDescent="0.15">
      <c r="A40" s="119" t="s">
        <v>5</v>
      </c>
      <c r="B40" s="120" t="s">
        <v>455</v>
      </c>
      <c r="C40" s="119" t="s">
        <v>456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67673</v>
      </c>
      <c r="M40" s="121">
        <f>+SUM(N40:Q40)</f>
        <v>25287</v>
      </c>
      <c r="N40" s="121">
        <v>11851</v>
      </c>
      <c r="O40" s="121">
        <v>13436</v>
      </c>
      <c r="P40" s="121">
        <v>0</v>
      </c>
      <c r="Q40" s="121">
        <v>0</v>
      </c>
      <c r="R40" s="121">
        <f>+SUM(S40:U40)</f>
        <v>1742</v>
      </c>
      <c r="S40" s="121">
        <v>842</v>
      </c>
      <c r="T40" s="121">
        <v>900</v>
      </c>
      <c r="U40" s="121">
        <v>0</v>
      </c>
      <c r="V40" s="121">
        <v>0</v>
      </c>
      <c r="W40" s="121">
        <f>+SUM(X40:AA40)</f>
        <v>40644</v>
      </c>
      <c r="X40" s="121">
        <v>38400</v>
      </c>
      <c r="Y40" s="121">
        <v>2244</v>
      </c>
      <c r="Z40" s="121">
        <v>0</v>
      </c>
      <c r="AA40" s="121">
        <v>0</v>
      </c>
      <c r="AB40" s="121">
        <v>98463</v>
      </c>
      <c r="AC40" s="121">
        <v>0</v>
      </c>
      <c r="AD40" s="121">
        <v>0</v>
      </c>
      <c r="AE40" s="121">
        <f>+SUM(D40,L40,AD40)</f>
        <v>67673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42404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67673</v>
      </c>
      <c r="BQ40" s="121">
        <f>SUM(M40,AO40)</f>
        <v>25287</v>
      </c>
      <c r="BR40" s="121">
        <f>SUM(N40,AP40)</f>
        <v>11851</v>
      </c>
      <c r="BS40" s="121">
        <f>SUM(O40,AQ40)</f>
        <v>13436</v>
      </c>
      <c r="BT40" s="121">
        <f>SUM(P40,AR40)</f>
        <v>0</v>
      </c>
      <c r="BU40" s="121">
        <f>SUM(Q40,AS40)</f>
        <v>0</v>
      </c>
      <c r="BV40" s="121">
        <f>SUM(R40,AT40)</f>
        <v>1742</v>
      </c>
      <c r="BW40" s="121">
        <f>SUM(S40,AU40)</f>
        <v>842</v>
      </c>
      <c r="BX40" s="121">
        <f>SUM(T40,AV40)</f>
        <v>900</v>
      </c>
      <c r="BY40" s="121">
        <f>SUM(U40,AW40)</f>
        <v>0</v>
      </c>
      <c r="BZ40" s="121">
        <f>SUM(V40,AX40)</f>
        <v>0</v>
      </c>
      <c r="CA40" s="121">
        <f>SUM(W40,AY40)</f>
        <v>40644</v>
      </c>
      <c r="CB40" s="121">
        <f>SUM(X40,AZ40)</f>
        <v>38400</v>
      </c>
      <c r="CC40" s="121">
        <f>SUM(Y40,BA40)</f>
        <v>2244</v>
      </c>
      <c r="CD40" s="121">
        <f>SUM(Z40,BB40)</f>
        <v>0</v>
      </c>
      <c r="CE40" s="121">
        <f>SUM(AA40,BC40)</f>
        <v>0</v>
      </c>
      <c r="CF40" s="121">
        <f>SUM(AB40,BD40)</f>
        <v>140867</v>
      </c>
      <c r="CG40" s="121">
        <f>SUM(AC40,BE40)</f>
        <v>0</v>
      </c>
      <c r="CH40" s="121">
        <f>SUM(AD40,BF40)</f>
        <v>0</v>
      </c>
      <c r="CI40" s="121">
        <f>SUM(AE40,BG40)</f>
        <v>67673</v>
      </c>
    </row>
    <row r="41" spans="1:87" s="136" customFormat="1" ht="13.5" customHeight="1" x14ac:dyDescent="0.15">
      <c r="A41" s="119" t="s">
        <v>5</v>
      </c>
      <c r="B41" s="120" t="s">
        <v>354</v>
      </c>
      <c r="C41" s="119" t="s">
        <v>355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323758</v>
      </c>
      <c r="AO41" s="121">
        <f>+SUM(AP41:AS41)</f>
        <v>39172</v>
      </c>
      <c r="AP41" s="121">
        <v>39172</v>
      </c>
      <c r="AQ41" s="121">
        <v>0</v>
      </c>
      <c r="AR41" s="121">
        <v>0</v>
      </c>
      <c r="AS41" s="121">
        <v>0</v>
      </c>
      <c r="AT41" s="121">
        <f>+SUM(AU41:AW41)</f>
        <v>147320</v>
      </c>
      <c r="AU41" s="121">
        <v>0</v>
      </c>
      <c r="AV41" s="121">
        <v>147320</v>
      </c>
      <c r="AW41" s="121">
        <v>0</v>
      </c>
      <c r="AX41" s="121">
        <v>0</v>
      </c>
      <c r="AY41" s="121">
        <f>+SUM(AZ41:BC41)</f>
        <v>137266</v>
      </c>
      <c r="AZ41" s="121">
        <v>0</v>
      </c>
      <c r="BA41" s="121">
        <v>137266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323758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323758</v>
      </c>
      <c r="BQ41" s="121">
        <f>SUM(M41,AO41)</f>
        <v>39172</v>
      </c>
      <c r="BR41" s="121">
        <f>SUM(N41,AP41)</f>
        <v>39172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147320</v>
      </c>
      <c r="BW41" s="121">
        <f>SUM(S41,AU41)</f>
        <v>0</v>
      </c>
      <c r="BX41" s="121">
        <f>SUM(T41,AV41)</f>
        <v>147320</v>
      </c>
      <c r="BY41" s="121">
        <f>SUM(U41,AW41)</f>
        <v>0</v>
      </c>
      <c r="BZ41" s="121">
        <f>SUM(V41,AX41)</f>
        <v>0</v>
      </c>
      <c r="CA41" s="121">
        <f>SUM(W41,AY41)</f>
        <v>137266</v>
      </c>
      <c r="CB41" s="121">
        <f>SUM(X41,AZ41)</f>
        <v>0</v>
      </c>
      <c r="CC41" s="121">
        <f>SUM(Y41,BA41)</f>
        <v>137266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323758</v>
      </c>
    </row>
    <row r="42" spans="1:87" s="136" customFormat="1" ht="13.5" customHeight="1" x14ac:dyDescent="0.15">
      <c r="A42" s="119" t="s">
        <v>5</v>
      </c>
      <c r="B42" s="120" t="s">
        <v>385</v>
      </c>
      <c r="C42" s="119" t="s">
        <v>386</v>
      </c>
      <c r="D42" s="121">
        <f>+SUM(E42,J42)</f>
        <v>118476</v>
      </c>
      <c r="E42" s="121">
        <f>+SUM(F42:I42)</f>
        <v>118476</v>
      </c>
      <c r="F42" s="121">
        <v>0</v>
      </c>
      <c r="G42" s="121">
        <v>118476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384748</v>
      </c>
      <c r="M42" s="121">
        <f>+SUM(N42:Q42)</f>
        <v>26653</v>
      </c>
      <c r="N42" s="121">
        <v>22570</v>
      </c>
      <c r="O42" s="121">
        <v>0</v>
      </c>
      <c r="P42" s="121">
        <v>4083</v>
      </c>
      <c r="Q42" s="121">
        <v>0</v>
      </c>
      <c r="R42" s="121">
        <f>+SUM(S42:U42)</f>
        <v>112713</v>
      </c>
      <c r="S42" s="121">
        <v>0</v>
      </c>
      <c r="T42" s="121">
        <v>111779</v>
      </c>
      <c r="U42" s="121">
        <v>934</v>
      </c>
      <c r="V42" s="121">
        <v>0</v>
      </c>
      <c r="W42" s="121">
        <f>+SUM(X42:AA42)</f>
        <v>245382</v>
      </c>
      <c r="X42" s="121">
        <v>0</v>
      </c>
      <c r="Y42" s="121">
        <v>221015</v>
      </c>
      <c r="Z42" s="121">
        <v>13500</v>
      </c>
      <c r="AA42" s="121">
        <v>10867</v>
      </c>
      <c r="AB42" s="121">
        <v>0</v>
      </c>
      <c r="AC42" s="121">
        <v>0</v>
      </c>
      <c r="AD42" s="121">
        <v>22574</v>
      </c>
      <c r="AE42" s="121">
        <f>+SUM(D42,L42,AD42)</f>
        <v>525798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350421</v>
      </c>
      <c r="AO42" s="121">
        <f>+SUM(AP42:AS42)</f>
        <v>42668</v>
      </c>
      <c r="AP42" s="121">
        <v>36005</v>
      </c>
      <c r="AQ42" s="121">
        <v>0</v>
      </c>
      <c r="AR42" s="121">
        <v>6663</v>
      </c>
      <c r="AS42" s="121">
        <v>0</v>
      </c>
      <c r="AT42" s="121">
        <f>+SUM(AU42:AW42)</f>
        <v>92474</v>
      </c>
      <c r="AU42" s="121">
        <v>0</v>
      </c>
      <c r="AV42" s="121">
        <v>92474</v>
      </c>
      <c r="AW42" s="121">
        <v>0</v>
      </c>
      <c r="AX42" s="121">
        <v>0</v>
      </c>
      <c r="AY42" s="121">
        <f>+SUM(AZ42:BC42)</f>
        <v>215279</v>
      </c>
      <c r="AZ42" s="121">
        <v>146981</v>
      </c>
      <c r="BA42" s="121">
        <v>66672</v>
      </c>
      <c r="BB42" s="121">
        <v>0</v>
      </c>
      <c r="BC42" s="121">
        <v>1626</v>
      </c>
      <c r="BD42" s="121">
        <v>0</v>
      </c>
      <c r="BE42" s="121">
        <v>0</v>
      </c>
      <c r="BF42" s="121">
        <v>4874</v>
      </c>
      <c r="BG42" s="121">
        <f>+SUM(BF42,AN42,AF42)</f>
        <v>355295</v>
      </c>
      <c r="BH42" s="121">
        <f>SUM(D42,AF42)</f>
        <v>118476</v>
      </c>
      <c r="BI42" s="121">
        <f>SUM(E42,AG42)</f>
        <v>118476</v>
      </c>
      <c r="BJ42" s="121">
        <f>SUM(F42,AH42)</f>
        <v>0</v>
      </c>
      <c r="BK42" s="121">
        <f>SUM(G42,AI42)</f>
        <v>118476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735169</v>
      </c>
      <c r="BQ42" s="121">
        <f>SUM(M42,AO42)</f>
        <v>69321</v>
      </c>
      <c r="BR42" s="121">
        <f>SUM(N42,AP42)</f>
        <v>58575</v>
      </c>
      <c r="BS42" s="121">
        <f>SUM(O42,AQ42)</f>
        <v>0</v>
      </c>
      <c r="BT42" s="121">
        <f>SUM(P42,AR42)</f>
        <v>10746</v>
      </c>
      <c r="BU42" s="121">
        <f>SUM(Q42,AS42)</f>
        <v>0</v>
      </c>
      <c r="BV42" s="121">
        <f>SUM(R42,AT42)</f>
        <v>205187</v>
      </c>
      <c r="BW42" s="121">
        <f>SUM(S42,AU42)</f>
        <v>0</v>
      </c>
      <c r="BX42" s="121">
        <f>SUM(T42,AV42)</f>
        <v>204253</v>
      </c>
      <c r="BY42" s="121">
        <f>SUM(U42,AW42)</f>
        <v>934</v>
      </c>
      <c r="BZ42" s="121">
        <f>SUM(V42,AX42)</f>
        <v>0</v>
      </c>
      <c r="CA42" s="121">
        <f>SUM(W42,AY42)</f>
        <v>460661</v>
      </c>
      <c r="CB42" s="121">
        <f>SUM(X42,AZ42)</f>
        <v>146981</v>
      </c>
      <c r="CC42" s="121">
        <f>SUM(Y42,BA42)</f>
        <v>287687</v>
      </c>
      <c r="CD42" s="121">
        <f>SUM(Z42,BB42)</f>
        <v>13500</v>
      </c>
      <c r="CE42" s="121">
        <f>SUM(AA42,BC42)</f>
        <v>12493</v>
      </c>
      <c r="CF42" s="121">
        <f>SUM(AB42,BD42)</f>
        <v>0</v>
      </c>
      <c r="CG42" s="121">
        <f>SUM(AC42,BE42)</f>
        <v>0</v>
      </c>
      <c r="CH42" s="121">
        <f>SUM(AD42,BF42)</f>
        <v>27448</v>
      </c>
      <c r="CI42" s="121">
        <f>SUM(AE42,BG42)</f>
        <v>881093</v>
      </c>
    </row>
    <row r="43" spans="1:87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390775</v>
      </c>
      <c r="AO43" s="121">
        <f>+SUM(AP43:AS43)</f>
        <v>37666</v>
      </c>
      <c r="AP43" s="121">
        <v>21753</v>
      </c>
      <c r="AQ43" s="121">
        <v>0</v>
      </c>
      <c r="AR43" s="121">
        <v>15913</v>
      </c>
      <c r="AS43" s="121">
        <v>0</v>
      </c>
      <c r="AT43" s="121">
        <f>+SUM(AU43:AW43)</f>
        <v>154916</v>
      </c>
      <c r="AU43" s="121">
        <v>0</v>
      </c>
      <c r="AV43" s="121">
        <v>154916</v>
      </c>
      <c r="AW43" s="121">
        <v>0</v>
      </c>
      <c r="AX43" s="121">
        <v>0</v>
      </c>
      <c r="AY43" s="121">
        <f>+SUM(AZ43:BC43)</f>
        <v>198193</v>
      </c>
      <c r="AZ43" s="121">
        <v>168901</v>
      </c>
      <c r="BA43" s="121">
        <v>29292</v>
      </c>
      <c r="BB43" s="121">
        <v>0</v>
      </c>
      <c r="BC43" s="121">
        <v>0</v>
      </c>
      <c r="BD43" s="121">
        <v>0</v>
      </c>
      <c r="BE43" s="121">
        <v>0</v>
      </c>
      <c r="BF43" s="121">
        <v>2689</v>
      </c>
      <c r="BG43" s="121">
        <f>+SUM(BF43,AN43,AF43)</f>
        <v>393464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390775</v>
      </c>
      <c r="BQ43" s="121">
        <f>SUM(M43,AO43)</f>
        <v>37666</v>
      </c>
      <c r="BR43" s="121">
        <f>SUM(N43,AP43)</f>
        <v>21753</v>
      </c>
      <c r="BS43" s="121">
        <f>SUM(O43,AQ43)</f>
        <v>0</v>
      </c>
      <c r="BT43" s="121">
        <f>SUM(P43,AR43)</f>
        <v>15913</v>
      </c>
      <c r="BU43" s="121">
        <f>SUM(Q43,AS43)</f>
        <v>0</v>
      </c>
      <c r="BV43" s="121">
        <f>SUM(R43,AT43)</f>
        <v>154916</v>
      </c>
      <c r="BW43" s="121">
        <f>SUM(S43,AU43)</f>
        <v>0</v>
      </c>
      <c r="BX43" s="121">
        <f>SUM(T43,AV43)</f>
        <v>154916</v>
      </c>
      <c r="BY43" s="121">
        <f>SUM(U43,AW43)</f>
        <v>0</v>
      </c>
      <c r="BZ43" s="121">
        <f>SUM(V43,AX43)</f>
        <v>0</v>
      </c>
      <c r="CA43" s="121">
        <f>SUM(W43,AY43)</f>
        <v>198193</v>
      </c>
      <c r="CB43" s="121">
        <f>SUM(X43,AZ43)</f>
        <v>168901</v>
      </c>
      <c r="CC43" s="121">
        <f>SUM(Y43,BA43)</f>
        <v>29292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2689</v>
      </c>
      <c r="CI43" s="121">
        <f>SUM(AE43,BG43)</f>
        <v>393464</v>
      </c>
    </row>
    <row r="44" spans="1:87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18706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18706</v>
      </c>
      <c r="AM44" s="121">
        <v>0</v>
      </c>
      <c r="AN44" s="121">
        <f>+SUM(AO44,AT44,AX44,AY44,BE44)</f>
        <v>252625</v>
      </c>
      <c r="AO44" s="121">
        <f>+SUM(AP44:AS44)</f>
        <v>52826</v>
      </c>
      <c r="AP44" s="121">
        <v>52826</v>
      </c>
      <c r="AQ44" s="121">
        <v>0</v>
      </c>
      <c r="AR44" s="121">
        <v>0</v>
      </c>
      <c r="AS44" s="121">
        <v>0</v>
      </c>
      <c r="AT44" s="121">
        <f>+SUM(AU44:AW44)</f>
        <v>48851</v>
      </c>
      <c r="AU44" s="121">
        <v>181</v>
      </c>
      <c r="AV44" s="121">
        <v>48670</v>
      </c>
      <c r="AW44" s="121">
        <v>0</v>
      </c>
      <c r="AX44" s="121">
        <v>0</v>
      </c>
      <c r="AY44" s="121">
        <f>+SUM(AZ44:BC44)</f>
        <v>150948</v>
      </c>
      <c r="AZ44" s="121">
        <v>120481</v>
      </c>
      <c r="BA44" s="121">
        <v>30467</v>
      </c>
      <c r="BB44" s="121">
        <v>0</v>
      </c>
      <c r="BC44" s="121">
        <v>0</v>
      </c>
      <c r="BD44" s="121">
        <v>0</v>
      </c>
      <c r="BE44" s="121">
        <v>0</v>
      </c>
      <c r="BF44" s="121">
        <v>31662</v>
      </c>
      <c r="BG44" s="121">
        <f>+SUM(BF44,AN44,AF44)</f>
        <v>302993</v>
      </c>
      <c r="BH44" s="121">
        <f>SUM(D44,AF44)</f>
        <v>18706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18706</v>
      </c>
      <c r="BO44" s="121">
        <f>SUM(K44,AM44)</f>
        <v>0</v>
      </c>
      <c r="BP44" s="121">
        <f>SUM(L44,AN44)</f>
        <v>252625</v>
      </c>
      <c r="BQ44" s="121">
        <f>SUM(M44,AO44)</f>
        <v>52826</v>
      </c>
      <c r="BR44" s="121">
        <f>SUM(N44,AP44)</f>
        <v>52826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48851</v>
      </c>
      <c r="BW44" s="121">
        <f>SUM(S44,AU44)</f>
        <v>181</v>
      </c>
      <c r="BX44" s="121">
        <f>SUM(T44,AV44)</f>
        <v>48670</v>
      </c>
      <c r="BY44" s="121">
        <f>SUM(U44,AW44)</f>
        <v>0</v>
      </c>
      <c r="BZ44" s="121">
        <f>SUM(V44,AX44)</f>
        <v>0</v>
      </c>
      <c r="CA44" s="121">
        <f>SUM(W44,AY44)</f>
        <v>150948</v>
      </c>
      <c r="CB44" s="121">
        <f>SUM(X44,AZ44)</f>
        <v>120481</v>
      </c>
      <c r="CC44" s="121">
        <f>SUM(Y44,BA44)</f>
        <v>30467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31662</v>
      </c>
      <c r="CI44" s="121">
        <f>SUM(AE44,BG44)</f>
        <v>302993</v>
      </c>
    </row>
    <row r="45" spans="1:87" s="136" customFormat="1" ht="13.5" customHeight="1" x14ac:dyDescent="0.15">
      <c r="A45" s="119" t="s">
        <v>5</v>
      </c>
      <c r="B45" s="120" t="s">
        <v>331</v>
      </c>
      <c r="C45" s="119" t="s">
        <v>332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289008</v>
      </c>
      <c r="M45" s="121">
        <f>+SUM(N45:Q45)</f>
        <v>79621</v>
      </c>
      <c r="N45" s="121">
        <v>37873</v>
      </c>
      <c r="O45" s="121">
        <v>0</v>
      </c>
      <c r="P45" s="121">
        <v>41748</v>
      </c>
      <c r="Q45" s="121">
        <v>0</v>
      </c>
      <c r="R45" s="121">
        <f>+SUM(S45:U45)</f>
        <v>208018</v>
      </c>
      <c r="S45" s="121">
        <v>0</v>
      </c>
      <c r="T45" s="121">
        <v>208018</v>
      </c>
      <c r="U45" s="121">
        <v>0</v>
      </c>
      <c r="V45" s="121">
        <v>0</v>
      </c>
      <c r="W45" s="121">
        <f>+SUM(X45:AA45)</f>
        <v>1369</v>
      </c>
      <c r="X45" s="121">
        <v>425</v>
      </c>
      <c r="Y45" s="121">
        <v>944</v>
      </c>
      <c r="Z45" s="121">
        <v>0</v>
      </c>
      <c r="AA45" s="121">
        <v>0</v>
      </c>
      <c r="AB45" s="121">
        <v>0</v>
      </c>
      <c r="AC45" s="121">
        <v>0</v>
      </c>
      <c r="AD45" s="121">
        <v>0</v>
      </c>
      <c r="AE45" s="121">
        <f>+SUM(D45,L45,AD45)</f>
        <v>289008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289008</v>
      </c>
      <c r="BQ45" s="121">
        <f>SUM(M45,AO45)</f>
        <v>79621</v>
      </c>
      <c r="BR45" s="121">
        <f>SUM(N45,AP45)</f>
        <v>37873</v>
      </c>
      <c r="BS45" s="121">
        <f>SUM(O45,AQ45)</f>
        <v>0</v>
      </c>
      <c r="BT45" s="121">
        <f>SUM(P45,AR45)</f>
        <v>41748</v>
      </c>
      <c r="BU45" s="121">
        <f>SUM(Q45,AS45)</f>
        <v>0</v>
      </c>
      <c r="BV45" s="121">
        <f>SUM(R45,AT45)</f>
        <v>208018</v>
      </c>
      <c r="BW45" s="121">
        <f>SUM(S45,AU45)</f>
        <v>0</v>
      </c>
      <c r="BX45" s="121">
        <f>SUM(T45,AV45)</f>
        <v>208018</v>
      </c>
      <c r="BY45" s="121">
        <f>SUM(U45,AW45)</f>
        <v>0</v>
      </c>
      <c r="BZ45" s="121">
        <f>SUM(V45,AX45)</f>
        <v>0</v>
      </c>
      <c r="CA45" s="121">
        <f>SUM(W45,AY45)</f>
        <v>1369</v>
      </c>
      <c r="CB45" s="121">
        <f>SUM(X45,AZ45)</f>
        <v>425</v>
      </c>
      <c r="CC45" s="121">
        <f>SUM(Y45,BA45)</f>
        <v>944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289008</v>
      </c>
    </row>
    <row r="46" spans="1:87" s="136" customFormat="1" ht="13.5" customHeight="1" x14ac:dyDescent="0.15">
      <c r="A46" s="119" t="s">
        <v>5</v>
      </c>
      <c r="B46" s="120" t="s">
        <v>364</v>
      </c>
      <c r="C46" s="119" t="s">
        <v>365</v>
      </c>
      <c r="D46" s="121">
        <f>+SUM(E46,J46)</f>
        <v>5454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5454</v>
      </c>
      <c r="K46" s="121">
        <v>0</v>
      </c>
      <c r="L46" s="121">
        <f>+SUM(M46,R46,V46,W46,AC46)</f>
        <v>536384</v>
      </c>
      <c r="M46" s="121">
        <f>+SUM(N46:Q46)</f>
        <v>18737</v>
      </c>
      <c r="N46" s="121">
        <v>18737</v>
      </c>
      <c r="O46" s="121">
        <v>0</v>
      </c>
      <c r="P46" s="121">
        <v>0</v>
      </c>
      <c r="Q46" s="121">
        <v>0</v>
      </c>
      <c r="R46" s="121">
        <f>+SUM(S46:U46)</f>
        <v>128898</v>
      </c>
      <c r="S46" s="121">
        <v>0</v>
      </c>
      <c r="T46" s="121">
        <v>114147</v>
      </c>
      <c r="U46" s="121">
        <v>14751</v>
      </c>
      <c r="V46" s="121">
        <v>0</v>
      </c>
      <c r="W46" s="121">
        <f>+SUM(X46:AA46)</f>
        <v>388749</v>
      </c>
      <c r="X46" s="121">
        <v>171804</v>
      </c>
      <c r="Y46" s="121">
        <v>211112</v>
      </c>
      <c r="Z46" s="121">
        <v>2081</v>
      </c>
      <c r="AA46" s="121">
        <v>3752</v>
      </c>
      <c r="AB46" s="121">
        <v>0</v>
      </c>
      <c r="AC46" s="121">
        <v>0</v>
      </c>
      <c r="AD46" s="121">
        <v>0</v>
      </c>
      <c r="AE46" s="121">
        <f>+SUM(D46,L46,AD46)</f>
        <v>541838</v>
      </c>
      <c r="AF46" s="121">
        <f>+SUM(AG46,AL46)</f>
        <v>67171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67171</v>
      </c>
      <c r="AM46" s="121">
        <v>0</v>
      </c>
      <c r="AN46" s="121">
        <f>+SUM(AO46,AT46,AX46,AY46,BE46)</f>
        <v>229773</v>
      </c>
      <c r="AO46" s="121">
        <f>+SUM(AP46:AS46)</f>
        <v>22851</v>
      </c>
      <c r="AP46" s="121">
        <v>8543</v>
      </c>
      <c r="AQ46" s="121">
        <v>0</v>
      </c>
      <c r="AR46" s="121">
        <v>14308</v>
      </c>
      <c r="AS46" s="121">
        <v>0</v>
      </c>
      <c r="AT46" s="121">
        <f>+SUM(AU46:AW46)</f>
        <v>4273</v>
      </c>
      <c r="AU46" s="121">
        <v>0</v>
      </c>
      <c r="AV46" s="121">
        <v>4273</v>
      </c>
      <c r="AW46" s="121">
        <v>0</v>
      </c>
      <c r="AX46" s="121">
        <v>0</v>
      </c>
      <c r="AY46" s="121">
        <f>+SUM(AZ46:BC46)</f>
        <v>202649</v>
      </c>
      <c r="AZ46" s="121">
        <v>175953</v>
      </c>
      <c r="BA46" s="121">
        <v>7066</v>
      </c>
      <c r="BB46" s="121">
        <v>17349</v>
      </c>
      <c r="BC46" s="121">
        <v>2281</v>
      </c>
      <c r="BD46" s="121">
        <v>0</v>
      </c>
      <c r="BE46" s="121">
        <v>0</v>
      </c>
      <c r="BF46" s="121">
        <v>0</v>
      </c>
      <c r="BG46" s="121">
        <f>+SUM(BF46,AN46,AF46)</f>
        <v>296944</v>
      </c>
      <c r="BH46" s="121">
        <f>SUM(D46,AF46)</f>
        <v>72625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72625</v>
      </c>
      <c r="BO46" s="121">
        <f>SUM(K46,AM46)</f>
        <v>0</v>
      </c>
      <c r="BP46" s="121">
        <f>SUM(L46,AN46)</f>
        <v>766157</v>
      </c>
      <c r="BQ46" s="121">
        <f>SUM(M46,AO46)</f>
        <v>41588</v>
      </c>
      <c r="BR46" s="121">
        <f>SUM(N46,AP46)</f>
        <v>27280</v>
      </c>
      <c r="BS46" s="121">
        <f>SUM(O46,AQ46)</f>
        <v>0</v>
      </c>
      <c r="BT46" s="121">
        <f>SUM(P46,AR46)</f>
        <v>14308</v>
      </c>
      <c r="BU46" s="121">
        <f>SUM(Q46,AS46)</f>
        <v>0</v>
      </c>
      <c r="BV46" s="121">
        <f>SUM(R46,AT46)</f>
        <v>133171</v>
      </c>
      <c r="BW46" s="121">
        <f>SUM(S46,AU46)</f>
        <v>0</v>
      </c>
      <c r="BX46" s="121">
        <f>SUM(T46,AV46)</f>
        <v>118420</v>
      </c>
      <c r="BY46" s="121">
        <f>SUM(U46,AW46)</f>
        <v>14751</v>
      </c>
      <c r="BZ46" s="121">
        <f>SUM(V46,AX46)</f>
        <v>0</v>
      </c>
      <c r="CA46" s="121">
        <f>SUM(W46,AY46)</f>
        <v>591398</v>
      </c>
      <c r="CB46" s="121">
        <f>SUM(X46,AZ46)</f>
        <v>347757</v>
      </c>
      <c r="CC46" s="121">
        <f>SUM(Y46,BA46)</f>
        <v>218178</v>
      </c>
      <c r="CD46" s="121">
        <f>SUM(Z46,BB46)</f>
        <v>19430</v>
      </c>
      <c r="CE46" s="121">
        <f>SUM(AA46,BC46)</f>
        <v>6033</v>
      </c>
      <c r="CF46" s="121">
        <f>SUM(AB46,BD46)</f>
        <v>0</v>
      </c>
      <c r="CG46" s="121">
        <f>SUM(AC46,BE46)</f>
        <v>0</v>
      </c>
      <c r="CH46" s="121">
        <f>SUM(AD46,BF46)</f>
        <v>0</v>
      </c>
      <c r="CI46" s="121">
        <f>SUM(AE46,BG46)</f>
        <v>838782</v>
      </c>
    </row>
    <row r="47" spans="1:87" s="136" customFormat="1" ht="13.5" customHeight="1" x14ac:dyDescent="0.15">
      <c r="A47" s="119" t="s">
        <v>5</v>
      </c>
      <c r="B47" s="120" t="s">
        <v>333</v>
      </c>
      <c r="C47" s="119" t="s">
        <v>334</v>
      </c>
      <c r="D47" s="121">
        <f>+SUM(E47,J47)</f>
        <v>1735530</v>
      </c>
      <c r="E47" s="121">
        <f>+SUM(F47:I47)</f>
        <v>1733666</v>
      </c>
      <c r="F47" s="121">
        <v>0</v>
      </c>
      <c r="G47" s="121">
        <v>1724511</v>
      </c>
      <c r="H47" s="121">
        <v>4968</v>
      </c>
      <c r="I47" s="121">
        <v>4187</v>
      </c>
      <c r="J47" s="121">
        <v>1864</v>
      </c>
      <c r="K47" s="121">
        <v>0</v>
      </c>
      <c r="L47" s="121">
        <f>+SUM(M47,R47,V47,W47,AC47)</f>
        <v>1443387</v>
      </c>
      <c r="M47" s="121">
        <f>+SUM(N47:Q47)</f>
        <v>66124</v>
      </c>
      <c r="N47" s="121">
        <v>66124</v>
      </c>
      <c r="O47" s="121">
        <v>0</v>
      </c>
      <c r="P47" s="121">
        <v>0</v>
      </c>
      <c r="Q47" s="121">
        <v>0</v>
      </c>
      <c r="R47" s="121">
        <f>+SUM(S47:U47)</f>
        <v>424293</v>
      </c>
      <c r="S47" s="121">
        <v>4601</v>
      </c>
      <c r="T47" s="121">
        <v>405645</v>
      </c>
      <c r="U47" s="121">
        <v>14047</v>
      </c>
      <c r="V47" s="121">
        <v>0</v>
      </c>
      <c r="W47" s="121">
        <f>+SUM(X47:AA47)</f>
        <v>952970</v>
      </c>
      <c r="X47" s="121">
        <v>225893</v>
      </c>
      <c r="Y47" s="121">
        <v>684245</v>
      </c>
      <c r="Z47" s="121">
        <v>42832</v>
      </c>
      <c r="AA47" s="121">
        <v>0</v>
      </c>
      <c r="AB47" s="121">
        <v>0</v>
      </c>
      <c r="AC47" s="121">
        <v>0</v>
      </c>
      <c r="AD47" s="121">
        <v>135968</v>
      </c>
      <c r="AE47" s="121">
        <f>+SUM(D47,L47,AD47)</f>
        <v>3314885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1735530</v>
      </c>
      <c r="BI47" s="121">
        <f>SUM(E47,AG47)</f>
        <v>1733666</v>
      </c>
      <c r="BJ47" s="121">
        <f>SUM(F47,AH47)</f>
        <v>0</v>
      </c>
      <c r="BK47" s="121">
        <f>SUM(G47,AI47)</f>
        <v>1724511</v>
      </c>
      <c r="BL47" s="121">
        <f>SUM(H47,AJ47)</f>
        <v>4968</v>
      </c>
      <c r="BM47" s="121">
        <f>SUM(I47,AK47)</f>
        <v>4187</v>
      </c>
      <c r="BN47" s="121">
        <f>SUM(J47,AL47)</f>
        <v>1864</v>
      </c>
      <c r="BO47" s="121">
        <f>SUM(K47,AM47)</f>
        <v>0</v>
      </c>
      <c r="BP47" s="121">
        <f>SUM(L47,AN47)</f>
        <v>1443387</v>
      </c>
      <c r="BQ47" s="121">
        <f>SUM(M47,AO47)</f>
        <v>66124</v>
      </c>
      <c r="BR47" s="121">
        <f>SUM(N47,AP47)</f>
        <v>66124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424293</v>
      </c>
      <c r="BW47" s="121">
        <f>SUM(S47,AU47)</f>
        <v>4601</v>
      </c>
      <c r="BX47" s="121">
        <f>SUM(T47,AV47)</f>
        <v>405645</v>
      </c>
      <c r="BY47" s="121">
        <f>SUM(U47,AW47)</f>
        <v>14047</v>
      </c>
      <c r="BZ47" s="121">
        <f>SUM(V47,AX47)</f>
        <v>0</v>
      </c>
      <c r="CA47" s="121">
        <f>SUM(W47,AY47)</f>
        <v>952970</v>
      </c>
      <c r="CB47" s="121">
        <f>SUM(X47,AZ47)</f>
        <v>225893</v>
      </c>
      <c r="CC47" s="121">
        <f>SUM(Y47,BA47)</f>
        <v>684245</v>
      </c>
      <c r="CD47" s="121">
        <f>SUM(Z47,BB47)</f>
        <v>42832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135968</v>
      </c>
      <c r="CI47" s="121">
        <f>SUM(AE47,BG47)</f>
        <v>3314885</v>
      </c>
    </row>
    <row r="48" spans="1:87" s="136" customFormat="1" ht="13.5" customHeight="1" x14ac:dyDescent="0.15">
      <c r="A48" s="119" t="s">
        <v>5</v>
      </c>
      <c r="B48" s="120" t="s">
        <v>372</v>
      </c>
      <c r="C48" s="119" t="s">
        <v>373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1576341</v>
      </c>
      <c r="M48" s="121">
        <f>+SUM(N48:Q48)</f>
        <v>98579</v>
      </c>
      <c r="N48" s="121">
        <v>90426</v>
      </c>
      <c r="O48" s="121">
        <v>0</v>
      </c>
      <c r="P48" s="121">
        <v>8153</v>
      </c>
      <c r="Q48" s="121">
        <v>0</v>
      </c>
      <c r="R48" s="121">
        <f>+SUM(S48:U48)</f>
        <v>765365</v>
      </c>
      <c r="S48" s="121">
        <v>0</v>
      </c>
      <c r="T48" s="121">
        <v>724093</v>
      </c>
      <c r="U48" s="121">
        <v>41272</v>
      </c>
      <c r="V48" s="121">
        <v>0</v>
      </c>
      <c r="W48" s="121">
        <f>+SUM(X48:AA48)</f>
        <v>712397</v>
      </c>
      <c r="X48" s="121">
        <v>312538</v>
      </c>
      <c r="Y48" s="121">
        <v>374722</v>
      </c>
      <c r="Z48" s="121">
        <v>21532</v>
      </c>
      <c r="AA48" s="121">
        <v>3605</v>
      </c>
      <c r="AB48" s="121">
        <v>0</v>
      </c>
      <c r="AC48" s="121">
        <v>0</v>
      </c>
      <c r="AD48" s="121">
        <v>0</v>
      </c>
      <c r="AE48" s="121">
        <f>+SUM(D48,L48,AD48)</f>
        <v>1576341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357342</v>
      </c>
      <c r="AO48" s="121">
        <f>+SUM(AP48:AS48)</f>
        <v>89669</v>
      </c>
      <c r="AP48" s="121">
        <v>56064</v>
      </c>
      <c r="AQ48" s="121">
        <v>0</v>
      </c>
      <c r="AR48" s="121">
        <v>33605</v>
      </c>
      <c r="AS48" s="121">
        <v>0</v>
      </c>
      <c r="AT48" s="121">
        <f>+SUM(AU48:AW48)</f>
        <v>192982</v>
      </c>
      <c r="AU48" s="121">
        <v>0</v>
      </c>
      <c r="AV48" s="121">
        <v>192982</v>
      </c>
      <c r="AW48" s="121">
        <v>0</v>
      </c>
      <c r="AX48" s="121">
        <v>0</v>
      </c>
      <c r="AY48" s="121">
        <f>+SUM(AZ48:BC48)</f>
        <v>74691</v>
      </c>
      <c r="AZ48" s="121">
        <v>0</v>
      </c>
      <c r="BA48" s="121">
        <v>74691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357342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1933683</v>
      </c>
      <c r="BQ48" s="121">
        <f>SUM(M48,AO48)</f>
        <v>188248</v>
      </c>
      <c r="BR48" s="121">
        <f>SUM(N48,AP48)</f>
        <v>146490</v>
      </c>
      <c r="BS48" s="121">
        <f>SUM(O48,AQ48)</f>
        <v>0</v>
      </c>
      <c r="BT48" s="121">
        <f>SUM(P48,AR48)</f>
        <v>41758</v>
      </c>
      <c r="BU48" s="121">
        <f>SUM(Q48,AS48)</f>
        <v>0</v>
      </c>
      <c r="BV48" s="121">
        <f>SUM(R48,AT48)</f>
        <v>958347</v>
      </c>
      <c r="BW48" s="121">
        <f>SUM(S48,AU48)</f>
        <v>0</v>
      </c>
      <c r="BX48" s="121">
        <f>SUM(T48,AV48)</f>
        <v>917075</v>
      </c>
      <c r="BY48" s="121">
        <f>SUM(U48,AW48)</f>
        <v>41272</v>
      </c>
      <c r="BZ48" s="121">
        <f>SUM(V48,AX48)</f>
        <v>0</v>
      </c>
      <c r="CA48" s="121">
        <f>SUM(W48,AY48)</f>
        <v>787088</v>
      </c>
      <c r="CB48" s="121">
        <f>SUM(X48,AZ48)</f>
        <v>312538</v>
      </c>
      <c r="CC48" s="121">
        <f>SUM(Y48,BA48)</f>
        <v>449413</v>
      </c>
      <c r="CD48" s="121">
        <f>SUM(Z48,BB48)</f>
        <v>21532</v>
      </c>
      <c r="CE48" s="121">
        <f>SUM(AA48,BC48)</f>
        <v>3605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1933683</v>
      </c>
    </row>
    <row r="49" spans="1:87" s="136" customFormat="1" ht="13.5" customHeight="1" x14ac:dyDescent="0.15">
      <c r="A49" s="119" t="s">
        <v>5</v>
      </c>
      <c r="B49" s="120" t="s">
        <v>335</v>
      </c>
      <c r="C49" s="119" t="s">
        <v>336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451839</v>
      </c>
      <c r="AO49" s="121">
        <f>+SUM(AP49:AS49)</f>
        <v>46181</v>
      </c>
      <c r="AP49" s="121">
        <v>46181</v>
      </c>
      <c r="AQ49" s="121">
        <v>0</v>
      </c>
      <c r="AR49" s="121">
        <v>0</v>
      </c>
      <c r="AS49" s="121">
        <v>0</v>
      </c>
      <c r="AT49" s="121">
        <f>+SUM(AU49:AW49)</f>
        <v>351</v>
      </c>
      <c r="AU49" s="121">
        <v>0</v>
      </c>
      <c r="AV49" s="121">
        <v>351</v>
      </c>
      <c r="AW49" s="121">
        <v>0</v>
      </c>
      <c r="AX49" s="121">
        <v>0</v>
      </c>
      <c r="AY49" s="121">
        <f>+SUM(AZ49:BC49)</f>
        <v>405307</v>
      </c>
      <c r="AZ49" s="121">
        <v>0</v>
      </c>
      <c r="BA49" s="121">
        <v>405307</v>
      </c>
      <c r="BB49" s="121">
        <v>0</v>
      </c>
      <c r="BC49" s="121">
        <v>0</v>
      </c>
      <c r="BD49" s="121">
        <v>0</v>
      </c>
      <c r="BE49" s="121">
        <v>0</v>
      </c>
      <c r="BF49" s="121">
        <v>18870</v>
      </c>
      <c r="BG49" s="121">
        <f>+SUM(BF49,AN49,AF49)</f>
        <v>470709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451839</v>
      </c>
      <c r="BQ49" s="121">
        <f>SUM(M49,AO49)</f>
        <v>46181</v>
      </c>
      <c r="BR49" s="121">
        <f>SUM(N49,AP49)</f>
        <v>46181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351</v>
      </c>
      <c r="BW49" s="121">
        <f>SUM(S49,AU49)</f>
        <v>0</v>
      </c>
      <c r="BX49" s="121">
        <f>SUM(T49,AV49)</f>
        <v>351</v>
      </c>
      <c r="BY49" s="121">
        <f>SUM(U49,AW49)</f>
        <v>0</v>
      </c>
      <c r="BZ49" s="121">
        <f>SUM(V49,AX49)</f>
        <v>0</v>
      </c>
      <c r="CA49" s="121">
        <f>SUM(W49,AY49)</f>
        <v>405307</v>
      </c>
      <c r="CB49" s="121">
        <f>SUM(X49,AZ49)</f>
        <v>0</v>
      </c>
      <c r="CC49" s="121">
        <f>SUM(Y49,BA49)</f>
        <v>405307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18870</v>
      </c>
      <c r="CI49" s="121">
        <f>SUM(AE49,BG49)</f>
        <v>470709</v>
      </c>
    </row>
    <row r="50" spans="1:87" s="136" customFormat="1" ht="13.5" customHeight="1" x14ac:dyDescent="0.15">
      <c r="A50" s="119" t="s">
        <v>5</v>
      </c>
      <c r="B50" s="120" t="s">
        <v>345</v>
      </c>
      <c r="C50" s="119" t="s">
        <v>346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203296</v>
      </c>
      <c r="M50" s="121">
        <f>+SUM(N50:Q50)</f>
        <v>89216</v>
      </c>
      <c r="N50" s="121">
        <v>26533</v>
      </c>
      <c r="O50" s="121">
        <v>23858</v>
      </c>
      <c r="P50" s="121">
        <v>23258</v>
      </c>
      <c r="Q50" s="121">
        <v>15567</v>
      </c>
      <c r="R50" s="121">
        <f>+SUM(S50:U50)</f>
        <v>23519</v>
      </c>
      <c r="S50" s="121">
        <v>10097</v>
      </c>
      <c r="T50" s="121">
        <v>7419</v>
      </c>
      <c r="U50" s="121">
        <v>6003</v>
      </c>
      <c r="V50" s="121">
        <v>0</v>
      </c>
      <c r="W50" s="121">
        <f>+SUM(X50:AA50)</f>
        <v>90561</v>
      </c>
      <c r="X50" s="121">
        <v>54679</v>
      </c>
      <c r="Y50" s="121">
        <v>22466</v>
      </c>
      <c r="Z50" s="121">
        <v>6594</v>
      </c>
      <c r="AA50" s="121">
        <v>6822</v>
      </c>
      <c r="AB50" s="121">
        <v>0</v>
      </c>
      <c r="AC50" s="121">
        <v>0</v>
      </c>
      <c r="AD50" s="121">
        <v>7252</v>
      </c>
      <c r="AE50" s="121">
        <f>+SUM(D50,L50,AD50)</f>
        <v>210548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203296</v>
      </c>
      <c r="BQ50" s="121">
        <f>SUM(M50,AO50)</f>
        <v>89216</v>
      </c>
      <c r="BR50" s="121">
        <f>SUM(N50,AP50)</f>
        <v>26533</v>
      </c>
      <c r="BS50" s="121">
        <f>SUM(O50,AQ50)</f>
        <v>23858</v>
      </c>
      <c r="BT50" s="121">
        <f>SUM(P50,AR50)</f>
        <v>23258</v>
      </c>
      <c r="BU50" s="121">
        <f>SUM(Q50,AS50)</f>
        <v>15567</v>
      </c>
      <c r="BV50" s="121">
        <f>SUM(R50,AT50)</f>
        <v>23519</v>
      </c>
      <c r="BW50" s="121">
        <f>SUM(S50,AU50)</f>
        <v>10097</v>
      </c>
      <c r="BX50" s="121">
        <f>SUM(T50,AV50)</f>
        <v>7419</v>
      </c>
      <c r="BY50" s="121">
        <f>SUM(U50,AW50)</f>
        <v>6003</v>
      </c>
      <c r="BZ50" s="121">
        <f>SUM(V50,AX50)</f>
        <v>0</v>
      </c>
      <c r="CA50" s="121">
        <f>SUM(W50,AY50)</f>
        <v>90561</v>
      </c>
      <c r="CB50" s="121">
        <f>SUM(X50,AZ50)</f>
        <v>54679</v>
      </c>
      <c r="CC50" s="121">
        <f>SUM(Y50,BA50)</f>
        <v>22466</v>
      </c>
      <c r="CD50" s="121">
        <f>SUM(Z50,BB50)</f>
        <v>6594</v>
      </c>
      <c r="CE50" s="121">
        <f>SUM(AA50,BC50)</f>
        <v>6822</v>
      </c>
      <c r="CF50" s="121">
        <f>SUM(AB50,BD50)</f>
        <v>0</v>
      </c>
      <c r="CG50" s="121">
        <f>SUM(AC50,BE50)</f>
        <v>0</v>
      </c>
      <c r="CH50" s="121">
        <f>SUM(AD50,BF50)</f>
        <v>7252</v>
      </c>
      <c r="CI50" s="121">
        <f>SUM(AE50,BG50)</f>
        <v>210548</v>
      </c>
    </row>
    <row r="51" spans="1:87" s="136" customFormat="1" ht="13.5" customHeight="1" x14ac:dyDescent="0.15">
      <c r="A51" s="119" t="s">
        <v>5</v>
      </c>
      <c r="B51" s="120" t="s">
        <v>380</v>
      </c>
      <c r="C51" s="119" t="s">
        <v>381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159581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159581</v>
      </c>
      <c r="AZ51" s="121">
        <v>0</v>
      </c>
      <c r="BA51" s="121">
        <v>159581</v>
      </c>
      <c r="BB51" s="121">
        <v>0</v>
      </c>
      <c r="BC51" s="121">
        <v>0</v>
      </c>
      <c r="BD51" s="121">
        <v>0</v>
      </c>
      <c r="BE51" s="121">
        <v>0</v>
      </c>
      <c r="BF51" s="121">
        <v>370</v>
      </c>
      <c r="BG51" s="121">
        <f>+SUM(BF51,AN51,AF51)</f>
        <v>159951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159581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159581</v>
      </c>
      <c r="CB51" s="121">
        <f>SUM(X51,AZ51)</f>
        <v>0</v>
      </c>
      <c r="CC51" s="121">
        <f>SUM(Y51,BA51)</f>
        <v>159581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370</v>
      </c>
      <c r="CI51" s="121">
        <f>SUM(AE51,BG51)</f>
        <v>159951</v>
      </c>
    </row>
    <row r="52" spans="1:87" s="136" customFormat="1" ht="13.5" customHeight="1" x14ac:dyDescent="0.15">
      <c r="A52" s="119" t="s">
        <v>5</v>
      </c>
      <c r="B52" s="120" t="s">
        <v>340</v>
      </c>
      <c r="C52" s="119" t="s">
        <v>341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640253</v>
      </c>
      <c r="M52" s="121">
        <f>+SUM(N52:Q52)</f>
        <v>48044</v>
      </c>
      <c r="N52" s="121">
        <v>48044</v>
      </c>
      <c r="O52" s="121">
        <v>0</v>
      </c>
      <c r="P52" s="121">
        <v>0</v>
      </c>
      <c r="Q52" s="121">
        <v>0</v>
      </c>
      <c r="R52" s="121">
        <f>+SUM(S52:U52)</f>
        <v>186314</v>
      </c>
      <c r="S52" s="121">
        <v>130</v>
      </c>
      <c r="T52" s="121">
        <v>136282</v>
      </c>
      <c r="U52" s="121">
        <v>49902</v>
      </c>
      <c r="V52" s="121">
        <v>0</v>
      </c>
      <c r="W52" s="121">
        <f>+SUM(X52:AA52)</f>
        <v>405895</v>
      </c>
      <c r="X52" s="121">
        <v>147609</v>
      </c>
      <c r="Y52" s="121">
        <v>192477</v>
      </c>
      <c r="Z52" s="121">
        <v>65809</v>
      </c>
      <c r="AA52" s="121">
        <v>0</v>
      </c>
      <c r="AB52" s="121">
        <v>0</v>
      </c>
      <c r="AC52" s="121">
        <v>0</v>
      </c>
      <c r="AD52" s="121">
        <v>27638</v>
      </c>
      <c r="AE52" s="121">
        <f>+SUM(D52,L52,AD52)</f>
        <v>667891</v>
      </c>
      <c r="AF52" s="121">
        <f>+SUM(AG52,AL52)</f>
        <v>422896</v>
      </c>
      <c r="AG52" s="121">
        <f>+SUM(AH52:AK52)</f>
        <v>422896</v>
      </c>
      <c r="AH52" s="121">
        <v>0</v>
      </c>
      <c r="AI52" s="121">
        <v>422896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165474</v>
      </c>
      <c r="AO52" s="121">
        <f>+SUM(AP52:AS52)</f>
        <v>16573</v>
      </c>
      <c r="AP52" s="121">
        <v>16573</v>
      </c>
      <c r="AQ52" s="121">
        <v>0</v>
      </c>
      <c r="AR52" s="121">
        <v>0</v>
      </c>
      <c r="AS52" s="121">
        <v>0</v>
      </c>
      <c r="AT52" s="121">
        <f>+SUM(AU52:AW52)</f>
        <v>76759</v>
      </c>
      <c r="AU52" s="121">
        <v>0</v>
      </c>
      <c r="AV52" s="121">
        <v>76759</v>
      </c>
      <c r="AW52" s="121">
        <v>0</v>
      </c>
      <c r="AX52" s="121">
        <v>0</v>
      </c>
      <c r="AY52" s="121">
        <f>+SUM(AZ52:BC52)</f>
        <v>72142</v>
      </c>
      <c r="AZ52" s="121">
        <v>35767</v>
      </c>
      <c r="BA52" s="121">
        <v>36375</v>
      </c>
      <c r="BB52" s="121">
        <v>0</v>
      </c>
      <c r="BC52" s="121">
        <v>0</v>
      </c>
      <c r="BD52" s="121">
        <v>0</v>
      </c>
      <c r="BE52" s="121">
        <v>0</v>
      </c>
      <c r="BF52" s="121">
        <v>6567</v>
      </c>
      <c r="BG52" s="121">
        <f>+SUM(BF52,AN52,AF52)</f>
        <v>594937</v>
      </c>
      <c r="BH52" s="121">
        <f>SUM(D52,AF52)</f>
        <v>422896</v>
      </c>
      <c r="BI52" s="121">
        <f>SUM(E52,AG52)</f>
        <v>422896</v>
      </c>
      <c r="BJ52" s="121">
        <f>SUM(F52,AH52)</f>
        <v>0</v>
      </c>
      <c r="BK52" s="121">
        <f>SUM(G52,AI52)</f>
        <v>422896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805727</v>
      </c>
      <c r="BQ52" s="121">
        <f>SUM(M52,AO52)</f>
        <v>64617</v>
      </c>
      <c r="BR52" s="121">
        <f>SUM(N52,AP52)</f>
        <v>64617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263073</v>
      </c>
      <c r="BW52" s="121">
        <f>SUM(S52,AU52)</f>
        <v>130</v>
      </c>
      <c r="BX52" s="121">
        <f>SUM(T52,AV52)</f>
        <v>213041</v>
      </c>
      <c r="BY52" s="121">
        <f>SUM(U52,AW52)</f>
        <v>49902</v>
      </c>
      <c r="BZ52" s="121">
        <f>SUM(V52,AX52)</f>
        <v>0</v>
      </c>
      <c r="CA52" s="121">
        <f>SUM(W52,AY52)</f>
        <v>478037</v>
      </c>
      <c r="CB52" s="121">
        <f>SUM(X52,AZ52)</f>
        <v>183376</v>
      </c>
      <c r="CC52" s="121">
        <f>SUM(Y52,BA52)</f>
        <v>228852</v>
      </c>
      <c r="CD52" s="121">
        <f>SUM(Z52,BB52)</f>
        <v>65809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34205</v>
      </c>
      <c r="CI52" s="121">
        <f>SUM(AE52,BG52)</f>
        <v>1262828</v>
      </c>
    </row>
    <row r="53" spans="1:87" s="136" customFormat="1" ht="13.5" customHeight="1" x14ac:dyDescent="0.15">
      <c r="A53" s="119" t="s">
        <v>5</v>
      </c>
      <c r="B53" s="120" t="s">
        <v>393</v>
      </c>
      <c r="C53" s="119" t="s">
        <v>394</v>
      </c>
      <c r="D53" s="121">
        <f>+SUM(E53,J53)</f>
        <v>15082</v>
      </c>
      <c r="E53" s="121">
        <f>+SUM(F53:I53)</f>
        <v>13499</v>
      </c>
      <c r="F53" s="121">
        <v>0</v>
      </c>
      <c r="G53" s="121">
        <v>13499</v>
      </c>
      <c r="H53" s="121">
        <v>0</v>
      </c>
      <c r="I53" s="121">
        <v>0</v>
      </c>
      <c r="J53" s="121">
        <v>1583</v>
      </c>
      <c r="K53" s="121">
        <v>0</v>
      </c>
      <c r="L53" s="121">
        <f>+SUM(M53,R53,V53,W53,AC53)</f>
        <v>569570</v>
      </c>
      <c r="M53" s="121">
        <f>+SUM(N53:Q53)</f>
        <v>130106</v>
      </c>
      <c r="N53" s="121">
        <v>130106</v>
      </c>
      <c r="O53" s="121">
        <v>0</v>
      </c>
      <c r="P53" s="121">
        <v>0</v>
      </c>
      <c r="Q53" s="121">
        <v>0</v>
      </c>
      <c r="R53" s="121">
        <f>+SUM(S53:U53)</f>
        <v>340351</v>
      </c>
      <c r="S53" s="121">
        <v>0</v>
      </c>
      <c r="T53" s="121">
        <v>321956</v>
      </c>
      <c r="U53" s="121">
        <v>18395</v>
      </c>
      <c r="V53" s="121">
        <v>0</v>
      </c>
      <c r="W53" s="121">
        <f>+SUM(X53:AA53)</f>
        <v>99113</v>
      </c>
      <c r="X53" s="121">
        <v>0</v>
      </c>
      <c r="Y53" s="121">
        <v>96134</v>
      </c>
      <c r="Z53" s="121">
        <v>2979</v>
      </c>
      <c r="AA53" s="121">
        <v>0</v>
      </c>
      <c r="AB53" s="121">
        <v>0</v>
      </c>
      <c r="AC53" s="121">
        <v>0</v>
      </c>
      <c r="AD53" s="121">
        <v>389</v>
      </c>
      <c r="AE53" s="121">
        <f>+SUM(D53,L53,AD53)</f>
        <v>585041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413454</v>
      </c>
      <c r="AO53" s="121">
        <f>+SUM(AP53:AS53)</f>
        <v>48191</v>
      </c>
      <c r="AP53" s="121">
        <v>48191</v>
      </c>
      <c r="AQ53" s="121">
        <v>0</v>
      </c>
      <c r="AR53" s="121">
        <v>0</v>
      </c>
      <c r="AS53" s="121">
        <v>0</v>
      </c>
      <c r="AT53" s="121">
        <f>+SUM(AU53:AW53)</f>
        <v>304200</v>
      </c>
      <c r="AU53" s="121">
        <v>0</v>
      </c>
      <c r="AV53" s="121">
        <v>303640</v>
      </c>
      <c r="AW53" s="121">
        <v>560</v>
      </c>
      <c r="AX53" s="121">
        <v>0</v>
      </c>
      <c r="AY53" s="121">
        <f>+SUM(AZ53:BC53)</f>
        <v>61063</v>
      </c>
      <c r="AZ53" s="121">
        <v>0</v>
      </c>
      <c r="BA53" s="121">
        <v>60971</v>
      </c>
      <c r="BB53" s="121">
        <v>92</v>
      </c>
      <c r="BC53" s="121">
        <v>0</v>
      </c>
      <c r="BD53" s="121">
        <v>0</v>
      </c>
      <c r="BE53" s="121">
        <v>0</v>
      </c>
      <c r="BF53" s="121">
        <v>331</v>
      </c>
      <c r="BG53" s="121">
        <f>+SUM(BF53,AN53,AF53)</f>
        <v>413785</v>
      </c>
      <c r="BH53" s="121">
        <f>SUM(D53,AF53)</f>
        <v>15082</v>
      </c>
      <c r="BI53" s="121">
        <f>SUM(E53,AG53)</f>
        <v>13499</v>
      </c>
      <c r="BJ53" s="121">
        <f>SUM(F53,AH53)</f>
        <v>0</v>
      </c>
      <c r="BK53" s="121">
        <f>SUM(G53,AI53)</f>
        <v>13499</v>
      </c>
      <c r="BL53" s="121">
        <f>SUM(H53,AJ53)</f>
        <v>0</v>
      </c>
      <c r="BM53" s="121">
        <f>SUM(I53,AK53)</f>
        <v>0</v>
      </c>
      <c r="BN53" s="121">
        <f>SUM(J53,AL53)</f>
        <v>1583</v>
      </c>
      <c r="BO53" s="121">
        <f>SUM(K53,AM53)</f>
        <v>0</v>
      </c>
      <c r="BP53" s="121">
        <f>SUM(L53,AN53)</f>
        <v>983024</v>
      </c>
      <c r="BQ53" s="121">
        <f>SUM(M53,AO53)</f>
        <v>178297</v>
      </c>
      <c r="BR53" s="121">
        <f>SUM(N53,AP53)</f>
        <v>178297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644551</v>
      </c>
      <c r="BW53" s="121">
        <f>SUM(S53,AU53)</f>
        <v>0</v>
      </c>
      <c r="BX53" s="121">
        <f>SUM(T53,AV53)</f>
        <v>625596</v>
      </c>
      <c r="BY53" s="121">
        <f>SUM(U53,AW53)</f>
        <v>18955</v>
      </c>
      <c r="BZ53" s="121">
        <f>SUM(V53,AX53)</f>
        <v>0</v>
      </c>
      <c r="CA53" s="121">
        <f>SUM(W53,AY53)</f>
        <v>160176</v>
      </c>
      <c r="CB53" s="121">
        <f>SUM(X53,AZ53)</f>
        <v>0</v>
      </c>
      <c r="CC53" s="121">
        <f>SUM(Y53,BA53)</f>
        <v>157105</v>
      </c>
      <c r="CD53" s="121">
        <f>SUM(Z53,BB53)</f>
        <v>3071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720</v>
      </c>
      <c r="CI53" s="121">
        <f>SUM(AE53,BG53)</f>
        <v>998826</v>
      </c>
    </row>
    <row r="54" spans="1:87" s="136" customFormat="1" ht="13.5" customHeight="1" x14ac:dyDescent="0.15">
      <c r="A54" s="119" t="s">
        <v>5</v>
      </c>
      <c r="B54" s="120" t="s">
        <v>347</v>
      </c>
      <c r="C54" s="119" t="s">
        <v>348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157915</v>
      </c>
      <c r="AO54" s="121">
        <f>+SUM(AP54:AS54)</f>
        <v>22124</v>
      </c>
      <c r="AP54" s="121">
        <v>22124</v>
      </c>
      <c r="AQ54" s="121">
        <v>0</v>
      </c>
      <c r="AR54" s="121">
        <v>0</v>
      </c>
      <c r="AS54" s="121">
        <v>0</v>
      </c>
      <c r="AT54" s="121">
        <f>+SUM(AU54:AW54)</f>
        <v>24659</v>
      </c>
      <c r="AU54" s="121">
        <v>0</v>
      </c>
      <c r="AV54" s="121">
        <v>24659</v>
      </c>
      <c r="AW54" s="121">
        <v>0</v>
      </c>
      <c r="AX54" s="121">
        <v>0</v>
      </c>
      <c r="AY54" s="121">
        <f>+SUM(AZ54:BC54)</f>
        <v>111132</v>
      </c>
      <c r="AZ54" s="121">
        <v>0</v>
      </c>
      <c r="BA54" s="121">
        <v>111132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157915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157915</v>
      </c>
      <c r="BQ54" s="121">
        <f>SUM(M54,AO54)</f>
        <v>22124</v>
      </c>
      <c r="BR54" s="121">
        <f>SUM(N54,AP54)</f>
        <v>22124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24659</v>
      </c>
      <c r="BW54" s="121">
        <f>SUM(S54,AU54)</f>
        <v>0</v>
      </c>
      <c r="BX54" s="121">
        <f>SUM(T54,AV54)</f>
        <v>24659</v>
      </c>
      <c r="BY54" s="121">
        <f>SUM(U54,AW54)</f>
        <v>0</v>
      </c>
      <c r="BZ54" s="121">
        <f>SUM(V54,AX54)</f>
        <v>0</v>
      </c>
      <c r="CA54" s="121">
        <f>SUM(W54,AY54)</f>
        <v>111132</v>
      </c>
      <c r="CB54" s="121">
        <f>SUM(X54,AZ54)</f>
        <v>0</v>
      </c>
      <c r="CC54" s="121">
        <f>SUM(Y54,BA54)</f>
        <v>111132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157915</v>
      </c>
    </row>
    <row r="55" spans="1:87" s="136" customFormat="1" ht="13.5" customHeight="1" x14ac:dyDescent="0.15">
      <c r="A55" s="119" t="s">
        <v>5</v>
      </c>
      <c r="B55" s="120" t="s">
        <v>356</v>
      </c>
      <c r="C55" s="119" t="s">
        <v>357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341943</v>
      </c>
      <c r="M55" s="121">
        <f>+SUM(N55:Q55)</f>
        <v>54893</v>
      </c>
      <c r="N55" s="121">
        <v>54893</v>
      </c>
      <c r="O55" s="121">
        <v>0</v>
      </c>
      <c r="P55" s="121">
        <v>0</v>
      </c>
      <c r="Q55" s="121">
        <v>0</v>
      </c>
      <c r="R55" s="121">
        <f>+SUM(S55:U55)</f>
        <v>9811</v>
      </c>
      <c r="S55" s="121">
        <v>9811</v>
      </c>
      <c r="T55" s="121">
        <v>0</v>
      </c>
      <c r="U55" s="121">
        <v>0</v>
      </c>
      <c r="V55" s="121">
        <v>0</v>
      </c>
      <c r="W55" s="121">
        <f>+SUM(X55:AA55)</f>
        <v>277239</v>
      </c>
      <c r="X55" s="121">
        <v>51620</v>
      </c>
      <c r="Y55" s="121">
        <v>224525</v>
      </c>
      <c r="Z55" s="121">
        <v>0</v>
      </c>
      <c r="AA55" s="121">
        <v>1094</v>
      </c>
      <c r="AB55" s="121">
        <v>0</v>
      </c>
      <c r="AC55" s="121">
        <v>0</v>
      </c>
      <c r="AD55" s="121">
        <v>158920</v>
      </c>
      <c r="AE55" s="121">
        <f>+SUM(D55,L55,AD55)</f>
        <v>500863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341943</v>
      </c>
      <c r="BQ55" s="121">
        <f>SUM(M55,AO55)</f>
        <v>54893</v>
      </c>
      <c r="BR55" s="121">
        <f>SUM(N55,AP55)</f>
        <v>54893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9811</v>
      </c>
      <c r="BW55" s="121">
        <f>SUM(S55,AU55)</f>
        <v>9811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277239</v>
      </c>
      <c r="CB55" s="121">
        <f>SUM(X55,AZ55)</f>
        <v>51620</v>
      </c>
      <c r="CC55" s="121">
        <f>SUM(Y55,BA55)</f>
        <v>224525</v>
      </c>
      <c r="CD55" s="121">
        <f>SUM(Z55,BB55)</f>
        <v>0</v>
      </c>
      <c r="CE55" s="121">
        <f>SUM(AA55,BC55)</f>
        <v>1094</v>
      </c>
      <c r="CF55" s="121">
        <f>SUM(AB55,BD55)</f>
        <v>0</v>
      </c>
      <c r="CG55" s="121">
        <f>SUM(AC55,BE55)</f>
        <v>0</v>
      </c>
      <c r="CH55" s="121">
        <f>SUM(AD55,BF55)</f>
        <v>158920</v>
      </c>
      <c r="CI55" s="121">
        <f>SUM(AE55,BG55)</f>
        <v>500863</v>
      </c>
    </row>
    <row r="56" spans="1:87" s="136" customFormat="1" ht="13.5" customHeight="1" x14ac:dyDescent="0.15">
      <c r="A56" s="119" t="s">
        <v>5</v>
      </c>
      <c r="B56" s="120" t="s">
        <v>349</v>
      </c>
      <c r="C56" s="119" t="s">
        <v>350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793163</v>
      </c>
      <c r="M56" s="121">
        <f>+SUM(N56:Q56)</f>
        <v>48526</v>
      </c>
      <c r="N56" s="121">
        <v>48526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744637</v>
      </c>
      <c r="X56" s="121">
        <v>54595</v>
      </c>
      <c r="Y56" s="121">
        <v>689415</v>
      </c>
      <c r="Z56" s="121">
        <v>0</v>
      </c>
      <c r="AA56" s="121">
        <v>627</v>
      </c>
      <c r="AB56" s="121">
        <v>0</v>
      </c>
      <c r="AC56" s="121">
        <v>0</v>
      </c>
      <c r="AD56" s="121">
        <v>42565</v>
      </c>
      <c r="AE56" s="121">
        <f>+SUM(D56,L56,AD56)</f>
        <v>835728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793163</v>
      </c>
      <c r="BQ56" s="121">
        <f>SUM(M56,AO56)</f>
        <v>48526</v>
      </c>
      <c r="BR56" s="121">
        <f>SUM(N56,AP56)</f>
        <v>48526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744637</v>
      </c>
      <c r="CB56" s="121">
        <f>SUM(X56,AZ56)</f>
        <v>54595</v>
      </c>
      <c r="CC56" s="121">
        <f>SUM(Y56,BA56)</f>
        <v>689415</v>
      </c>
      <c r="CD56" s="121">
        <f>SUM(Z56,BB56)</f>
        <v>0</v>
      </c>
      <c r="CE56" s="121">
        <f>SUM(AA56,BC56)</f>
        <v>627</v>
      </c>
      <c r="CF56" s="121">
        <f>SUM(AB56,BD56)</f>
        <v>0</v>
      </c>
      <c r="CG56" s="121">
        <f>SUM(AC56,BE56)</f>
        <v>0</v>
      </c>
      <c r="CH56" s="121">
        <f>SUM(AD56,BF56)</f>
        <v>42565</v>
      </c>
      <c r="CI56" s="121">
        <f>SUM(AE56,BG56)</f>
        <v>835728</v>
      </c>
    </row>
    <row r="57" spans="1:87" s="136" customFormat="1" ht="13.5" customHeight="1" x14ac:dyDescent="0.15">
      <c r="A57" s="119" t="s">
        <v>5</v>
      </c>
      <c r="B57" s="120" t="s">
        <v>398</v>
      </c>
      <c r="C57" s="119" t="s">
        <v>399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1096808</v>
      </c>
      <c r="M57" s="121">
        <f>+SUM(N57:Q57)</f>
        <v>55957</v>
      </c>
      <c r="N57" s="121">
        <v>49906</v>
      </c>
      <c r="O57" s="121">
        <v>0</v>
      </c>
      <c r="P57" s="121">
        <v>3292</v>
      </c>
      <c r="Q57" s="121">
        <v>2759</v>
      </c>
      <c r="R57" s="121">
        <f>+SUM(S57:U57)</f>
        <v>6095</v>
      </c>
      <c r="S57" s="121">
        <v>0</v>
      </c>
      <c r="T57" s="121">
        <v>3939</v>
      </c>
      <c r="U57" s="121">
        <v>2156</v>
      </c>
      <c r="V57" s="121">
        <v>0</v>
      </c>
      <c r="W57" s="121">
        <f>+SUM(X57:AA57)</f>
        <v>1026769</v>
      </c>
      <c r="X57" s="121">
        <v>86249</v>
      </c>
      <c r="Y57" s="121">
        <v>916365</v>
      </c>
      <c r="Z57" s="121">
        <v>22140</v>
      </c>
      <c r="AA57" s="121">
        <v>2015</v>
      </c>
      <c r="AB57" s="121">
        <v>0</v>
      </c>
      <c r="AC57" s="121">
        <v>7987</v>
      </c>
      <c r="AD57" s="121">
        <v>231150</v>
      </c>
      <c r="AE57" s="121">
        <f>+SUM(D57,L57,AD57)</f>
        <v>1327958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1096808</v>
      </c>
      <c r="BQ57" s="121">
        <f>SUM(M57,AO57)</f>
        <v>55957</v>
      </c>
      <c r="BR57" s="121">
        <f>SUM(N57,AP57)</f>
        <v>49906</v>
      </c>
      <c r="BS57" s="121">
        <f>SUM(O57,AQ57)</f>
        <v>0</v>
      </c>
      <c r="BT57" s="121">
        <f>SUM(P57,AR57)</f>
        <v>3292</v>
      </c>
      <c r="BU57" s="121">
        <f>SUM(Q57,AS57)</f>
        <v>2759</v>
      </c>
      <c r="BV57" s="121">
        <f>SUM(R57,AT57)</f>
        <v>6095</v>
      </c>
      <c r="BW57" s="121">
        <f>SUM(S57,AU57)</f>
        <v>0</v>
      </c>
      <c r="BX57" s="121">
        <f>SUM(T57,AV57)</f>
        <v>3939</v>
      </c>
      <c r="BY57" s="121">
        <f>SUM(U57,AW57)</f>
        <v>2156</v>
      </c>
      <c r="BZ57" s="121">
        <f>SUM(V57,AX57)</f>
        <v>0</v>
      </c>
      <c r="CA57" s="121">
        <f>SUM(W57,AY57)</f>
        <v>1026769</v>
      </c>
      <c r="CB57" s="121">
        <f>SUM(X57,AZ57)</f>
        <v>86249</v>
      </c>
      <c r="CC57" s="121">
        <f>SUM(Y57,BA57)</f>
        <v>916365</v>
      </c>
      <c r="CD57" s="121">
        <f>SUM(Z57,BB57)</f>
        <v>22140</v>
      </c>
      <c r="CE57" s="121">
        <f>SUM(AA57,BC57)</f>
        <v>2015</v>
      </c>
      <c r="CF57" s="121">
        <f>SUM(AB57,BD57)</f>
        <v>0</v>
      </c>
      <c r="CG57" s="121">
        <f>SUM(AC57,BE57)</f>
        <v>7987</v>
      </c>
      <c r="CH57" s="121">
        <f>SUM(AD57,BF57)</f>
        <v>231150</v>
      </c>
      <c r="CI57" s="121">
        <f>SUM(AE57,BG57)</f>
        <v>1327958</v>
      </c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7">
    <sortCondition ref="A8:A57"/>
    <sortCondition ref="B8:B57"/>
    <sortCondition ref="C8:C5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56" man="1"/>
    <brk id="67" min="1" max="5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279</v>
      </c>
      <c r="D7" s="140">
        <f>SUM(L7,T7,AB7,AJ7,AR7,AZ7)</f>
        <v>199376</v>
      </c>
      <c r="E7" s="140">
        <f>SUM(M7,U7,AC7,AK7,AS7,BA7)</f>
        <v>6900178</v>
      </c>
      <c r="F7" s="140">
        <f>SUM(D7:E7)</f>
        <v>7099554</v>
      </c>
      <c r="G7" s="140">
        <f>SUM(O7,W7,AE7,AM7,AU7,BC7)</f>
        <v>413104</v>
      </c>
      <c r="H7" s="140">
        <f>SUM(P7,X7,AF7,AN7,AV7,BD7)</f>
        <v>2476995</v>
      </c>
      <c r="I7" s="140">
        <f>SUM(G7:H7)</f>
        <v>2890099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93126</v>
      </c>
      <c r="M7" s="140">
        <f>SUM(M$8:M$207)</f>
        <v>4217235</v>
      </c>
      <c r="N7" s="140">
        <f>IF(AND(L7&lt;&gt;"",M7&lt;&gt;""),SUM(L7:M7),"")</f>
        <v>4310361</v>
      </c>
      <c r="O7" s="140">
        <f>SUM(O$8:O$207)</f>
        <v>413104</v>
      </c>
      <c r="P7" s="140">
        <f>SUM(P$8:P$207)</f>
        <v>1890621</v>
      </c>
      <c r="Q7" s="140">
        <f>IF(AND(O7&lt;&gt;"",P7&lt;&gt;""),SUM(O7:P7),"")</f>
        <v>2303725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42918</v>
      </c>
      <c r="U7" s="140">
        <f>SUM(U$8:U$207)</f>
        <v>1739460</v>
      </c>
      <c r="V7" s="140">
        <f>IF(AND(T7&lt;&gt;"",U7&lt;&gt;""),SUM(T7:U7),"")</f>
        <v>1782378</v>
      </c>
      <c r="W7" s="140">
        <f>SUM(W$8:W$207)</f>
        <v>0</v>
      </c>
      <c r="X7" s="140">
        <f>SUM(X$8:X$207)</f>
        <v>412532</v>
      </c>
      <c r="Y7" s="140">
        <f>IF(AND(W7&lt;&gt;"",X7&lt;&gt;""),SUM(W7:X7),"")</f>
        <v>412532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3495</v>
      </c>
      <c r="AC7" s="140">
        <f>SUM(AC$8:AC$207)</f>
        <v>354982</v>
      </c>
      <c r="AD7" s="140">
        <f>IF(AND(AB7&lt;&gt;"",AC7&lt;&gt;""),SUM(AB7:AC7),"")</f>
        <v>358477</v>
      </c>
      <c r="AE7" s="140">
        <f>SUM(AE$8:AE$207)</f>
        <v>0</v>
      </c>
      <c r="AF7" s="140">
        <f>SUM(AF$8:AF$207)</f>
        <v>13415</v>
      </c>
      <c r="AG7" s="140">
        <f>IF(AND(AE7&lt;&gt;"",AF7&lt;&gt;""),SUM(AE7:AF7),"")</f>
        <v>13415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59837</v>
      </c>
      <c r="AK7" s="140">
        <f>SUM(AK$8:AK$207)</f>
        <v>588501</v>
      </c>
      <c r="AL7" s="140">
        <f>IF(AND(AJ7&lt;&gt;"",AK7&lt;&gt;""),SUM(AJ7:AK7),"")</f>
        <v>648338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160427</v>
      </c>
      <c r="AW7" s="140">
        <f>IF(AND(AU7&lt;&gt;"",AV7&lt;&gt;""),SUM(AU7:AV7),"")</f>
        <v>160427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SUM(L8,T8,AB8,AJ8,AR8,AZ8)</f>
        <v>59837</v>
      </c>
      <c r="E8" s="121">
        <f>SUM(M8,U8,AC8,AK8,AS8,BA8)</f>
        <v>709307</v>
      </c>
      <c r="F8" s="121">
        <f>SUM(D8:E8)</f>
        <v>769144</v>
      </c>
      <c r="G8" s="121">
        <f>SUM(O8,W8,AE8,AM8,AU8,BC8)</f>
        <v>0</v>
      </c>
      <c r="H8" s="121">
        <f>SUM(P8,X8,AF8,AN8,AV8,BD8)</f>
        <v>246503</v>
      </c>
      <c r="I8" s="121">
        <f>SUM(G8:H8)</f>
        <v>246503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41349</v>
      </c>
      <c r="Q8" s="121">
        <f>IF(AND(O8&lt;&gt;"",P8&lt;&gt;""),SUM(O8:P8),"")</f>
        <v>41349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44727</v>
      </c>
      <c r="Y8" s="121">
        <f>IF(AND(W8&lt;&gt;"",X8&lt;&gt;""),SUM(W8:X8),"")</f>
        <v>44727</v>
      </c>
      <c r="Z8" s="120" t="s">
        <v>331</v>
      </c>
      <c r="AA8" s="119" t="s">
        <v>332</v>
      </c>
      <c r="AB8" s="121">
        <v>0</v>
      </c>
      <c r="AC8" s="121">
        <v>120806</v>
      </c>
      <c r="AD8" s="121">
        <f>IF(AND(AB8&lt;&gt;"",AC8&lt;&gt;""),SUM(AB8:AC8),"")</f>
        <v>120806</v>
      </c>
      <c r="AE8" s="121">
        <v>0</v>
      </c>
      <c r="AF8" s="121">
        <v>0</v>
      </c>
      <c r="AG8" s="121">
        <f>IF(AND(AE8&lt;&gt;"",AF8&lt;&gt;""),SUM(AE8:AF8),"")</f>
        <v>0</v>
      </c>
      <c r="AH8" s="120" t="s">
        <v>333</v>
      </c>
      <c r="AI8" s="119" t="s">
        <v>334</v>
      </c>
      <c r="AJ8" s="121">
        <v>59837</v>
      </c>
      <c r="AK8" s="121">
        <v>588501</v>
      </c>
      <c r="AL8" s="121">
        <f>IF(AND(AJ8&lt;&gt;"",AK8&lt;&gt;""),SUM(AJ8:AK8),"")</f>
        <v>648338</v>
      </c>
      <c r="AM8" s="121">
        <v>0</v>
      </c>
      <c r="AN8" s="121">
        <v>0</v>
      </c>
      <c r="AO8" s="121">
        <f>IF(AND(AM8&lt;&gt;"",AN8&lt;&gt;""),SUM(AM8:AN8),"")</f>
        <v>0</v>
      </c>
      <c r="AP8" s="120" t="s">
        <v>335</v>
      </c>
      <c r="AQ8" s="119" t="s">
        <v>336</v>
      </c>
      <c r="AR8" s="121">
        <v>0</v>
      </c>
      <c r="AS8" s="121">
        <v>0</v>
      </c>
      <c r="AT8" s="121">
        <f>IF(AND(AR8&lt;&gt;"",AS8&lt;&gt;""),SUM(AR8:AS8),"")</f>
        <v>0</v>
      </c>
      <c r="AU8" s="121">
        <v>0</v>
      </c>
      <c r="AV8" s="121">
        <v>160427</v>
      </c>
      <c r="AW8" s="121">
        <f>IF(AND(AU8&lt;&gt;"",AV8&lt;&gt;""),SUM(AU8:AV8),"")</f>
        <v>160427</v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</v>
      </c>
      <c r="B9" s="120" t="s">
        <v>337</v>
      </c>
      <c r="C9" s="119" t="s">
        <v>338</v>
      </c>
      <c r="D9" s="121">
        <f>SUM(L9,T9,AB9,AJ9,AR9,AZ9)</f>
        <v>0</v>
      </c>
      <c r="E9" s="121">
        <f>SUM(M9,U9,AC9,AK9,AS9,BA9)</f>
        <v>254960</v>
      </c>
      <c r="F9" s="121">
        <f>SUM(D9:E9)</f>
        <v>254960</v>
      </c>
      <c r="G9" s="121">
        <f>SUM(O9,W9,AE9,AM9,AU9,BC9)</f>
        <v>234472</v>
      </c>
      <c r="H9" s="121">
        <f>SUM(P9,X9,AF9,AN9,AV9,BD9)</f>
        <v>85313</v>
      </c>
      <c r="I9" s="121">
        <f>SUM(G9:H9)</f>
        <v>319785</v>
      </c>
      <c r="J9" s="120" t="s">
        <v>340</v>
      </c>
      <c r="K9" s="119" t="s">
        <v>341</v>
      </c>
      <c r="L9" s="121">
        <v>0</v>
      </c>
      <c r="M9" s="121">
        <v>254960</v>
      </c>
      <c r="N9" s="121">
        <f>IF(AND(L9&lt;&gt;"",M9&lt;&gt;""),SUM(L9:M9),"")</f>
        <v>254960</v>
      </c>
      <c r="O9" s="121">
        <v>234472</v>
      </c>
      <c r="P9" s="121">
        <v>85313</v>
      </c>
      <c r="Q9" s="121">
        <f>IF(AND(O9&lt;&gt;"",P9&lt;&gt;""),SUM(O9:P9),"")</f>
        <v>319785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</v>
      </c>
      <c r="B10" s="120" t="s">
        <v>342</v>
      </c>
      <c r="C10" s="119" t="s">
        <v>343</v>
      </c>
      <c r="D10" s="121">
        <f>SUM(L10,T10,AB10,AJ10,AR10,AZ10)</f>
        <v>16015</v>
      </c>
      <c r="E10" s="121">
        <f>SUM(M10,U10,AC10,AK10,AS10,BA10)</f>
        <v>368613</v>
      </c>
      <c r="F10" s="121">
        <f>SUM(D10:E10)</f>
        <v>384628</v>
      </c>
      <c r="G10" s="121">
        <f>SUM(O10,W10,AE10,AM10,AU10,BC10)</f>
        <v>0</v>
      </c>
      <c r="H10" s="121">
        <f>SUM(P10,X10,AF10,AN10,AV10,BD10)</f>
        <v>88827</v>
      </c>
      <c r="I10" s="121">
        <f>SUM(G10:H10)</f>
        <v>88827</v>
      </c>
      <c r="J10" s="120" t="s">
        <v>345</v>
      </c>
      <c r="K10" s="119" t="s">
        <v>346</v>
      </c>
      <c r="L10" s="121">
        <v>16015</v>
      </c>
      <c r="M10" s="121">
        <v>138267</v>
      </c>
      <c r="N10" s="121">
        <f>IF(AND(L10&lt;&gt;"",M10&lt;&gt;""),SUM(L10:M10),"")</f>
        <v>154282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347</v>
      </c>
      <c r="S10" s="119" t="s">
        <v>348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88827</v>
      </c>
      <c r="Y10" s="121">
        <f>IF(AND(W10&lt;&gt;"",X10&lt;&gt;""),SUM(W10:X10),"")</f>
        <v>88827</v>
      </c>
      <c r="Z10" s="120" t="s">
        <v>349</v>
      </c>
      <c r="AA10" s="119" t="s">
        <v>350</v>
      </c>
      <c r="AB10" s="121">
        <v>0</v>
      </c>
      <c r="AC10" s="121">
        <v>230346</v>
      </c>
      <c r="AD10" s="121">
        <f>IF(AND(AB10&lt;&gt;"",AC10&lt;&gt;""),SUM(AB10:AC10),"")</f>
        <v>230346</v>
      </c>
      <c r="AE10" s="121">
        <v>0</v>
      </c>
      <c r="AF10" s="121">
        <v>0</v>
      </c>
      <c r="AG10" s="121">
        <f>IF(AND(AE10&lt;&gt;"",AF10&lt;&gt;""),SUM(AE10:AF10),"")</f>
        <v>0</v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</v>
      </c>
      <c r="B11" s="120" t="s">
        <v>351</v>
      </c>
      <c r="C11" s="119" t="s">
        <v>352</v>
      </c>
      <c r="D11" s="121">
        <f>SUM(L11,T11,AB11,AJ11,AR11,AZ11)</f>
        <v>3495</v>
      </c>
      <c r="E11" s="121">
        <f>SUM(M11,U11,AC11,AK11,AS11,BA11)</f>
        <v>3830</v>
      </c>
      <c r="F11" s="121">
        <f>SUM(D11:E11)</f>
        <v>7325</v>
      </c>
      <c r="G11" s="121">
        <f>SUM(O11,W11,AE11,AM11,AU11,BC11)</f>
        <v>0</v>
      </c>
      <c r="H11" s="121">
        <f>SUM(P11,X11,AF11,AN11,AV11,BD11)</f>
        <v>164419</v>
      </c>
      <c r="I11" s="121">
        <f>SUM(G11:H11)</f>
        <v>164419</v>
      </c>
      <c r="J11" s="120" t="s">
        <v>354</v>
      </c>
      <c r="K11" s="119" t="s">
        <v>355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119642</v>
      </c>
      <c r="Q11" s="121">
        <f>IF(AND(O11&lt;&gt;"",P11&lt;&gt;""),SUM(O11:P11),"")</f>
        <v>119642</v>
      </c>
      <c r="R11" s="120" t="s">
        <v>329</v>
      </c>
      <c r="S11" s="119" t="s">
        <v>330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44777</v>
      </c>
      <c r="Y11" s="121">
        <f>IF(AND(W11&lt;&gt;"",X11&lt;&gt;""),SUM(W11:X11),"")</f>
        <v>44777</v>
      </c>
      <c r="Z11" s="120" t="s">
        <v>356</v>
      </c>
      <c r="AA11" s="119" t="s">
        <v>357</v>
      </c>
      <c r="AB11" s="121">
        <v>3495</v>
      </c>
      <c r="AC11" s="121">
        <v>3830</v>
      </c>
      <c r="AD11" s="121">
        <f>IF(AND(AB11&lt;&gt;"",AC11&lt;&gt;""),SUM(AB11:AC11),"")</f>
        <v>7325</v>
      </c>
      <c r="AE11" s="121">
        <v>0</v>
      </c>
      <c r="AF11" s="121">
        <v>0</v>
      </c>
      <c r="AG11" s="121">
        <f>IF(AND(AE11&lt;&gt;"",AF11&lt;&gt;""),SUM(AE11:AF11),"")</f>
        <v>0</v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</v>
      </c>
      <c r="B12" s="120" t="s">
        <v>358</v>
      </c>
      <c r="C12" s="119" t="s">
        <v>359</v>
      </c>
      <c r="D12" s="121">
        <f>SUM(L12,T12,AB12,AJ12,AR12,AZ12)</f>
        <v>3501</v>
      </c>
      <c r="E12" s="121">
        <f>SUM(M12,U12,AC12,AK12,AS12,BA12)</f>
        <v>1638</v>
      </c>
      <c r="F12" s="121">
        <f>SUM(D12:E12)</f>
        <v>5139</v>
      </c>
      <c r="G12" s="121">
        <f>SUM(O12,W12,AE12,AM12,AU12,BC12)</f>
        <v>0</v>
      </c>
      <c r="H12" s="121">
        <f>SUM(P12,X12,AF12,AN12,AV12,BD12)</f>
        <v>121200</v>
      </c>
      <c r="I12" s="121">
        <f>SUM(G12:H12)</f>
        <v>121200</v>
      </c>
      <c r="J12" s="120" t="s">
        <v>354</v>
      </c>
      <c r="K12" s="119" t="s">
        <v>355</v>
      </c>
      <c r="L12" s="121">
        <v>0</v>
      </c>
      <c r="M12" s="121">
        <v>0</v>
      </c>
      <c r="N12" s="121">
        <f>IF(AND(L12&lt;&gt;"",M12&lt;&gt;""),SUM(L12:M12),"")</f>
        <v>0</v>
      </c>
      <c r="O12" s="121">
        <v>0</v>
      </c>
      <c r="P12" s="121">
        <v>121200</v>
      </c>
      <c r="Q12" s="121">
        <f>IF(AND(O12&lt;&gt;"",P12&lt;&gt;""),SUM(O12:P12),"")</f>
        <v>121200</v>
      </c>
      <c r="R12" s="120" t="s">
        <v>356</v>
      </c>
      <c r="S12" s="119" t="s">
        <v>357</v>
      </c>
      <c r="T12" s="121">
        <v>3501</v>
      </c>
      <c r="U12" s="121">
        <v>1638</v>
      </c>
      <c r="V12" s="121">
        <f>IF(AND(T12&lt;&gt;"",U12&lt;&gt;""),SUM(T12:U12),"")</f>
        <v>5139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</v>
      </c>
      <c r="B13" s="120" t="s">
        <v>361</v>
      </c>
      <c r="C13" s="119" t="s">
        <v>362</v>
      </c>
      <c r="D13" s="121">
        <f>SUM(L13,T13,AB13,AJ13,AR13,AZ13)</f>
        <v>2036</v>
      </c>
      <c r="E13" s="121">
        <f>SUM(M13,U13,AC13,AK13,AS13,BA13)</f>
        <v>296795</v>
      </c>
      <c r="F13" s="121">
        <f>SUM(D13:E13)</f>
        <v>298831</v>
      </c>
      <c r="G13" s="121">
        <f>SUM(O13,W13,AE13,AM13,AU13,BC13)</f>
        <v>28209</v>
      </c>
      <c r="H13" s="121">
        <f>SUM(P13,X13,AF13,AN13,AV13,BD13)</f>
        <v>30624</v>
      </c>
      <c r="I13" s="121">
        <f>SUM(G13:H13)</f>
        <v>58833</v>
      </c>
      <c r="J13" s="120" t="s">
        <v>364</v>
      </c>
      <c r="K13" s="119" t="s">
        <v>365</v>
      </c>
      <c r="L13" s="121">
        <v>2036</v>
      </c>
      <c r="M13" s="121">
        <v>296795</v>
      </c>
      <c r="N13" s="121">
        <f>IF(AND(L13&lt;&gt;"",M13&lt;&gt;""),SUM(L13:M13),"")</f>
        <v>298831</v>
      </c>
      <c r="O13" s="121">
        <v>28209</v>
      </c>
      <c r="P13" s="121">
        <v>30624</v>
      </c>
      <c r="Q13" s="121">
        <f>IF(AND(O13&lt;&gt;"",P13&lt;&gt;""),SUM(O13:P13),"")</f>
        <v>58833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</v>
      </c>
      <c r="B14" s="120" t="s">
        <v>366</v>
      </c>
      <c r="C14" s="119" t="s">
        <v>367</v>
      </c>
      <c r="D14" s="121">
        <f>SUM(L14,T14,AB14,AJ14,AR14,AZ14)</f>
        <v>7629</v>
      </c>
      <c r="E14" s="121">
        <f>SUM(M14,U14,AC14,AK14,AS14,BA14)</f>
        <v>92592</v>
      </c>
      <c r="F14" s="121">
        <f>SUM(D14:E14)</f>
        <v>100221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356</v>
      </c>
      <c r="K14" s="119" t="s">
        <v>357</v>
      </c>
      <c r="L14" s="121">
        <v>7629</v>
      </c>
      <c r="M14" s="121">
        <v>92592</v>
      </c>
      <c r="N14" s="121">
        <f>IF(AND(L14&lt;&gt;"",M14&lt;&gt;""),SUM(L14:M14),"")</f>
        <v>100221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</v>
      </c>
      <c r="B15" s="120" t="s">
        <v>369</v>
      </c>
      <c r="C15" s="119" t="s">
        <v>370</v>
      </c>
      <c r="D15" s="121">
        <f>SUM(L15,T15,AB15,AJ15,AR15,AZ15)</f>
        <v>0</v>
      </c>
      <c r="E15" s="121">
        <f>SUM(M15,U15,AC15,AK15,AS15,BA15)</f>
        <v>1280821</v>
      </c>
      <c r="F15" s="121">
        <f>SUM(D15:E15)</f>
        <v>1280821</v>
      </c>
      <c r="G15" s="121">
        <f>SUM(O15,W15,AE15,AM15,AU15,BC15)</f>
        <v>0</v>
      </c>
      <c r="H15" s="121">
        <f>SUM(P15,X15,AF15,AN15,AV15,BD15)</f>
        <v>303422</v>
      </c>
      <c r="I15" s="121">
        <f>SUM(G15:H15)</f>
        <v>303422</v>
      </c>
      <c r="J15" s="120" t="s">
        <v>372</v>
      </c>
      <c r="K15" s="119" t="s">
        <v>373</v>
      </c>
      <c r="L15" s="121">
        <v>0</v>
      </c>
      <c r="M15" s="121">
        <v>1280821</v>
      </c>
      <c r="N15" s="121">
        <f>IF(AND(L15&lt;&gt;"",M15&lt;&gt;""),SUM(L15:M15),"")</f>
        <v>1280821</v>
      </c>
      <c r="O15" s="121">
        <v>0</v>
      </c>
      <c r="P15" s="121">
        <v>303422</v>
      </c>
      <c r="Q15" s="121">
        <f>IF(AND(O15&lt;&gt;"",P15&lt;&gt;""),SUM(O15:P15),"")</f>
        <v>303422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</v>
      </c>
      <c r="B16" s="120" t="s">
        <v>374</v>
      </c>
      <c r="C16" s="119" t="s">
        <v>375</v>
      </c>
      <c r="D16" s="121">
        <f>SUM(L16,T16,AB16,AJ16,AR16,AZ16)</f>
        <v>0</v>
      </c>
      <c r="E16" s="121">
        <f>SUM(M16,U16,AC16,AK16,AS16,BA16)</f>
        <v>124393</v>
      </c>
      <c r="F16" s="121">
        <f>SUM(D16:E16)</f>
        <v>124393</v>
      </c>
      <c r="G16" s="121">
        <f>SUM(O16,W16,AE16,AM16,AU16,BC16)</f>
        <v>0</v>
      </c>
      <c r="H16" s="121">
        <f>SUM(P16,X16,AF16,AN16,AV16,BD16)</f>
        <v>45279</v>
      </c>
      <c r="I16" s="121">
        <f>SUM(G16:H16)</f>
        <v>45279</v>
      </c>
      <c r="J16" s="120" t="s">
        <v>347</v>
      </c>
      <c r="K16" s="119" t="s">
        <v>348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45279</v>
      </c>
      <c r="Q16" s="121">
        <f>IF(AND(O16&lt;&gt;"",P16&lt;&gt;""),SUM(O16:P16),"")</f>
        <v>45279</v>
      </c>
      <c r="R16" s="120" t="s">
        <v>349</v>
      </c>
      <c r="S16" s="119" t="s">
        <v>350</v>
      </c>
      <c r="T16" s="121">
        <v>0</v>
      </c>
      <c r="U16" s="121">
        <v>124393</v>
      </c>
      <c r="V16" s="121">
        <f>IF(AND(T16&lt;&gt;"",U16&lt;&gt;""),SUM(T16:U16),"")</f>
        <v>124393</v>
      </c>
      <c r="W16" s="121">
        <v>0</v>
      </c>
      <c r="X16" s="121">
        <v>0</v>
      </c>
      <c r="Y16" s="121">
        <f>IF(AND(W16&lt;&gt;"",X16&lt;&gt;""),SUM(W16:X16),"")</f>
        <v>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</v>
      </c>
      <c r="B17" s="120" t="s">
        <v>377</v>
      </c>
      <c r="C17" s="119" t="s">
        <v>378</v>
      </c>
      <c r="D17" s="121">
        <f>SUM(L17,T17,AB17,AJ17,AR17,AZ17)</f>
        <v>0</v>
      </c>
      <c r="E17" s="121">
        <f>SUM(M17,U17,AC17,AK17,AS17,BA17)</f>
        <v>216472</v>
      </c>
      <c r="F17" s="121">
        <f>SUM(D17:E17)</f>
        <v>216472</v>
      </c>
      <c r="G17" s="121">
        <f>SUM(O17,W17,AE17,AM17,AU17,BC17)</f>
        <v>0</v>
      </c>
      <c r="H17" s="121">
        <f>SUM(P17,X17,AF17,AN17,AV17,BD17)</f>
        <v>87658</v>
      </c>
      <c r="I17" s="121">
        <f>SUM(G17:H17)</f>
        <v>87658</v>
      </c>
      <c r="J17" s="120" t="s">
        <v>349</v>
      </c>
      <c r="K17" s="119" t="s">
        <v>350</v>
      </c>
      <c r="L17" s="121">
        <v>0</v>
      </c>
      <c r="M17" s="121">
        <v>216472</v>
      </c>
      <c r="N17" s="121">
        <f>IF(AND(L17&lt;&gt;"",M17&lt;&gt;""),SUM(L17:M17),"")</f>
        <v>216472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380</v>
      </c>
      <c r="S17" s="119" t="s">
        <v>381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87658</v>
      </c>
      <c r="Y17" s="121">
        <f>IF(AND(W17&lt;&gt;"",X17&lt;&gt;""),SUM(W17:X17),"")</f>
        <v>87658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</v>
      </c>
      <c r="B18" s="120" t="s">
        <v>382</v>
      </c>
      <c r="C18" s="119" t="s">
        <v>383</v>
      </c>
      <c r="D18" s="121">
        <f>SUM(L18,T18,AB18,AJ18,AR18,AZ18)</f>
        <v>0</v>
      </c>
      <c r="E18" s="121">
        <f>SUM(M18,U18,AC18,AK18,AS18,BA18)</f>
        <v>233785</v>
      </c>
      <c r="F18" s="121">
        <f>SUM(D18:E18)</f>
        <v>233785</v>
      </c>
      <c r="G18" s="121">
        <f>SUM(O18,W18,AE18,AM18,AU18,BC18)</f>
        <v>0</v>
      </c>
      <c r="H18" s="121">
        <f>SUM(P18,X18,AF18,AN18,AV18,BD18)</f>
        <v>101806</v>
      </c>
      <c r="I18" s="121">
        <f>SUM(G18:H18)</f>
        <v>101806</v>
      </c>
      <c r="J18" s="120" t="s">
        <v>385</v>
      </c>
      <c r="K18" s="119" t="s">
        <v>386</v>
      </c>
      <c r="L18" s="121">
        <v>0</v>
      </c>
      <c r="M18" s="121">
        <v>233785</v>
      </c>
      <c r="N18" s="121">
        <f>IF(AND(L18&lt;&gt;"",M18&lt;&gt;""),SUM(L18:M18),"")</f>
        <v>233785</v>
      </c>
      <c r="O18" s="121">
        <v>0</v>
      </c>
      <c r="P18" s="121">
        <v>101806</v>
      </c>
      <c r="Q18" s="121">
        <f>IF(AND(O18&lt;&gt;"",P18&lt;&gt;""),SUM(O18:P18),"")</f>
        <v>101806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</v>
      </c>
      <c r="B19" s="120" t="s">
        <v>387</v>
      </c>
      <c r="C19" s="119" t="s">
        <v>388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102220</v>
      </c>
      <c r="I19" s="121">
        <f>SUM(G19:H19)</f>
        <v>102220</v>
      </c>
      <c r="J19" s="120" t="s">
        <v>327</v>
      </c>
      <c r="K19" s="119" t="s">
        <v>328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102220</v>
      </c>
      <c r="Q19" s="121">
        <f>IF(AND(O19&lt;&gt;"",P19&lt;&gt;""),SUM(O19:P19),"")</f>
        <v>102220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</v>
      </c>
      <c r="B20" s="120" t="s">
        <v>390</v>
      </c>
      <c r="C20" s="119" t="s">
        <v>391</v>
      </c>
      <c r="D20" s="121">
        <f>SUM(L20,T20,AB20,AJ20,AR20,AZ20)</f>
        <v>26457</v>
      </c>
      <c r="E20" s="121">
        <f>SUM(M20,U20,AC20,AK20,AS20,BA20)</f>
        <v>327629</v>
      </c>
      <c r="F20" s="121">
        <f>SUM(D20:E20)</f>
        <v>354086</v>
      </c>
      <c r="G20" s="121">
        <f>SUM(O20,W20,AE20,AM20,AU20,BC20)</f>
        <v>0</v>
      </c>
      <c r="H20" s="121">
        <f>SUM(P20,X20,AF20,AN20,AV20,BD20)</f>
        <v>336443</v>
      </c>
      <c r="I20" s="121">
        <f>SUM(G20:H20)</f>
        <v>336443</v>
      </c>
      <c r="J20" s="120" t="s">
        <v>393</v>
      </c>
      <c r="K20" s="119" t="s">
        <v>394</v>
      </c>
      <c r="L20" s="121">
        <v>26457</v>
      </c>
      <c r="M20" s="121">
        <v>327629</v>
      </c>
      <c r="N20" s="121">
        <f>IF(AND(L20&lt;&gt;"",M20&lt;&gt;""),SUM(L20:M20),"")</f>
        <v>354086</v>
      </c>
      <c r="O20" s="121">
        <v>0</v>
      </c>
      <c r="P20" s="121">
        <v>336443</v>
      </c>
      <c r="Q20" s="121">
        <f>IF(AND(O20&lt;&gt;"",P20&lt;&gt;""),SUM(O20:P20),"")</f>
        <v>336443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</v>
      </c>
      <c r="B21" s="120" t="s">
        <v>395</v>
      </c>
      <c r="C21" s="119" t="s">
        <v>396</v>
      </c>
      <c r="D21" s="121">
        <f>SUM(L21,T21,AB21,AJ21,AR21,AZ21)</f>
        <v>0</v>
      </c>
      <c r="E21" s="121">
        <f>SUM(M21,U21,AC21,AK21,AS21,BA21)</f>
        <v>882627</v>
      </c>
      <c r="F21" s="121">
        <f>SUM(D21:E21)</f>
        <v>882627</v>
      </c>
      <c r="G21" s="121">
        <f>SUM(O21,W21,AE21,AM21,AU21,BC21)</f>
        <v>0</v>
      </c>
      <c r="H21" s="121">
        <f>SUM(P21,X21,AF21,AN21,AV21,BD21)</f>
        <v>224158</v>
      </c>
      <c r="I21" s="121">
        <f>SUM(G21:H21)</f>
        <v>224158</v>
      </c>
      <c r="J21" s="120" t="s">
        <v>335</v>
      </c>
      <c r="K21" s="119" t="s">
        <v>336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224158</v>
      </c>
      <c r="Q21" s="121">
        <f>IF(AND(O21&lt;&gt;"",P21&lt;&gt;""),SUM(O21:P21),"")</f>
        <v>224158</v>
      </c>
      <c r="R21" s="120" t="s">
        <v>398</v>
      </c>
      <c r="S21" s="119" t="s">
        <v>399</v>
      </c>
      <c r="T21" s="121">
        <v>0</v>
      </c>
      <c r="U21" s="121">
        <v>882627</v>
      </c>
      <c r="V21" s="121">
        <f>IF(AND(T21&lt;&gt;"",U21&lt;&gt;""),SUM(T21:U21),"")</f>
        <v>882627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</v>
      </c>
      <c r="B22" s="120" t="s">
        <v>400</v>
      </c>
      <c r="C22" s="119" t="s">
        <v>401</v>
      </c>
      <c r="D22" s="121">
        <f>SUM(L22,T22,AB22,AJ22,AR22,AZ22)</f>
        <v>0</v>
      </c>
      <c r="E22" s="121">
        <f>SUM(M22,U22,AC22,AK22,AS22,BA22)</f>
        <v>310721</v>
      </c>
      <c r="F22" s="121">
        <f>SUM(D22:E22)</f>
        <v>310721</v>
      </c>
      <c r="G22" s="121">
        <f>SUM(O22,W22,AE22,AM22,AU22,BC22)</f>
        <v>0</v>
      </c>
      <c r="H22" s="121">
        <f>SUM(P22,X22,AF22,AN22,AV22,BD22)</f>
        <v>78242</v>
      </c>
      <c r="I22" s="121">
        <f>SUM(G22:H22)</f>
        <v>78242</v>
      </c>
      <c r="J22" s="120" t="s">
        <v>335</v>
      </c>
      <c r="K22" s="119" t="s">
        <v>336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78242</v>
      </c>
      <c r="Q22" s="121">
        <f>IF(AND(O22&lt;&gt;"",P22&lt;&gt;""),SUM(O22:P22),"")</f>
        <v>78242</v>
      </c>
      <c r="R22" s="120" t="s">
        <v>398</v>
      </c>
      <c r="S22" s="119" t="s">
        <v>399</v>
      </c>
      <c r="T22" s="121">
        <v>0</v>
      </c>
      <c r="U22" s="121">
        <v>310721</v>
      </c>
      <c r="V22" s="121">
        <f>IF(AND(T22&lt;&gt;"",U22&lt;&gt;""),SUM(T22:U22),"")</f>
        <v>310721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</v>
      </c>
      <c r="B23" s="120" t="s">
        <v>403</v>
      </c>
      <c r="C23" s="119" t="s">
        <v>404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23427</v>
      </c>
      <c r="I23" s="121">
        <f>SUM(G23:H23)</f>
        <v>23427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23427</v>
      </c>
      <c r="Q23" s="121">
        <f>IF(AND(O23&lt;&gt;"",P23&lt;&gt;""),SUM(O23:P23),"")</f>
        <v>23427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</v>
      </c>
      <c r="B24" s="120" t="s">
        <v>406</v>
      </c>
      <c r="C24" s="119" t="s">
        <v>407</v>
      </c>
      <c r="D24" s="121">
        <f>SUM(L24,T24,AB24,AJ24,AR24,AZ24)</f>
        <v>0</v>
      </c>
      <c r="E24" s="121">
        <f>SUM(M24,U24,AC24,AK24,AS24,BA24)</f>
        <v>130503</v>
      </c>
      <c r="F24" s="121">
        <f>SUM(D24:E24)</f>
        <v>130503</v>
      </c>
      <c r="G24" s="121">
        <f>SUM(O24,W24,AE24,AM24,AU24,BC24)</f>
        <v>0</v>
      </c>
      <c r="H24" s="121">
        <f>SUM(P24,X24,AF24,AN24,AV24,BD24)</f>
        <v>49025</v>
      </c>
      <c r="I24" s="121">
        <f>SUM(G24:H24)</f>
        <v>49025</v>
      </c>
      <c r="J24" s="120" t="s">
        <v>331</v>
      </c>
      <c r="K24" s="119" t="s">
        <v>332</v>
      </c>
      <c r="L24" s="121">
        <v>0</v>
      </c>
      <c r="M24" s="121">
        <v>130503</v>
      </c>
      <c r="N24" s="121">
        <f>IF(AND(L24&lt;&gt;"",M24&lt;&gt;""),SUM(L24:M24),"")</f>
        <v>130503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327</v>
      </c>
      <c r="S24" s="119" t="s">
        <v>328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49025</v>
      </c>
      <c r="Y24" s="121">
        <f>IF(AND(W24&lt;&gt;"",X24&lt;&gt;""),SUM(W24:X24),"")</f>
        <v>49025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</v>
      </c>
      <c r="B25" s="120" t="s">
        <v>409</v>
      </c>
      <c r="C25" s="119" t="s">
        <v>410</v>
      </c>
      <c r="D25" s="121">
        <f>SUM(L25,T25,AB25,AJ25,AR25,AZ25)</f>
        <v>39417</v>
      </c>
      <c r="E25" s="121">
        <f>SUM(M25,U25,AC25,AK25,AS25,BA25)</f>
        <v>375173</v>
      </c>
      <c r="F25" s="121">
        <f>SUM(D25:E25)</f>
        <v>414590</v>
      </c>
      <c r="G25" s="121">
        <f>SUM(O25,W25,AE25,AM25,AU25,BC25)</f>
        <v>0</v>
      </c>
      <c r="H25" s="121">
        <f>SUM(P25,X25,AF25,AN25,AV25,BD25)</f>
        <v>43112</v>
      </c>
      <c r="I25" s="121">
        <f>SUM(G25:H25)</f>
        <v>43112</v>
      </c>
      <c r="J25" s="120" t="s">
        <v>329</v>
      </c>
      <c r="K25" s="119" t="s">
        <v>412</v>
      </c>
      <c r="L25" s="121">
        <v>0</v>
      </c>
      <c r="M25" s="121">
        <v>0</v>
      </c>
      <c r="N25" s="121">
        <f>IF(AND(L25&lt;&gt;"",M25&lt;&gt;""),SUM(L25:M25),"")</f>
        <v>0</v>
      </c>
      <c r="O25" s="121">
        <v>0</v>
      </c>
      <c r="P25" s="121">
        <v>43112</v>
      </c>
      <c r="Q25" s="121">
        <f>IF(AND(O25&lt;&gt;"",P25&lt;&gt;""),SUM(O25:P25),"")</f>
        <v>43112</v>
      </c>
      <c r="R25" s="120" t="s">
        <v>333</v>
      </c>
      <c r="S25" s="119" t="s">
        <v>334</v>
      </c>
      <c r="T25" s="121">
        <v>39417</v>
      </c>
      <c r="U25" s="121">
        <v>375173</v>
      </c>
      <c r="V25" s="121">
        <f>IF(AND(T25&lt;&gt;"",U25&lt;&gt;""),SUM(T25:U25),"")</f>
        <v>414590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</v>
      </c>
      <c r="B26" s="120" t="s">
        <v>413</v>
      </c>
      <c r="C26" s="119" t="s">
        <v>414</v>
      </c>
      <c r="D26" s="121">
        <f>SUM(L26,T26,AB26,AJ26,AR26,AZ26)</f>
        <v>32076</v>
      </c>
      <c r="E26" s="121">
        <f>SUM(M26,U26,AC26,AK26,AS26,BA26)</f>
        <v>323017</v>
      </c>
      <c r="F26" s="121">
        <f>SUM(D26:E26)</f>
        <v>355093</v>
      </c>
      <c r="G26" s="121">
        <f>SUM(O26,W26,AE26,AM26,AU26,BC26)</f>
        <v>0</v>
      </c>
      <c r="H26" s="121">
        <f>SUM(P26,X26,AF26,AN26,AV26,BD26)</f>
        <v>23745</v>
      </c>
      <c r="I26" s="121">
        <f>SUM(G26:H26)</f>
        <v>23745</v>
      </c>
      <c r="J26" s="120" t="s">
        <v>333</v>
      </c>
      <c r="K26" s="119" t="s">
        <v>334</v>
      </c>
      <c r="L26" s="121">
        <v>32076</v>
      </c>
      <c r="M26" s="121">
        <v>323017</v>
      </c>
      <c r="N26" s="121">
        <f>IF(AND(L26&lt;&gt;"",M26&lt;&gt;""),SUM(L26:M26),"")</f>
        <v>355093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330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23745</v>
      </c>
      <c r="Y26" s="121">
        <f>IF(AND(W26&lt;&gt;"",X26&lt;&gt;""),SUM(W26:X26),"")</f>
        <v>23745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</v>
      </c>
      <c r="B27" s="120" t="s">
        <v>416</v>
      </c>
      <c r="C27" s="119" t="s">
        <v>417</v>
      </c>
      <c r="D27" s="121">
        <f>SUM(L27,T27,AB27,AJ27,AR27,AZ27)</f>
        <v>1987</v>
      </c>
      <c r="E27" s="121">
        <f>SUM(M27,U27,AC27,AK27,AS27,BA27)</f>
        <v>11737</v>
      </c>
      <c r="F27" s="121">
        <f>SUM(D27:E27)</f>
        <v>13724</v>
      </c>
      <c r="G27" s="121">
        <f>SUM(O27,W27,AE27,AM27,AU27,BC27)</f>
        <v>0</v>
      </c>
      <c r="H27" s="121">
        <f>SUM(P27,X27,AF27,AN27,AV27,BD27)</f>
        <v>20115</v>
      </c>
      <c r="I27" s="121">
        <f>SUM(G27:H27)</f>
        <v>20115</v>
      </c>
      <c r="J27" s="120" t="s">
        <v>356</v>
      </c>
      <c r="K27" s="119" t="s">
        <v>357</v>
      </c>
      <c r="L27" s="121">
        <v>1987</v>
      </c>
      <c r="M27" s="121">
        <v>11737</v>
      </c>
      <c r="N27" s="121">
        <f>IF(AND(L27&lt;&gt;"",M27&lt;&gt;""),SUM(L27:M27),"")</f>
        <v>13724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354</v>
      </c>
      <c r="S27" s="119" t="s">
        <v>355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20115</v>
      </c>
      <c r="Y27" s="121">
        <f>IF(AND(W27&lt;&gt;"",X27&lt;&gt;""),SUM(W27:X27),"")</f>
        <v>20115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</v>
      </c>
      <c r="B28" s="120" t="s">
        <v>419</v>
      </c>
      <c r="C28" s="119" t="s">
        <v>420</v>
      </c>
      <c r="D28" s="121">
        <f>SUM(L28,T28,AB28,AJ28,AR28,AZ28)</f>
        <v>3523</v>
      </c>
      <c r="E28" s="121">
        <f>SUM(M28,U28,AC28,AK28,AS28,BA28)</f>
        <v>36140</v>
      </c>
      <c r="F28" s="121">
        <f>SUM(D28:E28)</f>
        <v>39663</v>
      </c>
      <c r="G28" s="121">
        <f>SUM(O28,W28,AE28,AM28,AU28,BC28)</f>
        <v>0</v>
      </c>
      <c r="H28" s="121">
        <f>SUM(P28,X28,AF28,AN28,AV28,BD28)</f>
        <v>25958</v>
      </c>
      <c r="I28" s="121">
        <f>SUM(G28:H28)</f>
        <v>25958</v>
      </c>
      <c r="J28" s="120" t="s">
        <v>393</v>
      </c>
      <c r="K28" s="119" t="s">
        <v>394</v>
      </c>
      <c r="L28" s="121">
        <v>3523</v>
      </c>
      <c r="M28" s="121">
        <v>36140</v>
      </c>
      <c r="N28" s="121">
        <f>IF(AND(L28&lt;&gt;"",M28&lt;&gt;""),SUM(L28:M28),"")</f>
        <v>39663</v>
      </c>
      <c r="O28" s="121">
        <v>0</v>
      </c>
      <c r="P28" s="121">
        <v>25958</v>
      </c>
      <c r="Q28" s="121">
        <f>IF(AND(O28&lt;&gt;"",P28&lt;&gt;""),SUM(O28:P28),"")</f>
        <v>25958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</v>
      </c>
      <c r="B29" s="120" t="s">
        <v>422</v>
      </c>
      <c r="C29" s="119" t="s">
        <v>423</v>
      </c>
      <c r="D29" s="121">
        <f>SUM(L29,T29,AB29,AJ29,AR29,AZ29)</f>
        <v>0</v>
      </c>
      <c r="E29" s="121">
        <f>SUM(M29,U29,AC29,AK29,AS29,BA29)</f>
        <v>88926</v>
      </c>
      <c r="F29" s="121">
        <f>SUM(D29:E29)</f>
        <v>88926</v>
      </c>
      <c r="G29" s="121">
        <f>SUM(O29,W29,AE29,AM29,AU29,BC29)</f>
        <v>0</v>
      </c>
      <c r="H29" s="121">
        <f>SUM(P29,X29,AF29,AN29,AV29,BD29)</f>
        <v>19701</v>
      </c>
      <c r="I29" s="121">
        <f>SUM(G29:H29)</f>
        <v>19701</v>
      </c>
      <c r="J29" s="120" t="s">
        <v>372</v>
      </c>
      <c r="K29" s="119" t="s">
        <v>373</v>
      </c>
      <c r="L29" s="121">
        <v>0</v>
      </c>
      <c r="M29" s="121">
        <v>88926</v>
      </c>
      <c r="N29" s="121">
        <f>IF(AND(L29&lt;&gt;"",M29&lt;&gt;""),SUM(L29:M29),"")</f>
        <v>88926</v>
      </c>
      <c r="O29" s="121">
        <v>0</v>
      </c>
      <c r="P29" s="121">
        <v>19701</v>
      </c>
      <c r="Q29" s="121">
        <f>IF(AND(O29&lt;&gt;"",P29&lt;&gt;""),SUM(O29:P29),"")</f>
        <v>19701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</v>
      </c>
      <c r="B30" s="120" t="s">
        <v>425</v>
      </c>
      <c r="C30" s="119" t="s">
        <v>426</v>
      </c>
      <c r="D30" s="121">
        <f>SUM(L30,T30,AB30,AJ30,AR30,AZ30)</f>
        <v>2385</v>
      </c>
      <c r="E30" s="121">
        <f>SUM(M30,U30,AC30,AK30,AS30,BA30)</f>
        <v>71276</v>
      </c>
      <c r="F30" s="121">
        <f>SUM(D30:E30)</f>
        <v>73661</v>
      </c>
      <c r="G30" s="121">
        <f>SUM(O30,W30,AE30,AM30,AU30,BC30)</f>
        <v>0</v>
      </c>
      <c r="H30" s="121">
        <f>SUM(P30,X30,AF30,AN30,AV30,BD30)</f>
        <v>13415</v>
      </c>
      <c r="I30" s="121">
        <f>SUM(G30:H30)</f>
        <v>13415</v>
      </c>
      <c r="J30" s="120" t="s">
        <v>345</v>
      </c>
      <c r="K30" s="119" t="s">
        <v>346</v>
      </c>
      <c r="L30" s="121">
        <v>2385</v>
      </c>
      <c r="M30" s="121">
        <v>26368</v>
      </c>
      <c r="N30" s="121">
        <f>IF(AND(L30&lt;&gt;"",M30&lt;&gt;""),SUM(L30:M30),"")</f>
        <v>28753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349</v>
      </c>
      <c r="S30" s="119" t="s">
        <v>350</v>
      </c>
      <c r="T30" s="121">
        <v>0</v>
      </c>
      <c r="U30" s="121">
        <v>44908</v>
      </c>
      <c r="V30" s="121">
        <f>IF(AND(T30&lt;&gt;"",U30&lt;&gt;""),SUM(T30:U30),"")</f>
        <v>44908</v>
      </c>
      <c r="W30" s="121">
        <v>0</v>
      </c>
      <c r="X30" s="121">
        <v>0</v>
      </c>
      <c r="Y30" s="121">
        <f>IF(AND(W30&lt;&gt;"",X30&lt;&gt;""),SUM(W30:X30),"")</f>
        <v>0</v>
      </c>
      <c r="Z30" s="120" t="s">
        <v>347</v>
      </c>
      <c r="AA30" s="119" t="s">
        <v>348</v>
      </c>
      <c r="AB30" s="121">
        <v>0</v>
      </c>
      <c r="AC30" s="121">
        <v>0</v>
      </c>
      <c r="AD30" s="121">
        <f>IF(AND(AB30&lt;&gt;"",AC30&lt;&gt;""),SUM(AB30:AC30),"")</f>
        <v>0</v>
      </c>
      <c r="AE30" s="121">
        <v>0</v>
      </c>
      <c r="AF30" s="121">
        <v>13415</v>
      </c>
      <c r="AG30" s="121">
        <f>IF(AND(AE30&lt;&gt;"",AF30&lt;&gt;""),SUM(AE30:AF30),"")</f>
        <v>13415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</v>
      </c>
      <c r="B31" s="120" t="s">
        <v>428</v>
      </c>
      <c r="C31" s="119" t="s">
        <v>429</v>
      </c>
      <c r="D31" s="121">
        <f>SUM(L31,T31,AB31,AJ31,AR31,AZ31)</f>
        <v>0</v>
      </c>
      <c r="E31" s="121">
        <f>SUM(M31,U31,AC31,AK31,AS31,BA31)</f>
        <v>69815</v>
      </c>
      <c r="F31" s="121">
        <f>SUM(D31:E31)</f>
        <v>69815</v>
      </c>
      <c r="G31" s="121">
        <f>SUM(O31,W31,AE31,AM31,AU31,BC31)</f>
        <v>0</v>
      </c>
      <c r="H31" s="121">
        <f>SUM(P31,X31,AF31,AN31,AV31,BD31)</f>
        <v>53658</v>
      </c>
      <c r="I31" s="121">
        <f>SUM(G31:H31)</f>
        <v>53658</v>
      </c>
      <c r="J31" s="120" t="s">
        <v>349</v>
      </c>
      <c r="K31" s="119" t="s">
        <v>350</v>
      </c>
      <c r="L31" s="121">
        <v>0</v>
      </c>
      <c r="M31" s="121">
        <v>69815</v>
      </c>
      <c r="N31" s="121">
        <f>IF(AND(L31&lt;&gt;"",M31&lt;&gt;""),SUM(L31:M31),"")</f>
        <v>69815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380</v>
      </c>
      <c r="S31" s="119" t="s">
        <v>381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53658</v>
      </c>
      <c r="Y31" s="121">
        <f>IF(AND(W31&lt;&gt;"",X31&lt;&gt;""),SUM(W31:X31),"")</f>
        <v>53658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</v>
      </c>
      <c r="B32" s="120" t="s">
        <v>431</v>
      </c>
      <c r="C32" s="119" t="s">
        <v>432</v>
      </c>
      <c r="D32" s="121">
        <f>SUM(L32,T32,AB32,AJ32,AR32,AZ32)</f>
        <v>0</v>
      </c>
      <c r="E32" s="121">
        <f>SUM(M32,U32,AC32,AK32,AS32,BA32)</f>
        <v>131461</v>
      </c>
      <c r="F32" s="121">
        <f>SUM(D32:E32)</f>
        <v>131461</v>
      </c>
      <c r="G32" s="121">
        <f>SUM(O32,W32,AE32,AM32,AU32,BC32)</f>
        <v>62304</v>
      </c>
      <c r="H32" s="121">
        <f>SUM(P32,X32,AF32,AN32,AV32,BD32)</f>
        <v>32610</v>
      </c>
      <c r="I32" s="121">
        <f>SUM(G32:H32)</f>
        <v>94914</v>
      </c>
      <c r="J32" s="120" t="s">
        <v>340</v>
      </c>
      <c r="K32" s="119" t="s">
        <v>341</v>
      </c>
      <c r="L32" s="121">
        <v>0</v>
      </c>
      <c r="M32" s="121">
        <v>131461</v>
      </c>
      <c r="N32" s="121">
        <f>IF(AND(L32&lt;&gt;"",M32&lt;&gt;""),SUM(L32:M32),"")</f>
        <v>131461</v>
      </c>
      <c r="O32" s="121">
        <v>62304</v>
      </c>
      <c r="P32" s="121">
        <v>32610</v>
      </c>
      <c r="Q32" s="121">
        <f>IF(AND(O32&lt;&gt;"",P32&lt;&gt;""),SUM(O32:P32),"")</f>
        <v>94914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</v>
      </c>
      <c r="B33" s="120" t="s">
        <v>434</v>
      </c>
      <c r="C33" s="119" t="s">
        <v>435</v>
      </c>
      <c r="D33" s="121">
        <f>SUM(L33,T33,AB33,AJ33,AR33,AZ33)</f>
        <v>0</v>
      </c>
      <c r="E33" s="121">
        <f>SUM(M33,U33,AC33,AK33,AS33,BA33)</f>
        <v>108293</v>
      </c>
      <c r="F33" s="121">
        <f>SUM(D33:E33)</f>
        <v>108293</v>
      </c>
      <c r="G33" s="121">
        <f>SUM(O33,W33,AE33,AM33,AU33,BC33)</f>
        <v>51280</v>
      </c>
      <c r="H33" s="121">
        <f>SUM(P33,X33,AF33,AN33,AV33,BD33)</f>
        <v>20625</v>
      </c>
      <c r="I33" s="121">
        <f>SUM(G33:H33)</f>
        <v>71905</v>
      </c>
      <c r="J33" s="120" t="s">
        <v>340</v>
      </c>
      <c r="K33" s="119" t="s">
        <v>341</v>
      </c>
      <c r="L33" s="121">
        <v>0</v>
      </c>
      <c r="M33" s="121">
        <v>108293</v>
      </c>
      <c r="N33" s="121">
        <f>IF(AND(L33&lt;&gt;"",M33&lt;&gt;""),SUM(L33:M33),"")</f>
        <v>108293</v>
      </c>
      <c r="O33" s="121">
        <v>51280</v>
      </c>
      <c r="P33" s="121">
        <v>20625</v>
      </c>
      <c r="Q33" s="121">
        <f>IF(AND(O33&lt;&gt;"",P33&lt;&gt;""),SUM(O33:P33),"")</f>
        <v>71905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</v>
      </c>
      <c r="B34" s="120" t="s">
        <v>437</v>
      </c>
      <c r="C34" s="119" t="s">
        <v>438</v>
      </c>
      <c r="D34" s="121">
        <f>SUM(L34,T34,AB34,AJ34,AR34,AZ34)</f>
        <v>0</v>
      </c>
      <c r="E34" s="121">
        <f>SUM(M34,U34,AC34,AK34,AS34,BA34)</f>
        <v>47220</v>
      </c>
      <c r="F34" s="121">
        <f>SUM(D34:E34)</f>
        <v>47220</v>
      </c>
      <c r="G34" s="121">
        <f>SUM(O34,W34,AE34,AM34,AU34,BC34)</f>
        <v>20608</v>
      </c>
      <c r="H34" s="121">
        <f>SUM(P34,X34,AF34,AN34,AV34,BD34)</f>
        <v>10347</v>
      </c>
      <c r="I34" s="121">
        <f>SUM(G34:H34)</f>
        <v>30955</v>
      </c>
      <c r="J34" s="120" t="s">
        <v>340</v>
      </c>
      <c r="K34" s="119" t="s">
        <v>341</v>
      </c>
      <c r="L34" s="121">
        <v>0</v>
      </c>
      <c r="M34" s="121">
        <v>47220</v>
      </c>
      <c r="N34" s="121">
        <f>IF(AND(L34&lt;&gt;"",M34&lt;&gt;""),SUM(L34:M34),"")</f>
        <v>47220</v>
      </c>
      <c r="O34" s="121">
        <v>20608</v>
      </c>
      <c r="P34" s="121">
        <v>10347</v>
      </c>
      <c r="Q34" s="121">
        <f>IF(AND(O34&lt;&gt;"",P34&lt;&gt;""),SUM(O34:P34),"")</f>
        <v>30955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</v>
      </c>
      <c r="B35" s="120" t="s">
        <v>440</v>
      </c>
      <c r="C35" s="119" t="s">
        <v>441</v>
      </c>
      <c r="D35" s="121">
        <f>SUM(L35,T35,AB35,AJ35,AR35,AZ35)</f>
        <v>148</v>
      </c>
      <c r="E35" s="121">
        <f>SUM(M35,U35,AC35,AK35,AS35,BA35)</f>
        <v>31283</v>
      </c>
      <c r="F35" s="121">
        <f>SUM(D35:E35)</f>
        <v>31431</v>
      </c>
      <c r="G35" s="121">
        <f>SUM(O35,W35,AE35,AM35,AU35,BC35)</f>
        <v>2218</v>
      </c>
      <c r="H35" s="121">
        <f>SUM(P35,X35,AF35,AN35,AV35,BD35)</f>
        <v>6705</v>
      </c>
      <c r="I35" s="121">
        <f>SUM(G35:H35)</f>
        <v>8923</v>
      </c>
      <c r="J35" s="120" t="s">
        <v>364</v>
      </c>
      <c r="K35" s="119" t="s">
        <v>365</v>
      </c>
      <c r="L35" s="121">
        <v>148</v>
      </c>
      <c r="M35" s="121">
        <v>31283</v>
      </c>
      <c r="N35" s="121">
        <f>IF(AND(L35&lt;&gt;"",M35&lt;&gt;""),SUM(L35:M35),"")</f>
        <v>31431</v>
      </c>
      <c r="O35" s="121">
        <v>2218</v>
      </c>
      <c r="P35" s="121">
        <v>6705</v>
      </c>
      <c r="Q35" s="121">
        <f>IF(AND(O35&lt;&gt;"",P35&lt;&gt;""),SUM(O35:P35),"")</f>
        <v>8923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</v>
      </c>
      <c r="B36" s="120" t="s">
        <v>443</v>
      </c>
      <c r="C36" s="119" t="s">
        <v>444</v>
      </c>
      <c r="D36" s="121">
        <f>SUM(L36,T36,AB36,AJ36,AR36,AZ36)</f>
        <v>0</v>
      </c>
      <c r="E36" s="121">
        <f>SUM(M36,U36,AC36,AK36,AS36,BA36)</f>
        <v>72879</v>
      </c>
      <c r="F36" s="121">
        <f>SUM(D36:E36)</f>
        <v>72879</v>
      </c>
      <c r="G36" s="121">
        <f>SUM(O36,W36,AE36,AM36,AU36,BC36)</f>
        <v>0</v>
      </c>
      <c r="H36" s="121">
        <f>SUM(P36,X36,AF36,AN36,AV36,BD36)</f>
        <v>35497</v>
      </c>
      <c r="I36" s="121">
        <f>SUM(G36:H36)</f>
        <v>35497</v>
      </c>
      <c r="J36" s="120" t="s">
        <v>385</v>
      </c>
      <c r="K36" s="119" t="s">
        <v>386</v>
      </c>
      <c r="L36" s="121">
        <v>0</v>
      </c>
      <c r="M36" s="121">
        <v>72879</v>
      </c>
      <c r="N36" s="121">
        <f>IF(AND(L36&lt;&gt;"",M36&lt;&gt;""),SUM(L36:M36),"")</f>
        <v>72879</v>
      </c>
      <c r="O36" s="121">
        <v>0</v>
      </c>
      <c r="P36" s="121">
        <v>35497</v>
      </c>
      <c r="Q36" s="121">
        <f>IF(AND(O36&lt;&gt;"",P36&lt;&gt;""),SUM(O36:P36),"")</f>
        <v>35497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</v>
      </c>
      <c r="B37" s="120" t="s">
        <v>446</v>
      </c>
      <c r="C37" s="119" t="s">
        <v>447</v>
      </c>
      <c r="D37" s="121">
        <f>SUM(L37,T37,AB37,AJ37,AR37,AZ37)</f>
        <v>195</v>
      </c>
      <c r="E37" s="121">
        <f>SUM(M37,U37,AC37,AK37,AS37,BA37)</f>
        <v>37694</v>
      </c>
      <c r="F37" s="121">
        <f>SUM(D37:E37)</f>
        <v>37889</v>
      </c>
      <c r="G37" s="121">
        <f>SUM(O37,W37,AE37,AM37,AU37,BC37)</f>
        <v>2511</v>
      </c>
      <c r="H37" s="121">
        <f>SUM(P37,X37,AF37,AN37,AV37,BD37)</f>
        <v>7053</v>
      </c>
      <c r="I37" s="121">
        <f>SUM(G37:H37)</f>
        <v>9564</v>
      </c>
      <c r="J37" s="120" t="s">
        <v>364</v>
      </c>
      <c r="K37" s="119" t="s">
        <v>365</v>
      </c>
      <c r="L37" s="121">
        <v>195</v>
      </c>
      <c r="M37" s="121">
        <v>37694</v>
      </c>
      <c r="N37" s="121">
        <f>IF(AND(L37&lt;&gt;"",M37&lt;&gt;""),SUM(L37:M37),"")</f>
        <v>37889</v>
      </c>
      <c r="O37" s="121">
        <v>2511</v>
      </c>
      <c r="P37" s="121">
        <v>7053</v>
      </c>
      <c r="Q37" s="121">
        <f>IF(AND(O37&lt;&gt;"",P37&lt;&gt;""),SUM(O37:P37),"")</f>
        <v>9564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</v>
      </c>
      <c r="B38" s="120" t="s">
        <v>449</v>
      </c>
      <c r="C38" s="119" t="s">
        <v>450</v>
      </c>
      <c r="D38" s="121">
        <f>SUM(L38,T38,AB38,AJ38,AR38,AZ38)</f>
        <v>0</v>
      </c>
      <c r="E38" s="121">
        <f>SUM(M38,U38,AC38,AK38,AS38,BA38)</f>
        <v>54948</v>
      </c>
      <c r="F38" s="121">
        <f>SUM(D38:E38)</f>
        <v>54948</v>
      </c>
      <c r="G38" s="121">
        <f>SUM(O38,W38,AE38,AM38,AU38,BC38)</f>
        <v>0</v>
      </c>
      <c r="H38" s="121">
        <f>SUM(P38,X38,AF38,AN38,AV38,BD38)</f>
        <v>18612</v>
      </c>
      <c r="I38" s="121">
        <f>SUM(G38:H38)</f>
        <v>18612</v>
      </c>
      <c r="J38" s="120" t="s">
        <v>385</v>
      </c>
      <c r="K38" s="119" t="s">
        <v>386</v>
      </c>
      <c r="L38" s="121">
        <v>0</v>
      </c>
      <c r="M38" s="121">
        <v>54948</v>
      </c>
      <c r="N38" s="121">
        <f>IF(AND(L38&lt;&gt;"",M38&lt;&gt;""),SUM(L38:M38),"")</f>
        <v>54948</v>
      </c>
      <c r="O38" s="121">
        <v>0</v>
      </c>
      <c r="P38" s="121">
        <v>18612</v>
      </c>
      <c r="Q38" s="121">
        <f>IF(AND(O38&lt;&gt;"",P38&lt;&gt;""),SUM(O38:P38),"")</f>
        <v>18612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</v>
      </c>
      <c r="B39" s="120" t="s">
        <v>452</v>
      </c>
      <c r="C39" s="119" t="s">
        <v>453</v>
      </c>
      <c r="D39" s="121">
        <f>SUM(L39,T39,AB39,AJ39,AR39,AZ39)</f>
        <v>675</v>
      </c>
      <c r="E39" s="121">
        <f>SUM(M39,U39,AC39,AK39,AS39,BA39)</f>
        <v>107167</v>
      </c>
      <c r="F39" s="121">
        <f>SUM(D39:E39)</f>
        <v>107842</v>
      </c>
      <c r="G39" s="121">
        <f>SUM(O39,W39,AE39,AM39,AU39,BC39)</f>
        <v>11502</v>
      </c>
      <c r="H39" s="121">
        <f>SUM(P39,X39,AF39,AN39,AV39,BD39)</f>
        <v>14872</v>
      </c>
      <c r="I39" s="121">
        <f>SUM(G39:H39)</f>
        <v>26374</v>
      </c>
      <c r="J39" s="120" t="s">
        <v>364</v>
      </c>
      <c r="K39" s="119" t="s">
        <v>365</v>
      </c>
      <c r="L39" s="121">
        <v>675</v>
      </c>
      <c r="M39" s="121">
        <v>107167</v>
      </c>
      <c r="N39" s="121">
        <f>IF(AND(L39&lt;&gt;"",M39&lt;&gt;""),SUM(L39:M39),"")</f>
        <v>107842</v>
      </c>
      <c r="O39" s="121">
        <v>11502</v>
      </c>
      <c r="P39" s="121">
        <v>14872</v>
      </c>
      <c r="Q39" s="121">
        <f>IF(AND(O39&lt;&gt;"",P39&lt;&gt;""),SUM(O39:P39),"")</f>
        <v>26374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</v>
      </c>
      <c r="B40" s="120" t="s">
        <v>455</v>
      </c>
      <c r="C40" s="119" t="s">
        <v>456</v>
      </c>
      <c r="D40" s="121">
        <f>SUM(L40,T40,AB40,AJ40,AR40,AZ40)</f>
        <v>0</v>
      </c>
      <c r="E40" s="121">
        <f>SUM(M40,U40,AC40,AK40,AS40,BA40)</f>
        <v>98463</v>
      </c>
      <c r="F40" s="121">
        <f>SUM(D40:E40)</f>
        <v>98463</v>
      </c>
      <c r="G40" s="121">
        <f>SUM(O40,W40,AE40,AM40,AU40,BC40)</f>
        <v>0</v>
      </c>
      <c r="H40" s="121">
        <f>SUM(P40,X40,AF40,AN40,AV40,BD40)</f>
        <v>42404</v>
      </c>
      <c r="I40" s="121">
        <f>SUM(G40:H40)</f>
        <v>42404</v>
      </c>
      <c r="J40" s="120" t="s">
        <v>385</v>
      </c>
      <c r="K40" s="119" t="s">
        <v>386</v>
      </c>
      <c r="L40" s="121">
        <v>0</v>
      </c>
      <c r="M40" s="121">
        <v>98463</v>
      </c>
      <c r="N40" s="121">
        <f>IF(AND(L40&lt;&gt;"",M40&lt;&gt;""),SUM(L40:M40),"")</f>
        <v>98463</v>
      </c>
      <c r="O40" s="121">
        <v>0</v>
      </c>
      <c r="P40" s="121">
        <v>42404</v>
      </c>
      <c r="Q40" s="121">
        <f>IF(AND(O40&lt;&gt;"",P40&lt;&gt;""),SUM(O40:P40),"")</f>
        <v>42404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0">
    <sortCondition ref="A8:A40"/>
    <sortCondition ref="B8:B40"/>
    <sortCondition ref="C8:C4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SUM(H7,L7,P7,T7,X7,AB7,AF7,AJ7,AN7,AR7,AV7,AZ7,BD7,BH7,BL7,BP7,BT7,BX7,CB7,CF7,CJ7,CN7,CR7,CV7,CZ7,DD7,DH7,DL7,DP7,DT7)</f>
        <v>7099554</v>
      </c>
      <c r="E7" s="140">
        <f>SUM(I7,M7,Q7,U7,Y7,AC7,AG7,AK7,AO7,AS7,AW7,BA7,BE7,BI7,BM7,BQ7,BU7,BY7,CC7,CG7,CK7,CO7,CS7,CW7,DA7,DE7,DI7,DM7,DQ7,DU7)</f>
        <v>2890099</v>
      </c>
      <c r="F7" s="141">
        <f>COUNTIF(F$8:F$57,"&lt;&gt;")</f>
        <v>17</v>
      </c>
      <c r="G7" s="141">
        <f>COUNTIF(G$8:G$57,"&lt;&gt;")</f>
        <v>17</v>
      </c>
      <c r="H7" s="140">
        <f>SUM(H$8:H$57)</f>
        <v>4462030</v>
      </c>
      <c r="I7" s="140">
        <f>SUM(I$8:I$57)</f>
        <v>1662919</v>
      </c>
      <c r="J7" s="141">
        <f>COUNTIF(J$8:J$57,"&lt;&gt;")</f>
        <v>17</v>
      </c>
      <c r="K7" s="141">
        <f>COUNTIF(K$8:K$57,"&lt;&gt;")</f>
        <v>17</v>
      </c>
      <c r="L7" s="140">
        <f>SUM(L$8:L$57)</f>
        <v>1500299</v>
      </c>
      <c r="M7" s="140">
        <f>SUM(M$8:M$57)</f>
        <v>783192</v>
      </c>
      <c r="N7" s="141">
        <f>COUNTIF(N$8:N$57,"&lt;&gt;")</f>
        <v>11</v>
      </c>
      <c r="O7" s="141">
        <f>COUNTIF(O$8:O$57,"&lt;&gt;")</f>
        <v>11</v>
      </c>
      <c r="P7" s="140">
        <f>SUM(P$8:P$57)</f>
        <v>798768</v>
      </c>
      <c r="Q7" s="140">
        <f>SUM(Q$8:Q$57)</f>
        <v>295277</v>
      </c>
      <c r="R7" s="141">
        <f>COUNTIF(R$8:R$57,"&lt;&gt;")</f>
        <v>7</v>
      </c>
      <c r="S7" s="141">
        <f>COUNTIF(S$8:S$57,"&lt;&gt;")</f>
        <v>7</v>
      </c>
      <c r="T7" s="140">
        <f>SUM(T$8:T$57)</f>
        <v>293549</v>
      </c>
      <c r="U7" s="140">
        <f>SUM(U$8:U$57)</f>
        <v>148711</v>
      </c>
      <c r="V7" s="141">
        <f>COUNTIF(V$8:V$57,"&lt;&gt;")</f>
        <v>1</v>
      </c>
      <c r="W7" s="141">
        <f>COUNTIF(W$8:W$57,"&lt;&gt;")</f>
        <v>1</v>
      </c>
      <c r="X7" s="140">
        <f>SUM(X$8:X$57)</f>
        <v>44908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</v>
      </c>
      <c r="B8" s="120" t="s">
        <v>354</v>
      </c>
      <c r="C8" s="119" t="s">
        <v>355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260957</v>
      </c>
      <c r="F8" s="120" t="s">
        <v>351</v>
      </c>
      <c r="G8" s="119" t="s">
        <v>352</v>
      </c>
      <c r="H8" s="121">
        <v>0</v>
      </c>
      <c r="I8" s="121">
        <v>119642</v>
      </c>
      <c r="J8" s="120" t="s">
        <v>358</v>
      </c>
      <c r="K8" s="119" t="s">
        <v>359</v>
      </c>
      <c r="L8" s="121">
        <v>0</v>
      </c>
      <c r="M8" s="121">
        <v>121200</v>
      </c>
      <c r="N8" s="120" t="s">
        <v>416</v>
      </c>
      <c r="O8" s="119" t="s">
        <v>417</v>
      </c>
      <c r="P8" s="121">
        <v>0</v>
      </c>
      <c r="Q8" s="121">
        <v>20115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</v>
      </c>
      <c r="B9" s="120" t="s">
        <v>385</v>
      </c>
      <c r="C9" s="119" t="s">
        <v>386</v>
      </c>
      <c r="D9" s="121">
        <f>SUM(H9,L9,P9,T9,X9,AB9,AF9,AJ9,AN9,AR9,AV9,AZ9,BD9,BH9,BL9,BP9,BT9,BX9,CB9,CF9,CJ9,CN9,CR9,CV9,CZ9,DD9,DH9,DL9,DP9,DT9)</f>
        <v>460075</v>
      </c>
      <c r="E9" s="121">
        <f>SUM(I9,M9,Q9,U9,Y9,AC9,AG9,AK9,AO9,AS9,AW9,BA9,BE9,BI9,BM9,BQ9,BU9,BY9,CC9,CG9,CK9,CO9,CS9,CW9,DA9,DE9,DI9,DM9,DQ9,DU9)</f>
        <v>198319</v>
      </c>
      <c r="F9" s="120" t="s">
        <v>382</v>
      </c>
      <c r="G9" s="119" t="s">
        <v>383</v>
      </c>
      <c r="H9" s="121">
        <v>233785</v>
      </c>
      <c r="I9" s="121">
        <v>101806</v>
      </c>
      <c r="J9" s="120" t="s">
        <v>455</v>
      </c>
      <c r="K9" s="119" t="s">
        <v>456</v>
      </c>
      <c r="L9" s="121">
        <v>98463</v>
      </c>
      <c r="M9" s="121">
        <v>42404</v>
      </c>
      <c r="N9" s="120" t="s">
        <v>443</v>
      </c>
      <c r="O9" s="119" t="s">
        <v>444</v>
      </c>
      <c r="P9" s="121">
        <v>72879</v>
      </c>
      <c r="Q9" s="121">
        <v>35497</v>
      </c>
      <c r="R9" s="120" t="s">
        <v>449</v>
      </c>
      <c r="S9" s="119" t="s">
        <v>450</v>
      </c>
      <c r="T9" s="121">
        <v>54948</v>
      </c>
      <c r="U9" s="121">
        <v>18612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216021</v>
      </c>
      <c r="F10" s="120" t="s">
        <v>324</v>
      </c>
      <c r="G10" s="119" t="s">
        <v>325</v>
      </c>
      <c r="H10" s="121">
        <v>0</v>
      </c>
      <c r="I10" s="121">
        <v>41349</v>
      </c>
      <c r="J10" s="120" t="s">
        <v>387</v>
      </c>
      <c r="K10" s="119" t="s">
        <v>388</v>
      </c>
      <c r="L10" s="121">
        <v>0</v>
      </c>
      <c r="M10" s="121">
        <v>102220</v>
      </c>
      <c r="N10" s="120" t="s">
        <v>403</v>
      </c>
      <c r="O10" s="119" t="s">
        <v>404</v>
      </c>
      <c r="P10" s="121">
        <v>0</v>
      </c>
      <c r="Q10" s="121">
        <v>23427</v>
      </c>
      <c r="R10" s="120" t="s">
        <v>406</v>
      </c>
      <c r="S10" s="119" t="s">
        <v>407</v>
      </c>
      <c r="T10" s="121">
        <v>0</v>
      </c>
      <c r="U10" s="121">
        <v>49025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156361</v>
      </c>
      <c r="F11" s="120" t="s">
        <v>324</v>
      </c>
      <c r="G11" s="119" t="s">
        <v>325</v>
      </c>
      <c r="H11" s="121">
        <v>0</v>
      </c>
      <c r="I11" s="121">
        <v>44727</v>
      </c>
      <c r="J11" s="120" t="s">
        <v>351</v>
      </c>
      <c r="K11" s="119" t="s">
        <v>352</v>
      </c>
      <c r="L11" s="121">
        <v>0</v>
      </c>
      <c r="M11" s="121">
        <v>44777</v>
      </c>
      <c r="N11" s="120" t="s">
        <v>409</v>
      </c>
      <c r="O11" s="119" t="s">
        <v>410</v>
      </c>
      <c r="P11" s="121">
        <v>0</v>
      </c>
      <c r="Q11" s="121">
        <v>43112</v>
      </c>
      <c r="R11" s="120" t="s">
        <v>413</v>
      </c>
      <c r="S11" s="119" t="s">
        <v>414</v>
      </c>
      <c r="T11" s="121">
        <v>0</v>
      </c>
      <c r="U11" s="121">
        <v>23745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251309</v>
      </c>
      <c r="E12" s="121">
        <f>SUM(I12,M12,Q12,U12,Y12,AC12,AG12,AK12,AO12,AS12,AW12,BA12,BE12,BI12,BM12,BQ12,BU12,BY12,CC12,CG12,CK12,CO12,CS12,CW12,DA12,DE12,DI12,DM12,DQ12,DU12)</f>
        <v>0</v>
      </c>
      <c r="F12" s="120" t="s">
        <v>406</v>
      </c>
      <c r="G12" s="119" t="s">
        <v>407</v>
      </c>
      <c r="H12" s="121">
        <v>130503</v>
      </c>
      <c r="I12" s="121">
        <v>0</v>
      </c>
      <c r="J12" s="120" t="s">
        <v>324</v>
      </c>
      <c r="K12" s="119" t="s">
        <v>325</v>
      </c>
      <c r="L12" s="121">
        <v>120806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</v>
      </c>
      <c r="B13" s="120" t="s">
        <v>364</v>
      </c>
      <c r="C13" s="119" t="s">
        <v>365</v>
      </c>
      <c r="D13" s="121">
        <f>SUM(H13,L13,P13,T13,X13,AB13,AF13,AJ13,AN13,AR13,AV13,AZ13,BD13,BH13,BL13,BP13,BT13,BX13,CB13,CF13,CJ13,CN13,CR13,CV13,CZ13,DD13,DH13,DL13,DP13,DT13)</f>
        <v>475993</v>
      </c>
      <c r="E13" s="121">
        <f>SUM(I13,M13,Q13,U13,Y13,AC13,AG13,AK13,AO13,AS13,AW13,BA13,BE13,BI13,BM13,BQ13,BU13,BY13,CC13,CG13,CK13,CO13,CS13,CW13,DA13,DE13,DI13,DM13,DQ13,DU13)</f>
        <v>103694</v>
      </c>
      <c r="F13" s="120" t="s">
        <v>361</v>
      </c>
      <c r="G13" s="119" t="s">
        <v>362</v>
      </c>
      <c r="H13" s="121">
        <v>298831</v>
      </c>
      <c r="I13" s="121">
        <v>58833</v>
      </c>
      <c r="J13" s="120" t="s">
        <v>440</v>
      </c>
      <c r="K13" s="119" t="s">
        <v>441</v>
      </c>
      <c r="L13" s="121">
        <v>31431</v>
      </c>
      <c r="M13" s="121">
        <v>8923</v>
      </c>
      <c r="N13" s="120" t="s">
        <v>446</v>
      </c>
      <c r="O13" s="119" t="s">
        <v>447</v>
      </c>
      <c r="P13" s="121">
        <v>37889</v>
      </c>
      <c r="Q13" s="121">
        <v>9564</v>
      </c>
      <c r="R13" s="120" t="s">
        <v>452</v>
      </c>
      <c r="S13" s="119" t="s">
        <v>453</v>
      </c>
      <c r="T13" s="121">
        <v>107842</v>
      </c>
      <c r="U13" s="121">
        <v>26374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1418021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648338</v>
      </c>
      <c r="I14" s="121">
        <v>0</v>
      </c>
      <c r="J14" s="120" t="s">
        <v>409</v>
      </c>
      <c r="K14" s="119" t="s">
        <v>410</v>
      </c>
      <c r="L14" s="121">
        <v>414590</v>
      </c>
      <c r="M14" s="121">
        <v>0</v>
      </c>
      <c r="N14" s="120" t="s">
        <v>413</v>
      </c>
      <c r="O14" s="119" t="s">
        <v>414</v>
      </c>
      <c r="P14" s="121">
        <v>355093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</v>
      </c>
      <c r="B15" s="120" t="s">
        <v>372</v>
      </c>
      <c r="C15" s="119" t="s">
        <v>373</v>
      </c>
      <c r="D15" s="121">
        <f>SUM(H15,L15,P15,T15,X15,AB15,AF15,AJ15,AN15,AR15,AV15,AZ15,BD15,BH15,BL15,BP15,BT15,BX15,CB15,CF15,CJ15,CN15,CR15,CV15,CZ15,DD15,DH15,DL15,DP15,DT15)</f>
        <v>1369747</v>
      </c>
      <c r="E15" s="121">
        <f>SUM(I15,M15,Q15,U15,Y15,AC15,AG15,AK15,AO15,AS15,AW15,BA15,BE15,BI15,BM15,BQ15,BU15,BY15,CC15,CG15,CK15,CO15,CS15,CW15,DA15,DE15,DI15,DM15,DQ15,DU15)</f>
        <v>323123</v>
      </c>
      <c r="F15" s="120" t="s">
        <v>369</v>
      </c>
      <c r="G15" s="119" t="s">
        <v>370</v>
      </c>
      <c r="H15" s="121">
        <v>1280821</v>
      </c>
      <c r="I15" s="121">
        <v>303422</v>
      </c>
      <c r="J15" s="120" t="s">
        <v>422</v>
      </c>
      <c r="K15" s="119" t="s">
        <v>423</v>
      </c>
      <c r="L15" s="121">
        <v>88926</v>
      </c>
      <c r="M15" s="121">
        <v>19701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</v>
      </c>
      <c r="B16" s="120" t="s">
        <v>335</v>
      </c>
      <c r="C16" s="119" t="s">
        <v>336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462827</v>
      </c>
      <c r="F16" s="120" t="s">
        <v>324</v>
      </c>
      <c r="G16" s="119" t="s">
        <v>325</v>
      </c>
      <c r="H16" s="121">
        <v>0</v>
      </c>
      <c r="I16" s="121">
        <v>160427</v>
      </c>
      <c r="J16" s="120" t="s">
        <v>395</v>
      </c>
      <c r="K16" s="119" t="s">
        <v>396</v>
      </c>
      <c r="L16" s="121">
        <v>0</v>
      </c>
      <c r="M16" s="121">
        <v>224158</v>
      </c>
      <c r="N16" s="120" t="s">
        <v>400</v>
      </c>
      <c r="O16" s="119" t="s">
        <v>401</v>
      </c>
      <c r="P16" s="121">
        <v>0</v>
      </c>
      <c r="Q16" s="121">
        <v>78242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</v>
      </c>
      <c r="B17" s="120" t="s">
        <v>345</v>
      </c>
      <c r="C17" s="119" t="s">
        <v>346</v>
      </c>
      <c r="D17" s="121">
        <f>SUM(H17,L17,P17,T17,X17,AB17,AF17,AJ17,AN17,AR17,AV17,AZ17,BD17,BH17,BL17,BP17,BT17,BX17,CB17,CF17,CJ17,CN17,CR17,CV17,CZ17,DD17,DH17,DL17,DP17,DT17)</f>
        <v>183035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342</v>
      </c>
      <c r="G17" s="119" t="s">
        <v>343</v>
      </c>
      <c r="H17" s="121">
        <v>154282</v>
      </c>
      <c r="I17" s="121">
        <v>0</v>
      </c>
      <c r="J17" s="120" t="s">
        <v>425</v>
      </c>
      <c r="K17" s="119" t="s">
        <v>426</v>
      </c>
      <c r="L17" s="121">
        <v>28753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5</v>
      </c>
      <c r="B18" s="120" t="s">
        <v>380</v>
      </c>
      <c r="C18" s="119" t="s">
        <v>381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141316</v>
      </c>
      <c r="F18" s="120" t="s">
        <v>377</v>
      </c>
      <c r="G18" s="119" t="s">
        <v>378</v>
      </c>
      <c r="H18" s="121">
        <v>0</v>
      </c>
      <c r="I18" s="121">
        <v>87658</v>
      </c>
      <c r="J18" s="120" t="s">
        <v>428</v>
      </c>
      <c r="K18" s="119" t="s">
        <v>429</v>
      </c>
      <c r="L18" s="121">
        <v>0</v>
      </c>
      <c r="M18" s="121">
        <v>53658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5</v>
      </c>
      <c r="B19" s="120" t="s">
        <v>340</v>
      </c>
      <c r="C19" s="119" t="s">
        <v>341</v>
      </c>
      <c r="D19" s="121">
        <f>SUM(H19,L19,P19,T19,X19,AB19,AF19,AJ19,AN19,AR19,AV19,AZ19,BD19,BH19,BL19,BP19,BT19,BX19,CB19,CF19,CJ19,CN19,CR19,CV19,CZ19,DD19,DH19,DL19,DP19,DT19)</f>
        <v>541934</v>
      </c>
      <c r="E19" s="121">
        <f>SUM(I19,M19,Q19,U19,Y19,AC19,AG19,AK19,AO19,AS19,AW19,BA19,BE19,BI19,BM19,BQ19,BU19,BY19,CC19,CG19,CK19,CO19,CS19,CW19,DA19,DE19,DI19,DM19,DQ19,DU19)</f>
        <v>517559</v>
      </c>
      <c r="F19" s="120" t="s">
        <v>337</v>
      </c>
      <c r="G19" s="119" t="s">
        <v>338</v>
      </c>
      <c r="H19" s="121">
        <v>254960</v>
      </c>
      <c r="I19" s="121">
        <v>319785</v>
      </c>
      <c r="J19" s="120" t="s">
        <v>431</v>
      </c>
      <c r="K19" s="119" t="s">
        <v>432</v>
      </c>
      <c r="L19" s="121">
        <v>131461</v>
      </c>
      <c r="M19" s="121">
        <v>94914</v>
      </c>
      <c r="N19" s="120" t="s">
        <v>434</v>
      </c>
      <c r="O19" s="119" t="s">
        <v>435</v>
      </c>
      <c r="P19" s="121">
        <v>108293</v>
      </c>
      <c r="Q19" s="121">
        <v>71905</v>
      </c>
      <c r="R19" s="120" t="s">
        <v>437</v>
      </c>
      <c r="S19" s="119" t="s">
        <v>438</v>
      </c>
      <c r="T19" s="121">
        <v>47220</v>
      </c>
      <c r="U19" s="121">
        <v>30955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5</v>
      </c>
      <c r="B20" s="120" t="s">
        <v>393</v>
      </c>
      <c r="C20" s="119" t="s">
        <v>394</v>
      </c>
      <c r="D20" s="121">
        <f>SUM(H20,L20,P20,T20,X20,AB20,AF20,AJ20,AN20,AR20,AV20,AZ20,BD20,BH20,BL20,BP20,BT20,BX20,CB20,CF20,CJ20,CN20,CR20,CV20,CZ20,DD20,DH20,DL20,DP20,DT20)</f>
        <v>393749</v>
      </c>
      <c r="E20" s="121">
        <f>SUM(I20,M20,Q20,U20,Y20,AC20,AG20,AK20,AO20,AS20,AW20,BA20,BE20,BI20,BM20,BQ20,BU20,BY20,CC20,CG20,CK20,CO20,CS20,CW20,DA20,DE20,DI20,DM20,DQ20,DU20)</f>
        <v>362401</v>
      </c>
      <c r="F20" s="120" t="s">
        <v>390</v>
      </c>
      <c r="G20" s="119" t="s">
        <v>391</v>
      </c>
      <c r="H20" s="121">
        <v>354086</v>
      </c>
      <c r="I20" s="121">
        <v>336443</v>
      </c>
      <c r="J20" s="120" t="s">
        <v>419</v>
      </c>
      <c r="K20" s="119" t="s">
        <v>420</v>
      </c>
      <c r="L20" s="121">
        <v>39663</v>
      </c>
      <c r="M20" s="121">
        <v>25958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5</v>
      </c>
      <c r="B21" s="120" t="s">
        <v>347</v>
      </c>
      <c r="C21" s="119" t="s">
        <v>348</v>
      </c>
      <c r="D21" s="121">
        <f>SUM(H21,L21,P21,T21,X21,AB21,AF21,AJ21,AN21,AR21,AV21,AZ21,BD21,BH21,BL21,BP21,BT21,BX21,CB21,CF21,CJ21,CN21,CR21,CV21,CZ21,DD21,DH21,DL21,DP21,DT21)</f>
        <v>0</v>
      </c>
      <c r="E21" s="121">
        <f>SUM(I21,M21,Q21,U21,Y21,AC21,AG21,AK21,AO21,AS21,AW21,BA21,BE21,BI21,BM21,BQ21,BU21,BY21,CC21,CG21,CK21,CO21,CS21,CW21,DA21,DE21,DI21,DM21,DQ21,DU21)</f>
        <v>147521</v>
      </c>
      <c r="F21" s="120" t="s">
        <v>342</v>
      </c>
      <c r="G21" s="119" t="s">
        <v>343</v>
      </c>
      <c r="H21" s="121">
        <v>0</v>
      </c>
      <c r="I21" s="121">
        <v>88827</v>
      </c>
      <c r="J21" s="120" t="s">
        <v>374</v>
      </c>
      <c r="K21" s="119" t="s">
        <v>375</v>
      </c>
      <c r="L21" s="121">
        <v>0</v>
      </c>
      <c r="M21" s="121">
        <v>45279</v>
      </c>
      <c r="N21" s="120" t="s">
        <v>425</v>
      </c>
      <c r="O21" s="119" t="s">
        <v>426</v>
      </c>
      <c r="P21" s="121">
        <v>0</v>
      </c>
      <c r="Q21" s="121">
        <v>13415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5</v>
      </c>
      <c r="B22" s="120" t="s">
        <v>356</v>
      </c>
      <c r="C22" s="119" t="s">
        <v>357</v>
      </c>
      <c r="D22" s="121">
        <f>SUM(H22,L22,P22,T22,X22,AB22,AF22,AJ22,AN22,AR22,AV22,AZ22,BD22,BH22,BL22,BP22,BT22,BX22,CB22,CF22,CJ22,CN22,CR22,CV22,CZ22,DD22,DH22,DL22,DP22,DT22)</f>
        <v>126409</v>
      </c>
      <c r="E22" s="121">
        <f>SUM(I22,M22,Q22,U22,Y22,AC22,AG22,AK22,AO22,AS22,AW22,BA22,BE22,BI22,BM22,BQ22,BU22,BY22,CC22,CG22,CK22,CO22,CS22,CW22,DA22,DE22,DI22,DM22,DQ22,DU22)</f>
        <v>0</v>
      </c>
      <c r="F22" s="120" t="s">
        <v>351</v>
      </c>
      <c r="G22" s="119" t="s">
        <v>352</v>
      </c>
      <c r="H22" s="121">
        <v>7325</v>
      </c>
      <c r="I22" s="121">
        <v>0</v>
      </c>
      <c r="J22" s="120" t="s">
        <v>358</v>
      </c>
      <c r="K22" s="119" t="s">
        <v>359</v>
      </c>
      <c r="L22" s="121">
        <v>5139</v>
      </c>
      <c r="M22" s="121">
        <v>0</v>
      </c>
      <c r="N22" s="120" t="s">
        <v>366</v>
      </c>
      <c r="O22" s="119" t="s">
        <v>367</v>
      </c>
      <c r="P22" s="121">
        <v>100221</v>
      </c>
      <c r="Q22" s="121">
        <v>0</v>
      </c>
      <c r="R22" s="120" t="s">
        <v>416</v>
      </c>
      <c r="S22" s="119" t="s">
        <v>417</v>
      </c>
      <c r="T22" s="121">
        <v>13724</v>
      </c>
      <c r="U22" s="121">
        <v>0</v>
      </c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5</v>
      </c>
      <c r="B23" s="120" t="s">
        <v>349</v>
      </c>
      <c r="C23" s="119" t="s">
        <v>350</v>
      </c>
      <c r="D23" s="121">
        <f>SUM(H23,L23,P23,T23,X23,AB23,AF23,AJ23,AN23,AR23,AV23,AZ23,BD23,BH23,BL23,BP23,BT23,BX23,CB23,CF23,CJ23,CN23,CR23,CV23,CZ23,DD23,DH23,DL23,DP23,DT23)</f>
        <v>685934</v>
      </c>
      <c r="E23" s="121">
        <f>SUM(I23,M23,Q23,U23,Y23,AC23,AG23,AK23,AO23,AS23,AW23,BA23,BE23,BI23,BM23,BQ23,BU23,BY23,CC23,CG23,CK23,CO23,CS23,CW23,DA23,DE23,DI23,DM23,DQ23,DU23)</f>
        <v>0</v>
      </c>
      <c r="F23" s="120" t="s">
        <v>377</v>
      </c>
      <c r="G23" s="119" t="s">
        <v>378</v>
      </c>
      <c r="H23" s="121">
        <v>216472</v>
      </c>
      <c r="I23" s="121">
        <v>0</v>
      </c>
      <c r="J23" s="120" t="s">
        <v>342</v>
      </c>
      <c r="K23" s="119" t="s">
        <v>343</v>
      </c>
      <c r="L23" s="121">
        <v>230346</v>
      </c>
      <c r="M23" s="121">
        <v>0</v>
      </c>
      <c r="N23" s="120" t="s">
        <v>374</v>
      </c>
      <c r="O23" s="119" t="s">
        <v>375</v>
      </c>
      <c r="P23" s="121">
        <v>124393</v>
      </c>
      <c r="Q23" s="121">
        <v>0</v>
      </c>
      <c r="R23" s="120" t="s">
        <v>428</v>
      </c>
      <c r="S23" s="119" t="s">
        <v>429</v>
      </c>
      <c r="T23" s="121">
        <v>69815</v>
      </c>
      <c r="U23" s="121">
        <v>0</v>
      </c>
      <c r="V23" s="120" t="s">
        <v>425</v>
      </c>
      <c r="W23" s="119" t="s">
        <v>426</v>
      </c>
      <c r="X23" s="121">
        <v>44908</v>
      </c>
      <c r="Y23" s="121">
        <v>0</v>
      </c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5</v>
      </c>
      <c r="B24" s="120" t="s">
        <v>398</v>
      </c>
      <c r="C24" s="119" t="s">
        <v>399</v>
      </c>
      <c r="D24" s="121">
        <f>SUM(H24,L24,P24,T24,X24,AB24,AF24,AJ24,AN24,AR24,AV24,AZ24,BD24,BH24,BL24,BP24,BT24,BX24,CB24,CF24,CJ24,CN24,CR24,CV24,CZ24,DD24,DH24,DL24,DP24,DT24)</f>
        <v>1193348</v>
      </c>
      <c r="E24" s="121">
        <f>SUM(I24,M24,Q24,U24,Y24,AC24,AG24,AK24,AO24,AS24,AW24,BA24,BE24,BI24,BM24,BQ24,BU24,BY24,CC24,CG24,CK24,CO24,CS24,CW24,DA24,DE24,DI24,DM24,DQ24,DU24)</f>
        <v>0</v>
      </c>
      <c r="F24" s="120" t="s">
        <v>395</v>
      </c>
      <c r="G24" s="119" t="s">
        <v>396</v>
      </c>
      <c r="H24" s="121">
        <v>882627</v>
      </c>
      <c r="I24" s="121">
        <v>0</v>
      </c>
      <c r="J24" s="120" t="s">
        <v>400</v>
      </c>
      <c r="K24" s="119" t="s">
        <v>401</v>
      </c>
      <c r="L24" s="121">
        <v>310721</v>
      </c>
      <c r="M24" s="121">
        <v>0</v>
      </c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4">
    <sortCondition ref="A8:A24"/>
    <sortCondition ref="B8:B24"/>
    <sortCondition ref="C8:C2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3" man="1"/>
    <brk id="21" min="1" max="23" man="1"/>
    <brk id="33" min="1" max="23" man="1"/>
    <brk id="45" min="1" max="23" man="1"/>
    <brk id="57" min="1" max="23" man="1"/>
    <brk id="69" min="1" max="23" man="1"/>
    <brk id="81" min="1" max="23" man="1"/>
    <brk id="93" min="1" max="23" man="1"/>
    <brk id="105" min="1" max="23" man="1"/>
    <brk id="117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03201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03205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03206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03301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03302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03303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03321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03322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03366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03381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03402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03441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03461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03482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03483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03484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03485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03501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03503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03506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03507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03524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03819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03828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03829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03831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03833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03835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03840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03851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03854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03855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03862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03867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03873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03878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03881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03883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03886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2019-02-19T01:16:15Z</dcterms:modified>
</cp:coreProperties>
</file>