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02青森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水洗化人口等!$A$6:$AA$46</definedName>
    <definedName name="_xlnm.Print_Area" localSheetId="2">し尿集計結果!$A$1:$M$36</definedName>
    <definedName name="_xlnm.Print_Area" localSheetId="1">し尿処理状況!$2:$47</definedName>
    <definedName name="_xlnm.Print_Area" localSheetId="0">水洗化人口等!$2:$47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I8" i="1"/>
  <c r="D8" i="1" s="1"/>
  <c r="I9" i="1"/>
  <c r="I10" i="1"/>
  <c r="D10" i="1" s="1"/>
  <c r="I11" i="1"/>
  <c r="I12" i="1"/>
  <c r="D12" i="1" s="1"/>
  <c r="I13" i="1"/>
  <c r="I14" i="1"/>
  <c r="D14" i="1" s="1"/>
  <c r="I15" i="1"/>
  <c r="I16" i="1"/>
  <c r="D16" i="1" s="1"/>
  <c r="I17" i="1"/>
  <c r="I18" i="1"/>
  <c r="D18" i="1" s="1"/>
  <c r="I19" i="1"/>
  <c r="I20" i="1"/>
  <c r="D20" i="1" s="1"/>
  <c r="I21" i="1"/>
  <c r="I22" i="1"/>
  <c r="D22" i="1" s="1"/>
  <c r="I23" i="1"/>
  <c r="I24" i="1"/>
  <c r="D24" i="1" s="1"/>
  <c r="I25" i="1"/>
  <c r="I26" i="1"/>
  <c r="D26" i="1" s="1"/>
  <c r="I27" i="1"/>
  <c r="I28" i="1"/>
  <c r="D28" i="1" s="1"/>
  <c r="I29" i="1"/>
  <c r="I30" i="1"/>
  <c r="D30" i="1" s="1"/>
  <c r="I31" i="1"/>
  <c r="I32" i="1"/>
  <c r="D32" i="1" s="1"/>
  <c r="I33" i="1"/>
  <c r="I34" i="1"/>
  <c r="D34" i="1" s="1"/>
  <c r="I35" i="1"/>
  <c r="I36" i="1"/>
  <c r="D36" i="1" s="1"/>
  <c r="I37" i="1"/>
  <c r="I38" i="1"/>
  <c r="D38" i="1" s="1"/>
  <c r="I39" i="1"/>
  <c r="I40" i="1"/>
  <c r="D40" i="1" s="1"/>
  <c r="I41" i="1"/>
  <c r="I42" i="1"/>
  <c r="D42" i="1" s="1"/>
  <c r="I43" i="1"/>
  <c r="I44" i="1"/>
  <c r="D44" i="1" s="1"/>
  <c r="I45" i="1"/>
  <c r="I46" i="1"/>
  <c r="D46" i="1" s="1"/>
  <c r="I4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Q46" i="1" l="1"/>
  <c r="N46" i="1"/>
  <c r="L46" i="1"/>
  <c r="J46" i="1"/>
  <c r="F46" i="1"/>
  <c r="F44" i="1"/>
  <c r="Q44" i="1"/>
  <c r="N44" i="1"/>
  <c r="L44" i="1"/>
  <c r="J44" i="1"/>
  <c r="Q42" i="1"/>
  <c r="N42" i="1"/>
  <c r="L42" i="1"/>
  <c r="J42" i="1"/>
  <c r="F42" i="1"/>
  <c r="F40" i="1"/>
  <c r="Q40" i="1"/>
  <c r="N40" i="1"/>
  <c r="L40" i="1"/>
  <c r="J40" i="1"/>
  <c r="Q38" i="1"/>
  <c r="N38" i="1"/>
  <c r="L38" i="1"/>
  <c r="J38" i="1"/>
  <c r="F38" i="1"/>
  <c r="F36" i="1"/>
  <c r="Q36" i="1"/>
  <c r="N36" i="1"/>
  <c r="L36" i="1"/>
  <c r="J36" i="1"/>
  <c r="Q34" i="1"/>
  <c r="N34" i="1"/>
  <c r="L34" i="1"/>
  <c r="J34" i="1"/>
  <c r="F34" i="1"/>
  <c r="F32" i="1"/>
  <c r="Q32" i="1"/>
  <c r="N32" i="1"/>
  <c r="L32" i="1"/>
  <c r="J32" i="1"/>
  <c r="Q30" i="1"/>
  <c r="N30" i="1"/>
  <c r="L30" i="1"/>
  <c r="J30" i="1"/>
  <c r="F30" i="1"/>
  <c r="F28" i="1"/>
  <c r="Q28" i="1"/>
  <c r="N28" i="1"/>
  <c r="L28" i="1"/>
  <c r="J28" i="1"/>
  <c r="Q26" i="1"/>
  <c r="N26" i="1"/>
  <c r="L26" i="1"/>
  <c r="J26" i="1"/>
  <c r="F26" i="1"/>
  <c r="F24" i="1"/>
  <c r="Q24" i="1"/>
  <c r="N24" i="1"/>
  <c r="L24" i="1"/>
  <c r="J24" i="1"/>
  <c r="Q22" i="1"/>
  <c r="N22" i="1"/>
  <c r="L22" i="1"/>
  <c r="J22" i="1"/>
  <c r="F22" i="1"/>
  <c r="F20" i="1"/>
  <c r="Q20" i="1"/>
  <c r="N20" i="1"/>
  <c r="L20" i="1"/>
  <c r="J20" i="1"/>
  <c r="Q18" i="1"/>
  <c r="N18" i="1"/>
  <c r="L18" i="1"/>
  <c r="J18" i="1"/>
  <c r="F18" i="1"/>
  <c r="Q16" i="1"/>
  <c r="N16" i="1"/>
  <c r="L16" i="1"/>
  <c r="J16" i="1"/>
  <c r="F16" i="1"/>
  <c r="Q14" i="1"/>
  <c r="N14" i="1"/>
  <c r="L14" i="1"/>
  <c r="J14" i="1"/>
  <c r="F14" i="1"/>
  <c r="Q12" i="1"/>
  <c r="N12" i="1"/>
  <c r="L12" i="1"/>
  <c r="J12" i="1"/>
  <c r="F12" i="1"/>
  <c r="Q10" i="1"/>
  <c r="N10" i="1"/>
  <c r="L10" i="1"/>
  <c r="J10" i="1"/>
  <c r="F10" i="1"/>
  <c r="Q8" i="1"/>
  <c r="N8" i="1"/>
  <c r="L8" i="1"/>
  <c r="J8" i="1"/>
  <c r="F8" i="1"/>
  <c r="Q47" i="1"/>
  <c r="N47" i="1"/>
  <c r="L47" i="1"/>
  <c r="J47" i="1"/>
  <c r="Q45" i="1"/>
  <c r="N45" i="1"/>
  <c r="L45" i="1"/>
  <c r="J45" i="1"/>
  <c r="Q43" i="1"/>
  <c r="N43" i="1"/>
  <c r="L43" i="1"/>
  <c r="J43" i="1"/>
  <c r="Q41" i="1"/>
  <c r="N41" i="1"/>
  <c r="L41" i="1"/>
  <c r="J41" i="1"/>
  <c r="Q39" i="1"/>
  <c r="N39" i="1"/>
  <c r="L39" i="1"/>
  <c r="J39" i="1"/>
  <c r="Q37" i="1"/>
  <c r="N37" i="1"/>
  <c r="L37" i="1"/>
  <c r="J37" i="1"/>
  <c r="Q35" i="1"/>
  <c r="N35" i="1"/>
  <c r="L35" i="1"/>
  <c r="J35" i="1"/>
  <c r="Q33" i="1"/>
  <c r="N33" i="1"/>
  <c r="L33" i="1"/>
  <c r="J33" i="1"/>
  <c r="Q31" i="1"/>
  <c r="N31" i="1"/>
  <c r="L31" i="1"/>
  <c r="J31" i="1"/>
  <c r="Q29" i="1"/>
  <c r="N29" i="1"/>
  <c r="L29" i="1"/>
  <c r="J29" i="1"/>
  <c r="Q27" i="1"/>
  <c r="N27" i="1"/>
  <c r="L27" i="1"/>
  <c r="J27" i="1"/>
  <c r="Q25" i="1"/>
  <c r="N25" i="1"/>
  <c r="L25" i="1"/>
  <c r="J25" i="1"/>
  <c r="Q23" i="1"/>
  <c r="N23" i="1"/>
  <c r="L23" i="1"/>
  <c r="J23" i="1"/>
  <c r="Q21" i="1"/>
  <c r="N21" i="1"/>
  <c r="L21" i="1"/>
  <c r="J21" i="1"/>
  <c r="Q19" i="1"/>
  <c r="N19" i="1"/>
  <c r="L19" i="1"/>
  <c r="J19" i="1"/>
  <c r="Q17" i="1"/>
  <c r="N17" i="1"/>
  <c r="L17" i="1"/>
  <c r="J17" i="1"/>
  <c r="F17" i="1"/>
  <c r="Q15" i="1"/>
  <c r="N15" i="1"/>
  <c r="L15" i="1"/>
  <c r="J15" i="1"/>
  <c r="F15" i="1"/>
  <c r="Q13" i="1"/>
  <c r="N13" i="1"/>
  <c r="L13" i="1"/>
  <c r="J13" i="1"/>
  <c r="F13" i="1"/>
  <c r="Q11" i="1"/>
  <c r="N11" i="1"/>
  <c r="L11" i="1"/>
  <c r="J11" i="1"/>
  <c r="F11" i="1"/>
  <c r="Q9" i="1"/>
  <c r="N9" i="1"/>
  <c r="L9" i="1"/>
  <c r="J9" i="1"/>
  <c r="F9" i="1"/>
  <c r="F47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<sst xmlns="http://schemas.openxmlformats.org/spreadsheetml/2006/main" count="844" uniqueCount="375">
  <si>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</si>
  <si>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</si>
  <si>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</si>
  <si>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</si>
  <si>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</si>
  <si>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</si>
  <si>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</si>
  <si>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</si>
  <si>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</si>
  <si>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</si>
  <si>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</si>
  <si>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</si>
  <si>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</si>
  <si>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</si>
  <si>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</si>
  <si>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</si>
  <si>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</si>
  <si>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</si>
  <si>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</si>
  <si>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</si>
  <si>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</si>
  <si>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</si>
  <si>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</si>
  <si>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</si>
  <si>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</si>
  <si>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</si>
  <si>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</si>
  <si>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</si>
  <si>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</si>
  <si>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</si>
  <si>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</si>
  <si>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</si>
  <si>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</si>
  <si>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</si>
  <si>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</si>
  <si>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</si>
  <si>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</si>
  <si>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</si>
  <si>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</si>
  <si>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</si>
  <si>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</si>
  <si>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</si>
  <si>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</si>
  <si>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</si>
  <si>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</si>
  <si>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</si>
  <si>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</si>
  <si>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</si>
  <si>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</si>
  <si>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</si>
  <si>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</si>
  <si>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</si>
  <si>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</si>
  <si>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</si>
  <si>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</si>
  <si>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</si>
  <si>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</si>
  <si>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</si>
  <si>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</si>
  <si>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</si>
  <si>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</si>
  <si>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</si>
  <si>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</si>
  <si>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</si>
  <si>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</si>
  <si>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</si>
  <si>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</si>
  <si>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</si>
  <si>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</si>
  <si>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</si>
  <si>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</si>
  <si>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</si>
  <si>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</si>
  <si>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</si>
  <si>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</si>
  <si>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</si>
  <si>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</si>
  <si>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</si>
  <si>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</si>
  <si>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</si>
  <si>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</si>
  <si>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</si>
  <si>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</si>
  <si>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</si>
  <si>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</si>
  <si>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</si>
  <si>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</si>
  <si>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</si>
  <si>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</si>
  <si>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</si>
  <si>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</si>
  <si>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</si>
  <si>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</si>
  <si>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</si>
  <si>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</si>
  <si>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</si>
  <si>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</si>
  <si>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</si>
  <si>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</si>
  <si>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</si>
  <si>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</si>
  <si>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</si>
  <si>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</si>
  <si>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</si>
  <si>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</si>
  <si>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</si>
  <si>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</si>
  <si>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</si>
  <si>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</si>
  <si>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</si>
  <si>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</si>
  <si>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</si>
  <si>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</si>
  <si>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</si>
  <si>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</si>
  <si>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</si>
  <si>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</si>
  <si>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</si>
  <si>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</si>
  <si>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</si>
  <si>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</si>
  <si>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</si>
  <si>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</si>
  <si>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</si>
  <si>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</si>
  <si>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</si>
  <si>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</si>
  <si>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</si>
  <si>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</si>
  <si>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</si>
  <si>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</si>
  <si>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</si>
  <si>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</si>
  <si>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</si>
  <si>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</si>
  <si>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</si>
  <si>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</si>
  <si>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</si>
  <si>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</si>
  <si>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</si>
  <si>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</si>
  <si>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</si>
  <si>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</si>
  <si>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</si>
  <si>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</si>
  <si>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</si>
  <si>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</si>
  <si>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</si>
  <si>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</si>
  <si>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</si>
  <si>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</si>
  <si>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</si>
  <si>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</si>
  <si>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</si>
  <si>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</si>
  <si>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</si>
  <si>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</si>
  <si>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</si>
  <si>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</si>
  <si>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</si>
  <si>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</si>
  <si>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</si>
  <si>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</si>
  <si>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</si>
  <si>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</si>
  <si>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</si>
  <si>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</si>
  <si>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</si>
  <si>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</si>
  <si>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</si>
  <si>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</si>
  <si>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</si>
  <si>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</si>
  <si>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</si>
  <si>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</si>
  <si>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</si>
  <si>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</si>
  <si>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</si>
  <si>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</si>
  <si>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</si>
  <si>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</si>
  <si>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</si>
  <si>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</si>
  <si>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</si>
  <si>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</si>
  <si>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</si>
  <si>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</si>
  <si>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</si>
  <si>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</si>
  <si>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</si>
  <si>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</si>
  <si>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</si>
  <si>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</si>
  <si>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</si>
  <si>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</si>
  <si>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</si>
  <si>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</si>
  <si>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</si>
  <si>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</si>
  <si>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</si>
  <si>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</si>
  <si>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</si>
  <si>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</si>
  <si>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</si>
  <si>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</si>
  <si>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</si>
  <si>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</si>
  <si>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</si>
  <si>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</si>
  <si>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</si>
  <si>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</si>
  <si>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</si>
  <si>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</si>
  <si>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</si>
  <si>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</si>
  <si>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</si>
  <si>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</si>
  <si>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</si>
  <si>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</si>
  <si>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</si>
  <si>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</si>
  <si>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</si>
  <si>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</si>
  <si>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</si>
  <si>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</si>
  <si>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</si>
  <si>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</si>
  <si>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</si>
  <si>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</si>
  <si>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</si>
  <si>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</si>
  <si>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</si>
  <si>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</si>
  <si>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</si>
  <si>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</si>
  <si>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</si>
  <si>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</si>
  <si>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</si>
  <si>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</si>
  <si>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</si>
  <si>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</si>
  <si>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</si>
  <si>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</si>
  <si>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</si>
  <si>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</si>
  <si>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</si>
  <si>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</si>
  <si>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</si>
  <si>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</si>
  <si>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</si>
  <si>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</si>
  <si>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02000</t>
  </si>
  <si>
    <t>水洗化人口等（平成29年度実績）</t>
    <phoneticPr fontId="3"/>
  </si>
  <si>
    <t>し尿処理の状況（平成29年度実績）</t>
    <phoneticPr fontId="3"/>
  </si>
  <si>
    <t>02201</t>
  </si>
  <si>
    <t>青森市</t>
  </si>
  <si>
    <t>○</t>
  </si>
  <si>
    <t>021031</t>
    <phoneticPr fontId="3"/>
  </si>
  <si>
    <t>02202</t>
  </si>
  <si>
    <t>弘前市</t>
  </si>
  <si>
    <t>021228</t>
    <phoneticPr fontId="3"/>
  </si>
  <si>
    <t>02203</t>
  </si>
  <si>
    <t>八戸市</t>
  </si>
  <si>
    <t>021229</t>
    <phoneticPr fontId="3"/>
  </si>
  <si>
    <t>02204</t>
  </si>
  <si>
    <t>黒石市</t>
  </si>
  <si>
    <t>021200</t>
    <phoneticPr fontId="3"/>
  </si>
  <si>
    <t>02205</t>
  </si>
  <si>
    <t>五所川原市</t>
  </si>
  <si>
    <t>021108</t>
    <phoneticPr fontId="3"/>
  </si>
  <si>
    <t>02206</t>
  </si>
  <si>
    <t>十和田市</t>
  </si>
  <si>
    <t>021074</t>
    <phoneticPr fontId="3"/>
  </si>
  <si>
    <t>02207</t>
  </si>
  <si>
    <t>三沢市</t>
  </si>
  <si>
    <t>021037</t>
    <phoneticPr fontId="3"/>
  </si>
  <si>
    <t>02208</t>
  </si>
  <si>
    <t>むつ市</t>
  </si>
  <si>
    <t>021230</t>
    <phoneticPr fontId="3"/>
  </si>
  <si>
    <t>02209</t>
  </si>
  <si>
    <t>つがる市</t>
  </si>
  <si>
    <t>021202</t>
    <phoneticPr fontId="3"/>
  </si>
  <si>
    <t>02210</t>
  </si>
  <si>
    <t>平川市</t>
  </si>
  <si>
    <t>021231</t>
    <phoneticPr fontId="3"/>
  </si>
  <si>
    <t>02301</t>
  </si>
  <si>
    <t>平内町</t>
  </si>
  <si>
    <t>021041</t>
    <phoneticPr fontId="3"/>
  </si>
  <si>
    <t>02303</t>
  </si>
  <si>
    <t>今別町</t>
  </si>
  <si>
    <t>021286</t>
    <phoneticPr fontId="3"/>
  </si>
  <si>
    <t>02304</t>
  </si>
  <si>
    <t>蓬田村</t>
  </si>
  <si>
    <t>021280</t>
    <phoneticPr fontId="3"/>
  </si>
  <si>
    <t>02307</t>
  </si>
  <si>
    <t>外ヶ浜町</t>
  </si>
  <si>
    <t>021044</t>
    <phoneticPr fontId="3"/>
  </si>
  <si>
    <t>02321</t>
  </si>
  <si>
    <t>鰺ヶ沢町</t>
  </si>
  <si>
    <t>021287</t>
    <phoneticPr fontId="3"/>
  </si>
  <si>
    <t>02323</t>
  </si>
  <si>
    <t>深浦町</t>
  </si>
  <si>
    <t>021235</t>
    <phoneticPr fontId="3"/>
  </si>
  <si>
    <t>02343</t>
  </si>
  <si>
    <t>西目屋村</t>
  </si>
  <si>
    <t>021288</t>
    <phoneticPr fontId="3"/>
  </si>
  <si>
    <t>02361</t>
  </si>
  <si>
    <t>藤崎町</t>
  </si>
  <si>
    <t>021289</t>
    <phoneticPr fontId="3"/>
  </si>
  <si>
    <t>02362</t>
  </si>
  <si>
    <t>大鰐町</t>
  </si>
  <si>
    <t>021290</t>
    <phoneticPr fontId="3"/>
  </si>
  <si>
    <t>02367</t>
  </si>
  <si>
    <t>田舎館村</t>
  </si>
  <si>
    <t>021238</t>
    <phoneticPr fontId="3"/>
  </si>
  <si>
    <t>02381</t>
  </si>
  <si>
    <t>板柳町</t>
  </si>
  <si>
    <t>021211</t>
    <phoneticPr fontId="3"/>
  </si>
  <si>
    <t>02384</t>
  </si>
  <si>
    <t>鶴田町</t>
  </si>
  <si>
    <t>021120</t>
    <phoneticPr fontId="3"/>
  </si>
  <si>
    <t>02387</t>
  </si>
  <si>
    <t>中泊町</t>
  </si>
  <si>
    <t>021239</t>
    <phoneticPr fontId="3"/>
  </si>
  <si>
    <t>02401</t>
  </si>
  <si>
    <t>野辺地町</t>
  </si>
  <si>
    <t>021240</t>
    <phoneticPr fontId="3"/>
  </si>
  <si>
    <t>02402</t>
  </si>
  <si>
    <t>七戸町</t>
  </si>
  <si>
    <t>021291</t>
    <phoneticPr fontId="3"/>
  </si>
  <si>
    <t>02405</t>
  </si>
  <si>
    <t>六戸町</t>
  </si>
  <si>
    <t>021285</t>
    <phoneticPr fontId="3"/>
  </si>
  <si>
    <t>02406</t>
  </si>
  <si>
    <t>横浜町</t>
  </si>
  <si>
    <t>021243</t>
    <phoneticPr fontId="3"/>
  </si>
  <si>
    <t>02408</t>
  </si>
  <si>
    <t>東北町</t>
  </si>
  <si>
    <t>021244</t>
    <phoneticPr fontId="3"/>
  </si>
  <si>
    <t>02411</t>
  </si>
  <si>
    <t>六ヶ所村</t>
  </si>
  <si>
    <t>021218</t>
    <phoneticPr fontId="3"/>
  </si>
  <si>
    <t>02412</t>
  </si>
  <si>
    <t>おいらせ町</t>
  </si>
  <si>
    <t>021245</t>
    <phoneticPr fontId="3"/>
  </si>
  <si>
    <t>02423</t>
  </si>
  <si>
    <t>大間町</t>
  </si>
  <si>
    <t>021220</t>
    <phoneticPr fontId="3"/>
  </si>
  <si>
    <t>02424</t>
  </si>
  <si>
    <t>東通村</t>
  </si>
  <si>
    <t>021278</t>
    <phoneticPr fontId="3"/>
  </si>
  <si>
    <t>02425</t>
  </si>
  <si>
    <t>風間浦村</t>
  </si>
  <si>
    <t>021247</t>
    <phoneticPr fontId="3"/>
  </si>
  <si>
    <t>02426</t>
  </si>
  <si>
    <t>佐井村</t>
  </si>
  <si>
    <t>021248</t>
    <phoneticPr fontId="3"/>
  </si>
  <si>
    <t>02441</t>
  </si>
  <si>
    <t>三戸町</t>
  </si>
  <si>
    <t>021270</t>
    <phoneticPr fontId="3"/>
  </si>
  <si>
    <t>02442</t>
  </si>
  <si>
    <t>五戸町</t>
  </si>
  <si>
    <t>021261</t>
    <phoneticPr fontId="3"/>
  </si>
  <si>
    <t>02443</t>
  </si>
  <si>
    <t>田子町</t>
  </si>
  <si>
    <t>021251</t>
    <phoneticPr fontId="3"/>
  </si>
  <si>
    <t>02445</t>
  </si>
  <si>
    <t>南部町</t>
  </si>
  <si>
    <t>021227</t>
    <phoneticPr fontId="3"/>
  </si>
  <si>
    <t>02446</t>
  </si>
  <si>
    <t>階上町</t>
  </si>
  <si>
    <t>021137</t>
    <phoneticPr fontId="3"/>
  </si>
  <si>
    <t>02450</t>
  </si>
  <si>
    <t>新郷村</t>
  </si>
  <si>
    <t>021104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</si>
</sst>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52</v>
      </c>
      <c r="B7" s="116" t="s">
        <v>251</v>
      </c>
      <c r="C7" s="109" t="s">
        <v>200</v>
      </c>
      <c r="D7" s="110">
        <f>+SUM(E7,+I7)</f>
        <v>1311137</v>
      </c>
      <c r="E7" s="110">
        <f>+SUM(G7,+H7)</f>
        <v>176910</v>
      </c>
      <c r="F7" s="111">
        <f>IF(D7&gt;0,E7/D7*100,"-")</f>
        <v>13.49286916622748</v>
      </c>
      <c r="G7" s="108">
        <f>SUM(G$8:G$207)</f>
        <v>176910</v>
      </c>
      <c r="H7" s="108">
        <f>SUM(H$8:H$207)</f>
        <v>0</v>
      </c>
      <c r="I7" s="110">
        <f>+SUM(K7,+M7,+O7)</f>
        <v>1134227</v>
      </c>
      <c r="J7" s="111">
        <f>IF(D7&gt;0,I7/D7*100,"-")</f>
        <v>86.507130833772521</v>
      </c>
      <c r="K7" s="108">
        <f>SUM(K$8:K$207)</f>
        <v>690176</v>
      </c>
      <c r="L7" s="111">
        <f>IF(D7&gt;0,K7/D7*100,"-")</f>
        <v>52.639502965746523</v>
      </c>
      <c r="M7" s="108">
        <f>SUM(M$8:M$207)</f>
        <v>3572</v>
      </c>
      <c r="N7" s="111">
        <f>IF(D7&gt;0,M7/D7*100,"-")</f>
        <v>0.27243529852334269</v>
      </c>
      <c r="O7" s="108">
        <f>SUM(O$8:O$207)</f>
        <v>440479</v>
      </c>
      <c r="P7" s="108">
        <f>SUM(P$8:P$207)</f>
        <v>195330</v>
      </c>
      <c r="Q7" s="111">
        <f>IF(D7&gt;0,O7/D7*100,"-")</f>
        <v>33.59519256950265</v>
      </c>
      <c r="R7" s="108">
        <f>SUM(R$8:R$207)</f>
        <v>5048</v>
      </c>
      <c r="S7" s="112">
        <f t="shared" ref="S7:Z7" si="0">COUNTIF(S$8:S$207,"○")</f>
        <v>25</v>
      </c>
      <c r="T7" s="112">
        <f t="shared" si="0"/>
        <v>0</v>
      </c>
      <c r="U7" s="112">
        <f t="shared" si="0"/>
        <v>6</v>
      </c>
      <c r="V7" s="112">
        <f t="shared" si="0"/>
        <v>9</v>
      </c>
      <c r="W7" s="112">
        <f t="shared" si="0"/>
        <v>25</v>
      </c>
      <c r="X7" s="112">
        <f t="shared" si="0"/>
        <v>0</v>
      </c>
      <c r="Y7" s="112">
        <f t="shared" si="0"/>
        <v>6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52</v>
      </c>
      <c r="B8" s="102" t="s">
        <v>254</v>
      </c>
      <c r="C8" s="101" t="s">
        <v>255</v>
      </c>
      <c r="D8" s="103">
        <f>+SUM(E8,+I8)</f>
        <v>287912</v>
      </c>
      <c r="E8" s="103">
        <f>+SUM(G8,+H8)</f>
        <v>17177</v>
      </c>
      <c r="F8" s="104">
        <f>IF(D8&gt;0,E8/D8*100,"-")</f>
        <v>5.9660590736058241</v>
      </c>
      <c r="G8" s="103">
        <v>17177</v>
      </c>
      <c r="H8" s="103">
        <v>0</v>
      </c>
      <c r="I8" s="103">
        <f>+SUM(K8,+M8,+O8)</f>
        <v>270735</v>
      </c>
      <c r="J8" s="104">
        <f>IF(D8&gt;0,I8/D8*100,"-")</f>
        <v>94.03394092639418</v>
      </c>
      <c r="K8" s="103">
        <v>204024</v>
      </c>
      <c r="L8" s="104">
        <f>IF(D8&gt;0,K8/D8*100,"-")</f>
        <v>70.863319347578425</v>
      </c>
      <c r="M8" s="103">
        <v>0</v>
      </c>
      <c r="N8" s="104">
        <f>IF(D8&gt;0,M8/D8*100,"-")</f>
        <v>0</v>
      </c>
      <c r="O8" s="103">
        <v>66711</v>
      </c>
      <c r="P8" s="103">
        <v>9240</v>
      </c>
      <c r="Q8" s="104">
        <f>IF(D8&gt;0,O8/D8*100,"-")</f>
        <v>23.170621578815751</v>
      </c>
      <c r="R8" s="103">
        <v>938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52</v>
      </c>
      <c r="B9" s="102" t="s">
        <v>258</v>
      </c>
      <c r="C9" s="101" t="s">
        <v>259</v>
      </c>
      <c r="D9" s="103">
        <f>+SUM(E9,+I9)</f>
        <v>174231</v>
      </c>
      <c r="E9" s="103">
        <f>+SUM(G9,+H9)</f>
        <v>9253</v>
      </c>
      <c r="F9" s="104">
        <f>IF(D9&gt;0,E9/D9*100,"-")</f>
        <v>5.3107655928049544</v>
      </c>
      <c r="G9" s="103">
        <v>9253</v>
      </c>
      <c r="H9" s="103">
        <v>0</v>
      </c>
      <c r="I9" s="103">
        <f>+SUM(K9,+M9,+O9)</f>
        <v>164978</v>
      </c>
      <c r="J9" s="104">
        <f>IF(D9&gt;0,I9/D9*100,"-")</f>
        <v>94.689234407195045</v>
      </c>
      <c r="K9" s="103">
        <v>134957</v>
      </c>
      <c r="L9" s="104">
        <f>IF(D9&gt;0,K9/D9*100,"-")</f>
        <v>77.458661202656245</v>
      </c>
      <c r="M9" s="103">
        <v>0</v>
      </c>
      <c r="N9" s="104">
        <f>IF(D9&gt;0,M9/D9*100,"-")</f>
        <v>0</v>
      </c>
      <c r="O9" s="103">
        <v>30021</v>
      </c>
      <c r="P9" s="103">
        <v>16850</v>
      </c>
      <c r="Q9" s="104">
        <f>IF(D9&gt;0,O9/D9*100,"-")</f>
        <v>17.2305732045388</v>
      </c>
      <c r="R9" s="103">
        <v>705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52</v>
      </c>
      <c r="B10" s="102" t="s">
        <v>261</v>
      </c>
      <c r="C10" s="101" t="s">
        <v>262</v>
      </c>
      <c r="D10" s="103">
        <f>+SUM(E10,+I10)</f>
        <v>232680</v>
      </c>
      <c r="E10" s="103">
        <f>+SUM(G10,+H10)</f>
        <v>35374</v>
      </c>
      <c r="F10" s="104">
        <f>IF(D10&gt;0,E10/D10*100,"-")</f>
        <v>15.202853704658759</v>
      </c>
      <c r="G10" s="103">
        <v>35374</v>
      </c>
      <c r="H10" s="103">
        <v>0</v>
      </c>
      <c r="I10" s="103">
        <f>+SUM(K10,+M10,+O10)</f>
        <v>197306</v>
      </c>
      <c r="J10" s="104">
        <f>IF(D10&gt;0,I10/D10*100,"-")</f>
        <v>84.797146295341236</v>
      </c>
      <c r="K10" s="103">
        <v>121664</v>
      </c>
      <c r="L10" s="104">
        <f>IF(D10&gt;0,K10/D10*100,"-")</f>
        <v>52.28812102458312</v>
      </c>
      <c r="M10" s="103">
        <v>0</v>
      </c>
      <c r="N10" s="104">
        <f>IF(D10&gt;0,M10/D10*100,"-")</f>
        <v>0</v>
      </c>
      <c r="O10" s="103">
        <v>75642</v>
      </c>
      <c r="P10" s="103">
        <v>27672</v>
      </c>
      <c r="Q10" s="104">
        <f>IF(D10&gt;0,O10/D10*100,"-")</f>
        <v>32.509025270758123</v>
      </c>
      <c r="R10" s="103">
        <v>1067</v>
      </c>
      <c r="S10" s="101"/>
      <c r="T10" s="101"/>
      <c r="U10" s="101" t="s">
        <v>256</v>
      </c>
      <c r="V10" s="101"/>
      <c r="W10" s="101"/>
      <c r="X10" s="101"/>
      <c r="Y10" s="101" t="s">
        <v>256</v>
      </c>
      <c r="Z10" s="101"/>
      <c r="AA10" s="189" t="s">
        <v>263</v>
      </c>
      <c r="AB10" s="190"/>
    </row>
    <row r="11" spans="1:28" s="105" customFormat="1" ht="13.5" customHeight="1">
      <c r="A11" s="101" t="s">
        <v>52</v>
      </c>
      <c r="B11" s="102" t="s">
        <v>264</v>
      </c>
      <c r="C11" s="101" t="s">
        <v>265</v>
      </c>
      <c r="D11" s="103">
        <f>+SUM(E11,+I11)</f>
        <v>34143</v>
      </c>
      <c r="E11" s="103">
        <f>+SUM(G11,+H11)</f>
        <v>6948</v>
      </c>
      <c r="F11" s="104">
        <f>IF(D11&gt;0,E11/D11*100,"-")</f>
        <v>20.349705649767156</v>
      </c>
      <c r="G11" s="103">
        <v>6948</v>
      </c>
      <c r="H11" s="103">
        <v>0</v>
      </c>
      <c r="I11" s="103">
        <f>+SUM(K11,+M11,+O11)</f>
        <v>27195</v>
      </c>
      <c r="J11" s="104">
        <f>IF(D11&gt;0,I11/D11*100,"-")</f>
        <v>79.650294350232841</v>
      </c>
      <c r="K11" s="103">
        <v>19543</v>
      </c>
      <c r="L11" s="104">
        <f>IF(D11&gt;0,K11/D11*100,"-")</f>
        <v>57.238672641537072</v>
      </c>
      <c r="M11" s="103">
        <v>0</v>
      </c>
      <c r="N11" s="104">
        <f>IF(D11&gt;0,M11/D11*100,"-")</f>
        <v>0</v>
      </c>
      <c r="O11" s="103">
        <v>7652</v>
      </c>
      <c r="P11" s="103">
        <v>3783</v>
      </c>
      <c r="Q11" s="104">
        <f>IF(D11&gt;0,O11/D11*100,"-")</f>
        <v>22.41162170869578</v>
      </c>
      <c r="R11" s="103">
        <v>110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52</v>
      </c>
      <c r="B12" s="102" t="s">
        <v>267</v>
      </c>
      <c r="C12" s="101" t="s">
        <v>268</v>
      </c>
      <c r="D12" s="103">
        <f>+SUM(E12,+I12)</f>
        <v>55874</v>
      </c>
      <c r="E12" s="103">
        <f>+SUM(G12,+H12)</f>
        <v>4619</v>
      </c>
      <c r="F12" s="104">
        <f>IF(D12&gt;0,E12/D12*100,"-")</f>
        <v>8.2668146186061495</v>
      </c>
      <c r="G12" s="103">
        <v>4619</v>
      </c>
      <c r="H12" s="103">
        <v>0</v>
      </c>
      <c r="I12" s="103">
        <f>+SUM(K12,+M12,+O12)</f>
        <v>51255</v>
      </c>
      <c r="J12" s="104">
        <f>IF(D12&gt;0,I12/D12*100,"-")</f>
        <v>91.733185381393852</v>
      </c>
      <c r="K12" s="103">
        <v>20217</v>
      </c>
      <c r="L12" s="104">
        <f>IF(D12&gt;0,K12/D12*100,"-")</f>
        <v>36.183197909582276</v>
      </c>
      <c r="M12" s="103">
        <v>2673</v>
      </c>
      <c r="N12" s="104">
        <f>IF(D12&gt;0,M12/D12*100,"-")</f>
        <v>4.7839782367469663</v>
      </c>
      <c r="O12" s="103">
        <v>28365</v>
      </c>
      <c r="P12" s="103">
        <v>9378</v>
      </c>
      <c r="Q12" s="104">
        <f>IF(D12&gt;0,O12/D12*100,"-")</f>
        <v>50.766009235064615</v>
      </c>
      <c r="R12" s="103">
        <v>96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52</v>
      </c>
      <c r="B13" s="102" t="s">
        <v>270</v>
      </c>
      <c r="C13" s="101" t="s">
        <v>271</v>
      </c>
      <c r="D13" s="103">
        <f>+SUM(E13,+I13)</f>
        <v>62372</v>
      </c>
      <c r="E13" s="103">
        <f>+SUM(G13,+H13)</f>
        <v>8065</v>
      </c>
      <c r="F13" s="104">
        <f>IF(D13&gt;0,E13/D13*100,"-")</f>
        <v>12.930481626370808</v>
      </c>
      <c r="G13" s="103">
        <v>8065</v>
      </c>
      <c r="H13" s="103">
        <v>0</v>
      </c>
      <c r="I13" s="103">
        <f>+SUM(K13,+M13,+O13)</f>
        <v>54307</v>
      </c>
      <c r="J13" s="104">
        <f>IF(D13&gt;0,I13/D13*100,"-")</f>
        <v>87.069518373629194</v>
      </c>
      <c r="K13" s="103">
        <v>42328</v>
      </c>
      <c r="L13" s="104">
        <f>IF(D13&gt;0,K13/D13*100,"-")</f>
        <v>67.86378503174501</v>
      </c>
      <c r="M13" s="103">
        <v>0</v>
      </c>
      <c r="N13" s="104">
        <f>IF(D13&gt;0,M13/D13*100,"-")</f>
        <v>0</v>
      </c>
      <c r="O13" s="103">
        <v>11979</v>
      </c>
      <c r="P13" s="103">
        <v>4258</v>
      </c>
      <c r="Q13" s="104">
        <f>IF(D13&gt;0,O13/D13*100,"-")</f>
        <v>19.20573334188418</v>
      </c>
      <c r="R13" s="103">
        <v>271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52</v>
      </c>
      <c r="B14" s="102" t="s">
        <v>273</v>
      </c>
      <c r="C14" s="101" t="s">
        <v>274</v>
      </c>
      <c r="D14" s="103">
        <f>+SUM(E14,+I14)</f>
        <v>40166</v>
      </c>
      <c r="E14" s="103">
        <f>+SUM(G14,+H14)</f>
        <v>5815</v>
      </c>
      <c r="F14" s="104">
        <f>IF(D14&gt;0,E14/D14*100,"-")</f>
        <v>14.477418712343773</v>
      </c>
      <c r="G14" s="103">
        <v>5815</v>
      </c>
      <c r="H14" s="103">
        <v>0</v>
      </c>
      <c r="I14" s="103">
        <f>+SUM(K14,+M14,+O14)</f>
        <v>34351</v>
      </c>
      <c r="J14" s="104">
        <f>IF(D14&gt;0,I14/D14*100,"-")</f>
        <v>85.522581287656223</v>
      </c>
      <c r="K14" s="103">
        <v>22924</v>
      </c>
      <c r="L14" s="104">
        <f>IF(D14&gt;0,K14/D14*100,"-")</f>
        <v>57.073146442264601</v>
      </c>
      <c r="M14" s="103">
        <v>0</v>
      </c>
      <c r="N14" s="104">
        <f>IF(D14&gt;0,M14/D14*100,"-")</f>
        <v>0</v>
      </c>
      <c r="O14" s="103">
        <v>11427</v>
      </c>
      <c r="P14" s="103">
        <v>6808</v>
      </c>
      <c r="Q14" s="104">
        <f>IF(D14&gt;0,O14/D14*100,"-")</f>
        <v>28.449434845391625</v>
      </c>
      <c r="R14" s="103">
        <v>457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52</v>
      </c>
      <c r="B15" s="102" t="s">
        <v>276</v>
      </c>
      <c r="C15" s="101" t="s">
        <v>277</v>
      </c>
      <c r="D15" s="103">
        <f>+SUM(E15,+I15)</f>
        <v>58991</v>
      </c>
      <c r="E15" s="103">
        <f>+SUM(G15,+H15)</f>
        <v>13962</v>
      </c>
      <c r="F15" s="104">
        <f>IF(D15&gt;0,E15/D15*100,"-")</f>
        <v>23.668017155159262</v>
      </c>
      <c r="G15" s="103">
        <v>13962</v>
      </c>
      <c r="H15" s="103">
        <v>0</v>
      </c>
      <c r="I15" s="103">
        <f>+SUM(K15,+M15,+O15)</f>
        <v>45029</v>
      </c>
      <c r="J15" s="104">
        <f>IF(D15&gt;0,I15/D15*100,"-")</f>
        <v>76.331982844840738</v>
      </c>
      <c r="K15" s="103">
        <v>10460</v>
      </c>
      <c r="L15" s="104">
        <f>IF(D15&gt;0,K15/D15*100,"-")</f>
        <v>17.731518367208558</v>
      </c>
      <c r="M15" s="103">
        <v>0</v>
      </c>
      <c r="N15" s="104">
        <f>IF(D15&gt;0,M15/D15*100,"-")</f>
        <v>0</v>
      </c>
      <c r="O15" s="103">
        <v>34569</v>
      </c>
      <c r="P15" s="103">
        <v>15358</v>
      </c>
      <c r="Q15" s="104">
        <f>IF(D15&gt;0,O15/D15*100,"-")</f>
        <v>58.600464477632187</v>
      </c>
      <c r="R15" s="103">
        <v>150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52</v>
      </c>
      <c r="B16" s="102" t="s">
        <v>279</v>
      </c>
      <c r="C16" s="101" t="s">
        <v>280</v>
      </c>
      <c r="D16" s="103">
        <f>+SUM(E16,+I16)</f>
        <v>33358</v>
      </c>
      <c r="E16" s="103">
        <f>+SUM(G16,+H16)</f>
        <v>2268</v>
      </c>
      <c r="F16" s="104">
        <f>IF(D16&gt;0,E16/D16*100,"-")</f>
        <v>6.798968763115294</v>
      </c>
      <c r="G16" s="103">
        <v>2268</v>
      </c>
      <c r="H16" s="103">
        <v>0</v>
      </c>
      <c r="I16" s="103">
        <f>+SUM(K16,+M16,+O16)</f>
        <v>31090</v>
      </c>
      <c r="J16" s="104">
        <f>IF(D16&gt;0,I16/D16*100,"-")</f>
        <v>93.201031236884702</v>
      </c>
      <c r="K16" s="103">
        <v>8806</v>
      </c>
      <c r="L16" s="104">
        <f>IF(D16&gt;0,K16/D16*100,"-")</f>
        <v>26.398465135799508</v>
      </c>
      <c r="M16" s="103">
        <v>0</v>
      </c>
      <c r="N16" s="104">
        <f>IF(D16&gt;0,M16/D16*100,"-")</f>
        <v>0</v>
      </c>
      <c r="O16" s="103">
        <v>22284</v>
      </c>
      <c r="P16" s="103">
        <v>17597</v>
      </c>
      <c r="Q16" s="104">
        <f>IF(D16&gt;0,O16/D16*100,"-")</f>
        <v>66.802566101085191</v>
      </c>
      <c r="R16" s="103">
        <v>73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52</v>
      </c>
      <c r="B17" s="102" t="s">
        <v>282</v>
      </c>
      <c r="C17" s="101" t="s">
        <v>283</v>
      </c>
      <c r="D17" s="103">
        <f>+SUM(E17,+I17)</f>
        <v>31780</v>
      </c>
      <c r="E17" s="103">
        <f>+SUM(G17,+H17)</f>
        <v>2000</v>
      </c>
      <c r="F17" s="104">
        <f>IF(D17&gt;0,E17/D17*100,"-")</f>
        <v>6.293266205160478</v>
      </c>
      <c r="G17" s="103">
        <v>2000</v>
      </c>
      <c r="H17" s="103">
        <v>0</v>
      </c>
      <c r="I17" s="103">
        <f>+SUM(K17,+M17,+O17)</f>
        <v>29780</v>
      </c>
      <c r="J17" s="104">
        <f>IF(D17&gt;0,I17/D17*100,"-")</f>
        <v>93.706733794839522</v>
      </c>
      <c r="K17" s="103">
        <v>19821</v>
      </c>
      <c r="L17" s="104">
        <f>IF(D17&gt;0,K17/D17*100,"-")</f>
        <v>62.369414726242923</v>
      </c>
      <c r="M17" s="103">
        <v>0</v>
      </c>
      <c r="N17" s="104">
        <f>IF(D17&gt;0,M17/D17*100,"-")</f>
        <v>0</v>
      </c>
      <c r="O17" s="103">
        <v>9959</v>
      </c>
      <c r="P17" s="103">
        <v>5324</v>
      </c>
      <c r="Q17" s="104">
        <f>IF(D17&gt;0,O17/D17*100,"-")</f>
        <v>31.337319068596603</v>
      </c>
      <c r="R17" s="103">
        <v>60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52</v>
      </c>
      <c r="B18" s="102" t="s">
        <v>285</v>
      </c>
      <c r="C18" s="101" t="s">
        <v>286</v>
      </c>
      <c r="D18" s="103">
        <f>+SUM(E18,+I18)</f>
        <v>11330</v>
      </c>
      <c r="E18" s="103">
        <f>+SUM(G18,+H18)</f>
        <v>3219</v>
      </c>
      <c r="F18" s="104">
        <f>IF(D18&gt;0,E18/D18*100,"-")</f>
        <v>28.411297440423656</v>
      </c>
      <c r="G18" s="103">
        <v>3219</v>
      </c>
      <c r="H18" s="103">
        <v>0</v>
      </c>
      <c r="I18" s="103">
        <f>+SUM(K18,+M18,+O18)</f>
        <v>8111</v>
      </c>
      <c r="J18" s="104">
        <f>IF(D18&gt;0,I18/D18*100,"-")</f>
        <v>71.588702559576348</v>
      </c>
      <c r="K18" s="103">
        <v>1618</v>
      </c>
      <c r="L18" s="104">
        <f>IF(D18&gt;0,K18/D18*100,"-")</f>
        <v>14.280670785525155</v>
      </c>
      <c r="M18" s="103">
        <v>0</v>
      </c>
      <c r="N18" s="104">
        <f>IF(D18&gt;0,M18/D18*100,"-")</f>
        <v>0</v>
      </c>
      <c r="O18" s="103">
        <v>6493</v>
      </c>
      <c r="P18" s="103">
        <v>1378</v>
      </c>
      <c r="Q18" s="104">
        <f>IF(D18&gt;0,O18/D18*100,"-")</f>
        <v>57.308031774051194</v>
      </c>
      <c r="R18" s="103">
        <v>29</v>
      </c>
      <c r="S18" s="101"/>
      <c r="T18" s="101"/>
      <c r="U18" s="101"/>
      <c r="V18" s="101" t="s">
        <v>256</v>
      </c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52</v>
      </c>
      <c r="B19" s="102" t="s">
        <v>288</v>
      </c>
      <c r="C19" s="101" t="s">
        <v>289</v>
      </c>
      <c r="D19" s="103">
        <f>+SUM(E19,+I19)</f>
        <v>2785</v>
      </c>
      <c r="E19" s="103">
        <f>+SUM(G19,+H19)</f>
        <v>788</v>
      </c>
      <c r="F19" s="104">
        <f>IF(D19&gt;0,E19/D19*100,"-")</f>
        <v>28.294434470377023</v>
      </c>
      <c r="G19" s="103">
        <v>788</v>
      </c>
      <c r="H19" s="103">
        <v>0</v>
      </c>
      <c r="I19" s="103">
        <f>+SUM(K19,+M19,+O19)</f>
        <v>1997</v>
      </c>
      <c r="J19" s="104">
        <f>IF(D19&gt;0,I19/D19*100,"-")</f>
        <v>71.705565529622987</v>
      </c>
      <c r="K19" s="103">
        <v>0</v>
      </c>
      <c r="L19" s="104">
        <f>IF(D19&gt;0,K19/D19*100,"-")</f>
        <v>0</v>
      </c>
      <c r="M19" s="103">
        <v>0</v>
      </c>
      <c r="N19" s="104">
        <f>IF(D19&gt;0,M19/D19*100,"-")</f>
        <v>0</v>
      </c>
      <c r="O19" s="103">
        <v>1997</v>
      </c>
      <c r="P19" s="103">
        <v>1238</v>
      </c>
      <c r="Q19" s="104">
        <f>IF(D19&gt;0,O19/D19*100,"-")</f>
        <v>71.705565529622987</v>
      </c>
      <c r="R19" s="103">
        <v>4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52</v>
      </c>
      <c r="B20" s="102" t="s">
        <v>291</v>
      </c>
      <c r="C20" s="101" t="s">
        <v>292</v>
      </c>
      <c r="D20" s="103">
        <f>+SUM(E20,+I20)</f>
        <v>2881</v>
      </c>
      <c r="E20" s="103">
        <f>+SUM(G20,+H20)</f>
        <v>595</v>
      </c>
      <c r="F20" s="104">
        <f>IF(D20&gt;0,E20/D20*100,"-")</f>
        <v>20.65255119750087</v>
      </c>
      <c r="G20" s="103">
        <v>595</v>
      </c>
      <c r="H20" s="103">
        <v>0</v>
      </c>
      <c r="I20" s="103">
        <f>+SUM(K20,+M20,+O20)</f>
        <v>2286</v>
      </c>
      <c r="J20" s="104">
        <f>IF(D20&gt;0,I20/D20*100,"-")</f>
        <v>79.34744880249913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2286</v>
      </c>
      <c r="P20" s="103">
        <v>1698</v>
      </c>
      <c r="Q20" s="104">
        <f>IF(D20&gt;0,O20/D20*100,"-")</f>
        <v>79.34744880249913</v>
      </c>
      <c r="R20" s="103">
        <v>2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52</v>
      </c>
      <c r="B21" s="102" t="s">
        <v>294</v>
      </c>
      <c r="C21" s="101" t="s">
        <v>295</v>
      </c>
      <c r="D21" s="103">
        <f>+SUM(E21,+I21)</f>
        <v>6333</v>
      </c>
      <c r="E21" s="103">
        <f>+SUM(G21,+H21)</f>
        <v>2284</v>
      </c>
      <c r="F21" s="104">
        <f>IF(D21&gt;0,E21/D21*100,"-")</f>
        <v>36.06505605558187</v>
      </c>
      <c r="G21" s="103">
        <v>2284</v>
      </c>
      <c r="H21" s="103">
        <v>0</v>
      </c>
      <c r="I21" s="103">
        <f>+SUM(K21,+M21,+O21)</f>
        <v>4049</v>
      </c>
      <c r="J21" s="104">
        <f>IF(D21&gt;0,I21/D21*100,"-")</f>
        <v>63.93494394441813</v>
      </c>
      <c r="K21" s="103">
        <v>2173</v>
      </c>
      <c r="L21" s="104">
        <f>IF(D21&gt;0,K21/D21*100,"-")</f>
        <v>34.312332228011996</v>
      </c>
      <c r="M21" s="103">
        <v>0</v>
      </c>
      <c r="N21" s="104">
        <f>IF(D21&gt;0,M21/D21*100,"-")</f>
        <v>0</v>
      </c>
      <c r="O21" s="103">
        <v>1876</v>
      </c>
      <c r="P21" s="103">
        <v>630</v>
      </c>
      <c r="Q21" s="104">
        <f>IF(D21&gt;0,O21/D21*100,"-")</f>
        <v>29.622611716406126</v>
      </c>
      <c r="R21" s="103">
        <v>27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52</v>
      </c>
      <c r="B22" s="102" t="s">
        <v>297</v>
      </c>
      <c r="C22" s="101" t="s">
        <v>298</v>
      </c>
      <c r="D22" s="103">
        <f>+SUM(E22,+I22)</f>
        <v>10347</v>
      </c>
      <c r="E22" s="103">
        <f>+SUM(G22,+H22)</f>
        <v>5119</v>
      </c>
      <c r="F22" s="104">
        <f>IF(D22&gt;0,E22/D22*100,"-")</f>
        <v>49.473277278438196</v>
      </c>
      <c r="G22" s="103">
        <v>5119</v>
      </c>
      <c r="H22" s="103">
        <v>0</v>
      </c>
      <c r="I22" s="103">
        <f>+SUM(K22,+M22,+O22)</f>
        <v>5228</v>
      </c>
      <c r="J22" s="104">
        <f>IF(D22&gt;0,I22/D22*100,"-")</f>
        <v>50.526722721561804</v>
      </c>
      <c r="K22" s="103">
        <v>2729</v>
      </c>
      <c r="L22" s="104">
        <f>IF(D22&gt;0,K22/D22*100,"-")</f>
        <v>26.374794626461778</v>
      </c>
      <c r="M22" s="103">
        <v>0</v>
      </c>
      <c r="N22" s="104">
        <f>IF(D22&gt;0,M22/D22*100,"-")</f>
        <v>0</v>
      </c>
      <c r="O22" s="103">
        <v>2499</v>
      </c>
      <c r="P22" s="103">
        <v>2449</v>
      </c>
      <c r="Q22" s="104">
        <f>IF(D22&gt;0,O22/D22*100,"-")</f>
        <v>24.151928095100029</v>
      </c>
      <c r="R22" s="103">
        <v>20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52</v>
      </c>
      <c r="B23" s="102" t="s">
        <v>300</v>
      </c>
      <c r="C23" s="101" t="s">
        <v>301</v>
      </c>
      <c r="D23" s="103">
        <f>+SUM(E23,+I23)</f>
        <v>8524</v>
      </c>
      <c r="E23" s="103">
        <f>+SUM(G23,+H23)</f>
        <v>3324</v>
      </c>
      <c r="F23" s="104">
        <f>IF(D23&gt;0,E23/D23*100,"-")</f>
        <v>38.995776630689818</v>
      </c>
      <c r="G23" s="103">
        <v>3324</v>
      </c>
      <c r="H23" s="103">
        <v>0</v>
      </c>
      <c r="I23" s="103">
        <f>+SUM(K23,+M23,+O23)</f>
        <v>5200</v>
      </c>
      <c r="J23" s="104">
        <f>IF(D23&gt;0,I23/D23*100,"-")</f>
        <v>61.004223369310182</v>
      </c>
      <c r="K23" s="103">
        <v>1024</v>
      </c>
      <c r="L23" s="104">
        <f>IF(D23&gt;0,K23/D23*100,"-")</f>
        <v>12.013139371187236</v>
      </c>
      <c r="M23" s="103">
        <v>0</v>
      </c>
      <c r="N23" s="104">
        <f>IF(D23&gt;0,M23/D23*100,"-")</f>
        <v>0</v>
      </c>
      <c r="O23" s="103">
        <v>4176</v>
      </c>
      <c r="P23" s="103">
        <v>3152</v>
      </c>
      <c r="Q23" s="104">
        <f>IF(D23&gt;0,O23/D23*100,"-")</f>
        <v>48.991083998122946</v>
      </c>
      <c r="R23" s="103">
        <v>15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52</v>
      </c>
      <c r="B24" s="102" t="s">
        <v>303</v>
      </c>
      <c r="C24" s="101" t="s">
        <v>304</v>
      </c>
      <c r="D24" s="103">
        <f>+SUM(E24,+I24)</f>
        <v>1356</v>
      </c>
      <c r="E24" s="103">
        <f>+SUM(G24,+H24)</f>
        <v>258</v>
      </c>
      <c r="F24" s="104">
        <f>IF(D24&gt;0,E24/D24*100,"-")</f>
        <v>19.026548672566371</v>
      </c>
      <c r="G24" s="103">
        <v>258</v>
      </c>
      <c r="H24" s="103">
        <v>0</v>
      </c>
      <c r="I24" s="103">
        <f>+SUM(K24,+M24,+O24)</f>
        <v>1098</v>
      </c>
      <c r="J24" s="104">
        <f>IF(D24&gt;0,I24/D24*100,"-")</f>
        <v>80.973451327433636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1098</v>
      </c>
      <c r="P24" s="103">
        <v>53</v>
      </c>
      <c r="Q24" s="104">
        <f>IF(D24&gt;0,O24/D24*100,"-")</f>
        <v>80.973451327433636</v>
      </c>
      <c r="R24" s="103">
        <v>0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52</v>
      </c>
      <c r="B25" s="102" t="s">
        <v>306</v>
      </c>
      <c r="C25" s="101" t="s">
        <v>307</v>
      </c>
      <c r="D25" s="103">
        <f>+SUM(E25,+I25)</f>
        <v>15192</v>
      </c>
      <c r="E25" s="103">
        <f>+SUM(G25,+H25)</f>
        <v>2638</v>
      </c>
      <c r="F25" s="104">
        <f>IF(D25&gt;0,E25/D25*100,"-")</f>
        <v>17.364402317008953</v>
      </c>
      <c r="G25" s="103">
        <v>2638</v>
      </c>
      <c r="H25" s="103">
        <v>0</v>
      </c>
      <c r="I25" s="103">
        <f>+SUM(K25,+M25,+O25)</f>
        <v>12554</v>
      </c>
      <c r="J25" s="104">
        <f>IF(D25&gt;0,I25/D25*100,"-")</f>
        <v>82.635597682991047</v>
      </c>
      <c r="K25" s="103">
        <v>5614</v>
      </c>
      <c r="L25" s="104">
        <f>IF(D25&gt;0,K25/D25*100,"-")</f>
        <v>36.9536598209584</v>
      </c>
      <c r="M25" s="103">
        <v>0</v>
      </c>
      <c r="N25" s="104">
        <f>IF(D25&gt;0,M25/D25*100,"-")</f>
        <v>0</v>
      </c>
      <c r="O25" s="103">
        <v>6940</v>
      </c>
      <c r="P25" s="103">
        <v>5550</v>
      </c>
      <c r="Q25" s="104">
        <f>IF(D25&gt;0,O25/D25*100,"-")</f>
        <v>45.681937862032655</v>
      </c>
      <c r="R25" s="103">
        <v>11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52</v>
      </c>
      <c r="B26" s="102" t="s">
        <v>309</v>
      </c>
      <c r="C26" s="101" t="s">
        <v>310</v>
      </c>
      <c r="D26" s="103">
        <f>+SUM(E26,+I26)</f>
        <v>9873</v>
      </c>
      <c r="E26" s="103">
        <f>+SUM(G26,+H26)</f>
        <v>1470</v>
      </c>
      <c r="F26" s="104">
        <f>IF(D26&gt;0,E26/D26*100,"-")</f>
        <v>14.889091461561835</v>
      </c>
      <c r="G26" s="103">
        <v>1470</v>
      </c>
      <c r="H26" s="103">
        <v>0</v>
      </c>
      <c r="I26" s="103">
        <f>+SUM(K26,+M26,+O26)</f>
        <v>8403</v>
      </c>
      <c r="J26" s="104">
        <f>IF(D26&gt;0,I26/D26*100,"-")</f>
        <v>85.110908538438167</v>
      </c>
      <c r="K26" s="103">
        <v>3020</v>
      </c>
      <c r="L26" s="104">
        <f>IF(D26&gt;0,K26/D26*100,"-")</f>
        <v>30.588473614909351</v>
      </c>
      <c r="M26" s="103">
        <v>0</v>
      </c>
      <c r="N26" s="104">
        <f>IF(D26&gt;0,M26/D26*100,"-")</f>
        <v>0</v>
      </c>
      <c r="O26" s="103">
        <v>5383</v>
      </c>
      <c r="P26" s="103">
        <v>1638</v>
      </c>
      <c r="Q26" s="104">
        <f>IF(D26&gt;0,O26/D26*100,"-")</f>
        <v>54.52243492352882</v>
      </c>
      <c r="R26" s="103">
        <v>3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52</v>
      </c>
      <c r="B27" s="102" t="s">
        <v>312</v>
      </c>
      <c r="C27" s="101" t="s">
        <v>313</v>
      </c>
      <c r="D27" s="103">
        <f>+SUM(E27,+I27)</f>
        <v>7991</v>
      </c>
      <c r="E27" s="103">
        <f>+SUM(G27,+H27)</f>
        <v>842</v>
      </c>
      <c r="F27" s="104">
        <f>IF(D27&gt;0,E27/D27*100,"-")</f>
        <v>10.536853960705795</v>
      </c>
      <c r="G27" s="103">
        <v>842</v>
      </c>
      <c r="H27" s="103">
        <v>0</v>
      </c>
      <c r="I27" s="103">
        <f>+SUM(K27,+M27,+O27)</f>
        <v>7149</v>
      </c>
      <c r="J27" s="104">
        <f>IF(D27&gt;0,I27/D27*100,"-")</f>
        <v>89.463146039294202</v>
      </c>
      <c r="K27" s="103">
        <v>6210</v>
      </c>
      <c r="L27" s="104">
        <f>IF(D27&gt;0,K27/D27*100,"-")</f>
        <v>77.712426479789769</v>
      </c>
      <c r="M27" s="103">
        <v>0</v>
      </c>
      <c r="N27" s="104">
        <f>IF(D27&gt;0,M27/D27*100,"-")</f>
        <v>0</v>
      </c>
      <c r="O27" s="103">
        <v>939</v>
      </c>
      <c r="P27" s="103">
        <v>768</v>
      </c>
      <c r="Q27" s="104">
        <f>IF(D27&gt;0,O27/D27*100,"-")</f>
        <v>11.750719559504443</v>
      </c>
      <c r="R27" s="103">
        <v>9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52</v>
      </c>
      <c r="B28" s="102" t="s">
        <v>315</v>
      </c>
      <c r="C28" s="101" t="s">
        <v>316</v>
      </c>
      <c r="D28" s="103">
        <f>+SUM(E28,+I28)</f>
        <v>14014</v>
      </c>
      <c r="E28" s="103">
        <f>+SUM(G28,+H28)</f>
        <v>1383</v>
      </c>
      <c r="F28" s="104">
        <f>IF(D28&gt;0,E28/D28*100,"-")</f>
        <v>9.8687027258455835</v>
      </c>
      <c r="G28" s="103">
        <v>1383</v>
      </c>
      <c r="H28" s="103">
        <v>0</v>
      </c>
      <c r="I28" s="103">
        <f>+SUM(K28,+M28,+O28)</f>
        <v>12631</v>
      </c>
      <c r="J28" s="104">
        <f>IF(D28&gt;0,I28/D28*100,"-")</f>
        <v>90.13129727415442</v>
      </c>
      <c r="K28" s="103">
        <v>7429</v>
      </c>
      <c r="L28" s="104">
        <f>IF(D28&gt;0,K28/D28*100,"-")</f>
        <v>53.01127443984587</v>
      </c>
      <c r="M28" s="103">
        <v>0</v>
      </c>
      <c r="N28" s="104">
        <f>IF(D28&gt;0,M28/D28*100,"-")</f>
        <v>0</v>
      </c>
      <c r="O28" s="103">
        <v>5202</v>
      </c>
      <c r="P28" s="103">
        <v>5202</v>
      </c>
      <c r="Q28" s="104">
        <f>IF(D28&gt;0,O28/D28*100,"-")</f>
        <v>37.12002283430855</v>
      </c>
      <c r="R28" s="103">
        <v>19</v>
      </c>
      <c r="S28" s="101"/>
      <c r="T28" s="101"/>
      <c r="U28" s="101"/>
      <c r="V28" s="101" t="s">
        <v>256</v>
      </c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>
      <c r="A29" s="101" t="s">
        <v>52</v>
      </c>
      <c r="B29" s="102" t="s">
        <v>318</v>
      </c>
      <c r="C29" s="101" t="s">
        <v>319</v>
      </c>
      <c r="D29" s="103">
        <f>+SUM(E29,+I29)</f>
        <v>13284</v>
      </c>
      <c r="E29" s="103">
        <f>+SUM(G29,+H29)</f>
        <v>1550</v>
      </c>
      <c r="F29" s="104">
        <f>IF(D29&gt;0,E29/D29*100,"-")</f>
        <v>11.668172237277927</v>
      </c>
      <c r="G29" s="103">
        <v>1550</v>
      </c>
      <c r="H29" s="103">
        <v>0</v>
      </c>
      <c r="I29" s="103">
        <f>+SUM(K29,+M29,+O29)</f>
        <v>11734</v>
      </c>
      <c r="J29" s="104">
        <f>IF(D29&gt;0,I29/D29*100,"-")</f>
        <v>88.331827762722071</v>
      </c>
      <c r="K29" s="103">
        <v>3611</v>
      </c>
      <c r="L29" s="104">
        <f>IF(D29&gt;0,K29/D29*100,"-")</f>
        <v>27.183077386329419</v>
      </c>
      <c r="M29" s="103">
        <v>0</v>
      </c>
      <c r="N29" s="104">
        <f>IF(D29&gt;0,M29/D29*100,"-")</f>
        <v>0</v>
      </c>
      <c r="O29" s="103">
        <v>8123</v>
      </c>
      <c r="P29" s="103">
        <v>3762</v>
      </c>
      <c r="Q29" s="104">
        <f>IF(D29&gt;0,O29/D29*100,"-")</f>
        <v>61.148750376392655</v>
      </c>
      <c r="R29" s="103">
        <v>12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52</v>
      </c>
      <c r="B30" s="102" t="s">
        <v>321</v>
      </c>
      <c r="C30" s="101" t="s">
        <v>322</v>
      </c>
      <c r="D30" s="103">
        <f>+SUM(E30,+I30)</f>
        <v>11475</v>
      </c>
      <c r="E30" s="103">
        <f>+SUM(G30,+H30)</f>
        <v>3242</v>
      </c>
      <c r="F30" s="104">
        <f>IF(D30&gt;0,E30/D30*100,"-")</f>
        <v>28.252723311546841</v>
      </c>
      <c r="G30" s="103">
        <v>3242</v>
      </c>
      <c r="H30" s="103">
        <v>0</v>
      </c>
      <c r="I30" s="103">
        <f>+SUM(K30,+M30,+O30)</f>
        <v>8233</v>
      </c>
      <c r="J30" s="104">
        <f>IF(D30&gt;0,I30/D30*100,"-")</f>
        <v>71.747276688453155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8233</v>
      </c>
      <c r="P30" s="103">
        <v>2786</v>
      </c>
      <c r="Q30" s="104">
        <f>IF(D30&gt;0,O30/D30*100,"-")</f>
        <v>71.747276688453155</v>
      </c>
      <c r="R30" s="103">
        <v>48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52</v>
      </c>
      <c r="B31" s="102" t="s">
        <v>324</v>
      </c>
      <c r="C31" s="101" t="s">
        <v>325</v>
      </c>
      <c r="D31" s="103">
        <f>+SUM(E31,+I31)</f>
        <v>13617</v>
      </c>
      <c r="E31" s="103">
        <f>+SUM(G31,+H31)</f>
        <v>3126</v>
      </c>
      <c r="F31" s="104">
        <f>IF(D31&gt;0,E31/D31*100,"-")</f>
        <v>22.956598369684951</v>
      </c>
      <c r="G31" s="103">
        <v>3126</v>
      </c>
      <c r="H31" s="103">
        <v>0</v>
      </c>
      <c r="I31" s="103">
        <f>+SUM(K31,+M31,+O31)</f>
        <v>10491</v>
      </c>
      <c r="J31" s="104">
        <f>IF(D31&gt;0,I31/D31*100,"-")</f>
        <v>77.043401630315046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10491</v>
      </c>
      <c r="P31" s="103">
        <v>7755</v>
      </c>
      <c r="Q31" s="104">
        <f>IF(D31&gt;0,O31/D31*100,"-")</f>
        <v>77.043401630315046</v>
      </c>
      <c r="R31" s="103">
        <v>100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52</v>
      </c>
      <c r="B32" s="102" t="s">
        <v>327</v>
      </c>
      <c r="C32" s="101" t="s">
        <v>328</v>
      </c>
      <c r="D32" s="103">
        <f>+SUM(E32,+I32)</f>
        <v>16102</v>
      </c>
      <c r="E32" s="103">
        <f>+SUM(G32,+H32)</f>
        <v>6937</v>
      </c>
      <c r="F32" s="104">
        <f>IF(D32&gt;0,E32/D32*100,"-")</f>
        <v>43.081604769593838</v>
      </c>
      <c r="G32" s="103">
        <v>6937</v>
      </c>
      <c r="H32" s="103">
        <v>0</v>
      </c>
      <c r="I32" s="103">
        <f>+SUM(K32,+M32,+O32)</f>
        <v>9165</v>
      </c>
      <c r="J32" s="104">
        <f>IF(D32&gt;0,I32/D32*100,"-")</f>
        <v>56.918395230406162</v>
      </c>
      <c r="K32" s="103">
        <v>3345</v>
      </c>
      <c r="L32" s="104">
        <f>IF(D32&gt;0,K32/D32*100,"-")</f>
        <v>20.773816917153148</v>
      </c>
      <c r="M32" s="103">
        <v>0</v>
      </c>
      <c r="N32" s="104">
        <f>IF(D32&gt;0,M32/D32*100,"-")</f>
        <v>0</v>
      </c>
      <c r="O32" s="103">
        <v>5820</v>
      </c>
      <c r="P32" s="103">
        <v>5820</v>
      </c>
      <c r="Q32" s="104">
        <f>IF(D32&gt;0,O32/D32*100,"-")</f>
        <v>36.144578313253014</v>
      </c>
      <c r="R32" s="103">
        <v>48</v>
      </c>
      <c r="S32" s="101"/>
      <c r="T32" s="101"/>
      <c r="U32" s="101" t="s">
        <v>256</v>
      </c>
      <c r="V32" s="101"/>
      <c r="W32" s="101"/>
      <c r="X32" s="101"/>
      <c r="Y32" s="101" t="s">
        <v>256</v>
      </c>
      <c r="Z32" s="101"/>
      <c r="AA32" s="189" t="s">
        <v>329</v>
      </c>
      <c r="AB32" s="190"/>
    </row>
    <row r="33" spans="1:28" s="105" customFormat="1" ht="13.5" customHeight="1">
      <c r="A33" s="101" t="s">
        <v>52</v>
      </c>
      <c r="B33" s="102" t="s">
        <v>330</v>
      </c>
      <c r="C33" s="101" t="s">
        <v>331</v>
      </c>
      <c r="D33" s="103">
        <f>+SUM(E33,+I33)</f>
        <v>10977</v>
      </c>
      <c r="E33" s="103">
        <f>+SUM(G33,+H33)</f>
        <v>2036</v>
      </c>
      <c r="F33" s="104">
        <f>IF(D33&gt;0,E33/D33*100,"-")</f>
        <v>18.547872824997722</v>
      </c>
      <c r="G33" s="103">
        <v>2036</v>
      </c>
      <c r="H33" s="103">
        <v>0</v>
      </c>
      <c r="I33" s="103">
        <f>+SUM(K33,+M33,+O33)</f>
        <v>8941</v>
      </c>
      <c r="J33" s="104">
        <f>IF(D33&gt;0,I33/D33*100,"-")</f>
        <v>81.452127175002275</v>
      </c>
      <c r="K33" s="103">
        <v>2994</v>
      </c>
      <c r="L33" s="104">
        <f>IF(D33&gt;0,K33/D33*100,"-")</f>
        <v>27.275211806504508</v>
      </c>
      <c r="M33" s="103">
        <v>0</v>
      </c>
      <c r="N33" s="104">
        <f>IF(D33&gt;0,M33/D33*100,"-")</f>
        <v>0</v>
      </c>
      <c r="O33" s="103">
        <v>5947</v>
      </c>
      <c r="P33" s="103">
        <v>4462</v>
      </c>
      <c r="Q33" s="104">
        <f>IF(D33&gt;0,O33/D33*100,"-")</f>
        <v>54.176915368497767</v>
      </c>
      <c r="R33" s="103">
        <v>78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52</v>
      </c>
      <c r="B34" s="102" t="s">
        <v>333</v>
      </c>
      <c r="C34" s="101" t="s">
        <v>334</v>
      </c>
      <c r="D34" s="103">
        <f>+SUM(E34,+I34)</f>
        <v>4676</v>
      </c>
      <c r="E34" s="103">
        <f>+SUM(G34,+H34)</f>
        <v>2597</v>
      </c>
      <c r="F34" s="104">
        <f>IF(D34&gt;0,E34/D34*100,"-")</f>
        <v>55.538922155688617</v>
      </c>
      <c r="G34" s="103">
        <v>2597</v>
      </c>
      <c r="H34" s="103">
        <v>0</v>
      </c>
      <c r="I34" s="103">
        <f>+SUM(K34,+M34,+O34)</f>
        <v>2079</v>
      </c>
      <c r="J34" s="104">
        <f>IF(D34&gt;0,I34/D34*100,"-")</f>
        <v>44.461077844311376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2079</v>
      </c>
      <c r="P34" s="103">
        <v>1341</v>
      </c>
      <c r="Q34" s="104">
        <f>IF(D34&gt;0,O34/D34*100,"-")</f>
        <v>44.461077844311376</v>
      </c>
      <c r="R34" s="103">
        <v>45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52</v>
      </c>
      <c r="B35" s="102" t="s">
        <v>336</v>
      </c>
      <c r="C35" s="101" t="s">
        <v>337</v>
      </c>
      <c r="D35" s="103">
        <f>+SUM(E35,+I35)</f>
        <v>18006</v>
      </c>
      <c r="E35" s="103">
        <f>+SUM(G35,+H35)</f>
        <v>1285</v>
      </c>
      <c r="F35" s="104">
        <f>IF(D35&gt;0,E35/D35*100,"-")</f>
        <v>7.1365100522048213</v>
      </c>
      <c r="G35" s="103">
        <v>1285</v>
      </c>
      <c r="H35" s="103">
        <v>0</v>
      </c>
      <c r="I35" s="103">
        <f>+SUM(K35,+M35,+O35)</f>
        <v>16721</v>
      </c>
      <c r="J35" s="104">
        <f>IF(D35&gt;0,I35/D35*100,"-")</f>
        <v>92.863489947795173</v>
      </c>
      <c r="K35" s="103">
        <v>4709</v>
      </c>
      <c r="L35" s="104">
        <f>IF(D35&gt;0,K35/D35*100,"-")</f>
        <v>26.152393646562256</v>
      </c>
      <c r="M35" s="103">
        <v>0</v>
      </c>
      <c r="N35" s="104">
        <f>IF(D35&gt;0,M35/D35*100,"-")</f>
        <v>0</v>
      </c>
      <c r="O35" s="103">
        <v>12012</v>
      </c>
      <c r="P35" s="103">
        <v>5444</v>
      </c>
      <c r="Q35" s="104">
        <f>IF(D35&gt;0,O35/D35*100,"-")</f>
        <v>66.711096301232914</v>
      </c>
      <c r="R35" s="103">
        <v>112</v>
      </c>
      <c r="S35" s="101"/>
      <c r="T35" s="101"/>
      <c r="U35" s="101" t="s">
        <v>256</v>
      </c>
      <c r="V35" s="101"/>
      <c r="W35" s="101"/>
      <c r="X35" s="101"/>
      <c r="Y35" s="101" t="s">
        <v>256</v>
      </c>
      <c r="Z35" s="101"/>
      <c r="AA35" s="189" t="s">
        <v>338</v>
      </c>
      <c r="AB35" s="190"/>
    </row>
    <row r="36" spans="1:28" s="105" customFormat="1" ht="13.5" customHeight="1">
      <c r="A36" s="101" t="s">
        <v>52</v>
      </c>
      <c r="B36" s="102" t="s">
        <v>339</v>
      </c>
      <c r="C36" s="101" t="s">
        <v>340</v>
      </c>
      <c r="D36" s="103">
        <f>+SUM(E36,+I36)</f>
        <v>10523</v>
      </c>
      <c r="E36" s="103">
        <f>+SUM(G36,+H36)</f>
        <v>935</v>
      </c>
      <c r="F36" s="104">
        <f>IF(D36&gt;0,E36/D36*100,"-")</f>
        <v>8.8852988691437798</v>
      </c>
      <c r="G36" s="103">
        <v>935</v>
      </c>
      <c r="H36" s="103">
        <v>0</v>
      </c>
      <c r="I36" s="103">
        <f>+SUM(K36,+M36,+O36)</f>
        <v>9588</v>
      </c>
      <c r="J36" s="104">
        <f>IF(D36&gt;0,I36/D36*100,"-")</f>
        <v>91.114701130856218</v>
      </c>
      <c r="K36" s="103">
        <v>7778</v>
      </c>
      <c r="L36" s="104">
        <f>IF(D36&gt;0,K36/D36*100,"-")</f>
        <v>73.914282999144731</v>
      </c>
      <c r="M36" s="103">
        <v>899</v>
      </c>
      <c r="N36" s="104">
        <f>IF(D36&gt;0,M36/D36*100,"-")</f>
        <v>8.5431911051981384</v>
      </c>
      <c r="O36" s="103">
        <v>911</v>
      </c>
      <c r="P36" s="103">
        <v>362</v>
      </c>
      <c r="Q36" s="104">
        <f>IF(D36&gt;0,O36/D36*100,"-")</f>
        <v>8.6572270265133522</v>
      </c>
      <c r="R36" s="103">
        <v>93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52</v>
      </c>
      <c r="B37" s="102" t="s">
        <v>342</v>
      </c>
      <c r="C37" s="101" t="s">
        <v>343</v>
      </c>
      <c r="D37" s="103">
        <f>+SUM(E37,+I37)</f>
        <v>25254</v>
      </c>
      <c r="E37" s="103">
        <f>+SUM(G37,+H37)</f>
        <v>2591</v>
      </c>
      <c r="F37" s="104">
        <f>IF(D37&gt;0,E37/D37*100,"-")</f>
        <v>10.259760829967531</v>
      </c>
      <c r="G37" s="103">
        <v>2591</v>
      </c>
      <c r="H37" s="103">
        <v>0</v>
      </c>
      <c r="I37" s="103">
        <f>+SUM(K37,+M37,+O37)</f>
        <v>22663</v>
      </c>
      <c r="J37" s="104">
        <f>IF(D37&gt;0,I37/D37*100,"-")</f>
        <v>89.740239170032467</v>
      </c>
      <c r="K37" s="103">
        <v>14853</v>
      </c>
      <c r="L37" s="104">
        <f>IF(D37&gt;0,K37/D37*100,"-")</f>
        <v>58.814445236398193</v>
      </c>
      <c r="M37" s="103">
        <v>0</v>
      </c>
      <c r="N37" s="104">
        <f>IF(D37&gt;0,M37/D37*100,"-")</f>
        <v>0</v>
      </c>
      <c r="O37" s="103">
        <v>7810</v>
      </c>
      <c r="P37" s="103">
        <v>4411</v>
      </c>
      <c r="Q37" s="104">
        <f>IF(D37&gt;0,O37/D37*100,"-")</f>
        <v>30.925793933634278</v>
      </c>
      <c r="R37" s="103">
        <v>181</v>
      </c>
      <c r="S37" s="101"/>
      <c r="T37" s="101"/>
      <c r="U37" s="101"/>
      <c r="V37" s="101" t="s">
        <v>256</v>
      </c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 t="s">
        <v>52</v>
      </c>
      <c r="B38" s="102" t="s">
        <v>345</v>
      </c>
      <c r="C38" s="101" t="s">
        <v>346</v>
      </c>
      <c r="D38" s="103">
        <f>+SUM(E38,+I38)</f>
        <v>5487</v>
      </c>
      <c r="E38" s="103">
        <f>+SUM(G38,+H38)</f>
        <v>672</v>
      </c>
      <c r="F38" s="104">
        <f>IF(D38&gt;0,E38/D38*100,"-")</f>
        <v>12.24712957900492</v>
      </c>
      <c r="G38" s="103">
        <v>672</v>
      </c>
      <c r="H38" s="103">
        <v>0</v>
      </c>
      <c r="I38" s="103">
        <f>+SUM(K38,+M38,+O38)</f>
        <v>4815</v>
      </c>
      <c r="J38" s="104">
        <f>IF(D38&gt;0,I38/D38*100,"-")</f>
        <v>87.75287042099508</v>
      </c>
      <c r="K38" s="103">
        <v>2948</v>
      </c>
      <c r="L38" s="104">
        <f>IF(D38&gt;0,K38/D38*100,"-")</f>
        <v>53.726991069801343</v>
      </c>
      <c r="M38" s="103">
        <v>0</v>
      </c>
      <c r="N38" s="104">
        <f>IF(D38&gt;0,M38/D38*100,"-")</f>
        <v>0</v>
      </c>
      <c r="O38" s="103">
        <v>1867</v>
      </c>
      <c r="P38" s="103">
        <v>326</v>
      </c>
      <c r="Q38" s="104">
        <f>IF(D38&gt;0,O38/D38*100,"-")</f>
        <v>34.02587935119373</v>
      </c>
      <c r="R38" s="103">
        <v>13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52</v>
      </c>
      <c r="B39" s="102" t="s">
        <v>348</v>
      </c>
      <c r="C39" s="101" t="s">
        <v>349</v>
      </c>
      <c r="D39" s="103">
        <f>+SUM(E39,+I39)</f>
        <v>6627</v>
      </c>
      <c r="E39" s="103">
        <f>+SUM(G39,+H39)</f>
        <v>1288</v>
      </c>
      <c r="F39" s="104">
        <f>IF(D39&gt;0,E39/D39*100,"-")</f>
        <v>19.435642070318394</v>
      </c>
      <c r="G39" s="103">
        <v>1288</v>
      </c>
      <c r="H39" s="103">
        <v>0</v>
      </c>
      <c r="I39" s="103">
        <f>+SUM(K39,+M39,+O39)</f>
        <v>5339</v>
      </c>
      <c r="J39" s="104">
        <f>IF(D39&gt;0,I39/D39*100,"-")</f>
        <v>80.564357929681606</v>
      </c>
      <c r="K39" s="103">
        <v>3459</v>
      </c>
      <c r="L39" s="104">
        <f>IF(D39&gt;0,K39/D39*100,"-")</f>
        <v>52.195563603440476</v>
      </c>
      <c r="M39" s="103">
        <v>0</v>
      </c>
      <c r="N39" s="104">
        <f>IF(D39&gt;0,M39/D39*100,"-")</f>
        <v>0</v>
      </c>
      <c r="O39" s="103">
        <v>1880</v>
      </c>
      <c r="P39" s="103">
        <v>581</v>
      </c>
      <c r="Q39" s="104">
        <f>IF(D39&gt;0,O39/D39*100,"-")</f>
        <v>28.368794326241137</v>
      </c>
      <c r="R39" s="103">
        <v>10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52</v>
      </c>
      <c r="B40" s="102" t="s">
        <v>351</v>
      </c>
      <c r="C40" s="101" t="s">
        <v>352</v>
      </c>
      <c r="D40" s="103">
        <f>+SUM(E40,+I40)</f>
        <v>1998</v>
      </c>
      <c r="E40" s="103">
        <f>+SUM(G40,+H40)</f>
        <v>369</v>
      </c>
      <c r="F40" s="104">
        <f>IF(D40&gt;0,E40/D40*100,"-")</f>
        <v>18.468468468468469</v>
      </c>
      <c r="G40" s="103">
        <v>369</v>
      </c>
      <c r="H40" s="103">
        <v>0</v>
      </c>
      <c r="I40" s="103">
        <f>+SUM(K40,+M40,+O40)</f>
        <v>1629</v>
      </c>
      <c r="J40" s="104">
        <f>IF(D40&gt;0,I40/D40*100,"-")</f>
        <v>81.531531531531527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1629</v>
      </c>
      <c r="P40" s="103">
        <v>470</v>
      </c>
      <c r="Q40" s="104">
        <f>IF(D40&gt;0,O40/D40*100,"-")</f>
        <v>81.531531531531527</v>
      </c>
      <c r="R40" s="103">
        <v>2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52</v>
      </c>
      <c r="B41" s="102" t="s">
        <v>354</v>
      </c>
      <c r="C41" s="101" t="s">
        <v>355</v>
      </c>
      <c r="D41" s="103">
        <f>+SUM(E41,+I41)</f>
        <v>2114</v>
      </c>
      <c r="E41" s="103">
        <f>+SUM(G41,+H41)</f>
        <v>260</v>
      </c>
      <c r="F41" s="104">
        <f>IF(D41&gt;0,E41/D41*100,"-")</f>
        <v>12.298959318826869</v>
      </c>
      <c r="G41" s="103">
        <v>260</v>
      </c>
      <c r="H41" s="103">
        <v>0</v>
      </c>
      <c r="I41" s="103">
        <f>+SUM(K41,+M41,+O41)</f>
        <v>1854</v>
      </c>
      <c r="J41" s="104">
        <f>IF(D41&gt;0,I41/D41*100,"-")</f>
        <v>87.70104068117314</v>
      </c>
      <c r="K41" s="103">
        <v>1029</v>
      </c>
      <c r="L41" s="104">
        <f>IF(D41&gt;0,K41/D41*100,"-")</f>
        <v>48.675496688741724</v>
      </c>
      <c r="M41" s="103">
        <v>0</v>
      </c>
      <c r="N41" s="104">
        <f>IF(D41&gt;0,M41/D41*100,"-")</f>
        <v>0</v>
      </c>
      <c r="O41" s="103">
        <v>825</v>
      </c>
      <c r="P41" s="103">
        <v>737</v>
      </c>
      <c r="Q41" s="104">
        <f>IF(D41&gt;0,O41/D41*100,"-")</f>
        <v>39.025543992431409</v>
      </c>
      <c r="R41" s="103">
        <v>2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52</v>
      </c>
      <c r="B42" s="102" t="s">
        <v>357</v>
      </c>
      <c r="C42" s="101" t="s">
        <v>358</v>
      </c>
      <c r="D42" s="103">
        <f>+SUM(E42,+I42)</f>
        <v>10416</v>
      </c>
      <c r="E42" s="103">
        <f>+SUM(G42,+H42)</f>
        <v>5062</v>
      </c>
      <c r="F42" s="104">
        <f>IF(D42&gt;0,E42/D42*100,"-")</f>
        <v>48.598310291858674</v>
      </c>
      <c r="G42" s="103">
        <v>5062</v>
      </c>
      <c r="H42" s="103">
        <v>0</v>
      </c>
      <c r="I42" s="103">
        <f>+SUM(K42,+M42,+O42)</f>
        <v>5354</v>
      </c>
      <c r="J42" s="104">
        <f>IF(D42&gt;0,I42/D42*100,"-")</f>
        <v>51.401689708141319</v>
      </c>
      <c r="K42" s="103">
        <v>1046</v>
      </c>
      <c r="L42" s="104">
        <f>IF(D42&gt;0,K42/D42*100,"-")</f>
        <v>10.042242703533026</v>
      </c>
      <c r="M42" s="103">
        <v>0</v>
      </c>
      <c r="N42" s="104">
        <f>IF(D42&gt;0,M42/D42*100,"-")</f>
        <v>0</v>
      </c>
      <c r="O42" s="103">
        <v>4308</v>
      </c>
      <c r="P42" s="103">
        <v>1864</v>
      </c>
      <c r="Q42" s="104">
        <f>IF(D42&gt;0,O42/D42*100,"-")</f>
        <v>41.359447004608299</v>
      </c>
      <c r="R42" s="103">
        <v>53</v>
      </c>
      <c r="S42" s="101"/>
      <c r="T42" s="101"/>
      <c r="U42" s="101"/>
      <c r="V42" s="101" t="s">
        <v>256</v>
      </c>
      <c r="W42" s="101"/>
      <c r="X42" s="101"/>
      <c r="Y42" s="101"/>
      <c r="Z42" s="101" t="s">
        <v>256</v>
      </c>
      <c r="AA42" s="189" t="s">
        <v>359</v>
      </c>
      <c r="AB42" s="190"/>
    </row>
    <row r="43" spans="1:28" s="105" customFormat="1" ht="13.5" customHeight="1">
      <c r="A43" s="101" t="s">
        <v>52</v>
      </c>
      <c r="B43" s="102" t="s">
        <v>360</v>
      </c>
      <c r="C43" s="101" t="s">
        <v>361</v>
      </c>
      <c r="D43" s="103">
        <f>+SUM(E43,+I43)</f>
        <v>17708</v>
      </c>
      <c r="E43" s="103">
        <f>+SUM(G43,+H43)</f>
        <v>1949</v>
      </c>
      <c r="F43" s="104">
        <f>IF(D43&gt;0,E43/D43*100,"-")</f>
        <v>11.006324824937881</v>
      </c>
      <c r="G43" s="103">
        <v>1949</v>
      </c>
      <c r="H43" s="103">
        <v>0</v>
      </c>
      <c r="I43" s="103">
        <f>+SUM(K43,+M43,+O43)</f>
        <v>15759</v>
      </c>
      <c r="J43" s="104">
        <f>IF(D43&gt;0,I43/D43*100,"-")</f>
        <v>88.993675175062108</v>
      </c>
      <c r="K43" s="103">
        <v>6271</v>
      </c>
      <c r="L43" s="104">
        <f>IF(D43&gt;0,K43/D43*100,"-")</f>
        <v>35.413372487011522</v>
      </c>
      <c r="M43" s="103">
        <v>0</v>
      </c>
      <c r="N43" s="104">
        <f>IF(D43&gt;0,M43/D43*100,"-")</f>
        <v>0</v>
      </c>
      <c r="O43" s="103">
        <v>9488</v>
      </c>
      <c r="P43" s="103">
        <v>3865</v>
      </c>
      <c r="Q43" s="104">
        <f>IF(D43&gt;0,O43/D43*100,"-")</f>
        <v>53.580302688050594</v>
      </c>
      <c r="R43" s="103">
        <v>57</v>
      </c>
      <c r="S43" s="101" t="s">
        <v>256</v>
      </c>
      <c r="T43" s="101"/>
      <c r="U43" s="101"/>
      <c r="V43" s="101"/>
      <c r="W43" s="101" t="s">
        <v>256</v>
      </c>
      <c r="X43" s="101"/>
      <c r="Y43" s="101"/>
      <c r="Z43" s="101"/>
      <c r="AA43" s="189" t="s">
        <v>362</v>
      </c>
      <c r="AB43" s="190"/>
    </row>
    <row r="44" spans="1:28" s="105" customFormat="1" ht="13.5" customHeight="1">
      <c r="A44" s="101" t="s">
        <v>52</v>
      </c>
      <c r="B44" s="102" t="s">
        <v>363</v>
      </c>
      <c r="C44" s="101" t="s">
        <v>364</v>
      </c>
      <c r="D44" s="103">
        <f>+SUM(E44,+I44)</f>
        <v>5702</v>
      </c>
      <c r="E44" s="103">
        <f>+SUM(G44,+H44)</f>
        <v>3042</v>
      </c>
      <c r="F44" s="104">
        <f>IF(D44&gt;0,E44/D44*100,"-")</f>
        <v>53.349701858996845</v>
      </c>
      <c r="G44" s="103">
        <v>3042</v>
      </c>
      <c r="H44" s="103">
        <v>0</v>
      </c>
      <c r="I44" s="103">
        <f>+SUM(K44,+M44,+O44)</f>
        <v>2660</v>
      </c>
      <c r="J44" s="104">
        <f>IF(D44&gt;0,I44/D44*100,"-")</f>
        <v>46.650298141003155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2660</v>
      </c>
      <c r="P44" s="103">
        <v>1663</v>
      </c>
      <c r="Q44" s="104">
        <f>IF(D44&gt;0,O44/D44*100,"-")</f>
        <v>46.650298141003155</v>
      </c>
      <c r="R44" s="103">
        <v>13</v>
      </c>
      <c r="S44" s="101"/>
      <c r="T44" s="101"/>
      <c r="U44" s="101"/>
      <c r="V44" s="101" t="s">
        <v>256</v>
      </c>
      <c r="W44" s="101"/>
      <c r="X44" s="101"/>
      <c r="Y44" s="101"/>
      <c r="Z44" s="101" t="s">
        <v>256</v>
      </c>
      <c r="AA44" s="189" t="s">
        <v>365</v>
      </c>
      <c r="AB44" s="190"/>
    </row>
    <row r="45" spans="1:28" s="105" customFormat="1" ht="13.5" customHeight="1">
      <c r="A45" s="101" t="s">
        <v>52</v>
      </c>
      <c r="B45" s="102" t="s">
        <v>366</v>
      </c>
      <c r="C45" s="101" t="s">
        <v>367</v>
      </c>
      <c r="D45" s="103">
        <f>+SUM(E45,+I45)</f>
        <v>18670</v>
      </c>
      <c r="E45" s="103">
        <f>+SUM(G45,+H45)</f>
        <v>8773</v>
      </c>
      <c r="F45" s="104">
        <f>IF(D45&gt;0,E45/D45*100,"-")</f>
        <v>46.989823245848953</v>
      </c>
      <c r="G45" s="103">
        <v>8773</v>
      </c>
      <c r="H45" s="103">
        <v>0</v>
      </c>
      <c r="I45" s="103">
        <f>+SUM(K45,+M45,+O45)</f>
        <v>9897</v>
      </c>
      <c r="J45" s="104">
        <f>IF(D45&gt;0,I45/D45*100,"-")</f>
        <v>53.01017675415104</v>
      </c>
      <c r="K45" s="103">
        <v>511</v>
      </c>
      <c r="L45" s="104">
        <f>IF(D45&gt;0,K45/D45*100,"-")</f>
        <v>2.7370112479914299</v>
      </c>
      <c r="M45" s="103">
        <v>0</v>
      </c>
      <c r="N45" s="104">
        <f>IF(D45&gt;0,M45/D45*100,"-")</f>
        <v>0</v>
      </c>
      <c r="O45" s="103">
        <v>9386</v>
      </c>
      <c r="P45" s="103">
        <v>5269</v>
      </c>
      <c r="Q45" s="104">
        <f>IF(D45&gt;0,O45/D45*100,"-")</f>
        <v>50.273165506159614</v>
      </c>
      <c r="R45" s="103">
        <v>55</v>
      </c>
      <c r="S45" s="101"/>
      <c r="T45" s="101"/>
      <c r="U45" s="101" t="s">
        <v>256</v>
      </c>
      <c r="V45" s="101"/>
      <c r="W45" s="101"/>
      <c r="X45" s="101"/>
      <c r="Y45" s="101" t="s">
        <v>256</v>
      </c>
      <c r="Z45" s="101"/>
      <c r="AA45" s="189" t="s">
        <v>368</v>
      </c>
      <c r="AB45" s="190"/>
    </row>
    <row r="46" spans="1:28" s="105" customFormat="1" ht="13.5" customHeight="1">
      <c r="A46" s="101" t="s">
        <v>52</v>
      </c>
      <c r="B46" s="102" t="s">
        <v>369</v>
      </c>
      <c r="C46" s="101" t="s">
        <v>370</v>
      </c>
      <c r="D46" s="103">
        <f>+SUM(E46,+I46)</f>
        <v>13769</v>
      </c>
      <c r="E46" s="103">
        <f>+SUM(G46,+H46)</f>
        <v>3030</v>
      </c>
      <c r="F46" s="104">
        <f>IF(D46&gt;0,E46/D46*100,"-")</f>
        <v>22.005955407073863</v>
      </c>
      <c r="G46" s="103">
        <v>3030</v>
      </c>
      <c r="H46" s="103">
        <v>0</v>
      </c>
      <c r="I46" s="103">
        <f>+SUM(K46,+M46,+O46)</f>
        <v>10739</v>
      </c>
      <c r="J46" s="104">
        <f>IF(D46&gt;0,I46/D46*100,"-")</f>
        <v>77.994044592926144</v>
      </c>
      <c r="K46" s="103">
        <v>1744</v>
      </c>
      <c r="L46" s="104">
        <f>IF(D46&gt;0,K46/D46*100,"-")</f>
        <v>12.666134069286079</v>
      </c>
      <c r="M46" s="103">
        <v>0</v>
      </c>
      <c r="N46" s="104">
        <f>IF(D46&gt;0,M46/D46*100,"-")</f>
        <v>0</v>
      </c>
      <c r="O46" s="103">
        <v>8995</v>
      </c>
      <c r="P46" s="103">
        <v>4277</v>
      </c>
      <c r="Q46" s="104">
        <f>IF(D46&gt;0,O46/D46*100,"-")</f>
        <v>65.327910523640071</v>
      </c>
      <c r="R46" s="103">
        <v>54</v>
      </c>
      <c r="S46" s="101"/>
      <c r="T46" s="101"/>
      <c r="U46" s="101" t="s">
        <v>256</v>
      </c>
      <c r="V46" s="101"/>
      <c r="W46" s="101"/>
      <c r="X46" s="101"/>
      <c r="Y46" s="101" t="s">
        <v>256</v>
      </c>
      <c r="Z46" s="101"/>
      <c r="AA46" s="189" t="s">
        <v>371</v>
      </c>
      <c r="AB46" s="190"/>
    </row>
    <row r="47" spans="1:28" s="105" customFormat="1" ht="13.5" customHeight="1">
      <c r="A47" s="101" t="s">
        <v>52</v>
      </c>
      <c r="B47" s="102" t="s">
        <v>372</v>
      </c>
      <c r="C47" s="101" t="s">
        <v>373</v>
      </c>
      <c r="D47" s="103">
        <f>+SUM(E47,+I47)</f>
        <v>2599</v>
      </c>
      <c r="E47" s="103">
        <f>+SUM(G47,+H47)</f>
        <v>765</v>
      </c>
      <c r="F47" s="104">
        <f>IF(D47&gt;0,E47/D47*100,"-")</f>
        <v>29.434397845325126</v>
      </c>
      <c r="G47" s="103">
        <v>765</v>
      </c>
      <c r="H47" s="103">
        <v>0</v>
      </c>
      <c r="I47" s="103">
        <f>+SUM(K47,+M47,+O47)</f>
        <v>1834</v>
      </c>
      <c r="J47" s="104">
        <f>IF(D47&gt;0,I47/D47*100,"-")</f>
        <v>70.565602154674878</v>
      </c>
      <c r="K47" s="103">
        <v>1317</v>
      </c>
      <c r="L47" s="104">
        <f>IF(D47&gt;0,K47/D47*100,"-")</f>
        <v>50.673335898422465</v>
      </c>
      <c r="M47" s="103">
        <v>0</v>
      </c>
      <c r="N47" s="104">
        <f>IF(D47&gt;0,M47/D47*100,"-")</f>
        <v>0</v>
      </c>
      <c r="O47" s="103">
        <v>517</v>
      </c>
      <c r="P47" s="103">
        <v>111</v>
      </c>
      <c r="Q47" s="104">
        <f>IF(D47&gt;0,O47/D47*100,"-")</f>
        <v>19.892266256252405</v>
      </c>
      <c r="R47" s="103">
        <v>6</v>
      </c>
      <c r="S47" s="101"/>
      <c r="T47" s="101"/>
      <c r="U47" s="101" t="s">
        <v>256</v>
      </c>
      <c r="V47" s="101"/>
      <c r="W47" s="101"/>
      <c r="X47" s="101"/>
      <c r="Y47" s="101" t="s">
        <v>256</v>
      </c>
      <c r="Z47" s="101"/>
      <c r="AA47" s="189" t="s">
        <v>374</v>
      </c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7">
    <sortCondition ref="A8:A47"/>
    <sortCondition ref="B8:B47"/>
    <sortCondition ref="C8:C4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青森県</v>
      </c>
      <c r="B7" s="107" t="str">
        <f>水洗化人口等!B7</f>
        <v>02000</v>
      </c>
      <c r="C7" s="106" t="s">
        <v>200</v>
      </c>
      <c r="D7" s="108">
        <f>SUM(E7,+H7,+K7)</f>
        <v>422588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6763</v>
      </c>
      <c r="I7" s="108">
        <f>SUM(I$8:I$207)</f>
        <v>0</v>
      </c>
      <c r="J7" s="108">
        <f>SUM(J$8:J$207)</f>
        <v>6763</v>
      </c>
      <c r="K7" s="108">
        <f>SUM(L7:M7)</f>
        <v>415825</v>
      </c>
      <c r="L7" s="108">
        <f>SUM(L$8:L$207)</f>
        <v>127443</v>
      </c>
      <c r="M7" s="108">
        <f>SUM(M$8:M$207)</f>
        <v>288382</v>
      </c>
      <c r="N7" s="108">
        <f>SUM(O7,+V7,+AC7)</f>
        <v>422588</v>
      </c>
      <c r="O7" s="108">
        <f>SUM(P7:U7)</f>
        <v>127443</v>
      </c>
      <c r="P7" s="108">
        <f t="shared" ref="P7:U7" si="0">SUM(P$8:P$207)</f>
        <v>127443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295145</v>
      </c>
      <c r="W7" s="108">
        <f t="shared" ref="W7:AB7" si="1">SUM(W$8:W$207)</f>
        <v>295145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12315</v>
      </c>
      <c r="AG7" s="108">
        <f>SUM(AG$8:AG$207)</f>
        <v>12315</v>
      </c>
      <c r="AH7" s="108">
        <f>SUM(AH$8:AH$207)</f>
        <v>0</v>
      </c>
      <c r="AI7" s="108">
        <f>SUM(AI$8:AI$207)</f>
        <v>0</v>
      </c>
      <c r="AJ7" s="108">
        <f>SUM(AK7:AS7)</f>
        <v>12793</v>
      </c>
      <c r="AK7" s="108">
        <f t="shared" ref="AK7:AS7" si="2">SUM(AK$8:AK$207)</f>
        <v>548</v>
      </c>
      <c r="AL7" s="108">
        <f t="shared" si="2"/>
        <v>0</v>
      </c>
      <c r="AM7" s="108">
        <f t="shared" si="2"/>
        <v>4207</v>
      </c>
      <c r="AN7" s="108">
        <f t="shared" si="2"/>
        <v>2927</v>
      </c>
      <c r="AO7" s="108">
        <f t="shared" si="2"/>
        <v>0</v>
      </c>
      <c r="AP7" s="108">
        <f t="shared" si="2"/>
        <v>0</v>
      </c>
      <c r="AQ7" s="108">
        <f t="shared" si="2"/>
        <v>4588</v>
      </c>
      <c r="AR7" s="108">
        <f t="shared" si="2"/>
        <v>0</v>
      </c>
      <c r="AS7" s="108">
        <f t="shared" si="2"/>
        <v>523</v>
      </c>
      <c r="AT7" s="108">
        <f>SUM(AU7:AY7)</f>
        <v>162</v>
      </c>
      <c r="AU7" s="108">
        <f>SUM(AU$8:AU$207)</f>
        <v>70</v>
      </c>
      <c r="AV7" s="108">
        <f>SUM(AV$8:AV$207)</f>
        <v>0</v>
      </c>
      <c r="AW7" s="108">
        <f>SUM(AW$8:AW$207)</f>
        <v>92</v>
      </c>
      <c r="AX7" s="108">
        <f>SUM(AX$8:AX$207)</f>
        <v>0</v>
      </c>
      <c r="AY7" s="108">
        <f>SUM(AY$8:AY$207)</f>
        <v>0</v>
      </c>
      <c r="AZ7" s="108">
        <f>SUM(BA7:BC7)</f>
        <v>1550</v>
      </c>
      <c r="BA7" s="108">
        <f>SUM(BA$8:BA$207)</f>
        <v>1550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52</v>
      </c>
      <c r="B8" s="113" t="s">
        <v>254</v>
      </c>
      <c r="C8" s="101" t="s">
        <v>255</v>
      </c>
      <c r="D8" s="103">
        <f>SUM(E8,+H8,+K8)</f>
        <v>59358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59358</v>
      </c>
      <c r="L8" s="103">
        <v>15402</v>
      </c>
      <c r="M8" s="103">
        <v>43956</v>
      </c>
      <c r="N8" s="103">
        <f>SUM(O8,+V8,+AC8)</f>
        <v>59358</v>
      </c>
      <c r="O8" s="103">
        <f>SUM(P8:U8)</f>
        <v>15402</v>
      </c>
      <c r="P8" s="103">
        <v>15402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43956</v>
      </c>
      <c r="W8" s="103">
        <v>43956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2310</v>
      </c>
      <c r="AG8" s="103">
        <v>2310</v>
      </c>
      <c r="AH8" s="103">
        <v>0</v>
      </c>
      <c r="AI8" s="103">
        <v>0</v>
      </c>
      <c r="AJ8" s="103">
        <f>SUM(AK8:AS8)</f>
        <v>2310</v>
      </c>
      <c r="AK8" s="103">
        <v>0</v>
      </c>
      <c r="AL8" s="103">
        <v>0</v>
      </c>
      <c r="AM8" s="103">
        <v>2310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66</v>
      </c>
      <c r="AU8" s="103">
        <v>0</v>
      </c>
      <c r="AV8" s="103">
        <v>0</v>
      </c>
      <c r="AW8" s="103">
        <v>66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52</v>
      </c>
      <c r="B9" s="113" t="s">
        <v>258</v>
      </c>
      <c r="C9" s="101" t="s">
        <v>259</v>
      </c>
      <c r="D9" s="103">
        <f>SUM(E9,+H9,+K9)</f>
        <v>18904</v>
      </c>
      <c r="E9" s="103">
        <f>SUM(F9:G9)</f>
        <v>0</v>
      </c>
      <c r="F9" s="103">
        <v>0</v>
      </c>
      <c r="G9" s="103">
        <v>0</v>
      </c>
      <c r="H9" s="103">
        <f>SUM(I9:J9)</f>
        <v>6763</v>
      </c>
      <c r="I9" s="103">
        <v>0</v>
      </c>
      <c r="J9" s="103">
        <v>6763</v>
      </c>
      <c r="K9" s="103">
        <f>SUM(L9:M9)</f>
        <v>12141</v>
      </c>
      <c r="L9" s="103">
        <v>4741</v>
      </c>
      <c r="M9" s="103">
        <v>7400</v>
      </c>
      <c r="N9" s="103">
        <f>SUM(O9,+V9,+AC9)</f>
        <v>18904</v>
      </c>
      <c r="O9" s="103">
        <f>SUM(P9:U9)</f>
        <v>4741</v>
      </c>
      <c r="P9" s="103">
        <v>4741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14163</v>
      </c>
      <c r="W9" s="103">
        <v>14163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39</v>
      </c>
      <c r="AG9" s="103">
        <v>39</v>
      </c>
      <c r="AH9" s="103">
        <v>0</v>
      </c>
      <c r="AI9" s="103">
        <v>0</v>
      </c>
      <c r="AJ9" s="103">
        <f>SUM(AK9:AS9)</f>
        <v>39</v>
      </c>
      <c r="AK9" s="103">
        <v>0</v>
      </c>
      <c r="AL9" s="103">
        <v>0</v>
      </c>
      <c r="AM9" s="103">
        <v>39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52</v>
      </c>
      <c r="B10" s="113" t="s">
        <v>261</v>
      </c>
      <c r="C10" s="101" t="s">
        <v>262</v>
      </c>
      <c r="D10" s="103">
        <f>SUM(E10,+H10,+K10)</f>
        <v>83991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83991</v>
      </c>
      <c r="L10" s="103">
        <v>31421</v>
      </c>
      <c r="M10" s="103">
        <v>52570</v>
      </c>
      <c r="N10" s="103">
        <f>SUM(O10,+V10,+AC10)</f>
        <v>83991</v>
      </c>
      <c r="O10" s="103">
        <f>SUM(P10:U10)</f>
        <v>31421</v>
      </c>
      <c r="P10" s="103">
        <v>31421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52570</v>
      </c>
      <c r="W10" s="103">
        <v>52570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3825</v>
      </c>
      <c r="AG10" s="103">
        <v>3825</v>
      </c>
      <c r="AH10" s="103">
        <v>0</v>
      </c>
      <c r="AI10" s="103">
        <v>0</v>
      </c>
      <c r="AJ10" s="103">
        <f>SUM(AK10:AS10)</f>
        <v>3825</v>
      </c>
      <c r="AK10" s="103">
        <v>0</v>
      </c>
      <c r="AL10" s="103">
        <v>0</v>
      </c>
      <c r="AM10" s="103">
        <v>156</v>
      </c>
      <c r="AN10" s="103">
        <v>0</v>
      </c>
      <c r="AO10" s="103">
        <v>0</v>
      </c>
      <c r="AP10" s="103">
        <v>0</v>
      </c>
      <c r="AQ10" s="103">
        <v>3600</v>
      </c>
      <c r="AR10" s="103">
        <v>0</v>
      </c>
      <c r="AS10" s="103">
        <v>69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52</v>
      </c>
      <c r="B11" s="113" t="s">
        <v>264</v>
      </c>
      <c r="C11" s="101" t="s">
        <v>265</v>
      </c>
      <c r="D11" s="103">
        <f>SUM(E11,+H11,+K11)</f>
        <v>10915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10915</v>
      </c>
      <c r="L11" s="103">
        <v>1804</v>
      </c>
      <c r="M11" s="103">
        <v>9111</v>
      </c>
      <c r="N11" s="103">
        <f>SUM(O11,+V11,+AC11)</f>
        <v>10915</v>
      </c>
      <c r="O11" s="103">
        <f>SUM(P11:U11)</f>
        <v>1804</v>
      </c>
      <c r="P11" s="103">
        <v>1804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9111</v>
      </c>
      <c r="W11" s="103">
        <v>9111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26</v>
      </c>
      <c r="AG11" s="103">
        <v>26</v>
      </c>
      <c r="AH11" s="103">
        <v>0</v>
      </c>
      <c r="AI11" s="103">
        <v>0</v>
      </c>
      <c r="AJ11" s="103">
        <f>SUM(AK11:AS11)</f>
        <v>26</v>
      </c>
      <c r="AK11" s="103">
        <v>0</v>
      </c>
      <c r="AL11" s="103">
        <v>0</v>
      </c>
      <c r="AM11" s="103">
        <v>26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4</v>
      </c>
      <c r="AU11" s="103">
        <v>0</v>
      </c>
      <c r="AV11" s="103">
        <v>0</v>
      </c>
      <c r="AW11" s="103">
        <v>4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52</v>
      </c>
      <c r="B12" s="113" t="s">
        <v>267</v>
      </c>
      <c r="C12" s="101" t="s">
        <v>268</v>
      </c>
      <c r="D12" s="103">
        <f>SUM(E12,+H12,+K12)</f>
        <v>25221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25221</v>
      </c>
      <c r="L12" s="103">
        <v>6088</v>
      </c>
      <c r="M12" s="103">
        <v>19133</v>
      </c>
      <c r="N12" s="103">
        <f>SUM(O12,+V12,+AC12)</f>
        <v>25221</v>
      </c>
      <c r="O12" s="103">
        <f>SUM(P12:U12)</f>
        <v>6088</v>
      </c>
      <c r="P12" s="103">
        <v>6088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19133</v>
      </c>
      <c r="W12" s="103">
        <v>19133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832</v>
      </c>
      <c r="AG12" s="103">
        <v>832</v>
      </c>
      <c r="AH12" s="103">
        <v>0</v>
      </c>
      <c r="AI12" s="103">
        <v>0</v>
      </c>
      <c r="AJ12" s="103">
        <f>SUM(AK12:AS12)</f>
        <v>832</v>
      </c>
      <c r="AK12" s="103">
        <v>0</v>
      </c>
      <c r="AL12" s="103">
        <v>0</v>
      </c>
      <c r="AM12" s="103">
        <v>0</v>
      </c>
      <c r="AN12" s="103">
        <v>481</v>
      </c>
      <c r="AO12" s="103">
        <v>0</v>
      </c>
      <c r="AP12" s="103">
        <v>0</v>
      </c>
      <c r="AQ12" s="103">
        <v>351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52</v>
      </c>
      <c r="B13" s="113" t="s">
        <v>270</v>
      </c>
      <c r="C13" s="101" t="s">
        <v>271</v>
      </c>
      <c r="D13" s="103">
        <f>SUM(E13,+H13,+K13)</f>
        <v>16613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16613</v>
      </c>
      <c r="L13" s="103">
        <v>3096</v>
      </c>
      <c r="M13" s="103">
        <v>13517</v>
      </c>
      <c r="N13" s="103">
        <f>SUM(O13,+V13,+AC13)</f>
        <v>16613</v>
      </c>
      <c r="O13" s="103">
        <f>SUM(P13:U13)</f>
        <v>3096</v>
      </c>
      <c r="P13" s="103">
        <v>3096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13517</v>
      </c>
      <c r="W13" s="103">
        <v>13517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728</v>
      </c>
      <c r="AG13" s="103">
        <v>728</v>
      </c>
      <c r="AH13" s="103">
        <v>0</v>
      </c>
      <c r="AI13" s="103">
        <v>0</v>
      </c>
      <c r="AJ13" s="103">
        <f>SUM(AK13:AS13)</f>
        <v>728</v>
      </c>
      <c r="AK13" s="103">
        <v>0</v>
      </c>
      <c r="AL13" s="103">
        <v>0</v>
      </c>
      <c r="AM13" s="103">
        <v>124</v>
      </c>
      <c r="AN13" s="103">
        <v>604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10</v>
      </c>
      <c r="AU13" s="103">
        <v>0</v>
      </c>
      <c r="AV13" s="103">
        <v>0</v>
      </c>
      <c r="AW13" s="103">
        <v>10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52</v>
      </c>
      <c r="B14" s="113" t="s">
        <v>273</v>
      </c>
      <c r="C14" s="101" t="s">
        <v>274</v>
      </c>
      <c r="D14" s="103">
        <f>SUM(E14,+H14,+K14)</f>
        <v>12230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12230</v>
      </c>
      <c r="L14" s="103">
        <v>1225</v>
      </c>
      <c r="M14" s="103">
        <v>11005</v>
      </c>
      <c r="N14" s="103">
        <f>SUM(O14,+V14,+AC14)</f>
        <v>12230</v>
      </c>
      <c r="O14" s="103">
        <f>SUM(P14:U14)</f>
        <v>1225</v>
      </c>
      <c r="P14" s="103">
        <v>1225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11005</v>
      </c>
      <c r="W14" s="103">
        <v>11005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708</v>
      </c>
      <c r="AG14" s="103">
        <v>708</v>
      </c>
      <c r="AH14" s="103">
        <v>0</v>
      </c>
      <c r="AI14" s="103">
        <v>0</v>
      </c>
      <c r="AJ14" s="103">
        <f>SUM(AK14:AS14)</f>
        <v>708</v>
      </c>
      <c r="AK14" s="103">
        <v>0</v>
      </c>
      <c r="AL14" s="103">
        <v>0</v>
      </c>
      <c r="AM14" s="103">
        <v>51</v>
      </c>
      <c r="AN14" s="103">
        <v>657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5</v>
      </c>
      <c r="AU14" s="103">
        <v>0</v>
      </c>
      <c r="AV14" s="103">
        <v>0</v>
      </c>
      <c r="AW14" s="103">
        <v>5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52</v>
      </c>
      <c r="B15" s="113" t="s">
        <v>276</v>
      </c>
      <c r="C15" s="101" t="s">
        <v>277</v>
      </c>
      <c r="D15" s="103">
        <f>SUM(E15,+H15,+K15)</f>
        <v>42244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42244</v>
      </c>
      <c r="L15" s="103">
        <v>10856</v>
      </c>
      <c r="M15" s="103">
        <v>31388</v>
      </c>
      <c r="N15" s="103">
        <f>SUM(O15,+V15,+AC15)</f>
        <v>42244</v>
      </c>
      <c r="O15" s="103">
        <f>SUM(P15:U15)</f>
        <v>10856</v>
      </c>
      <c r="P15" s="103">
        <v>10856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31388</v>
      </c>
      <c r="W15" s="103">
        <v>31388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131</v>
      </c>
      <c r="AG15" s="103">
        <v>131</v>
      </c>
      <c r="AH15" s="103">
        <v>0</v>
      </c>
      <c r="AI15" s="103">
        <v>0</v>
      </c>
      <c r="AJ15" s="103">
        <f>SUM(AK15:AS15)</f>
        <v>131</v>
      </c>
      <c r="AK15" s="103">
        <v>0</v>
      </c>
      <c r="AL15" s="103">
        <v>0</v>
      </c>
      <c r="AM15" s="103">
        <v>131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1053</v>
      </c>
      <c r="BA15" s="103">
        <v>1053</v>
      </c>
      <c r="BB15" s="103">
        <v>0</v>
      </c>
      <c r="BC15" s="103">
        <v>0</v>
      </c>
    </row>
    <row r="16" spans="1:55" s="105" customFormat="1" ht="13.5" customHeight="1">
      <c r="A16" s="115" t="s">
        <v>52</v>
      </c>
      <c r="B16" s="113" t="s">
        <v>279</v>
      </c>
      <c r="C16" s="101" t="s">
        <v>280</v>
      </c>
      <c r="D16" s="103">
        <f>SUM(E16,+H16,+K16)</f>
        <v>12520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12520</v>
      </c>
      <c r="L16" s="103">
        <v>5063</v>
      </c>
      <c r="M16" s="103">
        <v>7457</v>
      </c>
      <c r="N16" s="103">
        <f>SUM(O16,+V16,+AC16)</f>
        <v>12520</v>
      </c>
      <c r="O16" s="103">
        <f>SUM(P16:U16)</f>
        <v>5063</v>
      </c>
      <c r="P16" s="103">
        <v>5063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7457</v>
      </c>
      <c r="W16" s="103">
        <v>7457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413</v>
      </c>
      <c r="AG16" s="103">
        <v>413</v>
      </c>
      <c r="AH16" s="103">
        <v>0</v>
      </c>
      <c r="AI16" s="103">
        <v>0</v>
      </c>
      <c r="AJ16" s="103">
        <f>SUM(AK16:AS16)</f>
        <v>413</v>
      </c>
      <c r="AK16" s="103">
        <v>0</v>
      </c>
      <c r="AL16" s="103">
        <v>0</v>
      </c>
      <c r="AM16" s="103">
        <v>0</v>
      </c>
      <c r="AN16" s="103">
        <v>239</v>
      </c>
      <c r="AO16" s="103">
        <v>0</v>
      </c>
      <c r="AP16" s="103">
        <v>0</v>
      </c>
      <c r="AQ16" s="103">
        <v>174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52</v>
      </c>
      <c r="B17" s="113" t="s">
        <v>282</v>
      </c>
      <c r="C17" s="101" t="s">
        <v>283</v>
      </c>
      <c r="D17" s="103">
        <f>SUM(E17,+H17,+K17)</f>
        <v>5131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5131</v>
      </c>
      <c r="L17" s="103">
        <v>1650</v>
      </c>
      <c r="M17" s="103">
        <v>3481</v>
      </c>
      <c r="N17" s="103">
        <f>SUM(O17,+V17,+AC17)</f>
        <v>5131</v>
      </c>
      <c r="O17" s="103">
        <f>SUM(P17:U17)</f>
        <v>1650</v>
      </c>
      <c r="P17" s="103">
        <v>1650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3481</v>
      </c>
      <c r="W17" s="103">
        <v>3481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11</v>
      </c>
      <c r="AG17" s="103">
        <v>11</v>
      </c>
      <c r="AH17" s="103">
        <v>0</v>
      </c>
      <c r="AI17" s="103">
        <v>0</v>
      </c>
      <c r="AJ17" s="103">
        <f>SUM(AK17:AS17)</f>
        <v>11</v>
      </c>
      <c r="AK17" s="103">
        <v>0</v>
      </c>
      <c r="AL17" s="103">
        <v>0</v>
      </c>
      <c r="AM17" s="103">
        <v>11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52</v>
      </c>
      <c r="B18" s="113" t="s">
        <v>285</v>
      </c>
      <c r="C18" s="101" t="s">
        <v>286</v>
      </c>
      <c r="D18" s="103">
        <f>SUM(E18,+H18,+K18)</f>
        <v>5621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5621</v>
      </c>
      <c r="L18" s="103">
        <v>1345</v>
      </c>
      <c r="M18" s="103">
        <v>4276</v>
      </c>
      <c r="N18" s="103">
        <f>SUM(O18,+V18,+AC18)</f>
        <v>5621</v>
      </c>
      <c r="O18" s="103">
        <f>SUM(P18:U18)</f>
        <v>1345</v>
      </c>
      <c r="P18" s="103">
        <v>1345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4276</v>
      </c>
      <c r="W18" s="103">
        <v>4276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6</v>
      </c>
      <c r="AG18" s="103">
        <v>6</v>
      </c>
      <c r="AH18" s="103">
        <v>0</v>
      </c>
      <c r="AI18" s="103">
        <v>0</v>
      </c>
      <c r="AJ18" s="103">
        <f>SUM(AK18:AS18)</f>
        <v>223</v>
      </c>
      <c r="AK18" s="103">
        <v>223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6</v>
      </c>
      <c r="AU18" s="103">
        <v>6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52</v>
      </c>
      <c r="B19" s="113" t="s">
        <v>288</v>
      </c>
      <c r="C19" s="101" t="s">
        <v>289</v>
      </c>
      <c r="D19" s="103">
        <f>SUM(E19,+H19,+K19)</f>
        <v>2264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2264</v>
      </c>
      <c r="L19" s="103">
        <v>616</v>
      </c>
      <c r="M19" s="103">
        <v>1648</v>
      </c>
      <c r="N19" s="103">
        <f>SUM(O19,+V19,+AC19)</f>
        <v>2264</v>
      </c>
      <c r="O19" s="103">
        <f>SUM(P19:U19)</f>
        <v>616</v>
      </c>
      <c r="P19" s="103">
        <v>616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1648</v>
      </c>
      <c r="W19" s="103">
        <v>1648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91</v>
      </c>
      <c r="AG19" s="103">
        <v>91</v>
      </c>
      <c r="AH19" s="103">
        <v>0</v>
      </c>
      <c r="AI19" s="103">
        <v>0</v>
      </c>
      <c r="AJ19" s="103">
        <f>SUM(AK19:AS19)</f>
        <v>91</v>
      </c>
      <c r="AK19" s="103">
        <v>0</v>
      </c>
      <c r="AL19" s="103">
        <v>0</v>
      </c>
      <c r="AM19" s="103">
        <v>91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52</v>
      </c>
      <c r="B20" s="113" t="s">
        <v>291</v>
      </c>
      <c r="C20" s="101" t="s">
        <v>292</v>
      </c>
      <c r="D20" s="103">
        <f>SUM(E20,+H20,+K20)</f>
        <v>1686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1686</v>
      </c>
      <c r="L20" s="103">
        <v>491</v>
      </c>
      <c r="M20" s="103">
        <v>1195</v>
      </c>
      <c r="N20" s="103">
        <f>SUM(O20,+V20,+AC20)</f>
        <v>1686</v>
      </c>
      <c r="O20" s="103">
        <f>SUM(P20:U20)</f>
        <v>491</v>
      </c>
      <c r="P20" s="103">
        <v>491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1195</v>
      </c>
      <c r="W20" s="103">
        <v>1195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67</v>
      </c>
      <c r="AG20" s="103">
        <v>67</v>
      </c>
      <c r="AH20" s="103">
        <v>0</v>
      </c>
      <c r="AI20" s="103">
        <v>0</v>
      </c>
      <c r="AJ20" s="103">
        <f>SUM(AK20:AS20)</f>
        <v>67</v>
      </c>
      <c r="AK20" s="103">
        <v>0</v>
      </c>
      <c r="AL20" s="103">
        <v>0</v>
      </c>
      <c r="AM20" s="103">
        <v>67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52</v>
      </c>
      <c r="B21" s="113" t="s">
        <v>294</v>
      </c>
      <c r="C21" s="101" t="s">
        <v>295</v>
      </c>
      <c r="D21" s="103">
        <f>SUM(E21,+H21,+K21)</f>
        <v>3479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3479</v>
      </c>
      <c r="L21" s="103">
        <v>1884</v>
      </c>
      <c r="M21" s="103">
        <v>1595</v>
      </c>
      <c r="N21" s="103">
        <f>SUM(O21,+V21,+AC21)</f>
        <v>3479</v>
      </c>
      <c r="O21" s="103">
        <f>SUM(P21:U21)</f>
        <v>1884</v>
      </c>
      <c r="P21" s="103">
        <v>1884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1595</v>
      </c>
      <c r="W21" s="103">
        <v>1595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139</v>
      </c>
      <c r="AG21" s="103">
        <v>139</v>
      </c>
      <c r="AH21" s="103">
        <v>0</v>
      </c>
      <c r="AI21" s="103">
        <v>0</v>
      </c>
      <c r="AJ21" s="103">
        <f>SUM(AK21:AS21)</f>
        <v>139</v>
      </c>
      <c r="AK21" s="103">
        <v>0</v>
      </c>
      <c r="AL21" s="103">
        <v>0</v>
      </c>
      <c r="AM21" s="103">
        <v>139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52</v>
      </c>
      <c r="B22" s="113" t="s">
        <v>297</v>
      </c>
      <c r="C22" s="101" t="s">
        <v>298</v>
      </c>
      <c r="D22" s="103">
        <f>SUM(E22,+H22,+K22)</f>
        <v>4225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4225</v>
      </c>
      <c r="L22" s="103">
        <v>2909</v>
      </c>
      <c r="M22" s="103">
        <v>1316</v>
      </c>
      <c r="N22" s="103">
        <f>SUM(O22,+V22,+AC22)</f>
        <v>4225</v>
      </c>
      <c r="O22" s="103">
        <f>SUM(P22:U22)</f>
        <v>2909</v>
      </c>
      <c r="P22" s="103">
        <v>2909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1316</v>
      </c>
      <c r="W22" s="103">
        <v>1316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264</v>
      </c>
      <c r="AG22" s="103">
        <v>264</v>
      </c>
      <c r="AH22" s="103">
        <v>0</v>
      </c>
      <c r="AI22" s="103">
        <v>0</v>
      </c>
      <c r="AJ22" s="103">
        <f>SUM(AK22:AS22)</f>
        <v>264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264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52</v>
      </c>
      <c r="B23" s="113" t="s">
        <v>300</v>
      </c>
      <c r="C23" s="101" t="s">
        <v>301</v>
      </c>
      <c r="D23" s="103">
        <f>SUM(E23,+H23,+K23)</f>
        <v>2938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2938</v>
      </c>
      <c r="L23" s="103">
        <v>2257</v>
      </c>
      <c r="M23" s="103">
        <v>681</v>
      </c>
      <c r="N23" s="103">
        <f>SUM(O23,+V23,+AC23)</f>
        <v>2938</v>
      </c>
      <c r="O23" s="103">
        <f>SUM(P23:U23)</f>
        <v>2257</v>
      </c>
      <c r="P23" s="103">
        <v>2257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681</v>
      </c>
      <c r="W23" s="103">
        <v>681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184</v>
      </c>
      <c r="AG23" s="103">
        <v>184</v>
      </c>
      <c r="AH23" s="103">
        <v>0</v>
      </c>
      <c r="AI23" s="103">
        <v>0</v>
      </c>
      <c r="AJ23" s="103">
        <f>SUM(AK23:AS23)</f>
        <v>184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184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52</v>
      </c>
      <c r="B24" s="113" t="s">
        <v>303</v>
      </c>
      <c r="C24" s="101" t="s">
        <v>304</v>
      </c>
      <c r="D24" s="103">
        <f>SUM(E24,+H24,+K24)</f>
        <v>776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776</v>
      </c>
      <c r="L24" s="103">
        <v>115</v>
      </c>
      <c r="M24" s="103">
        <v>661</v>
      </c>
      <c r="N24" s="103">
        <f>SUM(O24,+V24,+AC24)</f>
        <v>776</v>
      </c>
      <c r="O24" s="103">
        <f>SUM(P24:U24)</f>
        <v>115</v>
      </c>
      <c r="P24" s="103">
        <v>115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661</v>
      </c>
      <c r="W24" s="103">
        <v>661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</v>
      </c>
      <c r="AG24" s="103">
        <v>1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</v>
      </c>
      <c r="AU24" s="103">
        <v>1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52</v>
      </c>
      <c r="B25" s="113" t="s">
        <v>306</v>
      </c>
      <c r="C25" s="101" t="s">
        <v>307</v>
      </c>
      <c r="D25" s="103">
        <f>SUM(E25,+H25,+K25)</f>
        <v>1529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1529</v>
      </c>
      <c r="L25" s="103">
        <v>614</v>
      </c>
      <c r="M25" s="103">
        <v>915</v>
      </c>
      <c r="N25" s="103">
        <f>SUM(O25,+V25,+AC25)</f>
        <v>1529</v>
      </c>
      <c r="O25" s="103">
        <f>SUM(P25:U25)</f>
        <v>614</v>
      </c>
      <c r="P25" s="103">
        <v>614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915</v>
      </c>
      <c r="W25" s="103">
        <v>915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6</v>
      </c>
      <c r="AG25" s="103">
        <v>6</v>
      </c>
      <c r="AH25" s="103">
        <v>0</v>
      </c>
      <c r="AI25" s="103">
        <v>0</v>
      </c>
      <c r="AJ25" s="103">
        <f>SUM(AK25:AS25)</f>
        <v>6</v>
      </c>
      <c r="AK25" s="103">
        <v>0</v>
      </c>
      <c r="AL25" s="103">
        <v>0</v>
      </c>
      <c r="AM25" s="103">
        <v>6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52</v>
      </c>
      <c r="B26" s="113" t="s">
        <v>309</v>
      </c>
      <c r="C26" s="101" t="s">
        <v>310</v>
      </c>
      <c r="D26" s="103">
        <f>SUM(E26,+H26,+K26)</f>
        <v>4325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4325</v>
      </c>
      <c r="L26" s="103">
        <v>1344</v>
      </c>
      <c r="M26" s="103">
        <v>2981</v>
      </c>
      <c r="N26" s="103">
        <f>SUM(O26,+V26,+AC26)</f>
        <v>4325</v>
      </c>
      <c r="O26" s="103">
        <f>SUM(P26:U26)</f>
        <v>1344</v>
      </c>
      <c r="P26" s="103">
        <v>1344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2981</v>
      </c>
      <c r="W26" s="103">
        <v>2981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9</v>
      </c>
      <c r="AG26" s="103">
        <v>9</v>
      </c>
      <c r="AH26" s="103">
        <v>0</v>
      </c>
      <c r="AI26" s="103">
        <v>0</v>
      </c>
      <c r="AJ26" s="103">
        <f>SUM(AK26:AS26)</f>
        <v>9</v>
      </c>
      <c r="AK26" s="103">
        <v>0</v>
      </c>
      <c r="AL26" s="103">
        <v>0</v>
      </c>
      <c r="AM26" s="103">
        <v>9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52</v>
      </c>
      <c r="B27" s="113" t="s">
        <v>312</v>
      </c>
      <c r="C27" s="101" t="s">
        <v>313</v>
      </c>
      <c r="D27" s="103">
        <f>SUM(E27,+H27,+K27)</f>
        <v>921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921</v>
      </c>
      <c r="L27" s="103">
        <v>340</v>
      </c>
      <c r="M27" s="103">
        <v>581</v>
      </c>
      <c r="N27" s="103">
        <f>SUM(O27,+V27,+AC27)</f>
        <v>921</v>
      </c>
      <c r="O27" s="103">
        <f>SUM(P27:U27)</f>
        <v>340</v>
      </c>
      <c r="P27" s="103">
        <v>340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581</v>
      </c>
      <c r="W27" s="103">
        <v>581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</v>
      </c>
      <c r="AG27" s="103">
        <v>2</v>
      </c>
      <c r="AH27" s="103">
        <v>0</v>
      </c>
      <c r="AI27" s="103">
        <v>0</v>
      </c>
      <c r="AJ27" s="103">
        <f>SUM(AK27:AS27)</f>
        <v>2</v>
      </c>
      <c r="AK27" s="103">
        <v>0</v>
      </c>
      <c r="AL27" s="103">
        <v>0</v>
      </c>
      <c r="AM27" s="103">
        <v>2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52</v>
      </c>
      <c r="B28" s="113" t="s">
        <v>315</v>
      </c>
      <c r="C28" s="101" t="s">
        <v>316</v>
      </c>
      <c r="D28" s="103">
        <f>SUM(E28,+H28,+K28)</f>
        <v>3257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3257</v>
      </c>
      <c r="L28" s="103">
        <v>573</v>
      </c>
      <c r="M28" s="103">
        <v>2684</v>
      </c>
      <c r="N28" s="103">
        <f>SUM(O28,+V28,+AC28)</f>
        <v>3257</v>
      </c>
      <c r="O28" s="103">
        <f>SUM(P28:U28)</f>
        <v>573</v>
      </c>
      <c r="P28" s="103">
        <v>573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2684</v>
      </c>
      <c r="W28" s="103">
        <v>2684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7</v>
      </c>
      <c r="AG28" s="103">
        <v>7</v>
      </c>
      <c r="AH28" s="103">
        <v>0</v>
      </c>
      <c r="AI28" s="103">
        <v>0</v>
      </c>
      <c r="AJ28" s="103">
        <f>SUM(AK28:AS28)</f>
        <v>7</v>
      </c>
      <c r="AK28" s="103">
        <v>0</v>
      </c>
      <c r="AL28" s="103">
        <v>0</v>
      </c>
      <c r="AM28" s="103">
        <v>7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52</v>
      </c>
      <c r="B29" s="113" t="s">
        <v>318</v>
      </c>
      <c r="C29" s="101" t="s">
        <v>319</v>
      </c>
      <c r="D29" s="103">
        <f>SUM(E29,+H29,+K29)</f>
        <v>4245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4245</v>
      </c>
      <c r="L29" s="103">
        <v>1047</v>
      </c>
      <c r="M29" s="103">
        <v>3198</v>
      </c>
      <c r="N29" s="103">
        <f>SUM(O29,+V29,+AC29)</f>
        <v>4245</v>
      </c>
      <c r="O29" s="103">
        <f>SUM(P29:U29)</f>
        <v>1047</v>
      </c>
      <c r="P29" s="103">
        <v>1047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3198</v>
      </c>
      <c r="W29" s="103">
        <v>3198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145</v>
      </c>
      <c r="AG29" s="103">
        <v>145</v>
      </c>
      <c r="AH29" s="103">
        <v>0</v>
      </c>
      <c r="AI29" s="103">
        <v>0</v>
      </c>
      <c r="AJ29" s="103">
        <f>SUM(AK29:AS29)</f>
        <v>145</v>
      </c>
      <c r="AK29" s="103">
        <v>0</v>
      </c>
      <c r="AL29" s="103">
        <v>0</v>
      </c>
      <c r="AM29" s="103">
        <v>0</v>
      </c>
      <c r="AN29" s="103">
        <v>84</v>
      </c>
      <c r="AO29" s="103">
        <v>0</v>
      </c>
      <c r="AP29" s="103">
        <v>0</v>
      </c>
      <c r="AQ29" s="103">
        <v>61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52</v>
      </c>
      <c r="B30" s="113" t="s">
        <v>321</v>
      </c>
      <c r="C30" s="101" t="s">
        <v>322</v>
      </c>
      <c r="D30" s="103">
        <f>SUM(E30,+H30,+K30)</f>
        <v>6784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6784</v>
      </c>
      <c r="L30" s="103">
        <v>2700</v>
      </c>
      <c r="M30" s="103">
        <v>4084</v>
      </c>
      <c r="N30" s="103">
        <f>SUM(O30,+V30,+AC30)</f>
        <v>6784</v>
      </c>
      <c r="O30" s="103">
        <f>SUM(P30:U30)</f>
        <v>2700</v>
      </c>
      <c r="P30" s="103">
        <v>2700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4084</v>
      </c>
      <c r="W30" s="103">
        <v>4084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223</v>
      </c>
      <c r="AG30" s="103">
        <v>223</v>
      </c>
      <c r="AH30" s="103">
        <v>0</v>
      </c>
      <c r="AI30" s="103">
        <v>0</v>
      </c>
      <c r="AJ30" s="103">
        <f>SUM(AK30:AS30)</f>
        <v>223</v>
      </c>
      <c r="AK30" s="103">
        <v>0</v>
      </c>
      <c r="AL30" s="103">
        <v>0</v>
      </c>
      <c r="AM30" s="103">
        <v>0</v>
      </c>
      <c r="AN30" s="103">
        <v>130</v>
      </c>
      <c r="AO30" s="103">
        <v>0</v>
      </c>
      <c r="AP30" s="103">
        <v>0</v>
      </c>
      <c r="AQ30" s="103">
        <v>93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52</v>
      </c>
      <c r="B31" s="113" t="s">
        <v>324</v>
      </c>
      <c r="C31" s="101" t="s">
        <v>325</v>
      </c>
      <c r="D31" s="103">
        <f>SUM(E31,+H31,+K31)</f>
        <v>11256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11256</v>
      </c>
      <c r="L31" s="103">
        <v>2413</v>
      </c>
      <c r="M31" s="103">
        <v>8843</v>
      </c>
      <c r="N31" s="103">
        <f>SUM(O31,+V31,+AC31)</f>
        <v>11256</v>
      </c>
      <c r="O31" s="103">
        <f>SUM(P31:U31)</f>
        <v>2413</v>
      </c>
      <c r="P31" s="103">
        <v>2413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8843</v>
      </c>
      <c r="W31" s="103">
        <v>8843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35</v>
      </c>
      <c r="AG31" s="103">
        <v>35</v>
      </c>
      <c r="AH31" s="103">
        <v>0</v>
      </c>
      <c r="AI31" s="103">
        <v>0</v>
      </c>
      <c r="AJ31" s="103">
        <f>SUM(AK31:AS31)</f>
        <v>35</v>
      </c>
      <c r="AK31" s="103">
        <v>0</v>
      </c>
      <c r="AL31" s="103">
        <v>0</v>
      </c>
      <c r="AM31" s="103">
        <v>35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280</v>
      </c>
      <c r="BA31" s="103">
        <v>280</v>
      </c>
      <c r="BB31" s="103">
        <v>0</v>
      </c>
      <c r="BC31" s="103">
        <v>0</v>
      </c>
    </row>
    <row r="32" spans="1:55" s="105" customFormat="1" ht="13.5" customHeight="1">
      <c r="A32" s="115" t="s">
        <v>52</v>
      </c>
      <c r="B32" s="113" t="s">
        <v>327</v>
      </c>
      <c r="C32" s="101" t="s">
        <v>328</v>
      </c>
      <c r="D32" s="103">
        <f>SUM(E32,+H32,+K32)</f>
        <v>9028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9028</v>
      </c>
      <c r="L32" s="103">
        <v>2096</v>
      </c>
      <c r="M32" s="103">
        <v>6932</v>
      </c>
      <c r="N32" s="103">
        <f>SUM(O32,+V32,+AC32)</f>
        <v>9028</v>
      </c>
      <c r="O32" s="103">
        <f>SUM(P32:U32)</f>
        <v>2096</v>
      </c>
      <c r="P32" s="103">
        <v>2096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6932</v>
      </c>
      <c r="W32" s="103">
        <v>6932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330</v>
      </c>
      <c r="AG32" s="103">
        <v>330</v>
      </c>
      <c r="AH32" s="103">
        <v>0</v>
      </c>
      <c r="AI32" s="103">
        <v>0</v>
      </c>
      <c r="AJ32" s="103">
        <f>SUM(AK32:AS32)</f>
        <v>330</v>
      </c>
      <c r="AK32" s="103">
        <v>0</v>
      </c>
      <c r="AL32" s="103">
        <v>0</v>
      </c>
      <c r="AM32" s="103">
        <v>330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52</v>
      </c>
      <c r="B33" s="113" t="s">
        <v>330</v>
      </c>
      <c r="C33" s="101" t="s">
        <v>331</v>
      </c>
      <c r="D33" s="103">
        <f>SUM(E33,+H33,+K33)</f>
        <v>2653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2653</v>
      </c>
      <c r="L33" s="103">
        <v>548</v>
      </c>
      <c r="M33" s="103">
        <v>2105</v>
      </c>
      <c r="N33" s="103">
        <f>SUM(O33,+V33,+AC33)</f>
        <v>2653</v>
      </c>
      <c r="O33" s="103">
        <f>SUM(P33:U33)</f>
        <v>548</v>
      </c>
      <c r="P33" s="103">
        <v>548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2105</v>
      </c>
      <c r="W33" s="103">
        <v>2105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154</v>
      </c>
      <c r="AG33" s="103">
        <v>154</v>
      </c>
      <c r="AH33" s="103">
        <v>0</v>
      </c>
      <c r="AI33" s="103">
        <v>0</v>
      </c>
      <c r="AJ33" s="103">
        <f>SUM(AK33:AS33)</f>
        <v>154</v>
      </c>
      <c r="AK33" s="103">
        <v>0</v>
      </c>
      <c r="AL33" s="103">
        <v>0</v>
      </c>
      <c r="AM33" s="103">
        <v>11</v>
      </c>
      <c r="AN33" s="103">
        <v>143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</v>
      </c>
      <c r="AU33" s="103">
        <v>0</v>
      </c>
      <c r="AV33" s="103">
        <v>0</v>
      </c>
      <c r="AW33" s="103">
        <v>1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52</v>
      </c>
      <c r="B34" s="113" t="s">
        <v>333</v>
      </c>
      <c r="C34" s="101" t="s">
        <v>334</v>
      </c>
      <c r="D34" s="103">
        <f>SUM(E34,+H34,+K34)</f>
        <v>1752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1752</v>
      </c>
      <c r="L34" s="103">
        <v>897</v>
      </c>
      <c r="M34" s="103">
        <v>855</v>
      </c>
      <c r="N34" s="103">
        <f>SUM(O34,+V34,+AC34)</f>
        <v>1752</v>
      </c>
      <c r="O34" s="103">
        <f>SUM(P34:U34)</f>
        <v>897</v>
      </c>
      <c r="P34" s="103">
        <v>897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855</v>
      </c>
      <c r="W34" s="103">
        <v>855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52</v>
      </c>
      <c r="B35" s="113" t="s">
        <v>336</v>
      </c>
      <c r="C35" s="101" t="s">
        <v>337</v>
      </c>
      <c r="D35" s="103">
        <f>SUM(E35,+H35,+K35)</f>
        <v>11327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11327</v>
      </c>
      <c r="L35" s="103">
        <v>1826</v>
      </c>
      <c r="M35" s="103">
        <v>9501</v>
      </c>
      <c r="N35" s="103">
        <f>SUM(O35,+V35,+AC35)</f>
        <v>11327</v>
      </c>
      <c r="O35" s="103">
        <f>SUM(P35:U35)</f>
        <v>1826</v>
      </c>
      <c r="P35" s="103">
        <v>1826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9501</v>
      </c>
      <c r="W35" s="103">
        <v>9501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412</v>
      </c>
      <c r="AG35" s="103">
        <v>412</v>
      </c>
      <c r="AH35" s="103">
        <v>0</v>
      </c>
      <c r="AI35" s="103">
        <v>0</v>
      </c>
      <c r="AJ35" s="103">
        <f>SUM(AK35:AS35)</f>
        <v>412</v>
      </c>
      <c r="AK35" s="103">
        <v>0</v>
      </c>
      <c r="AL35" s="103">
        <v>0</v>
      </c>
      <c r="AM35" s="103">
        <v>412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52</v>
      </c>
      <c r="B36" s="113" t="s">
        <v>339</v>
      </c>
      <c r="C36" s="101" t="s">
        <v>340</v>
      </c>
      <c r="D36" s="103">
        <f>SUM(E36,+H36,+K36)</f>
        <v>4088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4088</v>
      </c>
      <c r="L36" s="103">
        <v>1481</v>
      </c>
      <c r="M36" s="103">
        <v>2607</v>
      </c>
      <c r="N36" s="103">
        <f>SUM(O36,+V36,+AC36)</f>
        <v>4088</v>
      </c>
      <c r="O36" s="103">
        <f>SUM(P36:U36)</f>
        <v>1481</v>
      </c>
      <c r="P36" s="103">
        <v>1481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2607</v>
      </c>
      <c r="W36" s="103">
        <v>2607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13</v>
      </c>
      <c r="AG36" s="103">
        <v>13</v>
      </c>
      <c r="AH36" s="103">
        <v>0</v>
      </c>
      <c r="AI36" s="103">
        <v>0</v>
      </c>
      <c r="AJ36" s="103">
        <f>SUM(AK36:AS36)</f>
        <v>13</v>
      </c>
      <c r="AK36" s="103">
        <v>13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13</v>
      </c>
      <c r="AU36" s="103">
        <v>13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52</v>
      </c>
      <c r="B37" s="113" t="s">
        <v>342</v>
      </c>
      <c r="C37" s="101" t="s">
        <v>343</v>
      </c>
      <c r="D37" s="103">
        <f>SUM(E37,+H37,+K37)</f>
        <v>6168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6168</v>
      </c>
      <c r="L37" s="103">
        <v>1347</v>
      </c>
      <c r="M37" s="103">
        <v>4821</v>
      </c>
      <c r="N37" s="103">
        <f>SUM(O37,+V37,+AC37)</f>
        <v>6168</v>
      </c>
      <c r="O37" s="103">
        <f>SUM(P37:U37)</f>
        <v>1347</v>
      </c>
      <c r="P37" s="103">
        <v>1347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4821</v>
      </c>
      <c r="W37" s="103">
        <v>4821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357</v>
      </c>
      <c r="AG37" s="103">
        <v>357</v>
      </c>
      <c r="AH37" s="103">
        <v>0</v>
      </c>
      <c r="AI37" s="103">
        <v>0</v>
      </c>
      <c r="AJ37" s="103">
        <f>SUM(AK37:AS37)</f>
        <v>357</v>
      </c>
      <c r="AK37" s="103">
        <v>0</v>
      </c>
      <c r="AL37" s="103">
        <v>0</v>
      </c>
      <c r="AM37" s="103">
        <v>26</v>
      </c>
      <c r="AN37" s="103">
        <v>331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2</v>
      </c>
      <c r="AU37" s="103">
        <v>0</v>
      </c>
      <c r="AV37" s="103">
        <v>0</v>
      </c>
      <c r="AW37" s="103">
        <v>2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52</v>
      </c>
      <c r="B38" s="113" t="s">
        <v>345</v>
      </c>
      <c r="C38" s="101" t="s">
        <v>346</v>
      </c>
      <c r="D38" s="103">
        <f>SUM(E38,+H38,+K38)</f>
        <v>3681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3681</v>
      </c>
      <c r="L38" s="103">
        <v>1022</v>
      </c>
      <c r="M38" s="103">
        <v>2659</v>
      </c>
      <c r="N38" s="103">
        <f>SUM(O38,+V38,+AC38)</f>
        <v>3681</v>
      </c>
      <c r="O38" s="103">
        <f>SUM(P38:U38)</f>
        <v>1022</v>
      </c>
      <c r="P38" s="103">
        <v>1022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2659</v>
      </c>
      <c r="W38" s="103">
        <v>2659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66</v>
      </c>
      <c r="AG38" s="103">
        <v>66</v>
      </c>
      <c r="AH38" s="103">
        <v>0</v>
      </c>
      <c r="AI38" s="103">
        <v>0</v>
      </c>
      <c r="AJ38" s="103">
        <f>SUM(AK38:AS38)</f>
        <v>66</v>
      </c>
      <c r="AK38" s="103">
        <v>0</v>
      </c>
      <c r="AL38" s="103">
        <v>0</v>
      </c>
      <c r="AM38" s="103">
        <v>66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92</v>
      </c>
      <c r="BA38" s="103">
        <v>92</v>
      </c>
      <c r="BB38" s="103">
        <v>0</v>
      </c>
      <c r="BC38" s="103">
        <v>0</v>
      </c>
    </row>
    <row r="39" spans="1:55" s="105" customFormat="1" ht="13.5" customHeight="1">
      <c r="A39" s="115" t="s">
        <v>52</v>
      </c>
      <c r="B39" s="113" t="s">
        <v>348</v>
      </c>
      <c r="C39" s="101" t="s">
        <v>349</v>
      </c>
      <c r="D39" s="103">
        <f>SUM(E39,+H39,+K39)</f>
        <v>3394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3394</v>
      </c>
      <c r="L39" s="103">
        <v>1258</v>
      </c>
      <c r="M39" s="103">
        <v>2136</v>
      </c>
      <c r="N39" s="103">
        <f>SUM(O39,+V39,+AC39)</f>
        <v>3394</v>
      </c>
      <c r="O39" s="103">
        <f>SUM(P39:U39)</f>
        <v>1258</v>
      </c>
      <c r="P39" s="103">
        <v>1258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2136</v>
      </c>
      <c r="W39" s="103">
        <v>2136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85</v>
      </c>
      <c r="AG39" s="103">
        <v>85</v>
      </c>
      <c r="AH39" s="103">
        <v>0</v>
      </c>
      <c r="AI39" s="103">
        <v>0</v>
      </c>
      <c r="AJ39" s="103">
        <f>SUM(AK39:AS39)</f>
        <v>85</v>
      </c>
      <c r="AK39" s="103">
        <v>0</v>
      </c>
      <c r="AL39" s="103">
        <v>0</v>
      </c>
      <c r="AM39" s="103">
        <v>85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125</v>
      </c>
      <c r="BA39" s="103">
        <v>125</v>
      </c>
      <c r="BB39" s="103">
        <v>0</v>
      </c>
      <c r="BC39" s="103">
        <v>0</v>
      </c>
    </row>
    <row r="40" spans="1:55" s="105" customFormat="1" ht="13.5" customHeight="1">
      <c r="A40" s="115" t="s">
        <v>52</v>
      </c>
      <c r="B40" s="113" t="s">
        <v>351</v>
      </c>
      <c r="C40" s="101" t="s">
        <v>352</v>
      </c>
      <c r="D40" s="103">
        <f>SUM(E40,+H40,+K40)</f>
        <v>1344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1344</v>
      </c>
      <c r="L40" s="103">
        <v>426</v>
      </c>
      <c r="M40" s="103">
        <v>918</v>
      </c>
      <c r="N40" s="103">
        <f>SUM(O40,+V40,+AC40)</f>
        <v>1344</v>
      </c>
      <c r="O40" s="103">
        <f>SUM(P40:U40)</f>
        <v>426</v>
      </c>
      <c r="P40" s="103">
        <v>426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918</v>
      </c>
      <c r="W40" s="103">
        <v>918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</v>
      </c>
      <c r="AG40" s="103">
        <v>4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4</v>
      </c>
      <c r="AU40" s="103">
        <v>4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52</v>
      </c>
      <c r="B41" s="113" t="s">
        <v>354</v>
      </c>
      <c r="C41" s="101" t="s">
        <v>355</v>
      </c>
      <c r="D41" s="103">
        <f>SUM(E41,+H41,+K41)</f>
        <v>1414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1414</v>
      </c>
      <c r="L41" s="103">
        <v>619</v>
      </c>
      <c r="M41" s="103">
        <v>795</v>
      </c>
      <c r="N41" s="103">
        <f>SUM(O41,+V41,+AC41)</f>
        <v>1414</v>
      </c>
      <c r="O41" s="103">
        <f>SUM(P41:U41)</f>
        <v>619</v>
      </c>
      <c r="P41" s="103">
        <v>619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795</v>
      </c>
      <c r="W41" s="103">
        <v>795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7</v>
      </c>
      <c r="AG41" s="103">
        <v>7</v>
      </c>
      <c r="AH41" s="103">
        <v>0</v>
      </c>
      <c r="AI41" s="103">
        <v>0</v>
      </c>
      <c r="AJ41" s="103">
        <f>SUM(AK41:AS41)</f>
        <v>7</v>
      </c>
      <c r="AK41" s="103">
        <v>0</v>
      </c>
      <c r="AL41" s="103">
        <v>0</v>
      </c>
      <c r="AM41" s="103">
        <v>7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52</v>
      </c>
      <c r="B42" s="113" t="s">
        <v>357</v>
      </c>
      <c r="C42" s="101" t="s">
        <v>358</v>
      </c>
      <c r="D42" s="103">
        <f>SUM(E42,+H42,+K42)</f>
        <v>7032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7032</v>
      </c>
      <c r="L42" s="103">
        <v>4182</v>
      </c>
      <c r="M42" s="103">
        <v>2850</v>
      </c>
      <c r="N42" s="103">
        <f>SUM(O42,+V42,+AC42)</f>
        <v>7032</v>
      </c>
      <c r="O42" s="103">
        <f>SUM(P42:U42)</f>
        <v>4182</v>
      </c>
      <c r="P42" s="103">
        <v>4182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2850</v>
      </c>
      <c r="W42" s="103">
        <v>2850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17</v>
      </c>
      <c r="AG42" s="103">
        <v>17</v>
      </c>
      <c r="AH42" s="103">
        <v>0</v>
      </c>
      <c r="AI42" s="103">
        <v>0</v>
      </c>
      <c r="AJ42" s="103">
        <f>SUM(AK42:AS42)</f>
        <v>200</v>
      </c>
      <c r="AK42" s="103">
        <v>200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17</v>
      </c>
      <c r="AU42" s="103">
        <v>17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52</v>
      </c>
      <c r="B43" s="113" t="s">
        <v>360</v>
      </c>
      <c r="C43" s="101" t="s">
        <v>361</v>
      </c>
      <c r="D43" s="103">
        <f>SUM(E43,+H43,+K43)</f>
        <v>6489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6489</v>
      </c>
      <c r="L43" s="103">
        <v>2391</v>
      </c>
      <c r="M43" s="103">
        <v>4098</v>
      </c>
      <c r="N43" s="103">
        <f>SUM(O43,+V43,+AC43)</f>
        <v>6489</v>
      </c>
      <c r="O43" s="103">
        <f>SUM(P43:U43)</f>
        <v>2391</v>
      </c>
      <c r="P43" s="103">
        <v>2391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4098</v>
      </c>
      <c r="W43" s="103">
        <v>4098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284</v>
      </c>
      <c r="AG43" s="103">
        <v>284</v>
      </c>
      <c r="AH43" s="103">
        <v>0</v>
      </c>
      <c r="AI43" s="103">
        <v>0</v>
      </c>
      <c r="AJ43" s="103">
        <f>SUM(AK43:AS43)</f>
        <v>284</v>
      </c>
      <c r="AK43" s="103">
        <v>0</v>
      </c>
      <c r="AL43" s="103">
        <v>0</v>
      </c>
      <c r="AM43" s="103">
        <v>48</v>
      </c>
      <c r="AN43" s="103">
        <v>236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4</v>
      </c>
      <c r="AU43" s="103">
        <v>0</v>
      </c>
      <c r="AV43" s="103">
        <v>0</v>
      </c>
      <c r="AW43" s="103">
        <v>4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52</v>
      </c>
      <c r="B44" s="113" t="s">
        <v>363</v>
      </c>
      <c r="C44" s="101" t="s">
        <v>364</v>
      </c>
      <c r="D44" s="103">
        <f>SUM(E44,+H44,+K44)</f>
        <v>3952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3952</v>
      </c>
      <c r="L44" s="103">
        <v>2022</v>
      </c>
      <c r="M44" s="103">
        <v>1930</v>
      </c>
      <c r="N44" s="103">
        <f>SUM(O44,+V44,+AC44)</f>
        <v>3952</v>
      </c>
      <c r="O44" s="103">
        <f>SUM(P44:U44)</f>
        <v>2022</v>
      </c>
      <c r="P44" s="103">
        <v>2022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1930</v>
      </c>
      <c r="W44" s="103">
        <v>1930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9</v>
      </c>
      <c r="AG44" s="103">
        <v>9</v>
      </c>
      <c r="AH44" s="103">
        <v>0</v>
      </c>
      <c r="AI44" s="103">
        <v>0</v>
      </c>
      <c r="AJ44" s="103">
        <f>SUM(AK44:AS44)</f>
        <v>112</v>
      </c>
      <c r="AK44" s="103">
        <v>112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9</v>
      </c>
      <c r="AU44" s="103">
        <v>9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52</v>
      </c>
      <c r="B45" s="113" t="s">
        <v>366</v>
      </c>
      <c r="C45" s="101" t="s">
        <v>367</v>
      </c>
      <c r="D45" s="103">
        <f>SUM(E45,+H45,+K45)</f>
        <v>11519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11519</v>
      </c>
      <c r="L45" s="103">
        <v>4439</v>
      </c>
      <c r="M45" s="103">
        <v>7080</v>
      </c>
      <c r="N45" s="103">
        <f>SUM(O45,+V45,+AC45)</f>
        <v>11519</v>
      </c>
      <c r="O45" s="103">
        <f>SUM(P45:U45)</f>
        <v>4439</v>
      </c>
      <c r="P45" s="103">
        <v>4439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7080</v>
      </c>
      <c r="W45" s="103">
        <v>7080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122</v>
      </c>
      <c r="AG45" s="103">
        <v>122</v>
      </c>
      <c r="AH45" s="103">
        <v>0</v>
      </c>
      <c r="AI45" s="103">
        <v>0</v>
      </c>
      <c r="AJ45" s="103">
        <f>SUM(AK45:AS45)</f>
        <v>102</v>
      </c>
      <c r="AK45" s="103">
        <v>0</v>
      </c>
      <c r="AL45" s="103">
        <v>0</v>
      </c>
      <c r="AM45" s="103">
        <v>4</v>
      </c>
      <c r="AN45" s="103">
        <v>0</v>
      </c>
      <c r="AO45" s="103">
        <v>0</v>
      </c>
      <c r="AP45" s="103">
        <v>0</v>
      </c>
      <c r="AQ45" s="103">
        <v>96</v>
      </c>
      <c r="AR45" s="103">
        <v>0</v>
      </c>
      <c r="AS45" s="103">
        <v>2</v>
      </c>
      <c r="AT45" s="103">
        <f>SUM(AU45:AY45)</f>
        <v>20</v>
      </c>
      <c r="AU45" s="103">
        <v>20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52</v>
      </c>
      <c r="B46" s="113" t="s">
        <v>369</v>
      </c>
      <c r="C46" s="101" t="s">
        <v>370</v>
      </c>
      <c r="D46" s="103">
        <f>SUM(E46,+H46,+K46)</f>
        <v>7704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7704</v>
      </c>
      <c r="L46" s="103">
        <v>2636</v>
      </c>
      <c r="M46" s="103">
        <v>5068</v>
      </c>
      <c r="N46" s="103">
        <f>SUM(O46,+V46,+AC46)</f>
        <v>7704</v>
      </c>
      <c r="O46" s="103">
        <f>SUM(P46:U46)</f>
        <v>2636</v>
      </c>
      <c r="P46" s="103">
        <v>2636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5068</v>
      </c>
      <c r="W46" s="103">
        <v>5068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226</v>
      </c>
      <c r="AG46" s="103">
        <v>226</v>
      </c>
      <c r="AH46" s="103">
        <v>0</v>
      </c>
      <c r="AI46" s="103">
        <v>0</v>
      </c>
      <c r="AJ46" s="103">
        <f>SUM(AK46:AS46)</f>
        <v>226</v>
      </c>
      <c r="AK46" s="103">
        <v>0</v>
      </c>
      <c r="AL46" s="103">
        <v>0</v>
      </c>
      <c r="AM46" s="103">
        <v>9</v>
      </c>
      <c r="AN46" s="103">
        <v>0</v>
      </c>
      <c r="AO46" s="103">
        <v>0</v>
      </c>
      <c r="AP46" s="103">
        <v>0</v>
      </c>
      <c r="AQ46" s="103">
        <v>213</v>
      </c>
      <c r="AR46" s="103">
        <v>0</v>
      </c>
      <c r="AS46" s="103">
        <v>4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52</v>
      </c>
      <c r="B47" s="113" t="s">
        <v>372</v>
      </c>
      <c r="C47" s="101" t="s">
        <v>373</v>
      </c>
      <c r="D47" s="103">
        <f>SUM(E47,+H47,+K47)</f>
        <v>610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610</v>
      </c>
      <c r="L47" s="103">
        <v>259</v>
      </c>
      <c r="M47" s="103">
        <v>351</v>
      </c>
      <c r="N47" s="103">
        <f>SUM(O47,+V47,+AC47)</f>
        <v>610</v>
      </c>
      <c r="O47" s="103">
        <f>SUM(P47:U47)</f>
        <v>259</v>
      </c>
      <c r="P47" s="103">
        <v>259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351</v>
      </c>
      <c r="W47" s="103">
        <v>351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27</v>
      </c>
      <c r="AG47" s="103">
        <v>27</v>
      </c>
      <c r="AH47" s="103">
        <v>0</v>
      </c>
      <c r="AI47" s="103">
        <v>0</v>
      </c>
      <c r="AJ47" s="103">
        <f>SUM(AK47:AS47)</f>
        <v>27</v>
      </c>
      <c r="AK47" s="103">
        <v>0</v>
      </c>
      <c r="AL47" s="103">
        <v>0</v>
      </c>
      <c r="AM47" s="103">
        <v>5</v>
      </c>
      <c r="AN47" s="103">
        <v>22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7">
    <sortCondition ref="A8:A47"/>
    <sortCondition ref="B8:B47"/>
    <sortCondition ref="C8:C4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46" man="1"/>
    <brk id="31" min="1" max="46" man="1"/>
    <brk id="45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02201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02208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02209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02210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02301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02303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02304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02307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02321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02323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02343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02361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02362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02367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02381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02384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02387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02401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02402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02405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02406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02408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02411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02412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02423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02424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02425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02426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02441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02442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02443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02445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02446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02450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2019-02-22T04:57:31Z</dcterms:modified>
</cp:coreProperties>
</file>