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tanaka\Desktop\修正\非公表\"/>
    </mc:Choice>
  </mc:AlternateContent>
  <bookViews>
    <workbookView xWindow="-15" yWindow="-15" windowWidth="28860" windowHeight="627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市町村分担金内訳!$A$6:$DU$6</definedName>
    <definedName name="_xlnm._FilterDatabase" localSheetId="4" hidden="1">組合分担金内訳!$A$6:$BE$6</definedName>
    <definedName name="_xlnm._FilterDatabase" localSheetId="3" hidden="1">'廃棄物事業経費（歳出）'!$A$6:$CI$6</definedName>
    <definedName name="_xlnm._FilterDatabase" localSheetId="2" hidden="1">'廃棄物事業経費（歳入）'!$A$6:$AD$6</definedName>
    <definedName name="_xlnm._FilterDatabase" localSheetId="0" hidden="1">'廃棄物事業経費（市町村）'!$A$6:$DJ$6</definedName>
    <definedName name="_xlnm._FilterDatabase" localSheetId="1" hidden="1">'廃棄物事業経費（組合）'!$A$6:$DJ$6</definedName>
    <definedName name="_xlnm.Print_Area" localSheetId="6">経費集計!$A$1:$N$34</definedName>
    <definedName name="_xlnm.Print_Area" localSheetId="5">市町村分担金内訳!$A$7:$DU$54</definedName>
    <definedName name="_xlnm.Print_Area" localSheetId="4">組合分担金内訳!$A$7:$BE$54</definedName>
    <definedName name="_xlnm.Print_Area" localSheetId="3">'廃棄物事業経費（歳出）'!$A$7:$CI$54</definedName>
    <definedName name="_xlnm.Print_Area" localSheetId="2">'廃棄物事業経費（歳入）'!$A$7:$AD$54</definedName>
    <definedName name="_xlnm.Print_Area" localSheetId="0">'廃棄物事業経費（市町村）'!$A$7:$DJ$54</definedName>
    <definedName name="_xlnm.Print_Area" localSheetId="1">'廃棄物事業経費（組合）'!$A$7:$DJ$54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7" i="1" l="1"/>
  <c r="N7" i="1"/>
  <c r="M7" i="1" s="1"/>
  <c r="X7" i="1"/>
  <c r="Y7" i="1"/>
  <c r="Z7" i="1"/>
  <c r="AA7" i="1"/>
  <c r="AC7" i="1"/>
  <c r="AD7" i="1"/>
  <c r="AF7" i="1"/>
  <c r="AE7" i="1" s="1"/>
  <c r="AN7" i="1"/>
  <c r="AS7" i="1"/>
  <c r="AX7" i="1"/>
  <c r="BH7" i="1"/>
  <c r="BG7" i="1" s="1"/>
  <c r="BP7" i="1"/>
  <c r="BU7" i="1"/>
  <c r="CW7" i="1" s="1"/>
  <c r="BZ7" i="1"/>
  <c r="DB7" i="1" s="1"/>
  <c r="CJ7" i="1"/>
  <c r="CK7" i="1"/>
  <c r="CL7" i="1"/>
  <c r="CM7" i="1"/>
  <c r="CN7" i="1"/>
  <c r="CO7" i="1"/>
  <c r="CP7" i="1"/>
  <c r="CS7" i="1"/>
  <c r="CT7" i="1"/>
  <c r="CU7" i="1"/>
  <c r="CV7" i="1"/>
  <c r="CX7" i="1"/>
  <c r="CY7" i="1"/>
  <c r="CZ7" i="1"/>
  <c r="DA7" i="1"/>
  <c r="DC7" i="1"/>
  <c r="DD7" i="1"/>
  <c r="DE7" i="1"/>
  <c r="DF7" i="1"/>
  <c r="DG7" i="1"/>
  <c r="DH7" i="1"/>
  <c r="DI7" i="1"/>
  <c r="E8" i="1"/>
  <c r="N8" i="1"/>
  <c r="M8" i="1" s="1"/>
  <c r="X8" i="1"/>
  <c r="Y8" i="1"/>
  <c r="Z8" i="1"/>
  <c r="AA8" i="1"/>
  <c r="AC8" i="1"/>
  <c r="AD8" i="1"/>
  <c r="AF8" i="1"/>
  <c r="AN8" i="1"/>
  <c r="AS8" i="1"/>
  <c r="AX8" i="1"/>
  <c r="BH8" i="1"/>
  <c r="BG8" i="1" s="1"/>
  <c r="BP8" i="1"/>
  <c r="BU8" i="1"/>
  <c r="BZ8" i="1"/>
  <c r="CK8" i="1"/>
  <c r="CL8" i="1"/>
  <c r="CM8" i="1"/>
  <c r="CN8" i="1"/>
  <c r="CO8" i="1"/>
  <c r="CP8" i="1"/>
  <c r="CS8" i="1"/>
  <c r="CT8" i="1"/>
  <c r="CU8" i="1"/>
  <c r="CV8" i="1"/>
  <c r="CX8" i="1"/>
  <c r="CY8" i="1"/>
  <c r="CZ8" i="1"/>
  <c r="DA8" i="1"/>
  <c r="DC8" i="1"/>
  <c r="DD8" i="1"/>
  <c r="DE8" i="1"/>
  <c r="DF8" i="1"/>
  <c r="DG8" i="1"/>
  <c r="DH8" i="1"/>
  <c r="DI8" i="1"/>
  <c r="E9" i="1"/>
  <c r="D9" i="1" s="1"/>
  <c r="N9" i="1"/>
  <c r="X9" i="1"/>
  <c r="Y9" i="1"/>
  <c r="Z9" i="1"/>
  <c r="AA9" i="1"/>
  <c r="AC9" i="1"/>
  <c r="AD9" i="1"/>
  <c r="AF9" i="1"/>
  <c r="AE9" i="1" s="1"/>
  <c r="AN9" i="1"/>
  <c r="AS9" i="1"/>
  <c r="AX9" i="1"/>
  <c r="BH9" i="1"/>
  <c r="BG9" i="1" s="1"/>
  <c r="BP9" i="1"/>
  <c r="BU9" i="1"/>
  <c r="BZ9" i="1"/>
  <c r="DB9" i="1" s="1"/>
  <c r="CK9" i="1"/>
  <c r="CL9" i="1"/>
  <c r="CM9" i="1"/>
  <c r="CN9" i="1"/>
  <c r="CO9" i="1"/>
  <c r="CP9" i="1"/>
  <c r="CS9" i="1"/>
  <c r="CT9" i="1"/>
  <c r="CU9" i="1"/>
  <c r="CV9" i="1"/>
  <c r="CX9" i="1"/>
  <c r="CY9" i="1"/>
  <c r="CZ9" i="1"/>
  <c r="DA9" i="1"/>
  <c r="DC9" i="1"/>
  <c r="DD9" i="1"/>
  <c r="DE9" i="1"/>
  <c r="DF9" i="1"/>
  <c r="DG9" i="1"/>
  <c r="DH9" i="1"/>
  <c r="DI9" i="1"/>
  <c r="E10" i="1"/>
  <c r="D10" i="1" s="1"/>
  <c r="N10" i="1"/>
  <c r="M10" i="1" s="1"/>
  <c r="X10" i="1"/>
  <c r="Y10" i="1"/>
  <c r="Z10" i="1"/>
  <c r="AA10" i="1"/>
  <c r="AC10" i="1"/>
  <c r="AD10" i="1"/>
  <c r="AF10" i="1"/>
  <c r="AE10" i="1" s="1"/>
  <c r="AN10" i="1"/>
  <c r="AS10" i="1"/>
  <c r="AX10" i="1"/>
  <c r="BH10" i="1"/>
  <c r="BG10" i="1" s="1"/>
  <c r="BP10" i="1"/>
  <c r="BU10" i="1"/>
  <c r="BZ10" i="1"/>
  <c r="CK10" i="1"/>
  <c r="CL10" i="1"/>
  <c r="CM10" i="1"/>
  <c r="CN10" i="1"/>
  <c r="CO10" i="1"/>
  <c r="CP10" i="1"/>
  <c r="CS10" i="1"/>
  <c r="CT10" i="1"/>
  <c r="CU10" i="1"/>
  <c r="CV10" i="1"/>
  <c r="CX10" i="1"/>
  <c r="CY10" i="1"/>
  <c r="CZ10" i="1"/>
  <c r="DA10" i="1"/>
  <c r="DC10" i="1"/>
  <c r="DD10" i="1"/>
  <c r="DE10" i="1"/>
  <c r="DF10" i="1"/>
  <c r="DG10" i="1"/>
  <c r="DH10" i="1"/>
  <c r="DI10" i="1"/>
  <c r="E11" i="1"/>
  <c r="N11" i="1"/>
  <c r="M11" i="1" s="1"/>
  <c r="X11" i="1"/>
  <c r="Y11" i="1"/>
  <c r="Z11" i="1"/>
  <c r="AA11" i="1"/>
  <c r="AC11" i="1"/>
  <c r="AD11" i="1"/>
  <c r="AF11" i="1"/>
  <c r="AE11" i="1" s="1"/>
  <c r="AN11" i="1"/>
  <c r="AS11" i="1"/>
  <c r="AX11" i="1"/>
  <c r="BH11" i="1"/>
  <c r="BG11" i="1" s="1"/>
  <c r="BP11" i="1"/>
  <c r="BU11" i="1"/>
  <c r="BZ11" i="1"/>
  <c r="CJ11" i="1"/>
  <c r="CK11" i="1"/>
  <c r="CL11" i="1"/>
  <c r="CM11" i="1"/>
  <c r="CN11" i="1"/>
  <c r="CO11" i="1"/>
  <c r="CP11" i="1"/>
  <c r="CS11" i="1"/>
  <c r="CT11" i="1"/>
  <c r="CU11" i="1"/>
  <c r="CV11" i="1"/>
  <c r="CX11" i="1"/>
  <c r="CY11" i="1"/>
  <c r="CZ11" i="1"/>
  <c r="DA11" i="1"/>
  <c r="DC11" i="1"/>
  <c r="DD11" i="1"/>
  <c r="DE11" i="1"/>
  <c r="DF11" i="1"/>
  <c r="DG11" i="1"/>
  <c r="DH11" i="1"/>
  <c r="DI11" i="1"/>
  <c r="E12" i="1"/>
  <c r="N12" i="1"/>
  <c r="M12" i="1" s="1"/>
  <c r="X12" i="1"/>
  <c r="Y12" i="1"/>
  <c r="Z12" i="1"/>
  <c r="AA12" i="1"/>
  <c r="AC12" i="1"/>
  <c r="AD12" i="1"/>
  <c r="AF12" i="1"/>
  <c r="AE12" i="1" s="1"/>
  <c r="AN12" i="1"/>
  <c r="AS12" i="1"/>
  <c r="AX12" i="1"/>
  <c r="BH12" i="1"/>
  <c r="BG12" i="1" s="1"/>
  <c r="BP12" i="1"/>
  <c r="BU12" i="1"/>
  <c r="CW12" i="1" s="1"/>
  <c r="BZ12" i="1"/>
  <c r="CJ12" i="1"/>
  <c r="CK12" i="1"/>
  <c r="CL12" i="1"/>
  <c r="CM12" i="1"/>
  <c r="CN12" i="1"/>
  <c r="CO12" i="1"/>
  <c r="CP12" i="1"/>
  <c r="CS12" i="1"/>
  <c r="CT12" i="1"/>
  <c r="CU12" i="1"/>
  <c r="CV12" i="1"/>
  <c r="CX12" i="1"/>
  <c r="CY12" i="1"/>
  <c r="CZ12" i="1"/>
  <c r="DA12" i="1"/>
  <c r="DC12" i="1"/>
  <c r="DD12" i="1"/>
  <c r="DE12" i="1"/>
  <c r="DF12" i="1"/>
  <c r="DG12" i="1"/>
  <c r="DH12" i="1"/>
  <c r="DI12" i="1"/>
  <c r="E13" i="1"/>
  <c r="D13" i="1" s="1"/>
  <c r="N13" i="1"/>
  <c r="M13" i="1" s="1"/>
  <c r="X13" i="1"/>
  <c r="Y13" i="1"/>
  <c r="Z13" i="1"/>
  <c r="AA13" i="1"/>
  <c r="AC13" i="1"/>
  <c r="AD13" i="1"/>
  <c r="AF13" i="1"/>
  <c r="AN13" i="1"/>
  <c r="AS13" i="1"/>
  <c r="AX13" i="1"/>
  <c r="BH13" i="1"/>
  <c r="BG13" i="1" s="1"/>
  <c r="BP13" i="1"/>
  <c r="CR13" i="1" s="1"/>
  <c r="BU13" i="1"/>
  <c r="BZ13" i="1"/>
  <c r="DB13" i="1" s="1"/>
  <c r="CK13" i="1"/>
  <c r="CL13" i="1"/>
  <c r="CM13" i="1"/>
  <c r="CN13" i="1"/>
  <c r="CO13" i="1"/>
  <c r="CP13" i="1"/>
  <c r="CS13" i="1"/>
  <c r="CT13" i="1"/>
  <c r="CU13" i="1"/>
  <c r="CV13" i="1"/>
  <c r="CX13" i="1"/>
  <c r="CY13" i="1"/>
  <c r="CZ13" i="1"/>
  <c r="DA13" i="1"/>
  <c r="DC13" i="1"/>
  <c r="DD13" i="1"/>
  <c r="DE13" i="1"/>
  <c r="DF13" i="1"/>
  <c r="DG13" i="1"/>
  <c r="DH13" i="1"/>
  <c r="DI13" i="1"/>
  <c r="E14" i="1"/>
  <c r="D14" i="1" s="1"/>
  <c r="M14" i="1"/>
  <c r="N14" i="1"/>
  <c r="X14" i="1"/>
  <c r="Y14" i="1"/>
  <c r="Z14" i="1"/>
  <c r="AA14" i="1"/>
  <c r="AC14" i="1"/>
  <c r="AD14" i="1"/>
  <c r="AF14" i="1"/>
  <c r="AE14" i="1" s="1"/>
  <c r="AN14" i="1"/>
  <c r="AS14" i="1"/>
  <c r="AX14" i="1"/>
  <c r="BG14" i="1"/>
  <c r="BH14" i="1"/>
  <c r="BP14" i="1"/>
  <c r="BU14" i="1"/>
  <c r="CW14" i="1" s="1"/>
  <c r="BZ14" i="1"/>
  <c r="DB14" i="1" s="1"/>
  <c r="CK14" i="1"/>
  <c r="CL14" i="1"/>
  <c r="CM14" i="1"/>
  <c r="CN14" i="1"/>
  <c r="CO14" i="1"/>
  <c r="CP14" i="1"/>
  <c r="CS14" i="1"/>
  <c r="CT14" i="1"/>
  <c r="CU14" i="1"/>
  <c r="CV14" i="1"/>
  <c r="CX14" i="1"/>
  <c r="CY14" i="1"/>
  <c r="CZ14" i="1"/>
  <c r="DA14" i="1"/>
  <c r="DC14" i="1"/>
  <c r="DD14" i="1"/>
  <c r="DE14" i="1"/>
  <c r="DF14" i="1"/>
  <c r="DG14" i="1"/>
  <c r="DH14" i="1"/>
  <c r="DI14" i="1"/>
  <c r="E15" i="1"/>
  <c r="N15" i="1"/>
  <c r="M15" i="1" s="1"/>
  <c r="X15" i="1"/>
  <c r="Y15" i="1"/>
  <c r="Z15" i="1"/>
  <c r="AA15" i="1"/>
  <c r="AC15" i="1"/>
  <c r="AD15" i="1"/>
  <c r="AF15" i="1"/>
  <c r="AE15" i="1" s="1"/>
  <c r="AN15" i="1"/>
  <c r="AS15" i="1"/>
  <c r="AX15" i="1"/>
  <c r="BH15" i="1"/>
  <c r="BG15" i="1" s="1"/>
  <c r="BP15" i="1"/>
  <c r="BU15" i="1"/>
  <c r="BZ15" i="1"/>
  <c r="CK15" i="1"/>
  <c r="CL15" i="1"/>
  <c r="CM15" i="1"/>
  <c r="CN15" i="1"/>
  <c r="CO15" i="1"/>
  <c r="CP15" i="1"/>
  <c r="CS15" i="1"/>
  <c r="CT15" i="1"/>
  <c r="CU15" i="1"/>
  <c r="CV15" i="1"/>
  <c r="CW15" i="1"/>
  <c r="CX15" i="1"/>
  <c r="CY15" i="1"/>
  <c r="CZ15" i="1"/>
  <c r="DA15" i="1"/>
  <c r="DC15" i="1"/>
  <c r="DD15" i="1"/>
  <c r="DE15" i="1"/>
  <c r="DF15" i="1"/>
  <c r="DG15" i="1"/>
  <c r="DH15" i="1"/>
  <c r="DI15" i="1"/>
  <c r="E16" i="1"/>
  <c r="N16" i="1"/>
  <c r="M16" i="1" s="1"/>
  <c r="X16" i="1"/>
  <c r="Y16" i="1"/>
  <c r="Z16" i="1"/>
  <c r="AA16" i="1"/>
  <c r="AC16" i="1"/>
  <c r="AD16" i="1"/>
  <c r="AF16" i="1"/>
  <c r="AE16" i="1" s="1"/>
  <c r="AN16" i="1"/>
  <c r="AS16" i="1"/>
  <c r="AX16" i="1"/>
  <c r="BH16" i="1"/>
  <c r="CJ16" i="1" s="1"/>
  <c r="BP16" i="1"/>
  <c r="BU16" i="1"/>
  <c r="CW16" i="1" s="1"/>
  <c r="BZ16" i="1"/>
  <c r="CK16" i="1"/>
  <c r="CL16" i="1"/>
  <c r="CM16" i="1"/>
  <c r="CN16" i="1"/>
  <c r="CO16" i="1"/>
  <c r="CP16" i="1"/>
  <c r="CS16" i="1"/>
  <c r="CT16" i="1"/>
  <c r="CU16" i="1"/>
  <c r="CV16" i="1"/>
  <c r="CX16" i="1"/>
  <c r="CY16" i="1"/>
  <c r="CZ16" i="1"/>
  <c r="DA16" i="1"/>
  <c r="DC16" i="1"/>
  <c r="DD16" i="1"/>
  <c r="DE16" i="1"/>
  <c r="DF16" i="1"/>
  <c r="DG16" i="1"/>
  <c r="DH16" i="1"/>
  <c r="DI16" i="1"/>
  <c r="E17" i="1"/>
  <c r="N17" i="1"/>
  <c r="M17" i="1" s="1"/>
  <c r="X17" i="1"/>
  <c r="Y17" i="1"/>
  <c r="Z17" i="1"/>
  <c r="AA17" i="1"/>
  <c r="AC17" i="1"/>
  <c r="AD17" i="1"/>
  <c r="AF17" i="1"/>
  <c r="AE17" i="1" s="1"/>
  <c r="AN17" i="1"/>
  <c r="AS17" i="1"/>
  <c r="AX17" i="1"/>
  <c r="BH17" i="1"/>
  <c r="BG17" i="1" s="1"/>
  <c r="BP17" i="1"/>
  <c r="BU17" i="1"/>
  <c r="BZ17" i="1"/>
  <c r="CK17" i="1"/>
  <c r="CL17" i="1"/>
  <c r="CM17" i="1"/>
  <c r="CN17" i="1"/>
  <c r="CO17" i="1"/>
  <c r="CP17" i="1"/>
  <c r="CS17" i="1"/>
  <c r="CT17" i="1"/>
  <c r="CU17" i="1"/>
  <c r="CV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E18" i="1"/>
  <c r="D18" i="1" s="1"/>
  <c r="N18" i="1"/>
  <c r="M18" i="1" s="1"/>
  <c r="X18" i="1"/>
  <c r="Y18" i="1"/>
  <c r="Z18" i="1"/>
  <c r="AA18" i="1"/>
  <c r="AC18" i="1"/>
  <c r="AD18" i="1"/>
  <c r="AF18" i="1"/>
  <c r="AE18" i="1" s="1"/>
  <c r="AN18" i="1"/>
  <c r="AS18" i="1"/>
  <c r="AX18" i="1"/>
  <c r="BH18" i="1"/>
  <c r="CJ18" i="1" s="1"/>
  <c r="BP18" i="1"/>
  <c r="BU18" i="1"/>
  <c r="CW18" i="1" s="1"/>
  <c r="BZ18" i="1"/>
  <c r="CK18" i="1"/>
  <c r="CL18" i="1"/>
  <c r="CM18" i="1"/>
  <c r="CN18" i="1"/>
  <c r="CO18" i="1"/>
  <c r="CP18" i="1"/>
  <c r="CS18" i="1"/>
  <c r="CT18" i="1"/>
  <c r="CU18" i="1"/>
  <c r="CV18" i="1"/>
  <c r="CX18" i="1"/>
  <c r="CY18" i="1"/>
  <c r="CZ18" i="1"/>
  <c r="DA18" i="1"/>
  <c r="DC18" i="1"/>
  <c r="DD18" i="1"/>
  <c r="DE18" i="1"/>
  <c r="DF18" i="1"/>
  <c r="DG18" i="1"/>
  <c r="DH18" i="1"/>
  <c r="DI18" i="1"/>
  <c r="E19" i="1"/>
  <c r="N19" i="1"/>
  <c r="M19" i="1" s="1"/>
  <c r="X19" i="1"/>
  <c r="Y19" i="1"/>
  <c r="Z19" i="1"/>
  <c r="AA19" i="1"/>
  <c r="AC19" i="1"/>
  <c r="AD19" i="1"/>
  <c r="AF19" i="1"/>
  <c r="AE19" i="1" s="1"/>
  <c r="AN19" i="1"/>
  <c r="AS19" i="1"/>
  <c r="AX19" i="1"/>
  <c r="BH19" i="1"/>
  <c r="BG19" i="1" s="1"/>
  <c r="BP19" i="1"/>
  <c r="BU19" i="1"/>
  <c r="BZ19" i="1"/>
  <c r="CK19" i="1"/>
  <c r="CL19" i="1"/>
  <c r="CM19" i="1"/>
  <c r="CN19" i="1"/>
  <c r="CO19" i="1"/>
  <c r="CP19" i="1"/>
  <c r="CS19" i="1"/>
  <c r="CT19" i="1"/>
  <c r="CU19" i="1"/>
  <c r="CV19" i="1"/>
  <c r="CX19" i="1"/>
  <c r="CY19" i="1"/>
  <c r="CZ19" i="1"/>
  <c r="DA19" i="1"/>
  <c r="DC19" i="1"/>
  <c r="DD19" i="1"/>
  <c r="DE19" i="1"/>
  <c r="DF19" i="1"/>
  <c r="DG19" i="1"/>
  <c r="DH19" i="1"/>
  <c r="DI19" i="1"/>
  <c r="E20" i="1"/>
  <c r="N20" i="1"/>
  <c r="M20" i="1" s="1"/>
  <c r="X20" i="1"/>
  <c r="Y20" i="1"/>
  <c r="Z20" i="1"/>
  <c r="AA20" i="1"/>
  <c r="AC20" i="1"/>
  <c r="AD20" i="1"/>
  <c r="AF20" i="1"/>
  <c r="AN20" i="1"/>
  <c r="AS20" i="1"/>
  <c r="AX20" i="1"/>
  <c r="BH20" i="1"/>
  <c r="BG20" i="1" s="1"/>
  <c r="BP20" i="1"/>
  <c r="BU20" i="1"/>
  <c r="BZ20" i="1"/>
  <c r="CK20" i="1"/>
  <c r="CL20" i="1"/>
  <c r="CM20" i="1"/>
  <c r="CN20" i="1"/>
  <c r="CO20" i="1"/>
  <c r="CP20" i="1"/>
  <c r="CS20" i="1"/>
  <c r="CT20" i="1"/>
  <c r="CU20" i="1"/>
  <c r="CV20" i="1"/>
  <c r="CX20" i="1"/>
  <c r="CY20" i="1"/>
  <c r="CZ20" i="1"/>
  <c r="DA20" i="1"/>
  <c r="DC20" i="1"/>
  <c r="DD20" i="1"/>
  <c r="DE20" i="1"/>
  <c r="DF20" i="1"/>
  <c r="DG20" i="1"/>
  <c r="DH20" i="1"/>
  <c r="DI20" i="1"/>
  <c r="D21" i="1"/>
  <c r="E21" i="1"/>
  <c r="N21" i="1"/>
  <c r="X21" i="1"/>
  <c r="Y21" i="1"/>
  <c r="Z21" i="1"/>
  <c r="AA21" i="1"/>
  <c r="AC21" i="1"/>
  <c r="AD21" i="1"/>
  <c r="AF21" i="1"/>
  <c r="AN21" i="1"/>
  <c r="AS21" i="1"/>
  <c r="AX21" i="1"/>
  <c r="BH21" i="1"/>
  <c r="BG21" i="1" s="1"/>
  <c r="BP21" i="1"/>
  <c r="BU21" i="1"/>
  <c r="BZ21" i="1"/>
  <c r="DB21" i="1" s="1"/>
  <c r="CK21" i="1"/>
  <c r="CL21" i="1"/>
  <c r="CM21" i="1"/>
  <c r="CN21" i="1"/>
  <c r="CO21" i="1"/>
  <c r="CP21" i="1"/>
  <c r="CS21" i="1"/>
  <c r="CT21" i="1"/>
  <c r="CU21" i="1"/>
  <c r="CV21" i="1"/>
  <c r="CX21" i="1"/>
  <c r="CY21" i="1"/>
  <c r="CZ21" i="1"/>
  <c r="DA21" i="1"/>
  <c r="DC21" i="1"/>
  <c r="DD21" i="1"/>
  <c r="DE21" i="1"/>
  <c r="DF21" i="1"/>
  <c r="DG21" i="1"/>
  <c r="DH21" i="1"/>
  <c r="DI21" i="1"/>
  <c r="E22" i="1"/>
  <c r="D22" i="1" s="1"/>
  <c r="N22" i="1"/>
  <c r="W22" i="1" s="1"/>
  <c r="X22" i="1"/>
  <c r="Y22" i="1"/>
  <c r="Z22" i="1"/>
  <c r="AA22" i="1"/>
  <c r="AC22" i="1"/>
  <c r="AD22" i="1"/>
  <c r="AF22" i="1"/>
  <c r="AE22" i="1" s="1"/>
  <c r="AN22" i="1"/>
  <c r="AS22" i="1"/>
  <c r="AX22" i="1"/>
  <c r="BH22" i="1"/>
  <c r="BG22" i="1" s="1"/>
  <c r="BP22" i="1"/>
  <c r="BU22" i="1"/>
  <c r="CW22" i="1" s="1"/>
  <c r="BZ22" i="1"/>
  <c r="DB22" i="1" s="1"/>
  <c r="CK22" i="1"/>
  <c r="CL22" i="1"/>
  <c r="CM22" i="1"/>
  <c r="CN22" i="1"/>
  <c r="CO22" i="1"/>
  <c r="CP22" i="1"/>
  <c r="CS22" i="1"/>
  <c r="CT22" i="1"/>
  <c r="CU22" i="1"/>
  <c r="CV22" i="1"/>
  <c r="CX22" i="1"/>
  <c r="CY22" i="1"/>
  <c r="CZ22" i="1"/>
  <c r="DA22" i="1"/>
  <c r="DC22" i="1"/>
  <c r="DD22" i="1"/>
  <c r="DE22" i="1"/>
  <c r="DF22" i="1"/>
  <c r="DG22" i="1"/>
  <c r="DH22" i="1"/>
  <c r="DI22" i="1"/>
  <c r="E23" i="1"/>
  <c r="N23" i="1"/>
  <c r="M23" i="1" s="1"/>
  <c r="X23" i="1"/>
  <c r="Y23" i="1"/>
  <c r="Z23" i="1"/>
  <c r="AA23" i="1"/>
  <c r="AC23" i="1"/>
  <c r="AD23" i="1"/>
  <c r="AF23" i="1"/>
  <c r="AE23" i="1" s="1"/>
  <c r="AN23" i="1"/>
  <c r="AS23" i="1"/>
  <c r="AX23" i="1"/>
  <c r="BH23" i="1"/>
  <c r="BG23" i="1" s="1"/>
  <c r="BP23" i="1"/>
  <c r="BU23" i="1"/>
  <c r="CW23" i="1" s="1"/>
  <c r="BZ23" i="1"/>
  <c r="DB23" i="1" s="1"/>
  <c r="CJ23" i="1"/>
  <c r="CK23" i="1"/>
  <c r="CL23" i="1"/>
  <c r="CM23" i="1"/>
  <c r="CN23" i="1"/>
  <c r="CO23" i="1"/>
  <c r="CP23" i="1"/>
  <c r="CS23" i="1"/>
  <c r="CT23" i="1"/>
  <c r="CU23" i="1"/>
  <c r="CV23" i="1"/>
  <c r="CX23" i="1"/>
  <c r="CY23" i="1"/>
  <c r="CZ23" i="1"/>
  <c r="DA23" i="1"/>
  <c r="DC23" i="1"/>
  <c r="DD23" i="1"/>
  <c r="DE23" i="1"/>
  <c r="DF23" i="1"/>
  <c r="DG23" i="1"/>
  <c r="DH23" i="1"/>
  <c r="DI23" i="1"/>
  <c r="E24" i="1"/>
  <c r="N24" i="1"/>
  <c r="M24" i="1" s="1"/>
  <c r="X24" i="1"/>
  <c r="Y24" i="1"/>
  <c r="Z24" i="1"/>
  <c r="AA24" i="1"/>
  <c r="AC24" i="1"/>
  <c r="AD24" i="1"/>
  <c r="AF24" i="1"/>
  <c r="AE24" i="1" s="1"/>
  <c r="AN24" i="1"/>
  <c r="AS24" i="1"/>
  <c r="AX24" i="1"/>
  <c r="BH24" i="1"/>
  <c r="BG24" i="1" s="1"/>
  <c r="BP24" i="1"/>
  <c r="CR24" i="1" s="1"/>
  <c r="BU24" i="1"/>
  <c r="BZ24" i="1"/>
  <c r="CK24" i="1"/>
  <c r="CL24" i="1"/>
  <c r="CM24" i="1"/>
  <c r="CN24" i="1"/>
  <c r="CO24" i="1"/>
  <c r="CP24" i="1"/>
  <c r="CS24" i="1"/>
  <c r="CT24" i="1"/>
  <c r="CU24" i="1"/>
  <c r="CV24" i="1"/>
  <c r="CX24" i="1"/>
  <c r="CY24" i="1"/>
  <c r="CZ24" i="1"/>
  <c r="DA24" i="1"/>
  <c r="DC24" i="1"/>
  <c r="DD24" i="1"/>
  <c r="DE24" i="1"/>
  <c r="DF24" i="1"/>
  <c r="DG24" i="1"/>
  <c r="DH24" i="1"/>
  <c r="DI24" i="1"/>
  <c r="D25" i="1"/>
  <c r="E25" i="1"/>
  <c r="N25" i="1"/>
  <c r="M25" i="1" s="1"/>
  <c r="X25" i="1"/>
  <c r="Y25" i="1"/>
  <c r="Z25" i="1"/>
  <c r="AA25" i="1"/>
  <c r="AC25" i="1"/>
  <c r="AD25" i="1"/>
  <c r="AF25" i="1"/>
  <c r="AE25" i="1" s="1"/>
  <c r="AN25" i="1"/>
  <c r="CR25" i="1" s="1"/>
  <c r="AS25" i="1"/>
  <c r="AX25" i="1"/>
  <c r="BH25" i="1"/>
  <c r="BG25" i="1" s="1"/>
  <c r="BO25" i="1"/>
  <c r="BP25" i="1"/>
  <c r="BU25" i="1"/>
  <c r="BZ25" i="1"/>
  <c r="CK25" i="1"/>
  <c r="CL25" i="1"/>
  <c r="CM25" i="1"/>
  <c r="CN25" i="1"/>
  <c r="CO25" i="1"/>
  <c r="CP25" i="1"/>
  <c r="CS25" i="1"/>
  <c r="CT25" i="1"/>
  <c r="CU25" i="1"/>
  <c r="CV25" i="1"/>
  <c r="CX25" i="1"/>
  <c r="CY25" i="1"/>
  <c r="CZ25" i="1"/>
  <c r="DA25" i="1"/>
  <c r="DC25" i="1"/>
  <c r="DD25" i="1"/>
  <c r="DE25" i="1"/>
  <c r="DF25" i="1"/>
  <c r="DG25" i="1"/>
  <c r="DH25" i="1"/>
  <c r="DI25" i="1"/>
  <c r="E26" i="1"/>
  <c r="D26" i="1" s="1"/>
  <c r="N26" i="1"/>
  <c r="X26" i="1"/>
  <c r="Y26" i="1"/>
  <c r="Z26" i="1"/>
  <c r="AA26" i="1"/>
  <c r="AC26" i="1"/>
  <c r="AD26" i="1"/>
  <c r="AF26" i="1"/>
  <c r="AE26" i="1" s="1"/>
  <c r="AN26" i="1"/>
  <c r="AS26" i="1"/>
  <c r="AX26" i="1"/>
  <c r="BH26" i="1"/>
  <c r="BP26" i="1"/>
  <c r="BU26" i="1"/>
  <c r="BZ26" i="1"/>
  <c r="DB26" i="1" s="1"/>
  <c r="CK26" i="1"/>
  <c r="CL26" i="1"/>
  <c r="CM26" i="1"/>
  <c r="CN26" i="1"/>
  <c r="CO26" i="1"/>
  <c r="CP26" i="1"/>
  <c r="CS26" i="1"/>
  <c r="CT26" i="1"/>
  <c r="CU26" i="1"/>
  <c r="CV26" i="1"/>
  <c r="CX26" i="1"/>
  <c r="CY26" i="1"/>
  <c r="CZ26" i="1"/>
  <c r="DA26" i="1"/>
  <c r="DC26" i="1"/>
  <c r="DD26" i="1"/>
  <c r="DE26" i="1"/>
  <c r="DF26" i="1"/>
  <c r="DG26" i="1"/>
  <c r="DH26" i="1"/>
  <c r="DI26" i="1"/>
  <c r="E27" i="1"/>
  <c r="D27" i="1" s="1"/>
  <c r="N27" i="1"/>
  <c r="M27" i="1" s="1"/>
  <c r="X27" i="1"/>
  <c r="Y27" i="1"/>
  <c r="Z27" i="1"/>
  <c r="AA27" i="1"/>
  <c r="AC27" i="1"/>
  <c r="AD27" i="1"/>
  <c r="AF27" i="1"/>
  <c r="AE27" i="1" s="1"/>
  <c r="AN27" i="1"/>
  <c r="AS27" i="1"/>
  <c r="AM27" i="1" s="1"/>
  <c r="AX27" i="1"/>
  <c r="BH27" i="1"/>
  <c r="BP27" i="1"/>
  <c r="BU27" i="1"/>
  <c r="BZ27" i="1"/>
  <c r="DB27" i="1" s="1"/>
  <c r="CK27" i="1"/>
  <c r="CL27" i="1"/>
  <c r="CM27" i="1"/>
  <c r="CN27" i="1"/>
  <c r="CO27" i="1"/>
  <c r="CP27" i="1"/>
  <c r="CS27" i="1"/>
  <c r="CT27" i="1"/>
  <c r="CU27" i="1"/>
  <c r="CV27" i="1"/>
  <c r="CW27" i="1"/>
  <c r="CX27" i="1"/>
  <c r="CY27" i="1"/>
  <c r="CZ27" i="1"/>
  <c r="DA27" i="1"/>
  <c r="DC27" i="1"/>
  <c r="DD27" i="1"/>
  <c r="DE27" i="1"/>
  <c r="DF27" i="1"/>
  <c r="DG27" i="1"/>
  <c r="DH27" i="1"/>
  <c r="DI27" i="1"/>
  <c r="E28" i="1"/>
  <c r="D28" i="1" s="1"/>
  <c r="N28" i="1"/>
  <c r="M28" i="1" s="1"/>
  <c r="X28" i="1"/>
  <c r="Y28" i="1"/>
  <c r="Z28" i="1"/>
  <c r="AA28" i="1"/>
  <c r="AC28" i="1"/>
  <c r="AD28" i="1"/>
  <c r="AF28" i="1"/>
  <c r="AE28" i="1" s="1"/>
  <c r="AN28" i="1"/>
  <c r="AS28" i="1"/>
  <c r="AX28" i="1"/>
  <c r="BH28" i="1"/>
  <c r="BP28" i="1"/>
  <c r="BU28" i="1"/>
  <c r="BZ28" i="1"/>
  <c r="DB28" i="1" s="1"/>
  <c r="CK28" i="1"/>
  <c r="CL28" i="1"/>
  <c r="CM28" i="1"/>
  <c r="CN28" i="1"/>
  <c r="CO28" i="1"/>
  <c r="CP28" i="1"/>
  <c r="CS28" i="1"/>
  <c r="CT28" i="1"/>
  <c r="CU28" i="1"/>
  <c r="CV28" i="1"/>
  <c r="CW28" i="1"/>
  <c r="CX28" i="1"/>
  <c r="CY28" i="1"/>
  <c r="CZ28" i="1"/>
  <c r="DA28" i="1"/>
  <c r="DC28" i="1"/>
  <c r="DD28" i="1"/>
  <c r="DE28" i="1"/>
  <c r="DF28" i="1"/>
  <c r="DG28" i="1"/>
  <c r="DH28" i="1"/>
  <c r="DI28" i="1"/>
  <c r="E29" i="1"/>
  <c r="W29" i="1" s="1"/>
  <c r="N29" i="1"/>
  <c r="M29" i="1" s="1"/>
  <c r="X29" i="1"/>
  <c r="Y29" i="1"/>
  <c r="Z29" i="1"/>
  <c r="AA29" i="1"/>
  <c r="AC29" i="1"/>
  <c r="AD29" i="1"/>
  <c r="AF29" i="1"/>
  <c r="AE29" i="1" s="1"/>
  <c r="AN29" i="1"/>
  <c r="AS29" i="1"/>
  <c r="AX29" i="1"/>
  <c r="BH29" i="1"/>
  <c r="BP29" i="1"/>
  <c r="BU29" i="1"/>
  <c r="BZ29" i="1"/>
  <c r="DB29" i="1" s="1"/>
  <c r="CK29" i="1"/>
  <c r="CL29" i="1"/>
  <c r="CM29" i="1"/>
  <c r="CN29" i="1"/>
  <c r="CO29" i="1"/>
  <c r="CP29" i="1"/>
  <c r="CS29" i="1"/>
  <c r="CT29" i="1"/>
  <c r="CU29" i="1"/>
  <c r="CV29" i="1"/>
  <c r="CX29" i="1"/>
  <c r="CY29" i="1"/>
  <c r="CZ29" i="1"/>
  <c r="DA29" i="1"/>
  <c r="DC29" i="1"/>
  <c r="DD29" i="1"/>
  <c r="DE29" i="1"/>
  <c r="DF29" i="1"/>
  <c r="DG29" i="1"/>
  <c r="DH29" i="1"/>
  <c r="DI29" i="1"/>
  <c r="E30" i="1"/>
  <c r="D30" i="1" s="1"/>
  <c r="N30" i="1"/>
  <c r="W30" i="1" s="1"/>
  <c r="X30" i="1"/>
  <c r="Y30" i="1"/>
  <c r="Z30" i="1"/>
  <c r="AA30" i="1"/>
  <c r="AC30" i="1"/>
  <c r="AD30" i="1"/>
  <c r="AF30" i="1"/>
  <c r="AE30" i="1" s="1"/>
  <c r="AN30" i="1"/>
  <c r="AS30" i="1"/>
  <c r="AX30" i="1"/>
  <c r="BH30" i="1"/>
  <c r="BP30" i="1"/>
  <c r="BU30" i="1"/>
  <c r="BZ30" i="1"/>
  <c r="DB30" i="1" s="1"/>
  <c r="CK30" i="1"/>
  <c r="CL30" i="1"/>
  <c r="CM30" i="1"/>
  <c r="CN30" i="1"/>
  <c r="CO30" i="1"/>
  <c r="CP30" i="1"/>
  <c r="CS30" i="1"/>
  <c r="CT30" i="1"/>
  <c r="CU30" i="1"/>
  <c r="CV30" i="1"/>
  <c r="CX30" i="1"/>
  <c r="CY30" i="1"/>
  <c r="CZ30" i="1"/>
  <c r="DA30" i="1"/>
  <c r="DC30" i="1"/>
  <c r="DD30" i="1"/>
  <c r="DE30" i="1"/>
  <c r="DF30" i="1"/>
  <c r="DG30" i="1"/>
  <c r="DH30" i="1"/>
  <c r="DI30" i="1"/>
  <c r="E31" i="1"/>
  <c r="D31" i="1" s="1"/>
  <c r="N31" i="1"/>
  <c r="M31" i="1" s="1"/>
  <c r="W31" i="1"/>
  <c r="X31" i="1"/>
  <c r="Y31" i="1"/>
  <c r="Z31" i="1"/>
  <c r="AA31" i="1"/>
  <c r="AC31" i="1"/>
  <c r="AD31" i="1"/>
  <c r="AF31" i="1"/>
  <c r="AE31" i="1" s="1"/>
  <c r="AN31" i="1"/>
  <c r="AS31" i="1"/>
  <c r="AX31" i="1"/>
  <c r="BH31" i="1"/>
  <c r="BP31" i="1"/>
  <c r="BU31" i="1"/>
  <c r="CW31" i="1" s="1"/>
  <c r="BZ31" i="1"/>
  <c r="DB31" i="1" s="1"/>
  <c r="CK31" i="1"/>
  <c r="CL31" i="1"/>
  <c r="CM31" i="1"/>
  <c r="CN31" i="1"/>
  <c r="CO31" i="1"/>
  <c r="CP31" i="1"/>
  <c r="CS31" i="1"/>
  <c r="CT31" i="1"/>
  <c r="CU31" i="1"/>
  <c r="CV31" i="1"/>
  <c r="CX31" i="1"/>
  <c r="CY31" i="1"/>
  <c r="CZ31" i="1"/>
  <c r="DA31" i="1"/>
  <c r="DC31" i="1"/>
  <c r="DD31" i="1"/>
  <c r="DE31" i="1"/>
  <c r="DF31" i="1"/>
  <c r="DG31" i="1"/>
  <c r="DH31" i="1"/>
  <c r="DI31" i="1"/>
  <c r="E32" i="1"/>
  <c r="D32" i="1" s="1"/>
  <c r="N32" i="1"/>
  <c r="M32" i="1" s="1"/>
  <c r="X32" i="1"/>
  <c r="Y32" i="1"/>
  <c r="Z32" i="1"/>
  <c r="AA32" i="1"/>
  <c r="AC32" i="1"/>
  <c r="AD32" i="1"/>
  <c r="AF32" i="1"/>
  <c r="AE32" i="1" s="1"/>
  <c r="AN32" i="1"/>
  <c r="AS32" i="1"/>
  <c r="AX32" i="1"/>
  <c r="BH32" i="1"/>
  <c r="BP32" i="1"/>
  <c r="BU32" i="1"/>
  <c r="BZ32" i="1"/>
  <c r="DB32" i="1" s="1"/>
  <c r="CK32" i="1"/>
  <c r="CL32" i="1"/>
  <c r="CM32" i="1"/>
  <c r="CN32" i="1"/>
  <c r="CO32" i="1"/>
  <c r="CP32" i="1"/>
  <c r="CS32" i="1"/>
  <c r="CT32" i="1"/>
  <c r="CU32" i="1"/>
  <c r="CV32" i="1"/>
  <c r="CW32" i="1"/>
  <c r="CX32" i="1"/>
  <c r="CY32" i="1"/>
  <c r="CZ32" i="1"/>
  <c r="DA32" i="1"/>
  <c r="DC32" i="1"/>
  <c r="DD32" i="1"/>
  <c r="DE32" i="1"/>
  <c r="DF32" i="1"/>
  <c r="DG32" i="1"/>
  <c r="DH32" i="1"/>
  <c r="DI32" i="1"/>
  <c r="E33" i="1"/>
  <c r="D33" i="1" s="1"/>
  <c r="N33" i="1"/>
  <c r="M33" i="1" s="1"/>
  <c r="X33" i="1"/>
  <c r="Y33" i="1"/>
  <c r="Z33" i="1"/>
  <c r="AA33" i="1"/>
  <c r="AC33" i="1"/>
  <c r="AD33" i="1"/>
  <c r="AF33" i="1"/>
  <c r="AE33" i="1" s="1"/>
  <c r="AN33" i="1"/>
  <c r="AS33" i="1"/>
  <c r="AX33" i="1"/>
  <c r="BH33" i="1"/>
  <c r="BG33" i="1" s="1"/>
  <c r="BP33" i="1"/>
  <c r="BU33" i="1"/>
  <c r="BZ33" i="1"/>
  <c r="DB33" i="1" s="1"/>
  <c r="CK33" i="1"/>
  <c r="CL33" i="1"/>
  <c r="CM33" i="1"/>
  <c r="CN33" i="1"/>
  <c r="CO33" i="1"/>
  <c r="CP33" i="1"/>
  <c r="CS33" i="1"/>
  <c r="CT33" i="1"/>
  <c r="CU33" i="1"/>
  <c r="CV33" i="1"/>
  <c r="CX33" i="1"/>
  <c r="CY33" i="1"/>
  <c r="CZ33" i="1"/>
  <c r="DA33" i="1"/>
  <c r="DC33" i="1"/>
  <c r="DD33" i="1"/>
  <c r="DE33" i="1"/>
  <c r="DF33" i="1"/>
  <c r="DG33" i="1"/>
  <c r="DH33" i="1"/>
  <c r="DI33" i="1"/>
  <c r="E34" i="1"/>
  <c r="D34" i="1" s="1"/>
  <c r="N34" i="1"/>
  <c r="M34" i="1" s="1"/>
  <c r="X34" i="1"/>
  <c r="Y34" i="1"/>
  <c r="Z34" i="1"/>
  <c r="AA34" i="1"/>
  <c r="AC34" i="1"/>
  <c r="AD34" i="1"/>
  <c r="AF34" i="1"/>
  <c r="AE34" i="1" s="1"/>
  <c r="AN34" i="1"/>
  <c r="AS34" i="1"/>
  <c r="AM34" i="1" s="1"/>
  <c r="AX34" i="1"/>
  <c r="BH34" i="1"/>
  <c r="BP34" i="1"/>
  <c r="CR34" i="1" s="1"/>
  <c r="BU34" i="1"/>
  <c r="CW34" i="1" s="1"/>
  <c r="BZ34" i="1"/>
  <c r="DB34" i="1" s="1"/>
  <c r="CK34" i="1"/>
  <c r="CL34" i="1"/>
  <c r="CM34" i="1"/>
  <c r="CN34" i="1"/>
  <c r="CO34" i="1"/>
  <c r="CP34" i="1"/>
  <c r="CS34" i="1"/>
  <c r="CT34" i="1"/>
  <c r="CU34" i="1"/>
  <c r="CV34" i="1"/>
  <c r="CX34" i="1"/>
  <c r="CY34" i="1"/>
  <c r="CZ34" i="1"/>
  <c r="DA34" i="1"/>
  <c r="DC34" i="1"/>
  <c r="DD34" i="1"/>
  <c r="DE34" i="1"/>
  <c r="DF34" i="1"/>
  <c r="DG34" i="1"/>
  <c r="DH34" i="1"/>
  <c r="DI34" i="1"/>
  <c r="D35" i="1"/>
  <c r="E35" i="1"/>
  <c r="N35" i="1"/>
  <c r="X35" i="1"/>
  <c r="Y35" i="1"/>
  <c r="Z35" i="1"/>
  <c r="AA35" i="1"/>
  <c r="AC35" i="1"/>
  <c r="AD35" i="1"/>
  <c r="AF35" i="1"/>
  <c r="AE35" i="1" s="1"/>
  <c r="AN35" i="1"/>
  <c r="AS35" i="1"/>
  <c r="AM35" i="1" s="1"/>
  <c r="AX35" i="1"/>
  <c r="BH35" i="1"/>
  <c r="BG35" i="1" s="1"/>
  <c r="BP35" i="1"/>
  <c r="BU35" i="1"/>
  <c r="BZ35" i="1"/>
  <c r="DB35" i="1" s="1"/>
  <c r="CK35" i="1"/>
  <c r="CL35" i="1"/>
  <c r="CM35" i="1"/>
  <c r="CN35" i="1"/>
  <c r="CO35" i="1"/>
  <c r="CP35" i="1"/>
  <c r="CS35" i="1"/>
  <c r="CT35" i="1"/>
  <c r="CU35" i="1"/>
  <c r="CV35" i="1"/>
  <c r="CW35" i="1"/>
  <c r="CX35" i="1"/>
  <c r="CY35" i="1"/>
  <c r="CZ35" i="1"/>
  <c r="DA35" i="1"/>
  <c r="DC35" i="1"/>
  <c r="DD35" i="1"/>
  <c r="DE35" i="1"/>
  <c r="DF35" i="1"/>
  <c r="DG35" i="1"/>
  <c r="DH35" i="1"/>
  <c r="DI35" i="1"/>
  <c r="E36" i="1"/>
  <c r="D36" i="1" s="1"/>
  <c r="N36" i="1"/>
  <c r="M36" i="1" s="1"/>
  <c r="X36" i="1"/>
  <c r="Y36" i="1"/>
  <c r="Z36" i="1"/>
  <c r="AA36" i="1"/>
  <c r="AC36" i="1"/>
  <c r="AD36" i="1"/>
  <c r="AF36" i="1"/>
  <c r="AE36" i="1" s="1"/>
  <c r="AN36" i="1"/>
  <c r="AS36" i="1"/>
  <c r="AX36" i="1"/>
  <c r="BH36" i="1"/>
  <c r="BP36" i="1"/>
  <c r="CR36" i="1" s="1"/>
  <c r="BU36" i="1"/>
  <c r="BZ36" i="1"/>
  <c r="DB36" i="1" s="1"/>
  <c r="CK36" i="1"/>
  <c r="CL36" i="1"/>
  <c r="CM36" i="1"/>
  <c r="CN36" i="1"/>
  <c r="CO36" i="1"/>
  <c r="CP36" i="1"/>
  <c r="CS36" i="1"/>
  <c r="CT36" i="1"/>
  <c r="CU36" i="1"/>
  <c r="CV36" i="1"/>
  <c r="CW36" i="1"/>
  <c r="CX36" i="1"/>
  <c r="CY36" i="1"/>
  <c r="CZ36" i="1"/>
  <c r="DA36" i="1"/>
  <c r="DC36" i="1"/>
  <c r="DD36" i="1"/>
  <c r="DE36" i="1"/>
  <c r="DF36" i="1"/>
  <c r="DG36" i="1"/>
  <c r="DH36" i="1"/>
  <c r="DI36" i="1"/>
  <c r="E37" i="1"/>
  <c r="D37" i="1" s="1"/>
  <c r="N37" i="1"/>
  <c r="X37" i="1"/>
  <c r="Y37" i="1"/>
  <c r="Z37" i="1"/>
  <c r="AA37" i="1"/>
  <c r="AC37" i="1"/>
  <c r="AD37" i="1"/>
  <c r="AF37" i="1"/>
  <c r="AE37" i="1" s="1"/>
  <c r="AN37" i="1"/>
  <c r="AS37" i="1"/>
  <c r="AX37" i="1"/>
  <c r="BH37" i="1"/>
  <c r="BG37" i="1" s="1"/>
  <c r="BP37" i="1"/>
  <c r="BU37" i="1"/>
  <c r="BZ37" i="1"/>
  <c r="DB37" i="1" s="1"/>
  <c r="CK37" i="1"/>
  <c r="CL37" i="1"/>
  <c r="CM37" i="1"/>
  <c r="CN37" i="1"/>
  <c r="CO37" i="1"/>
  <c r="CP37" i="1"/>
  <c r="CS37" i="1"/>
  <c r="CT37" i="1"/>
  <c r="CU37" i="1"/>
  <c r="CV37" i="1"/>
  <c r="CW37" i="1"/>
  <c r="CX37" i="1"/>
  <c r="CY37" i="1"/>
  <c r="CZ37" i="1"/>
  <c r="DA37" i="1"/>
  <c r="DC37" i="1"/>
  <c r="DD37" i="1"/>
  <c r="DE37" i="1"/>
  <c r="DF37" i="1"/>
  <c r="DG37" i="1"/>
  <c r="DH37" i="1"/>
  <c r="DI37" i="1"/>
  <c r="D38" i="1"/>
  <c r="E38" i="1"/>
  <c r="N38" i="1"/>
  <c r="W38" i="1" s="1"/>
  <c r="X38" i="1"/>
  <c r="Y38" i="1"/>
  <c r="Z38" i="1"/>
  <c r="AA38" i="1"/>
  <c r="AC38" i="1"/>
  <c r="AD38" i="1"/>
  <c r="AF38" i="1"/>
  <c r="AE38" i="1" s="1"/>
  <c r="AN38" i="1"/>
  <c r="AS38" i="1"/>
  <c r="AX38" i="1"/>
  <c r="BH38" i="1"/>
  <c r="BP38" i="1"/>
  <c r="CR38" i="1" s="1"/>
  <c r="BU38" i="1"/>
  <c r="BZ38" i="1"/>
  <c r="DB38" i="1" s="1"/>
  <c r="CK38" i="1"/>
  <c r="CL38" i="1"/>
  <c r="CM38" i="1"/>
  <c r="CN38" i="1"/>
  <c r="CO38" i="1"/>
  <c r="CP38" i="1"/>
  <c r="CS38" i="1"/>
  <c r="CT38" i="1"/>
  <c r="CU38" i="1"/>
  <c r="CV38" i="1"/>
  <c r="CW38" i="1"/>
  <c r="CX38" i="1"/>
  <c r="CY38" i="1"/>
  <c r="CZ38" i="1"/>
  <c r="DA38" i="1"/>
  <c r="DC38" i="1"/>
  <c r="DD38" i="1"/>
  <c r="DE38" i="1"/>
  <c r="DF38" i="1"/>
  <c r="DG38" i="1"/>
  <c r="DH38" i="1"/>
  <c r="DI38" i="1"/>
  <c r="E39" i="1"/>
  <c r="N39" i="1"/>
  <c r="M39" i="1" s="1"/>
  <c r="X39" i="1"/>
  <c r="Y39" i="1"/>
  <c r="Z39" i="1"/>
  <c r="AA39" i="1"/>
  <c r="AC39" i="1"/>
  <c r="AD39" i="1"/>
  <c r="AF39" i="1"/>
  <c r="AE39" i="1" s="1"/>
  <c r="AN39" i="1"/>
  <c r="AS39" i="1"/>
  <c r="AX39" i="1"/>
  <c r="BH39" i="1"/>
  <c r="BG39" i="1" s="1"/>
  <c r="BP39" i="1"/>
  <c r="BU39" i="1"/>
  <c r="BZ39" i="1"/>
  <c r="DB39" i="1" s="1"/>
  <c r="CK39" i="1"/>
  <c r="CL39" i="1"/>
  <c r="CM39" i="1"/>
  <c r="CN39" i="1"/>
  <c r="CO39" i="1"/>
  <c r="CP39" i="1"/>
  <c r="CS39" i="1"/>
  <c r="CT39" i="1"/>
  <c r="CU39" i="1"/>
  <c r="CV39" i="1"/>
  <c r="CW39" i="1"/>
  <c r="CX39" i="1"/>
  <c r="CY39" i="1"/>
  <c r="CZ39" i="1"/>
  <c r="DA39" i="1"/>
  <c r="DC39" i="1"/>
  <c r="DD39" i="1"/>
  <c r="DE39" i="1"/>
  <c r="DF39" i="1"/>
  <c r="DG39" i="1"/>
  <c r="DH39" i="1"/>
  <c r="DI39" i="1"/>
  <c r="E41" i="1"/>
  <c r="D41" i="1" s="1"/>
  <c r="N41" i="1"/>
  <c r="M41" i="1" s="1"/>
  <c r="X41" i="1"/>
  <c r="Y41" i="1"/>
  <c r="Z41" i="1"/>
  <c r="AA41" i="1"/>
  <c r="AC41" i="1"/>
  <c r="AD41" i="1"/>
  <c r="AF41" i="1"/>
  <c r="AE41" i="1" s="1"/>
  <c r="AN41" i="1"/>
  <c r="AS41" i="1"/>
  <c r="AX41" i="1"/>
  <c r="BH41" i="1"/>
  <c r="BG41" i="1" s="1"/>
  <c r="BP41" i="1"/>
  <c r="BU41" i="1"/>
  <c r="CW41" i="1" s="1"/>
  <c r="BZ41" i="1"/>
  <c r="DB41" i="1" s="1"/>
  <c r="CK41" i="1"/>
  <c r="CL41" i="1"/>
  <c r="CM41" i="1"/>
  <c r="CN41" i="1"/>
  <c r="CO41" i="1"/>
  <c r="CP41" i="1"/>
  <c r="CS41" i="1"/>
  <c r="CT41" i="1"/>
  <c r="CU41" i="1"/>
  <c r="CV41" i="1"/>
  <c r="CX41" i="1"/>
  <c r="CY41" i="1"/>
  <c r="CZ41" i="1"/>
  <c r="DA41" i="1"/>
  <c r="DC41" i="1"/>
  <c r="DD41" i="1"/>
  <c r="DE41" i="1"/>
  <c r="DF41" i="1"/>
  <c r="DG41" i="1"/>
  <c r="DH41" i="1"/>
  <c r="DI41" i="1"/>
  <c r="E42" i="1"/>
  <c r="D42" i="1" s="1"/>
  <c r="N42" i="1"/>
  <c r="M42" i="1" s="1"/>
  <c r="X42" i="1"/>
  <c r="Y42" i="1"/>
  <c r="Z42" i="1"/>
  <c r="AA42" i="1"/>
  <c r="AC42" i="1"/>
  <c r="AD42" i="1"/>
  <c r="AF42" i="1"/>
  <c r="AE42" i="1" s="1"/>
  <c r="AN42" i="1"/>
  <c r="AS42" i="1"/>
  <c r="AX42" i="1"/>
  <c r="BH42" i="1"/>
  <c r="BP42" i="1"/>
  <c r="CR42" i="1" s="1"/>
  <c r="BU42" i="1"/>
  <c r="BZ42" i="1"/>
  <c r="DB42" i="1" s="1"/>
  <c r="CK42" i="1"/>
  <c r="CL42" i="1"/>
  <c r="CM42" i="1"/>
  <c r="CN42" i="1"/>
  <c r="CO42" i="1"/>
  <c r="CP42" i="1"/>
  <c r="CS42" i="1"/>
  <c r="CT42" i="1"/>
  <c r="CU42" i="1"/>
  <c r="CV42" i="1"/>
  <c r="CW42" i="1"/>
  <c r="CX42" i="1"/>
  <c r="CY42" i="1"/>
  <c r="CZ42" i="1"/>
  <c r="DA42" i="1"/>
  <c r="DC42" i="1"/>
  <c r="DD42" i="1"/>
  <c r="DE42" i="1"/>
  <c r="DF42" i="1"/>
  <c r="DG42" i="1"/>
  <c r="DH42" i="1"/>
  <c r="DI42" i="1"/>
  <c r="E43" i="1"/>
  <c r="D43" i="1" s="1"/>
  <c r="M43" i="1"/>
  <c r="N43" i="1"/>
  <c r="X43" i="1"/>
  <c r="Y43" i="1"/>
  <c r="Z43" i="1"/>
  <c r="AA43" i="1"/>
  <c r="AC43" i="1"/>
  <c r="AD43" i="1"/>
  <c r="AF43" i="1"/>
  <c r="AE43" i="1" s="1"/>
  <c r="AN43" i="1"/>
  <c r="AS43" i="1"/>
  <c r="AX43" i="1"/>
  <c r="BH43" i="1"/>
  <c r="BG43" i="1" s="1"/>
  <c r="BP43" i="1"/>
  <c r="BU43" i="1"/>
  <c r="BZ43" i="1"/>
  <c r="DB43" i="1" s="1"/>
  <c r="CK43" i="1"/>
  <c r="CL43" i="1"/>
  <c r="CM43" i="1"/>
  <c r="CN43" i="1"/>
  <c r="CO43" i="1"/>
  <c r="CP43" i="1"/>
  <c r="CS43" i="1"/>
  <c r="CT43" i="1"/>
  <c r="CU43" i="1"/>
  <c r="CV43" i="1"/>
  <c r="CW43" i="1"/>
  <c r="CX43" i="1"/>
  <c r="CY43" i="1"/>
  <c r="CZ43" i="1"/>
  <c r="DA43" i="1"/>
  <c r="DC43" i="1"/>
  <c r="DD43" i="1"/>
  <c r="DE43" i="1"/>
  <c r="DF43" i="1"/>
  <c r="DG43" i="1"/>
  <c r="DH43" i="1"/>
  <c r="DI43" i="1"/>
  <c r="E44" i="1"/>
  <c r="D44" i="1" s="1"/>
  <c r="M44" i="1"/>
  <c r="N44" i="1"/>
  <c r="X44" i="1"/>
  <c r="Y44" i="1"/>
  <c r="Z44" i="1"/>
  <c r="AA44" i="1"/>
  <c r="AC44" i="1"/>
  <c r="AD44" i="1"/>
  <c r="AF44" i="1"/>
  <c r="AE44" i="1" s="1"/>
  <c r="AN44" i="1"/>
  <c r="AS44" i="1"/>
  <c r="AX44" i="1"/>
  <c r="BH44" i="1"/>
  <c r="BP44" i="1"/>
  <c r="CR44" i="1" s="1"/>
  <c r="BU44" i="1"/>
  <c r="BZ44" i="1"/>
  <c r="DB44" i="1" s="1"/>
  <c r="CK44" i="1"/>
  <c r="CL44" i="1"/>
  <c r="CM44" i="1"/>
  <c r="CN44" i="1"/>
  <c r="CO44" i="1"/>
  <c r="CP44" i="1"/>
  <c r="CS44" i="1"/>
  <c r="CT44" i="1"/>
  <c r="CU44" i="1"/>
  <c r="CV44" i="1"/>
  <c r="CW44" i="1"/>
  <c r="CX44" i="1"/>
  <c r="CY44" i="1"/>
  <c r="CZ44" i="1"/>
  <c r="DA44" i="1"/>
  <c r="DC44" i="1"/>
  <c r="DD44" i="1"/>
  <c r="DE44" i="1"/>
  <c r="DF44" i="1"/>
  <c r="DG44" i="1"/>
  <c r="DH44" i="1"/>
  <c r="DI44" i="1"/>
  <c r="E45" i="1"/>
  <c r="N45" i="1"/>
  <c r="M45" i="1" s="1"/>
  <c r="X45" i="1"/>
  <c r="Y45" i="1"/>
  <c r="Z45" i="1"/>
  <c r="AA45" i="1"/>
  <c r="AC45" i="1"/>
  <c r="AD45" i="1"/>
  <c r="AF45" i="1"/>
  <c r="AE45" i="1" s="1"/>
  <c r="AN45" i="1"/>
  <c r="AS45" i="1"/>
  <c r="AX45" i="1"/>
  <c r="BH45" i="1"/>
  <c r="BG45" i="1" s="1"/>
  <c r="BP45" i="1"/>
  <c r="BU45" i="1"/>
  <c r="BZ45" i="1"/>
  <c r="DB45" i="1" s="1"/>
  <c r="CK45" i="1"/>
  <c r="CL45" i="1"/>
  <c r="CM45" i="1"/>
  <c r="CN45" i="1"/>
  <c r="CO45" i="1"/>
  <c r="CP45" i="1"/>
  <c r="CS45" i="1"/>
  <c r="CT45" i="1"/>
  <c r="CU45" i="1"/>
  <c r="CV45" i="1"/>
  <c r="CW45" i="1"/>
  <c r="CX45" i="1"/>
  <c r="CY45" i="1"/>
  <c r="CZ45" i="1"/>
  <c r="DA45" i="1"/>
  <c r="DC45" i="1"/>
  <c r="DD45" i="1"/>
  <c r="DE45" i="1"/>
  <c r="DF45" i="1"/>
  <c r="DG45" i="1"/>
  <c r="DH45" i="1"/>
  <c r="DI45" i="1"/>
  <c r="E46" i="1"/>
  <c r="D46" i="1" s="1"/>
  <c r="N46" i="1"/>
  <c r="X46" i="1"/>
  <c r="Y46" i="1"/>
  <c r="Z46" i="1"/>
  <c r="AA46" i="1"/>
  <c r="AC46" i="1"/>
  <c r="AD46" i="1"/>
  <c r="AF46" i="1"/>
  <c r="AE46" i="1" s="1"/>
  <c r="AN46" i="1"/>
  <c r="AS46" i="1"/>
  <c r="AX46" i="1"/>
  <c r="BH46" i="1"/>
  <c r="BP46" i="1"/>
  <c r="CR46" i="1" s="1"/>
  <c r="BU46" i="1"/>
  <c r="BZ46" i="1"/>
  <c r="DB46" i="1" s="1"/>
  <c r="CK46" i="1"/>
  <c r="CL46" i="1"/>
  <c r="CM46" i="1"/>
  <c r="CN46" i="1"/>
  <c r="CO46" i="1"/>
  <c r="CP46" i="1"/>
  <c r="CS46" i="1"/>
  <c r="CT46" i="1"/>
  <c r="CU46" i="1"/>
  <c r="CV46" i="1"/>
  <c r="CX46" i="1"/>
  <c r="CY46" i="1"/>
  <c r="CZ46" i="1"/>
  <c r="DA46" i="1"/>
  <c r="DC46" i="1"/>
  <c r="DD46" i="1"/>
  <c r="DE46" i="1"/>
  <c r="DF46" i="1"/>
  <c r="DG46" i="1"/>
  <c r="DH46" i="1"/>
  <c r="DI46" i="1"/>
  <c r="E47" i="1"/>
  <c r="D47" i="1" s="1"/>
  <c r="N47" i="1"/>
  <c r="W47" i="1" s="1"/>
  <c r="X47" i="1"/>
  <c r="Y47" i="1"/>
  <c r="Z47" i="1"/>
  <c r="AA47" i="1"/>
  <c r="AC47" i="1"/>
  <c r="AD47" i="1"/>
  <c r="AF47" i="1"/>
  <c r="AE47" i="1" s="1"/>
  <c r="AN47" i="1"/>
  <c r="AS47" i="1"/>
  <c r="AX47" i="1"/>
  <c r="BH47" i="1"/>
  <c r="BG47" i="1" s="1"/>
  <c r="BP47" i="1"/>
  <c r="BU47" i="1"/>
  <c r="BZ47" i="1"/>
  <c r="DB47" i="1" s="1"/>
  <c r="CK47" i="1"/>
  <c r="CL47" i="1"/>
  <c r="CM47" i="1"/>
  <c r="CN47" i="1"/>
  <c r="CO47" i="1"/>
  <c r="CP47" i="1"/>
  <c r="CS47" i="1"/>
  <c r="CT47" i="1"/>
  <c r="CU47" i="1"/>
  <c r="CV47" i="1"/>
  <c r="CW47" i="1"/>
  <c r="CX47" i="1"/>
  <c r="CY47" i="1"/>
  <c r="CZ47" i="1"/>
  <c r="DA47" i="1"/>
  <c r="DC47" i="1"/>
  <c r="DD47" i="1"/>
  <c r="DE47" i="1"/>
  <c r="DF47" i="1"/>
  <c r="DG47" i="1"/>
  <c r="DH47" i="1"/>
  <c r="DI47" i="1"/>
  <c r="E48" i="1"/>
  <c r="D48" i="1" s="1"/>
  <c r="M48" i="1"/>
  <c r="N48" i="1"/>
  <c r="X48" i="1"/>
  <c r="Y48" i="1"/>
  <c r="Z48" i="1"/>
  <c r="AA48" i="1"/>
  <c r="AC48" i="1"/>
  <c r="AD48" i="1"/>
  <c r="AF48" i="1"/>
  <c r="AE48" i="1" s="1"/>
  <c r="AN48" i="1"/>
  <c r="AS48" i="1"/>
  <c r="AX48" i="1"/>
  <c r="BH48" i="1"/>
  <c r="BP48" i="1"/>
  <c r="CR48" i="1" s="1"/>
  <c r="BU48" i="1"/>
  <c r="BZ48" i="1"/>
  <c r="DB48" i="1" s="1"/>
  <c r="CK48" i="1"/>
  <c r="CL48" i="1"/>
  <c r="CM48" i="1"/>
  <c r="CN48" i="1"/>
  <c r="CO48" i="1"/>
  <c r="CP48" i="1"/>
  <c r="CS48" i="1"/>
  <c r="CT48" i="1"/>
  <c r="CU48" i="1"/>
  <c r="CV48" i="1"/>
  <c r="CW48" i="1"/>
  <c r="CX48" i="1"/>
  <c r="CY48" i="1"/>
  <c r="CZ48" i="1"/>
  <c r="DA48" i="1"/>
  <c r="DC48" i="1"/>
  <c r="DD48" i="1"/>
  <c r="DE48" i="1"/>
  <c r="DF48" i="1"/>
  <c r="DG48" i="1"/>
  <c r="DH48" i="1"/>
  <c r="DI48" i="1"/>
  <c r="E49" i="1"/>
  <c r="D49" i="1" s="1"/>
  <c r="M49" i="1"/>
  <c r="N49" i="1"/>
  <c r="X49" i="1"/>
  <c r="Y49" i="1"/>
  <c r="Z49" i="1"/>
  <c r="AA49" i="1"/>
  <c r="AC49" i="1"/>
  <c r="AD49" i="1"/>
  <c r="AF49" i="1"/>
  <c r="AE49" i="1" s="1"/>
  <c r="AN49" i="1"/>
  <c r="AS49" i="1"/>
  <c r="AX49" i="1"/>
  <c r="BH49" i="1"/>
  <c r="BG49" i="1" s="1"/>
  <c r="BP49" i="1"/>
  <c r="BU49" i="1"/>
  <c r="BZ49" i="1"/>
  <c r="CK49" i="1"/>
  <c r="CL49" i="1"/>
  <c r="CM49" i="1"/>
  <c r="CN49" i="1"/>
  <c r="CO49" i="1"/>
  <c r="CP49" i="1"/>
  <c r="CS49" i="1"/>
  <c r="CT49" i="1"/>
  <c r="CU49" i="1"/>
  <c r="CV49" i="1"/>
  <c r="CW49" i="1"/>
  <c r="CX49" i="1"/>
  <c r="CY49" i="1"/>
  <c r="CZ49" i="1"/>
  <c r="DA49" i="1"/>
  <c r="DC49" i="1"/>
  <c r="DD49" i="1"/>
  <c r="DE49" i="1"/>
  <c r="DF49" i="1"/>
  <c r="DG49" i="1"/>
  <c r="DH49" i="1"/>
  <c r="DI49" i="1"/>
  <c r="E50" i="1"/>
  <c r="D50" i="1" s="1"/>
  <c r="M50" i="1"/>
  <c r="N50" i="1"/>
  <c r="X50" i="1"/>
  <c r="Y50" i="1"/>
  <c r="Z50" i="1"/>
  <c r="AA50" i="1"/>
  <c r="AC50" i="1"/>
  <c r="AD50" i="1"/>
  <c r="AF50" i="1"/>
  <c r="AE50" i="1" s="1"/>
  <c r="AN50" i="1"/>
  <c r="AS50" i="1"/>
  <c r="AX50" i="1"/>
  <c r="BH50" i="1"/>
  <c r="BP50" i="1"/>
  <c r="CR50" i="1" s="1"/>
  <c r="BU50" i="1"/>
  <c r="BZ50" i="1"/>
  <c r="DB50" i="1" s="1"/>
  <c r="CK50" i="1"/>
  <c r="CL50" i="1"/>
  <c r="CM50" i="1"/>
  <c r="CN50" i="1"/>
  <c r="CO50" i="1"/>
  <c r="CP50" i="1"/>
  <c r="CS50" i="1"/>
  <c r="CT50" i="1"/>
  <c r="CU50" i="1"/>
  <c r="CV50" i="1"/>
  <c r="CW50" i="1"/>
  <c r="CX50" i="1"/>
  <c r="CY50" i="1"/>
  <c r="CZ50" i="1"/>
  <c r="DA50" i="1"/>
  <c r="DC50" i="1"/>
  <c r="DD50" i="1"/>
  <c r="DE50" i="1"/>
  <c r="DF50" i="1"/>
  <c r="DG50" i="1"/>
  <c r="DH50" i="1"/>
  <c r="DI50" i="1"/>
  <c r="D51" i="1"/>
  <c r="E51" i="1"/>
  <c r="N51" i="1"/>
  <c r="M51" i="1" s="1"/>
  <c r="X51" i="1"/>
  <c r="Y51" i="1"/>
  <c r="Z51" i="1"/>
  <c r="AA51" i="1"/>
  <c r="AC51" i="1"/>
  <c r="AD51" i="1"/>
  <c r="AF51" i="1"/>
  <c r="AE51" i="1" s="1"/>
  <c r="AN51" i="1"/>
  <c r="AS51" i="1"/>
  <c r="AX51" i="1"/>
  <c r="BH51" i="1"/>
  <c r="BG51" i="1" s="1"/>
  <c r="BP51" i="1"/>
  <c r="BU51" i="1"/>
  <c r="BZ51" i="1"/>
  <c r="DB51" i="1" s="1"/>
  <c r="CK51" i="1"/>
  <c r="CL51" i="1"/>
  <c r="CM51" i="1"/>
  <c r="CN51" i="1"/>
  <c r="CO51" i="1"/>
  <c r="CP51" i="1"/>
  <c r="CS51" i="1"/>
  <c r="CT51" i="1"/>
  <c r="CU51" i="1"/>
  <c r="CV51" i="1"/>
  <c r="CW51" i="1"/>
  <c r="CX51" i="1"/>
  <c r="CY51" i="1"/>
  <c r="CZ51" i="1"/>
  <c r="DA51" i="1"/>
  <c r="DC51" i="1"/>
  <c r="DD51" i="1"/>
  <c r="DE51" i="1"/>
  <c r="DF51" i="1"/>
  <c r="DG51" i="1"/>
  <c r="DH51" i="1"/>
  <c r="DI51" i="1"/>
  <c r="E52" i="1"/>
  <c r="D52" i="1" s="1"/>
  <c r="N52" i="1"/>
  <c r="M52" i="1" s="1"/>
  <c r="X52" i="1"/>
  <c r="Y52" i="1"/>
  <c r="Z52" i="1"/>
  <c r="AA52" i="1"/>
  <c r="AC52" i="1"/>
  <c r="AD52" i="1"/>
  <c r="AF52" i="1"/>
  <c r="AE52" i="1" s="1"/>
  <c r="AN52" i="1"/>
  <c r="AS52" i="1"/>
  <c r="AX52" i="1"/>
  <c r="BH52" i="1"/>
  <c r="BP52" i="1"/>
  <c r="CR52" i="1" s="1"/>
  <c r="BU52" i="1"/>
  <c r="BZ52" i="1"/>
  <c r="DB52" i="1" s="1"/>
  <c r="CK52" i="1"/>
  <c r="CL52" i="1"/>
  <c r="CM52" i="1"/>
  <c r="CN52" i="1"/>
  <c r="CO52" i="1"/>
  <c r="CP52" i="1"/>
  <c r="CS52" i="1"/>
  <c r="CT52" i="1"/>
  <c r="CU52" i="1"/>
  <c r="CV52" i="1"/>
  <c r="CW52" i="1"/>
  <c r="CX52" i="1"/>
  <c r="CY52" i="1"/>
  <c r="CZ52" i="1"/>
  <c r="DA52" i="1"/>
  <c r="DC52" i="1"/>
  <c r="DD52" i="1"/>
  <c r="DE52" i="1"/>
  <c r="DF52" i="1"/>
  <c r="DG52" i="1"/>
  <c r="DH52" i="1"/>
  <c r="DI52" i="1"/>
  <c r="E53" i="1"/>
  <c r="D53" i="1" s="1"/>
  <c r="N53" i="1"/>
  <c r="M53" i="1" s="1"/>
  <c r="X53" i="1"/>
  <c r="Y53" i="1"/>
  <c r="Z53" i="1"/>
  <c r="AA53" i="1"/>
  <c r="AC53" i="1"/>
  <c r="AD53" i="1"/>
  <c r="AF53" i="1"/>
  <c r="AE53" i="1" s="1"/>
  <c r="AN53" i="1"/>
  <c r="AS53" i="1"/>
  <c r="AX53" i="1"/>
  <c r="BH53" i="1"/>
  <c r="BG53" i="1" s="1"/>
  <c r="BP53" i="1"/>
  <c r="BU53" i="1"/>
  <c r="BZ53" i="1"/>
  <c r="CK53" i="1"/>
  <c r="CL53" i="1"/>
  <c r="CM53" i="1"/>
  <c r="CN53" i="1"/>
  <c r="CO53" i="1"/>
  <c r="CP53" i="1"/>
  <c r="CS53" i="1"/>
  <c r="CT53" i="1"/>
  <c r="CU53" i="1"/>
  <c r="CV53" i="1"/>
  <c r="CW53" i="1"/>
  <c r="CX53" i="1"/>
  <c r="CY53" i="1"/>
  <c r="CZ53" i="1"/>
  <c r="DA53" i="1"/>
  <c r="DC53" i="1"/>
  <c r="DD53" i="1"/>
  <c r="DE53" i="1"/>
  <c r="DF53" i="1"/>
  <c r="DG53" i="1"/>
  <c r="DH53" i="1"/>
  <c r="DI53" i="1"/>
  <c r="D7" i="6"/>
  <c r="E7" i="6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7" i="5"/>
  <c r="E7" i="5"/>
  <c r="G7" i="5"/>
  <c r="H7" i="5"/>
  <c r="N7" i="5"/>
  <c r="Q7" i="5"/>
  <c r="V7" i="5"/>
  <c r="Y7" i="5"/>
  <c r="AD7" i="5"/>
  <c r="AG7" i="5"/>
  <c r="AL7" i="5"/>
  <c r="AO7" i="5"/>
  <c r="AT7" i="5"/>
  <c r="AW7" i="5"/>
  <c r="BB7" i="5"/>
  <c r="BE7" i="5"/>
  <c r="D8" i="5"/>
  <c r="E8" i="5"/>
  <c r="G8" i="5"/>
  <c r="H8" i="5"/>
  <c r="N8" i="5"/>
  <c r="Q8" i="5"/>
  <c r="V8" i="5"/>
  <c r="Y8" i="5"/>
  <c r="AD8" i="5"/>
  <c r="AG8" i="5"/>
  <c r="AL8" i="5"/>
  <c r="AO8" i="5"/>
  <c r="AT8" i="5"/>
  <c r="AW8" i="5"/>
  <c r="BB8" i="5"/>
  <c r="BE8" i="5"/>
  <c r="D9" i="5"/>
  <c r="E9" i="5"/>
  <c r="G9" i="5"/>
  <c r="H9" i="5"/>
  <c r="N9" i="5"/>
  <c r="Q9" i="5"/>
  <c r="V9" i="5"/>
  <c r="Y9" i="5"/>
  <c r="AD9" i="5"/>
  <c r="AG9" i="5"/>
  <c r="AL9" i="5"/>
  <c r="AO9" i="5"/>
  <c r="AT9" i="5"/>
  <c r="AW9" i="5"/>
  <c r="BB9" i="5"/>
  <c r="BE9" i="5"/>
  <c r="D10" i="5"/>
  <c r="E10" i="5"/>
  <c r="G10" i="5"/>
  <c r="H10" i="5"/>
  <c r="N10" i="5"/>
  <c r="Q10" i="5"/>
  <c r="V10" i="5"/>
  <c r="Y10" i="5"/>
  <c r="AD10" i="5"/>
  <c r="AG10" i="5"/>
  <c r="AL10" i="5"/>
  <c r="AO10" i="5"/>
  <c r="AT10" i="5"/>
  <c r="AW10" i="5"/>
  <c r="BB10" i="5"/>
  <c r="BE10" i="5"/>
  <c r="D11" i="5"/>
  <c r="E11" i="5"/>
  <c r="G11" i="5"/>
  <c r="H11" i="5"/>
  <c r="N11" i="5"/>
  <c r="Q11" i="5"/>
  <c r="V11" i="5"/>
  <c r="Y11" i="5"/>
  <c r="AD11" i="5"/>
  <c r="AG11" i="5"/>
  <c r="AL11" i="5"/>
  <c r="AO11" i="5"/>
  <c r="AT11" i="5"/>
  <c r="AW11" i="5"/>
  <c r="BB11" i="5"/>
  <c r="BE11" i="5"/>
  <c r="D12" i="5"/>
  <c r="E12" i="5"/>
  <c r="G12" i="5"/>
  <c r="H12" i="5"/>
  <c r="N12" i="5"/>
  <c r="Q12" i="5"/>
  <c r="V12" i="5"/>
  <c r="Y12" i="5"/>
  <c r="AD12" i="5"/>
  <c r="AG12" i="5"/>
  <c r="AL12" i="5"/>
  <c r="AO12" i="5"/>
  <c r="AT12" i="5"/>
  <c r="AW12" i="5"/>
  <c r="BB12" i="5"/>
  <c r="BE12" i="5"/>
  <c r="D13" i="5"/>
  <c r="E13" i="5"/>
  <c r="G13" i="5"/>
  <c r="H13" i="5"/>
  <c r="N13" i="5"/>
  <c r="Q13" i="5"/>
  <c r="V13" i="5"/>
  <c r="Y13" i="5"/>
  <c r="AD13" i="5"/>
  <c r="AG13" i="5"/>
  <c r="AL13" i="5"/>
  <c r="AO13" i="5"/>
  <c r="AT13" i="5"/>
  <c r="AW13" i="5"/>
  <c r="BB13" i="5"/>
  <c r="BE13" i="5"/>
  <c r="D14" i="5"/>
  <c r="E14" i="5"/>
  <c r="G14" i="5"/>
  <c r="H14" i="5"/>
  <c r="N14" i="5"/>
  <c r="Q14" i="5"/>
  <c r="V14" i="5"/>
  <c r="Y14" i="5"/>
  <c r="AD14" i="5"/>
  <c r="AG14" i="5"/>
  <c r="AL14" i="5"/>
  <c r="AO14" i="5"/>
  <c r="AT14" i="5"/>
  <c r="AW14" i="5"/>
  <c r="BB14" i="5"/>
  <c r="BE14" i="5"/>
  <c r="D15" i="5"/>
  <c r="E15" i="5"/>
  <c r="G15" i="5"/>
  <c r="H15" i="5"/>
  <c r="N15" i="5"/>
  <c r="Q15" i="5"/>
  <c r="V15" i="5"/>
  <c r="Y15" i="5"/>
  <c r="AD15" i="5"/>
  <c r="AG15" i="5"/>
  <c r="AL15" i="5"/>
  <c r="AO15" i="5"/>
  <c r="AT15" i="5"/>
  <c r="AW15" i="5"/>
  <c r="BB15" i="5"/>
  <c r="BE15" i="5"/>
  <c r="D16" i="5"/>
  <c r="E16" i="5"/>
  <c r="G16" i="5"/>
  <c r="H16" i="5"/>
  <c r="N16" i="5"/>
  <c r="Q16" i="5"/>
  <c r="V16" i="5"/>
  <c r="Y16" i="5"/>
  <c r="AD16" i="5"/>
  <c r="AG16" i="5"/>
  <c r="AL16" i="5"/>
  <c r="AO16" i="5"/>
  <c r="AT16" i="5"/>
  <c r="AW16" i="5"/>
  <c r="BB16" i="5"/>
  <c r="BE16" i="5"/>
  <c r="D17" i="5"/>
  <c r="E17" i="5"/>
  <c r="G17" i="5"/>
  <c r="H17" i="5"/>
  <c r="N17" i="5"/>
  <c r="Q17" i="5"/>
  <c r="V17" i="5"/>
  <c r="Y17" i="5"/>
  <c r="AD17" i="5"/>
  <c r="AG17" i="5"/>
  <c r="AL17" i="5"/>
  <c r="AO17" i="5"/>
  <c r="AT17" i="5"/>
  <c r="AW17" i="5"/>
  <c r="BB17" i="5"/>
  <c r="BE17" i="5"/>
  <c r="D18" i="5"/>
  <c r="E18" i="5"/>
  <c r="G18" i="5"/>
  <c r="H18" i="5"/>
  <c r="N18" i="5"/>
  <c r="Q18" i="5"/>
  <c r="V18" i="5"/>
  <c r="Y18" i="5"/>
  <c r="AD18" i="5"/>
  <c r="AG18" i="5"/>
  <c r="AL18" i="5"/>
  <c r="AO18" i="5"/>
  <c r="AT18" i="5"/>
  <c r="AW18" i="5"/>
  <c r="BB18" i="5"/>
  <c r="BE18" i="5"/>
  <c r="D19" i="5"/>
  <c r="E19" i="5"/>
  <c r="G19" i="5"/>
  <c r="H19" i="5"/>
  <c r="N19" i="5"/>
  <c r="Q19" i="5"/>
  <c r="V19" i="5"/>
  <c r="Y19" i="5"/>
  <c r="AD19" i="5"/>
  <c r="AG19" i="5"/>
  <c r="AL19" i="5"/>
  <c r="AO19" i="5"/>
  <c r="AT19" i="5"/>
  <c r="AW19" i="5"/>
  <c r="BB19" i="5"/>
  <c r="BE19" i="5"/>
  <c r="D20" i="5"/>
  <c r="E20" i="5"/>
  <c r="G20" i="5"/>
  <c r="H20" i="5"/>
  <c r="N20" i="5"/>
  <c r="Q20" i="5"/>
  <c r="V20" i="5"/>
  <c r="Y20" i="5"/>
  <c r="AD20" i="5"/>
  <c r="AG20" i="5"/>
  <c r="AL20" i="5"/>
  <c r="AO20" i="5"/>
  <c r="AT20" i="5"/>
  <c r="AW20" i="5"/>
  <c r="BB20" i="5"/>
  <c r="BE20" i="5"/>
  <c r="D21" i="5"/>
  <c r="E21" i="5"/>
  <c r="G21" i="5"/>
  <c r="H21" i="5"/>
  <c r="N21" i="5"/>
  <c r="Q21" i="5"/>
  <c r="V21" i="5"/>
  <c r="Y21" i="5"/>
  <c r="AD21" i="5"/>
  <c r="AG21" i="5"/>
  <c r="AL21" i="5"/>
  <c r="AO21" i="5"/>
  <c r="AT21" i="5"/>
  <c r="AW21" i="5"/>
  <c r="BB21" i="5"/>
  <c r="BE21" i="5"/>
  <c r="D22" i="5"/>
  <c r="E22" i="5"/>
  <c r="G22" i="5"/>
  <c r="H22" i="5"/>
  <c r="N22" i="5"/>
  <c r="Q22" i="5"/>
  <c r="V22" i="5"/>
  <c r="Y22" i="5"/>
  <c r="AD22" i="5"/>
  <c r="AG22" i="5"/>
  <c r="AL22" i="5"/>
  <c r="AO22" i="5"/>
  <c r="AT22" i="5"/>
  <c r="AW22" i="5"/>
  <c r="BB22" i="5"/>
  <c r="BE22" i="5"/>
  <c r="D23" i="5"/>
  <c r="E23" i="5"/>
  <c r="G23" i="5"/>
  <c r="H23" i="5"/>
  <c r="N23" i="5"/>
  <c r="Q23" i="5"/>
  <c r="V23" i="5"/>
  <c r="Y23" i="5"/>
  <c r="AD23" i="5"/>
  <c r="AG23" i="5"/>
  <c r="AL23" i="5"/>
  <c r="AO23" i="5"/>
  <c r="AT23" i="5"/>
  <c r="AW23" i="5"/>
  <c r="BB23" i="5"/>
  <c r="BE23" i="5"/>
  <c r="D24" i="5"/>
  <c r="E24" i="5"/>
  <c r="G24" i="5"/>
  <c r="H24" i="5"/>
  <c r="N24" i="5"/>
  <c r="Q24" i="5"/>
  <c r="V24" i="5"/>
  <c r="Y24" i="5"/>
  <c r="AD24" i="5"/>
  <c r="AG24" i="5"/>
  <c r="AL24" i="5"/>
  <c r="AO24" i="5"/>
  <c r="AT24" i="5"/>
  <c r="AW24" i="5"/>
  <c r="BB24" i="5"/>
  <c r="BE24" i="5"/>
  <c r="D25" i="5"/>
  <c r="E25" i="5"/>
  <c r="G25" i="5"/>
  <c r="H25" i="5"/>
  <c r="N25" i="5"/>
  <c r="Q25" i="5"/>
  <c r="V25" i="5"/>
  <c r="Y25" i="5"/>
  <c r="AD25" i="5"/>
  <c r="AG25" i="5"/>
  <c r="AL25" i="5"/>
  <c r="AO25" i="5"/>
  <c r="AT25" i="5"/>
  <c r="AW25" i="5"/>
  <c r="BB25" i="5"/>
  <c r="BE25" i="5"/>
  <c r="D26" i="5"/>
  <c r="E26" i="5"/>
  <c r="G26" i="5"/>
  <c r="H26" i="5"/>
  <c r="N26" i="5"/>
  <c r="Q26" i="5"/>
  <c r="V26" i="5"/>
  <c r="Y26" i="5"/>
  <c r="AD26" i="5"/>
  <c r="AG26" i="5"/>
  <c r="AL26" i="5"/>
  <c r="AO26" i="5"/>
  <c r="AT26" i="5"/>
  <c r="AW26" i="5"/>
  <c r="BB26" i="5"/>
  <c r="BE26" i="5"/>
  <c r="D27" i="5"/>
  <c r="E27" i="5"/>
  <c r="G27" i="5"/>
  <c r="H27" i="5"/>
  <c r="N27" i="5"/>
  <c r="Q27" i="5"/>
  <c r="V27" i="5"/>
  <c r="Y27" i="5"/>
  <c r="AD27" i="5"/>
  <c r="AG27" i="5"/>
  <c r="AL27" i="5"/>
  <c r="AO27" i="5"/>
  <c r="AT27" i="5"/>
  <c r="AW27" i="5"/>
  <c r="BB27" i="5"/>
  <c r="BE27" i="5"/>
  <c r="D28" i="5"/>
  <c r="E28" i="5"/>
  <c r="G28" i="5"/>
  <c r="H28" i="5"/>
  <c r="N28" i="5"/>
  <c r="Q28" i="5"/>
  <c r="V28" i="5"/>
  <c r="Y28" i="5"/>
  <c r="AD28" i="5"/>
  <c r="AG28" i="5"/>
  <c r="AL28" i="5"/>
  <c r="AO28" i="5"/>
  <c r="AT28" i="5"/>
  <c r="AW28" i="5"/>
  <c r="BB28" i="5"/>
  <c r="BE28" i="5"/>
  <c r="D29" i="5"/>
  <c r="E29" i="5"/>
  <c r="G29" i="5"/>
  <c r="H29" i="5"/>
  <c r="N29" i="5"/>
  <c r="Q29" i="5"/>
  <c r="V29" i="5"/>
  <c r="Y29" i="5"/>
  <c r="AD29" i="5"/>
  <c r="AG29" i="5"/>
  <c r="AL29" i="5"/>
  <c r="AO29" i="5"/>
  <c r="AT29" i="5"/>
  <c r="AW29" i="5"/>
  <c r="BB29" i="5"/>
  <c r="BE29" i="5"/>
  <c r="D30" i="5"/>
  <c r="E30" i="5"/>
  <c r="G30" i="5"/>
  <c r="H30" i="5"/>
  <c r="N30" i="5"/>
  <c r="Q30" i="5"/>
  <c r="V30" i="5"/>
  <c r="Y30" i="5"/>
  <c r="AD30" i="5"/>
  <c r="AG30" i="5"/>
  <c r="AL30" i="5"/>
  <c r="AO30" i="5"/>
  <c r="AT30" i="5"/>
  <c r="AW30" i="5"/>
  <c r="BB30" i="5"/>
  <c r="BE30" i="5"/>
  <c r="D31" i="5"/>
  <c r="E31" i="5"/>
  <c r="G31" i="5"/>
  <c r="H31" i="5"/>
  <c r="N31" i="5"/>
  <c r="Q31" i="5"/>
  <c r="V31" i="5"/>
  <c r="Y31" i="5"/>
  <c r="AD31" i="5"/>
  <c r="AG31" i="5"/>
  <c r="AL31" i="5"/>
  <c r="AO31" i="5"/>
  <c r="AT31" i="5"/>
  <c r="AW31" i="5"/>
  <c r="BB31" i="5"/>
  <c r="BE31" i="5"/>
  <c r="D32" i="5"/>
  <c r="E32" i="5"/>
  <c r="G32" i="5"/>
  <c r="H32" i="5"/>
  <c r="N32" i="5"/>
  <c r="Q32" i="5"/>
  <c r="V32" i="5"/>
  <c r="Y32" i="5"/>
  <c r="AD32" i="5"/>
  <c r="AG32" i="5"/>
  <c r="AL32" i="5"/>
  <c r="AO32" i="5"/>
  <c r="AT32" i="5"/>
  <c r="AW32" i="5"/>
  <c r="BB32" i="5"/>
  <c r="BE32" i="5"/>
  <c r="D33" i="5"/>
  <c r="E33" i="5"/>
  <c r="G33" i="5"/>
  <c r="H33" i="5"/>
  <c r="N33" i="5"/>
  <c r="Q33" i="5"/>
  <c r="V33" i="5"/>
  <c r="Y33" i="5"/>
  <c r="AD33" i="5"/>
  <c r="AG33" i="5"/>
  <c r="AL33" i="5"/>
  <c r="AO33" i="5"/>
  <c r="AT33" i="5"/>
  <c r="AW33" i="5"/>
  <c r="BB33" i="5"/>
  <c r="BE33" i="5"/>
  <c r="D34" i="5"/>
  <c r="E34" i="5"/>
  <c r="G34" i="5"/>
  <c r="H34" i="5"/>
  <c r="N34" i="5"/>
  <c r="Q34" i="5"/>
  <c r="V34" i="5"/>
  <c r="Y34" i="5"/>
  <c r="AD34" i="5"/>
  <c r="AG34" i="5"/>
  <c r="AL34" i="5"/>
  <c r="AO34" i="5"/>
  <c r="AT34" i="5"/>
  <c r="AW34" i="5"/>
  <c r="BB34" i="5"/>
  <c r="BE34" i="5"/>
  <c r="D35" i="5"/>
  <c r="E35" i="5"/>
  <c r="G35" i="5"/>
  <c r="H35" i="5"/>
  <c r="N35" i="5"/>
  <c r="Q35" i="5"/>
  <c r="V35" i="5"/>
  <c r="Y35" i="5"/>
  <c r="AD35" i="5"/>
  <c r="AG35" i="5"/>
  <c r="AL35" i="5"/>
  <c r="AO35" i="5"/>
  <c r="AT35" i="5"/>
  <c r="AW35" i="5"/>
  <c r="BB35" i="5"/>
  <c r="BE35" i="5"/>
  <c r="D36" i="5"/>
  <c r="E36" i="5"/>
  <c r="G36" i="5"/>
  <c r="H36" i="5"/>
  <c r="N36" i="5"/>
  <c r="Q36" i="5"/>
  <c r="V36" i="5"/>
  <c r="Y36" i="5"/>
  <c r="AD36" i="5"/>
  <c r="AG36" i="5"/>
  <c r="AL36" i="5"/>
  <c r="AO36" i="5"/>
  <c r="AT36" i="5"/>
  <c r="AW36" i="5"/>
  <c r="BB36" i="5"/>
  <c r="BE36" i="5"/>
  <c r="D37" i="5"/>
  <c r="E37" i="5"/>
  <c r="G37" i="5"/>
  <c r="H37" i="5"/>
  <c r="N37" i="5"/>
  <c r="Q37" i="5"/>
  <c r="V37" i="5"/>
  <c r="Y37" i="5"/>
  <c r="AD37" i="5"/>
  <c r="AG37" i="5"/>
  <c r="AL37" i="5"/>
  <c r="AO37" i="5"/>
  <c r="AT37" i="5"/>
  <c r="AW37" i="5"/>
  <c r="BB37" i="5"/>
  <c r="BE37" i="5"/>
  <c r="D38" i="5"/>
  <c r="E38" i="5"/>
  <c r="G38" i="5"/>
  <c r="H38" i="5"/>
  <c r="N38" i="5"/>
  <c r="Q38" i="5"/>
  <c r="V38" i="5"/>
  <c r="Y38" i="5"/>
  <c r="AD38" i="5"/>
  <c r="AG38" i="5"/>
  <c r="AL38" i="5"/>
  <c r="AO38" i="5"/>
  <c r="AT38" i="5"/>
  <c r="AW38" i="5"/>
  <c r="BB38" i="5"/>
  <c r="BE38" i="5"/>
  <c r="D39" i="5"/>
  <c r="E39" i="5"/>
  <c r="G39" i="5"/>
  <c r="H39" i="5"/>
  <c r="N39" i="5"/>
  <c r="Q39" i="5"/>
  <c r="V39" i="5"/>
  <c r="Y39" i="5"/>
  <c r="AD39" i="5"/>
  <c r="AG39" i="5"/>
  <c r="AL39" i="5"/>
  <c r="AO39" i="5"/>
  <c r="AT39" i="5"/>
  <c r="AW39" i="5"/>
  <c r="BB39" i="5"/>
  <c r="BE39" i="5"/>
  <c r="D40" i="5"/>
  <c r="E40" i="5"/>
  <c r="G40" i="5"/>
  <c r="H40" i="5"/>
  <c r="N40" i="5"/>
  <c r="Q40" i="5"/>
  <c r="V40" i="5"/>
  <c r="Y40" i="5"/>
  <c r="AD40" i="5"/>
  <c r="AG40" i="5"/>
  <c r="AL40" i="5"/>
  <c r="AO40" i="5"/>
  <c r="AT40" i="5"/>
  <c r="AW40" i="5"/>
  <c r="BB40" i="5"/>
  <c r="BE40" i="5"/>
  <c r="D41" i="5"/>
  <c r="E41" i="5"/>
  <c r="G41" i="5"/>
  <c r="H41" i="5"/>
  <c r="N41" i="5"/>
  <c r="Q41" i="5"/>
  <c r="V41" i="5"/>
  <c r="Y41" i="5"/>
  <c r="AD41" i="5"/>
  <c r="AG41" i="5"/>
  <c r="AL41" i="5"/>
  <c r="AO41" i="5"/>
  <c r="AT41" i="5"/>
  <c r="AW41" i="5"/>
  <c r="BB41" i="5"/>
  <c r="BE41" i="5"/>
  <c r="D42" i="5"/>
  <c r="E42" i="5"/>
  <c r="G42" i="5"/>
  <c r="H42" i="5"/>
  <c r="N42" i="5"/>
  <c r="Q42" i="5"/>
  <c r="V42" i="5"/>
  <c r="Y42" i="5"/>
  <c r="AD42" i="5"/>
  <c r="AG42" i="5"/>
  <c r="AL42" i="5"/>
  <c r="AO42" i="5"/>
  <c r="AT42" i="5"/>
  <c r="AW42" i="5"/>
  <c r="BB42" i="5"/>
  <c r="BE42" i="5"/>
  <c r="D43" i="5"/>
  <c r="E43" i="5"/>
  <c r="G43" i="5"/>
  <c r="H43" i="5"/>
  <c r="N43" i="5"/>
  <c r="Q43" i="5"/>
  <c r="V43" i="5"/>
  <c r="Y43" i="5"/>
  <c r="AD43" i="5"/>
  <c r="AG43" i="5"/>
  <c r="AL43" i="5"/>
  <c r="AO43" i="5"/>
  <c r="AT43" i="5"/>
  <c r="AW43" i="5"/>
  <c r="BB43" i="5"/>
  <c r="BE43" i="5"/>
  <c r="D44" i="5"/>
  <c r="E44" i="5"/>
  <c r="G44" i="5"/>
  <c r="H44" i="5"/>
  <c r="N44" i="5"/>
  <c r="Q44" i="5"/>
  <c r="V44" i="5"/>
  <c r="Y44" i="5"/>
  <c r="AD44" i="5"/>
  <c r="AG44" i="5"/>
  <c r="AL44" i="5"/>
  <c r="AO44" i="5"/>
  <c r="AT44" i="5"/>
  <c r="AW44" i="5"/>
  <c r="BB44" i="5"/>
  <c r="BE44" i="5"/>
  <c r="D45" i="5"/>
  <c r="E45" i="5"/>
  <c r="G45" i="5"/>
  <c r="H45" i="5"/>
  <c r="N45" i="5"/>
  <c r="Q45" i="5"/>
  <c r="V45" i="5"/>
  <c r="Y45" i="5"/>
  <c r="AD45" i="5"/>
  <c r="AG45" i="5"/>
  <c r="AL45" i="5"/>
  <c r="AO45" i="5"/>
  <c r="AT45" i="5"/>
  <c r="AW45" i="5"/>
  <c r="BB45" i="5"/>
  <c r="BE45" i="5"/>
  <c r="D46" i="5"/>
  <c r="E46" i="5"/>
  <c r="G46" i="5"/>
  <c r="H46" i="5"/>
  <c r="N46" i="5"/>
  <c r="Q46" i="5"/>
  <c r="V46" i="5"/>
  <c r="Y46" i="5"/>
  <c r="AD46" i="5"/>
  <c r="AG46" i="5"/>
  <c r="AL46" i="5"/>
  <c r="AO46" i="5"/>
  <c r="AT46" i="5"/>
  <c r="AW46" i="5"/>
  <c r="BB46" i="5"/>
  <c r="BE46" i="5"/>
  <c r="D47" i="5"/>
  <c r="E47" i="5"/>
  <c r="G47" i="5"/>
  <c r="H47" i="5"/>
  <c r="N47" i="5"/>
  <c r="Q47" i="5"/>
  <c r="V47" i="5"/>
  <c r="Y47" i="5"/>
  <c r="AD47" i="5"/>
  <c r="AG47" i="5"/>
  <c r="AL47" i="5"/>
  <c r="AO47" i="5"/>
  <c r="AT47" i="5"/>
  <c r="AW47" i="5"/>
  <c r="BB47" i="5"/>
  <c r="BE47" i="5"/>
  <c r="D48" i="5"/>
  <c r="E48" i="5"/>
  <c r="G48" i="5"/>
  <c r="H48" i="5"/>
  <c r="N48" i="5"/>
  <c r="Q48" i="5"/>
  <c r="V48" i="5"/>
  <c r="Y48" i="5"/>
  <c r="AD48" i="5"/>
  <c r="AG48" i="5"/>
  <c r="AL48" i="5"/>
  <c r="AO48" i="5"/>
  <c r="AT48" i="5"/>
  <c r="AW48" i="5"/>
  <c r="BB48" i="5"/>
  <c r="BE48" i="5"/>
  <c r="D49" i="5"/>
  <c r="E49" i="5"/>
  <c r="G49" i="5"/>
  <c r="H49" i="5"/>
  <c r="N49" i="5"/>
  <c r="Q49" i="5"/>
  <c r="V49" i="5"/>
  <c r="Y49" i="5"/>
  <c r="AD49" i="5"/>
  <c r="AG49" i="5"/>
  <c r="AL49" i="5"/>
  <c r="AO49" i="5"/>
  <c r="AT49" i="5"/>
  <c r="AW49" i="5"/>
  <c r="BB49" i="5"/>
  <c r="BE49" i="5"/>
  <c r="D50" i="5"/>
  <c r="E50" i="5"/>
  <c r="G50" i="5"/>
  <c r="H50" i="5"/>
  <c r="N50" i="5"/>
  <c r="Q50" i="5"/>
  <c r="V50" i="5"/>
  <c r="Y50" i="5"/>
  <c r="AD50" i="5"/>
  <c r="AG50" i="5"/>
  <c r="AL50" i="5"/>
  <c r="AO50" i="5"/>
  <c r="AT50" i="5"/>
  <c r="AW50" i="5"/>
  <c r="BB50" i="5"/>
  <c r="BE50" i="5"/>
  <c r="D51" i="5"/>
  <c r="E51" i="5"/>
  <c r="G51" i="5"/>
  <c r="H51" i="5"/>
  <c r="N51" i="5"/>
  <c r="Q51" i="5"/>
  <c r="V51" i="5"/>
  <c r="Y51" i="5"/>
  <c r="AD51" i="5"/>
  <c r="AG51" i="5"/>
  <c r="AL51" i="5"/>
  <c r="AO51" i="5"/>
  <c r="AT51" i="5"/>
  <c r="AW51" i="5"/>
  <c r="BB51" i="5"/>
  <c r="BE51" i="5"/>
  <c r="D52" i="5"/>
  <c r="E52" i="5"/>
  <c r="G52" i="5"/>
  <c r="H52" i="5"/>
  <c r="N52" i="5"/>
  <c r="Q52" i="5"/>
  <c r="V52" i="5"/>
  <c r="Y52" i="5"/>
  <c r="AD52" i="5"/>
  <c r="AG52" i="5"/>
  <c r="AL52" i="5"/>
  <c r="AO52" i="5"/>
  <c r="AT52" i="5"/>
  <c r="AW52" i="5"/>
  <c r="BB52" i="5"/>
  <c r="BE52" i="5"/>
  <c r="D53" i="5"/>
  <c r="E53" i="5"/>
  <c r="G53" i="5"/>
  <c r="H53" i="5"/>
  <c r="N53" i="5"/>
  <c r="Q53" i="5"/>
  <c r="V53" i="5"/>
  <c r="Y53" i="5"/>
  <c r="AD53" i="5"/>
  <c r="AG53" i="5"/>
  <c r="AL53" i="5"/>
  <c r="AO53" i="5"/>
  <c r="AT53" i="5"/>
  <c r="AW53" i="5"/>
  <c r="BB53" i="5"/>
  <c r="BE53" i="5"/>
  <c r="E7" i="4"/>
  <c r="D7" i="4" s="1"/>
  <c r="M7" i="4"/>
  <c r="R7" i="4"/>
  <c r="W7" i="4"/>
  <c r="AG7" i="4"/>
  <c r="AO7" i="4"/>
  <c r="AT7" i="4"/>
  <c r="AY7" i="4"/>
  <c r="CA7" i="4" s="1"/>
  <c r="BJ7" i="4"/>
  <c r="BK7" i="4"/>
  <c r="BL7" i="4"/>
  <c r="BM7" i="4"/>
  <c r="BN7" i="4"/>
  <c r="BO7" i="4"/>
  <c r="BR7" i="4"/>
  <c r="BS7" i="4"/>
  <c r="BT7" i="4"/>
  <c r="BU7" i="4"/>
  <c r="BW7" i="4"/>
  <c r="BX7" i="4"/>
  <c r="BY7" i="4"/>
  <c r="BZ7" i="4"/>
  <c r="CB7" i="4"/>
  <c r="CC7" i="4"/>
  <c r="CD7" i="4"/>
  <c r="CE7" i="4"/>
  <c r="CF7" i="4"/>
  <c r="CG7" i="4"/>
  <c r="CH7" i="4"/>
  <c r="E8" i="4"/>
  <c r="D8" i="4" s="1"/>
  <c r="M8" i="4"/>
  <c r="R8" i="4"/>
  <c r="W8" i="4"/>
  <c r="AG8" i="4"/>
  <c r="AO8" i="4"/>
  <c r="AT8" i="4"/>
  <c r="AY8" i="4"/>
  <c r="CA8" i="4" s="1"/>
  <c r="BJ8" i="4"/>
  <c r="BK8" i="4"/>
  <c r="BL8" i="4"/>
  <c r="BM8" i="4"/>
  <c r="BN8" i="4"/>
  <c r="BO8" i="4"/>
  <c r="BR8" i="4"/>
  <c r="BS8" i="4"/>
  <c r="BT8" i="4"/>
  <c r="BU8" i="4"/>
  <c r="BW8" i="4"/>
  <c r="BX8" i="4"/>
  <c r="BY8" i="4"/>
  <c r="BZ8" i="4"/>
  <c r="CB8" i="4"/>
  <c r="CC8" i="4"/>
  <c r="CD8" i="4"/>
  <c r="CE8" i="4"/>
  <c r="CF8" i="4"/>
  <c r="CG8" i="4"/>
  <c r="CH8" i="4"/>
  <c r="E9" i="4"/>
  <c r="D9" i="4" s="1"/>
  <c r="M9" i="4"/>
  <c r="R9" i="4"/>
  <c r="W9" i="4"/>
  <c r="AG9" i="4"/>
  <c r="AO9" i="4"/>
  <c r="AT9" i="4"/>
  <c r="AY9" i="4"/>
  <c r="BJ9" i="4"/>
  <c r="BK9" i="4"/>
  <c r="BL9" i="4"/>
  <c r="BM9" i="4"/>
  <c r="BN9" i="4"/>
  <c r="BO9" i="4"/>
  <c r="BR9" i="4"/>
  <c r="BS9" i="4"/>
  <c r="BT9" i="4"/>
  <c r="BU9" i="4"/>
  <c r="BW9" i="4"/>
  <c r="BX9" i="4"/>
  <c r="BY9" i="4"/>
  <c r="BZ9" i="4"/>
  <c r="CB9" i="4"/>
  <c r="CC9" i="4"/>
  <c r="CD9" i="4"/>
  <c r="CE9" i="4"/>
  <c r="CF9" i="4"/>
  <c r="CG9" i="4"/>
  <c r="CH9" i="4"/>
  <c r="E10" i="4"/>
  <c r="D10" i="4" s="1"/>
  <c r="M10" i="4"/>
  <c r="R10" i="4"/>
  <c r="W10" i="4"/>
  <c r="AG10" i="4"/>
  <c r="AO10" i="4"/>
  <c r="AT10" i="4"/>
  <c r="AY10" i="4"/>
  <c r="CA10" i="4" s="1"/>
  <c r="BJ10" i="4"/>
  <c r="BK10" i="4"/>
  <c r="BL10" i="4"/>
  <c r="BM10" i="4"/>
  <c r="BN10" i="4"/>
  <c r="BO10" i="4"/>
  <c r="BR10" i="4"/>
  <c r="BS10" i="4"/>
  <c r="BT10" i="4"/>
  <c r="BU10" i="4"/>
  <c r="BW10" i="4"/>
  <c r="BX10" i="4"/>
  <c r="BY10" i="4"/>
  <c r="BZ10" i="4"/>
  <c r="CB10" i="4"/>
  <c r="CC10" i="4"/>
  <c r="CD10" i="4"/>
  <c r="CE10" i="4"/>
  <c r="CF10" i="4"/>
  <c r="CG10" i="4"/>
  <c r="CH10" i="4"/>
  <c r="E11" i="4"/>
  <c r="D11" i="4" s="1"/>
  <c r="M11" i="4"/>
  <c r="R11" i="4"/>
  <c r="W11" i="4"/>
  <c r="AG11" i="4"/>
  <c r="AF11" i="4" s="1"/>
  <c r="AO11" i="4"/>
  <c r="AT11" i="4"/>
  <c r="AY11" i="4"/>
  <c r="CA11" i="4" s="1"/>
  <c r="BJ11" i="4"/>
  <c r="BK11" i="4"/>
  <c r="BL11" i="4"/>
  <c r="BM11" i="4"/>
  <c r="BN11" i="4"/>
  <c r="BO11" i="4"/>
  <c r="BR11" i="4"/>
  <c r="BS11" i="4"/>
  <c r="BT11" i="4"/>
  <c r="BU11" i="4"/>
  <c r="BW11" i="4"/>
  <c r="BX11" i="4"/>
  <c r="BY11" i="4"/>
  <c r="BZ11" i="4"/>
  <c r="CB11" i="4"/>
  <c r="CC11" i="4"/>
  <c r="CD11" i="4"/>
  <c r="CE11" i="4"/>
  <c r="CF11" i="4"/>
  <c r="CG11" i="4"/>
  <c r="CH11" i="4"/>
  <c r="E12" i="4"/>
  <c r="D12" i="4" s="1"/>
  <c r="M12" i="4"/>
  <c r="R12" i="4"/>
  <c r="W12" i="4"/>
  <c r="AG12" i="4"/>
  <c r="AO12" i="4"/>
  <c r="AT12" i="4"/>
  <c r="AY12" i="4"/>
  <c r="BJ12" i="4"/>
  <c r="BK12" i="4"/>
  <c r="BL12" i="4"/>
  <c r="BM12" i="4"/>
  <c r="BN12" i="4"/>
  <c r="BO12" i="4"/>
  <c r="BR12" i="4"/>
  <c r="BS12" i="4"/>
  <c r="BT12" i="4"/>
  <c r="BU12" i="4"/>
  <c r="BW12" i="4"/>
  <c r="BX12" i="4"/>
  <c r="BY12" i="4"/>
  <c r="BZ12" i="4"/>
  <c r="CB12" i="4"/>
  <c r="CC12" i="4"/>
  <c r="CD12" i="4"/>
  <c r="CE12" i="4"/>
  <c r="CF12" i="4"/>
  <c r="CG12" i="4"/>
  <c r="CH12" i="4"/>
  <c r="E13" i="4"/>
  <c r="D13" i="4" s="1"/>
  <c r="M13" i="4"/>
  <c r="R13" i="4"/>
  <c r="W13" i="4"/>
  <c r="AG13" i="4"/>
  <c r="AO13" i="4"/>
  <c r="AT13" i="4"/>
  <c r="AY13" i="4"/>
  <c r="CA13" i="4" s="1"/>
  <c r="BJ13" i="4"/>
  <c r="BK13" i="4"/>
  <c r="BL13" i="4"/>
  <c r="BM13" i="4"/>
  <c r="BN13" i="4"/>
  <c r="BO13" i="4"/>
  <c r="BR13" i="4"/>
  <c r="BS13" i="4"/>
  <c r="BT13" i="4"/>
  <c r="BU13" i="4"/>
  <c r="BV13" i="4"/>
  <c r="BW13" i="4"/>
  <c r="BX13" i="4"/>
  <c r="BY13" i="4"/>
  <c r="BZ13" i="4"/>
  <c r="CB13" i="4"/>
  <c r="CC13" i="4"/>
  <c r="CD13" i="4"/>
  <c r="CE13" i="4"/>
  <c r="CF13" i="4"/>
  <c r="CG13" i="4"/>
  <c r="CH13" i="4"/>
  <c r="E14" i="4"/>
  <c r="D14" i="4" s="1"/>
  <c r="M14" i="4"/>
  <c r="R14" i="4"/>
  <c r="W14" i="4"/>
  <c r="AG14" i="4"/>
  <c r="AF14" i="4" s="1"/>
  <c r="AO14" i="4"/>
  <c r="AT14" i="4"/>
  <c r="AY14" i="4"/>
  <c r="BJ14" i="4"/>
  <c r="BK14" i="4"/>
  <c r="BL14" i="4"/>
  <c r="BM14" i="4"/>
  <c r="BN14" i="4"/>
  <c r="BO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D14" i="4"/>
  <c r="CE14" i="4"/>
  <c r="CF14" i="4"/>
  <c r="CG14" i="4"/>
  <c r="CH14" i="4"/>
  <c r="E15" i="4"/>
  <c r="D15" i="4" s="1"/>
  <c r="M15" i="4"/>
  <c r="L15" i="4" s="1"/>
  <c r="R15" i="4"/>
  <c r="W15" i="4"/>
  <c r="AG15" i="4"/>
  <c r="AO15" i="4"/>
  <c r="AT15" i="4"/>
  <c r="AY15" i="4"/>
  <c r="CA15" i="4" s="1"/>
  <c r="BJ15" i="4"/>
  <c r="BK15" i="4"/>
  <c r="BL15" i="4"/>
  <c r="BM15" i="4"/>
  <c r="BN15" i="4"/>
  <c r="BO15" i="4"/>
  <c r="BR15" i="4"/>
  <c r="BS15" i="4"/>
  <c r="BT15" i="4"/>
  <c r="BU15" i="4"/>
  <c r="BW15" i="4"/>
  <c r="BX15" i="4"/>
  <c r="BY15" i="4"/>
  <c r="BZ15" i="4"/>
  <c r="CB15" i="4"/>
  <c r="CC15" i="4"/>
  <c r="CD15" i="4"/>
  <c r="CE15" i="4"/>
  <c r="CF15" i="4"/>
  <c r="CG15" i="4"/>
  <c r="CH15" i="4"/>
  <c r="E16" i="4"/>
  <c r="D16" i="4" s="1"/>
  <c r="M16" i="4"/>
  <c r="R16" i="4"/>
  <c r="W16" i="4"/>
  <c r="AG16" i="4"/>
  <c r="AF16" i="4" s="1"/>
  <c r="AO16" i="4"/>
  <c r="AT16" i="4"/>
  <c r="AY16" i="4"/>
  <c r="BH16" i="4"/>
  <c r="BJ16" i="4"/>
  <c r="BK16" i="4"/>
  <c r="BL16" i="4"/>
  <c r="BM16" i="4"/>
  <c r="BN16" i="4"/>
  <c r="BO16" i="4"/>
  <c r="BR16" i="4"/>
  <c r="BS16" i="4"/>
  <c r="BT16" i="4"/>
  <c r="BU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D17" i="4"/>
  <c r="E17" i="4"/>
  <c r="M17" i="4"/>
  <c r="R17" i="4"/>
  <c r="W17" i="4"/>
  <c r="AG17" i="4"/>
  <c r="AO17" i="4"/>
  <c r="AT17" i="4"/>
  <c r="AY17" i="4"/>
  <c r="CA17" i="4" s="1"/>
  <c r="BJ17" i="4"/>
  <c r="BK17" i="4"/>
  <c r="BL17" i="4"/>
  <c r="BM17" i="4"/>
  <c r="BN17" i="4"/>
  <c r="BO17" i="4"/>
  <c r="BR17" i="4"/>
  <c r="BS17" i="4"/>
  <c r="BT17" i="4"/>
  <c r="BU17" i="4"/>
  <c r="BW17" i="4"/>
  <c r="BX17" i="4"/>
  <c r="BY17" i="4"/>
  <c r="BZ17" i="4"/>
  <c r="CB17" i="4"/>
  <c r="CC17" i="4"/>
  <c r="CD17" i="4"/>
  <c r="CE17" i="4"/>
  <c r="CF17" i="4"/>
  <c r="CG17" i="4"/>
  <c r="CH17" i="4"/>
  <c r="E18" i="4"/>
  <c r="D18" i="4" s="1"/>
  <c r="M18" i="4"/>
  <c r="R18" i="4"/>
  <c r="W18" i="4"/>
  <c r="AG18" i="4"/>
  <c r="AF18" i="4" s="1"/>
  <c r="AO18" i="4"/>
  <c r="AT18" i="4"/>
  <c r="AY18" i="4"/>
  <c r="BH18" i="4"/>
  <c r="BJ18" i="4"/>
  <c r="BK18" i="4"/>
  <c r="BL18" i="4"/>
  <c r="BM18" i="4"/>
  <c r="BN18" i="4"/>
  <c r="BO18" i="4"/>
  <c r="BR18" i="4"/>
  <c r="BS18" i="4"/>
  <c r="BT18" i="4"/>
  <c r="BU18" i="4"/>
  <c r="BW18" i="4"/>
  <c r="BX18" i="4"/>
  <c r="BY18" i="4"/>
  <c r="BZ18" i="4"/>
  <c r="CA18" i="4"/>
  <c r="CB18" i="4"/>
  <c r="CC18" i="4"/>
  <c r="CD18" i="4"/>
  <c r="CE18" i="4"/>
  <c r="CF18" i="4"/>
  <c r="CG18" i="4"/>
  <c r="CH18" i="4"/>
  <c r="E19" i="4"/>
  <c r="D19" i="4" s="1"/>
  <c r="M19" i="4"/>
  <c r="R19" i="4"/>
  <c r="W19" i="4"/>
  <c r="AG19" i="4"/>
  <c r="AO19" i="4"/>
  <c r="AT19" i="4"/>
  <c r="AY19" i="4"/>
  <c r="CA19" i="4" s="1"/>
  <c r="BJ19" i="4"/>
  <c r="BK19" i="4"/>
  <c r="BL19" i="4"/>
  <c r="BM19" i="4"/>
  <c r="BN19" i="4"/>
  <c r="BO19" i="4"/>
  <c r="BR19" i="4"/>
  <c r="BS19" i="4"/>
  <c r="BT19" i="4"/>
  <c r="BU19" i="4"/>
  <c r="BW19" i="4"/>
  <c r="BX19" i="4"/>
  <c r="BY19" i="4"/>
  <c r="BZ19" i="4"/>
  <c r="CB19" i="4"/>
  <c r="CC19" i="4"/>
  <c r="CD19" i="4"/>
  <c r="CE19" i="4"/>
  <c r="CF19" i="4"/>
  <c r="CG19" i="4"/>
  <c r="CH19" i="4"/>
  <c r="E20" i="4"/>
  <c r="D20" i="4" s="1"/>
  <c r="M20" i="4"/>
  <c r="R20" i="4"/>
  <c r="W20" i="4"/>
  <c r="AG20" i="4"/>
  <c r="AF20" i="4" s="1"/>
  <c r="AO20" i="4"/>
  <c r="AT20" i="4"/>
  <c r="AY20" i="4"/>
  <c r="BJ20" i="4"/>
  <c r="BK20" i="4"/>
  <c r="BL20" i="4"/>
  <c r="BM20" i="4"/>
  <c r="BN20" i="4"/>
  <c r="BO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D20" i="4"/>
  <c r="CE20" i="4"/>
  <c r="CF20" i="4"/>
  <c r="CG20" i="4"/>
  <c r="CH20" i="4"/>
  <c r="E21" i="4"/>
  <c r="D21" i="4" s="1"/>
  <c r="M21" i="4"/>
  <c r="R21" i="4"/>
  <c r="W21" i="4"/>
  <c r="AG21" i="4"/>
  <c r="AO21" i="4"/>
  <c r="BQ21" i="4" s="1"/>
  <c r="AT21" i="4"/>
  <c r="AY21" i="4"/>
  <c r="CA21" i="4" s="1"/>
  <c r="BJ21" i="4"/>
  <c r="BK21" i="4"/>
  <c r="BL21" i="4"/>
  <c r="BM21" i="4"/>
  <c r="BN21" i="4"/>
  <c r="BO21" i="4"/>
  <c r="BR21" i="4"/>
  <c r="BS21" i="4"/>
  <c r="BT21" i="4"/>
  <c r="BU21" i="4"/>
  <c r="BW21" i="4"/>
  <c r="BX21" i="4"/>
  <c r="BY21" i="4"/>
  <c r="BZ21" i="4"/>
  <c r="CB21" i="4"/>
  <c r="CC21" i="4"/>
  <c r="CD21" i="4"/>
  <c r="CE21" i="4"/>
  <c r="CF21" i="4"/>
  <c r="CG21" i="4"/>
  <c r="CH21" i="4"/>
  <c r="E22" i="4"/>
  <c r="D22" i="4" s="1"/>
  <c r="M22" i="4"/>
  <c r="R22" i="4"/>
  <c r="W22" i="4"/>
  <c r="AG22" i="4"/>
  <c r="AF22" i="4" s="1"/>
  <c r="AO22" i="4"/>
  <c r="AT22" i="4"/>
  <c r="AY22" i="4"/>
  <c r="BJ22" i="4"/>
  <c r="BK22" i="4"/>
  <c r="BL22" i="4"/>
  <c r="BM22" i="4"/>
  <c r="BN22" i="4"/>
  <c r="BO22" i="4"/>
  <c r="BR22" i="4"/>
  <c r="BS22" i="4"/>
  <c r="BT22" i="4"/>
  <c r="BU22" i="4"/>
  <c r="BV22" i="4"/>
  <c r="BW22" i="4"/>
  <c r="BX22" i="4"/>
  <c r="BY22" i="4"/>
  <c r="BZ22" i="4"/>
  <c r="CA22" i="4"/>
  <c r="CB22" i="4"/>
  <c r="CC22" i="4"/>
  <c r="CD22" i="4"/>
  <c r="CE22" i="4"/>
  <c r="CF22" i="4"/>
  <c r="CG22" i="4"/>
  <c r="CH22" i="4"/>
  <c r="E23" i="4"/>
  <c r="D23" i="4" s="1"/>
  <c r="M23" i="4"/>
  <c r="R23" i="4"/>
  <c r="W23" i="4"/>
  <c r="AG23" i="4"/>
  <c r="AO23" i="4"/>
  <c r="AT23" i="4"/>
  <c r="AY23" i="4"/>
  <c r="CA23" i="4" s="1"/>
  <c r="BJ23" i="4"/>
  <c r="BK23" i="4"/>
  <c r="BL23" i="4"/>
  <c r="BM23" i="4"/>
  <c r="BN23" i="4"/>
  <c r="BO23" i="4"/>
  <c r="BR23" i="4"/>
  <c r="BS23" i="4"/>
  <c r="BT23" i="4"/>
  <c r="BU23" i="4"/>
  <c r="BW23" i="4"/>
  <c r="BX23" i="4"/>
  <c r="BY23" i="4"/>
  <c r="BZ23" i="4"/>
  <c r="CB23" i="4"/>
  <c r="CC23" i="4"/>
  <c r="CD23" i="4"/>
  <c r="CE23" i="4"/>
  <c r="CF23" i="4"/>
  <c r="CG23" i="4"/>
  <c r="CH23" i="4"/>
  <c r="E24" i="4"/>
  <c r="D24" i="4" s="1"/>
  <c r="M24" i="4"/>
  <c r="R24" i="4"/>
  <c r="W24" i="4"/>
  <c r="AG24" i="4"/>
  <c r="AF24" i="4" s="1"/>
  <c r="AO24" i="4"/>
  <c r="AT24" i="4"/>
  <c r="AY24" i="4"/>
  <c r="BJ24" i="4"/>
  <c r="BK24" i="4"/>
  <c r="BL24" i="4"/>
  <c r="BM24" i="4"/>
  <c r="BN24" i="4"/>
  <c r="BO24" i="4"/>
  <c r="BR24" i="4"/>
  <c r="BS24" i="4"/>
  <c r="BT24" i="4"/>
  <c r="BU24" i="4"/>
  <c r="BV24" i="4"/>
  <c r="BW24" i="4"/>
  <c r="BX24" i="4"/>
  <c r="BY24" i="4"/>
  <c r="BZ24" i="4"/>
  <c r="CA24" i="4"/>
  <c r="CB24" i="4"/>
  <c r="CC24" i="4"/>
  <c r="CD24" i="4"/>
  <c r="CE24" i="4"/>
  <c r="CF24" i="4"/>
  <c r="CG24" i="4"/>
  <c r="CH24" i="4"/>
  <c r="E25" i="4"/>
  <c r="D25" i="4" s="1"/>
  <c r="M25" i="4"/>
  <c r="R25" i="4"/>
  <c r="W25" i="4"/>
  <c r="AG25" i="4"/>
  <c r="AO25" i="4"/>
  <c r="AT25" i="4"/>
  <c r="AY25" i="4"/>
  <c r="CA25" i="4" s="1"/>
  <c r="BJ25" i="4"/>
  <c r="BK25" i="4"/>
  <c r="BL25" i="4"/>
  <c r="BM25" i="4"/>
  <c r="BN25" i="4"/>
  <c r="BO25" i="4"/>
  <c r="BR25" i="4"/>
  <c r="BS25" i="4"/>
  <c r="BT25" i="4"/>
  <c r="BU25" i="4"/>
  <c r="BW25" i="4"/>
  <c r="BX25" i="4"/>
  <c r="BY25" i="4"/>
  <c r="BZ25" i="4"/>
  <c r="CB25" i="4"/>
  <c r="CC25" i="4"/>
  <c r="CD25" i="4"/>
  <c r="CE25" i="4"/>
  <c r="CF25" i="4"/>
  <c r="CG25" i="4"/>
  <c r="CH25" i="4"/>
  <c r="E26" i="4"/>
  <c r="D26" i="4" s="1"/>
  <c r="M26" i="4"/>
  <c r="R26" i="4"/>
  <c r="W26" i="4"/>
  <c r="AG26" i="4"/>
  <c r="AF26" i="4" s="1"/>
  <c r="AO26" i="4"/>
  <c r="AT26" i="4"/>
  <c r="AY26" i="4"/>
  <c r="BJ26" i="4"/>
  <c r="BK26" i="4"/>
  <c r="BL26" i="4"/>
  <c r="BM26" i="4"/>
  <c r="BN26" i="4"/>
  <c r="BO26" i="4"/>
  <c r="BR26" i="4"/>
  <c r="BS26" i="4"/>
  <c r="BT26" i="4"/>
  <c r="BU26" i="4"/>
  <c r="BW26" i="4"/>
  <c r="BX26" i="4"/>
  <c r="BY26" i="4"/>
  <c r="BZ26" i="4"/>
  <c r="CB26" i="4"/>
  <c r="CC26" i="4"/>
  <c r="CD26" i="4"/>
  <c r="CE26" i="4"/>
  <c r="CF26" i="4"/>
  <c r="CG26" i="4"/>
  <c r="CH26" i="4"/>
  <c r="E27" i="4"/>
  <c r="D27" i="4" s="1"/>
  <c r="M27" i="4"/>
  <c r="R27" i="4"/>
  <c r="W27" i="4"/>
  <c r="AG27" i="4"/>
  <c r="AO27" i="4"/>
  <c r="AT27" i="4"/>
  <c r="AY27" i="4"/>
  <c r="CA27" i="4" s="1"/>
  <c r="BJ27" i="4"/>
  <c r="BK27" i="4"/>
  <c r="BL27" i="4"/>
  <c r="BM27" i="4"/>
  <c r="BN27" i="4"/>
  <c r="BO27" i="4"/>
  <c r="BR27" i="4"/>
  <c r="BS27" i="4"/>
  <c r="BT27" i="4"/>
  <c r="BU27" i="4"/>
  <c r="BW27" i="4"/>
  <c r="BX27" i="4"/>
  <c r="BY27" i="4"/>
  <c r="BZ27" i="4"/>
  <c r="CB27" i="4"/>
  <c r="CC27" i="4"/>
  <c r="CD27" i="4"/>
  <c r="CE27" i="4"/>
  <c r="CF27" i="4"/>
  <c r="CG27" i="4"/>
  <c r="CH27" i="4"/>
  <c r="E28" i="4"/>
  <c r="D28" i="4" s="1"/>
  <c r="M28" i="4"/>
  <c r="R28" i="4"/>
  <c r="W28" i="4"/>
  <c r="AG28" i="4"/>
  <c r="AF28" i="4" s="1"/>
  <c r="AO28" i="4"/>
  <c r="AT28" i="4"/>
  <c r="AY28" i="4"/>
  <c r="BJ28" i="4"/>
  <c r="BK28" i="4"/>
  <c r="BL28" i="4"/>
  <c r="BM28" i="4"/>
  <c r="BN28" i="4"/>
  <c r="BO28" i="4"/>
  <c r="BR28" i="4"/>
  <c r="BS28" i="4"/>
  <c r="BT28" i="4"/>
  <c r="BU28" i="4"/>
  <c r="BV28" i="4"/>
  <c r="BW28" i="4"/>
  <c r="BX28" i="4"/>
  <c r="BY28" i="4"/>
  <c r="BZ28" i="4"/>
  <c r="CA28" i="4"/>
  <c r="CB28" i="4"/>
  <c r="CC28" i="4"/>
  <c r="CD28" i="4"/>
  <c r="CE28" i="4"/>
  <c r="CF28" i="4"/>
  <c r="CG28" i="4"/>
  <c r="CH28" i="4"/>
  <c r="E29" i="4"/>
  <c r="D29" i="4" s="1"/>
  <c r="M29" i="4"/>
  <c r="R29" i="4"/>
  <c r="W29" i="4"/>
  <c r="AG29" i="4"/>
  <c r="AO29" i="4"/>
  <c r="AT29" i="4"/>
  <c r="AY29" i="4"/>
  <c r="CA29" i="4" s="1"/>
  <c r="BJ29" i="4"/>
  <c r="BK29" i="4"/>
  <c r="BL29" i="4"/>
  <c r="BM29" i="4"/>
  <c r="BN29" i="4"/>
  <c r="BO29" i="4"/>
  <c r="BQ29" i="4"/>
  <c r="BR29" i="4"/>
  <c r="BS29" i="4"/>
  <c r="BT29" i="4"/>
  <c r="BU29" i="4"/>
  <c r="BW29" i="4"/>
  <c r="BX29" i="4"/>
  <c r="BY29" i="4"/>
  <c r="BZ29" i="4"/>
  <c r="CB29" i="4"/>
  <c r="CC29" i="4"/>
  <c r="CD29" i="4"/>
  <c r="CE29" i="4"/>
  <c r="CF29" i="4"/>
  <c r="CG29" i="4"/>
  <c r="CH29" i="4"/>
  <c r="E30" i="4"/>
  <c r="D30" i="4" s="1"/>
  <c r="M30" i="4"/>
  <c r="R30" i="4"/>
  <c r="W30" i="4"/>
  <c r="AG30" i="4"/>
  <c r="AF30" i="4" s="1"/>
  <c r="AO30" i="4"/>
  <c r="AT30" i="4"/>
  <c r="AY30" i="4"/>
  <c r="BJ30" i="4"/>
  <c r="BK30" i="4"/>
  <c r="BL30" i="4"/>
  <c r="BM30" i="4"/>
  <c r="BN30" i="4"/>
  <c r="BO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E31" i="4"/>
  <c r="D31" i="4" s="1"/>
  <c r="M31" i="4"/>
  <c r="BQ31" i="4" s="1"/>
  <c r="R31" i="4"/>
  <c r="W31" i="4"/>
  <c r="AG31" i="4"/>
  <c r="AO31" i="4"/>
  <c r="AT31" i="4"/>
  <c r="AY31" i="4"/>
  <c r="CA31" i="4" s="1"/>
  <c r="BJ31" i="4"/>
  <c r="BK31" i="4"/>
  <c r="BL31" i="4"/>
  <c r="BM31" i="4"/>
  <c r="BN31" i="4"/>
  <c r="BO31" i="4"/>
  <c r="BR31" i="4"/>
  <c r="BS31" i="4"/>
  <c r="BT31" i="4"/>
  <c r="BU31" i="4"/>
  <c r="BW31" i="4"/>
  <c r="BX31" i="4"/>
  <c r="BY31" i="4"/>
  <c r="BZ31" i="4"/>
  <c r="CB31" i="4"/>
  <c r="CC31" i="4"/>
  <c r="CD31" i="4"/>
  <c r="CE31" i="4"/>
  <c r="CF31" i="4"/>
  <c r="CG31" i="4"/>
  <c r="CH31" i="4"/>
  <c r="E32" i="4"/>
  <c r="D32" i="4" s="1"/>
  <c r="M32" i="4"/>
  <c r="R32" i="4"/>
  <c r="W32" i="4"/>
  <c r="AG32" i="4"/>
  <c r="AF32" i="4" s="1"/>
  <c r="AO32" i="4"/>
  <c r="AT32" i="4"/>
  <c r="AY32" i="4"/>
  <c r="BJ32" i="4"/>
  <c r="BK32" i="4"/>
  <c r="BL32" i="4"/>
  <c r="BM32" i="4"/>
  <c r="BN32" i="4"/>
  <c r="BO32" i="4"/>
  <c r="BR32" i="4"/>
  <c r="BS32" i="4"/>
  <c r="BT32" i="4"/>
  <c r="BU32" i="4"/>
  <c r="BV32" i="4"/>
  <c r="BW32" i="4"/>
  <c r="BX32" i="4"/>
  <c r="BY32" i="4"/>
  <c r="BZ32" i="4"/>
  <c r="CA32" i="4"/>
  <c r="CB32" i="4"/>
  <c r="CC32" i="4"/>
  <c r="CD32" i="4"/>
  <c r="CE32" i="4"/>
  <c r="CF32" i="4"/>
  <c r="CG32" i="4"/>
  <c r="CH32" i="4"/>
  <c r="E33" i="4"/>
  <c r="D33" i="4" s="1"/>
  <c r="M33" i="4"/>
  <c r="R33" i="4"/>
  <c r="W33" i="4"/>
  <c r="AG33" i="4"/>
  <c r="AF33" i="4" s="1"/>
  <c r="AO33" i="4"/>
  <c r="AT33" i="4"/>
  <c r="AY33" i="4"/>
  <c r="CA33" i="4" s="1"/>
  <c r="BI33" i="4"/>
  <c r="BJ33" i="4"/>
  <c r="BK33" i="4"/>
  <c r="BL33" i="4"/>
  <c r="BM33" i="4"/>
  <c r="BN33" i="4"/>
  <c r="BO33" i="4"/>
  <c r="BR33" i="4"/>
  <c r="BS33" i="4"/>
  <c r="BT33" i="4"/>
  <c r="BU33" i="4"/>
  <c r="BW33" i="4"/>
  <c r="BX33" i="4"/>
  <c r="BY33" i="4"/>
  <c r="BZ33" i="4"/>
  <c r="CB33" i="4"/>
  <c r="CC33" i="4"/>
  <c r="CD33" i="4"/>
  <c r="CE33" i="4"/>
  <c r="CF33" i="4"/>
  <c r="CG33" i="4"/>
  <c r="CH33" i="4"/>
  <c r="E34" i="4"/>
  <c r="M34" i="4"/>
  <c r="L34" i="4" s="1"/>
  <c r="R34" i="4"/>
  <c r="W34" i="4"/>
  <c r="AG34" i="4"/>
  <c r="AF34" i="4" s="1"/>
  <c r="AO34" i="4"/>
  <c r="AT34" i="4"/>
  <c r="AY34" i="4"/>
  <c r="BJ34" i="4"/>
  <c r="BK34" i="4"/>
  <c r="BL34" i="4"/>
  <c r="BM34" i="4"/>
  <c r="BN34" i="4"/>
  <c r="BO34" i="4"/>
  <c r="BR34" i="4"/>
  <c r="BS34" i="4"/>
  <c r="BT34" i="4"/>
  <c r="BU34" i="4"/>
  <c r="BV34" i="4"/>
  <c r="BW34" i="4"/>
  <c r="BX34" i="4"/>
  <c r="BY34" i="4"/>
  <c r="BZ34" i="4"/>
  <c r="CB34" i="4"/>
  <c r="CC34" i="4"/>
  <c r="CD34" i="4"/>
  <c r="CE34" i="4"/>
  <c r="CF34" i="4"/>
  <c r="CG34" i="4"/>
  <c r="CH34" i="4"/>
  <c r="E35" i="4"/>
  <c r="M35" i="4"/>
  <c r="R35" i="4"/>
  <c r="W35" i="4"/>
  <c r="AG35" i="4"/>
  <c r="AF35" i="4" s="1"/>
  <c r="AO35" i="4"/>
  <c r="AT35" i="4"/>
  <c r="AY35" i="4"/>
  <c r="BJ35" i="4"/>
  <c r="BK35" i="4"/>
  <c r="BL35" i="4"/>
  <c r="BM35" i="4"/>
  <c r="BN35" i="4"/>
  <c r="BO35" i="4"/>
  <c r="BR35" i="4"/>
  <c r="BS35" i="4"/>
  <c r="BT35" i="4"/>
  <c r="BU35" i="4"/>
  <c r="BW35" i="4"/>
  <c r="BX35" i="4"/>
  <c r="BY35" i="4"/>
  <c r="BZ35" i="4"/>
  <c r="CB35" i="4"/>
  <c r="CC35" i="4"/>
  <c r="CD35" i="4"/>
  <c r="CE35" i="4"/>
  <c r="CF35" i="4"/>
  <c r="CG35" i="4"/>
  <c r="CH35" i="4"/>
  <c r="E36" i="4"/>
  <c r="M36" i="4"/>
  <c r="R36" i="4"/>
  <c r="W36" i="4"/>
  <c r="AG36" i="4"/>
  <c r="AF36" i="4" s="1"/>
  <c r="AO36" i="4"/>
  <c r="AT36" i="4"/>
  <c r="AY36" i="4"/>
  <c r="BJ36" i="4"/>
  <c r="BK36" i="4"/>
  <c r="BL36" i="4"/>
  <c r="BM36" i="4"/>
  <c r="BN36" i="4"/>
  <c r="BO36" i="4"/>
  <c r="BR36" i="4"/>
  <c r="BS36" i="4"/>
  <c r="BT36" i="4"/>
  <c r="BU36" i="4"/>
  <c r="BV36" i="4"/>
  <c r="BW36" i="4"/>
  <c r="BX36" i="4"/>
  <c r="BY36" i="4"/>
  <c r="BZ36" i="4"/>
  <c r="CA36" i="4"/>
  <c r="CB36" i="4"/>
  <c r="CC36" i="4"/>
  <c r="CD36" i="4"/>
  <c r="CE36" i="4"/>
  <c r="CF36" i="4"/>
  <c r="CG36" i="4"/>
  <c r="CH36" i="4"/>
  <c r="E37" i="4"/>
  <c r="D37" i="4" s="1"/>
  <c r="M37" i="4"/>
  <c r="R37" i="4"/>
  <c r="W37" i="4"/>
  <c r="AG37" i="4"/>
  <c r="AF37" i="4" s="1"/>
  <c r="AO37" i="4"/>
  <c r="AT37" i="4"/>
  <c r="AY37" i="4"/>
  <c r="BJ37" i="4"/>
  <c r="BK37" i="4"/>
  <c r="BL37" i="4"/>
  <c r="BM37" i="4"/>
  <c r="BN37" i="4"/>
  <c r="BO37" i="4"/>
  <c r="BR37" i="4"/>
  <c r="BS37" i="4"/>
  <c r="BT37" i="4"/>
  <c r="BU37" i="4"/>
  <c r="BW37" i="4"/>
  <c r="BX37" i="4"/>
  <c r="BY37" i="4"/>
  <c r="BZ37" i="4"/>
  <c r="CB37" i="4"/>
  <c r="CC37" i="4"/>
  <c r="CD37" i="4"/>
  <c r="CE37" i="4"/>
  <c r="CF37" i="4"/>
  <c r="CG37" i="4"/>
  <c r="CH37" i="4"/>
  <c r="E38" i="4"/>
  <c r="M38" i="4"/>
  <c r="R38" i="4"/>
  <c r="W38" i="4"/>
  <c r="AG38" i="4"/>
  <c r="AF38" i="4" s="1"/>
  <c r="AO38" i="4"/>
  <c r="AT38" i="4"/>
  <c r="AY38" i="4"/>
  <c r="BJ38" i="4"/>
  <c r="BK38" i="4"/>
  <c r="BL38" i="4"/>
  <c r="BM38" i="4"/>
  <c r="BN38" i="4"/>
  <c r="BO38" i="4"/>
  <c r="BR38" i="4"/>
  <c r="BS38" i="4"/>
  <c r="BT38" i="4"/>
  <c r="BU38" i="4"/>
  <c r="BV38" i="4"/>
  <c r="BW38" i="4"/>
  <c r="BX38" i="4"/>
  <c r="BY38" i="4"/>
  <c r="BZ38" i="4"/>
  <c r="CB38" i="4"/>
  <c r="CC38" i="4"/>
  <c r="CD38" i="4"/>
  <c r="CE38" i="4"/>
  <c r="CF38" i="4"/>
  <c r="CG38" i="4"/>
  <c r="CH38" i="4"/>
  <c r="D39" i="4"/>
  <c r="E39" i="4"/>
  <c r="M39" i="4"/>
  <c r="R39" i="4"/>
  <c r="W39" i="4"/>
  <c r="AG39" i="4"/>
  <c r="BI39" i="4" s="1"/>
  <c r="AO39" i="4"/>
  <c r="AT39" i="4"/>
  <c r="AY39" i="4"/>
  <c r="BJ39" i="4"/>
  <c r="BK39" i="4"/>
  <c r="BL39" i="4"/>
  <c r="BM39" i="4"/>
  <c r="BN39" i="4"/>
  <c r="BO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D41" i="4"/>
  <c r="E41" i="4"/>
  <c r="M41" i="4"/>
  <c r="R41" i="4"/>
  <c r="L41" i="4" s="1"/>
  <c r="W41" i="4"/>
  <c r="AG41" i="4"/>
  <c r="AF41" i="4" s="1"/>
  <c r="AO41" i="4"/>
  <c r="BQ41" i="4" s="1"/>
  <c r="AT41" i="4"/>
  <c r="AY41" i="4"/>
  <c r="BJ41" i="4"/>
  <c r="BK41" i="4"/>
  <c r="BL41" i="4"/>
  <c r="BM41" i="4"/>
  <c r="BN41" i="4"/>
  <c r="BO41" i="4"/>
  <c r="BR41" i="4"/>
  <c r="BS41" i="4"/>
  <c r="BT41" i="4"/>
  <c r="BU41" i="4"/>
  <c r="BV41" i="4"/>
  <c r="BW41" i="4"/>
  <c r="BX41" i="4"/>
  <c r="BY41" i="4"/>
  <c r="BZ41" i="4"/>
  <c r="CB41" i="4"/>
  <c r="CC41" i="4"/>
  <c r="CD41" i="4"/>
  <c r="CE41" i="4"/>
  <c r="CF41" i="4"/>
  <c r="CG41" i="4"/>
  <c r="CH41" i="4"/>
  <c r="E42" i="4"/>
  <c r="D42" i="4" s="1"/>
  <c r="M42" i="4"/>
  <c r="R42" i="4"/>
  <c r="W42" i="4"/>
  <c r="AF42" i="4"/>
  <c r="AG42" i="4"/>
  <c r="AO42" i="4"/>
  <c r="AT42" i="4"/>
  <c r="AY42" i="4"/>
  <c r="BI42" i="4"/>
  <c r="BJ42" i="4"/>
  <c r="BK42" i="4"/>
  <c r="BL42" i="4"/>
  <c r="BM42" i="4"/>
  <c r="BN42" i="4"/>
  <c r="BO42" i="4"/>
  <c r="BR42" i="4"/>
  <c r="BS42" i="4"/>
  <c r="BT42" i="4"/>
  <c r="BU42" i="4"/>
  <c r="BW42" i="4"/>
  <c r="BX42" i="4"/>
  <c r="BY42" i="4"/>
  <c r="BZ42" i="4"/>
  <c r="CB42" i="4"/>
  <c r="CC42" i="4"/>
  <c r="CD42" i="4"/>
  <c r="CE42" i="4"/>
  <c r="CF42" i="4"/>
  <c r="CG42" i="4"/>
  <c r="CH42" i="4"/>
  <c r="E43" i="4"/>
  <c r="D43" i="4" s="1"/>
  <c r="M43" i="4"/>
  <c r="R43" i="4"/>
  <c r="W43" i="4"/>
  <c r="AG43" i="4"/>
  <c r="AF43" i="4" s="1"/>
  <c r="AO43" i="4"/>
  <c r="BQ43" i="4" s="1"/>
  <c r="AT43" i="4"/>
  <c r="AY43" i="4"/>
  <c r="BJ43" i="4"/>
  <c r="BK43" i="4"/>
  <c r="BL43" i="4"/>
  <c r="BM43" i="4"/>
  <c r="BN43" i="4"/>
  <c r="BO43" i="4"/>
  <c r="BR43" i="4"/>
  <c r="BS43" i="4"/>
  <c r="BT43" i="4"/>
  <c r="BU43" i="4"/>
  <c r="BV43" i="4"/>
  <c r="BW43" i="4"/>
  <c r="BX43" i="4"/>
  <c r="BY43" i="4"/>
  <c r="BZ43" i="4"/>
  <c r="CB43" i="4"/>
  <c r="CC43" i="4"/>
  <c r="CD43" i="4"/>
  <c r="CE43" i="4"/>
  <c r="CF43" i="4"/>
  <c r="CG43" i="4"/>
  <c r="CH43" i="4"/>
  <c r="E44" i="4"/>
  <c r="D44" i="4" s="1"/>
  <c r="M44" i="4"/>
  <c r="R44" i="4"/>
  <c r="W44" i="4"/>
  <c r="AG44" i="4"/>
  <c r="AF44" i="4" s="1"/>
  <c r="AO44" i="4"/>
  <c r="AT44" i="4"/>
  <c r="BV44" i="4" s="1"/>
  <c r="AY44" i="4"/>
  <c r="BJ44" i="4"/>
  <c r="BK44" i="4"/>
  <c r="BL44" i="4"/>
  <c r="BM44" i="4"/>
  <c r="BN44" i="4"/>
  <c r="BO44" i="4"/>
  <c r="BR44" i="4"/>
  <c r="BS44" i="4"/>
  <c r="BT44" i="4"/>
  <c r="BU44" i="4"/>
  <c r="BW44" i="4"/>
  <c r="BX44" i="4"/>
  <c r="BY44" i="4"/>
  <c r="BZ44" i="4"/>
  <c r="CB44" i="4"/>
  <c r="CC44" i="4"/>
  <c r="CD44" i="4"/>
  <c r="CE44" i="4"/>
  <c r="CF44" i="4"/>
  <c r="CG44" i="4"/>
  <c r="CH44" i="4"/>
  <c r="E45" i="4"/>
  <c r="D45" i="4" s="1"/>
  <c r="M45" i="4"/>
  <c r="R45" i="4"/>
  <c r="W45" i="4"/>
  <c r="AG45" i="4"/>
  <c r="AF45" i="4" s="1"/>
  <c r="AO45" i="4"/>
  <c r="BQ45" i="4" s="1"/>
  <c r="AT45" i="4"/>
  <c r="AY45" i="4"/>
  <c r="BJ45" i="4"/>
  <c r="BK45" i="4"/>
  <c r="BL45" i="4"/>
  <c r="BM45" i="4"/>
  <c r="BN45" i="4"/>
  <c r="BO45" i="4"/>
  <c r="BR45" i="4"/>
  <c r="BS45" i="4"/>
  <c r="BT45" i="4"/>
  <c r="BU45" i="4"/>
  <c r="BV45" i="4"/>
  <c r="BW45" i="4"/>
  <c r="BX45" i="4"/>
  <c r="BY45" i="4"/>
  <c r="BZ45" i="4"/>
  <c r="CB45" i="4"/>
  <c r="CC45" i="4"/>
  <c r="CD45" i="4"/>
  <c r="CE45" i="4"/>
  <c r="CF45" i="4"/>
  <c r="CG45" i="4"/>
  <c r="CH45" i="4"/>
  <c r="E46" i="4"/>
  <c r="D46" i="4" s="1"/>
  <c r="M46" i="4"/>
  <c r="R46" i="4"/>
  <c r="W46" i="4"/>
  <c r="L46" i="4" s="1"/>
  <c r="AG46" i="4"/>
  <c r="AF46" i="4" s="1"/>
  <c r="AO46" i="4"/>
  <c r="AT46" i="4"/>
  <c r="BV46" i="4" s="1"/>
  <c r="AY46" i="4"/>
  <c r="CA46" i="4" s="1"/>
  <c r="BI46" i="4"/>
  <c r="BJ46" i="4"/>
  <c r="BK46" i="4"/>
  <c r="BL46" i="4"/>
  <c r="BM46" i="4"/>
  <c r="BN46" i="4"/>
  <c r="BO46" i="4"/>
  <c r="BR46" i="4"/>
  <c r="BS46" i="4"/>
  <c r="BT46" i="4"/>
  <c r="BU46" i="4"/>
  <c r="BW46" i="4"/>
  <c r="BX46" i="4"/>
  <c r="BY46" i="4"/>
  <c r="BZ46" i="4"/>
  <c r="CB46" i="4"/>
  <c r="CC46" i="4"/>
  <c r="CD46" i="4"/>
  <c r="CE46" i="4"/>
  <c r="CF46" i="4"/>
  <c r="CG46" i="4"/>
  <c r="CH46" i="4"/>
  <c r="E47" i="4"/>
  <c r="D47" i="4" s="1"/>
  <c r="M47" i="4"/>
  <c r="R47" i="4"/>
  <c r="W47" i="4"/>
  <c r="AG47" i="4"/>
  <c r="AF47" i="4" s="1"/>
  <c r="AO47" i="4"/>
  <c r="BQ47" i="4" s="1"/>
  <c r="AT47" i="4"/>
  <c r="AY47" i="4"/>
  <c r="BJ47" i="4"/>
  <c r="BK47" i="4"/>
  <c r="BL47" i="4"/>
  <c r="BM47" i="4"/>
  <c r="BN47" i="4"/>
  <c r="BO47" i="4"/>
  <c r="BR47" i="4"/>
  <c r="BS47" i="4"/>
  <c r="BT47" i="4"/>
  <c r="BU47" i="4"/>
  <c r="BV47" i="4"/>
  <c r="BW47" i="4"/>
  <c r="BX47" i="4"/>
  <c r="BY47" i="4"/>
  <c r="BZ47" i="4"/>
  <c r="CB47" i="4"/>
  <c r="CC47" i="4"/>
  <c r="CD47" i="4"/>
  <c r="CE47" i="4"/>
  <c r="CF47" i="4"/>
  <c r="CG47" i="4"/>
  <c r="CH47" i="4"/>
  <c r="D48" i="4"/>
  <c r="E48" i="4"/>
  <c r="M48" i="4"/>
  <c r="R48" i="4"/>
  <c r="L48" i="4" s="1"/>
  <c r="W48" i="4"/>
  <c r="AG48" i="4"/>
  <c r="AF48" i="4" s="1"/>
  <c r="AO48" i="4"/>
  <c r="AT48" i="4"/>
  <c r="AY48" i="4"/>
  <c r="CA48" i="4" s="1"/>
  <c r="BI48" i="4"/>
  <c r="BJ48" i="4"/>
  <c r="BK48" i="4"/>
  <c r="BL48" i="4"/>
  <c r="BM48" i="4"/>
  <c r="BN48" i="4"/>
  <c r="BO48" i="4"/>
  <c r="BR48" i="4"/>
  <c r="BS48" i="4"/>
  <c r="BT48" i="4"/>
  <c r="BU48" i="4"/>
  <c r="BW48" i="4"/>
  <c r="BX48" i="4"/>
  <c r="BY48" i="4"/>
  <c r="BZ48" i="4"/>
  <c r="CB48" i="4"/>
  <c r="CC48" i="4"/>
  <c r="CD48" i="4"/>
  <c r="CE48" i="4"/>
  <c r="CF48" i="4"/>
  <c r="CG48" i="4"/>
  <c r="CH48" i="4"/>
  <c r="E49" i="4"/>
  <c r="D49" i="4" s="1"/>
  <c r="M49" i="4"/>
  <c r="R49" i="4"/>
  <c r="W49" i="4"/>
  <c r="AG49" i="4"/>
  <c r="AF49" i="4" s="1"/>
  <c r="AO49" i="4"/>
  <c r="BQ49" i="4" s="1"/>
  <c r="AT49" i="4"/>
  <c r="AY49" i="4"/>
  <c r="BJ49" i="4"/>
  <c r="BK49" i="4"/>
  <c r="BL49" i="4"/>
  <c r="BM49" i="4"/>
  <c r="BN49" i="4"/>
  <c r="BO49" i="4"/>
  <c r="BR49" i="4"/>
  <c r="BS49" i="4"/>
  <c r="BT49" i="4"/>
  <c r="BU49" i="4"/>
  <c r="BV49" i="4"/>
  <c r="BW49" i="4"/>
  <c r="BX49" i="4"/>
  <c r="BY49" i="4"/>
  <c r="BZ49" i="4"/>
  <c r="CB49" i="4"/>
  <c r="CC49" i="4"/>
  <c r="CD49" i="4"/>
  <c r="CE49" i="4"/>
  <c r="CF49" i="4"/>
  <c r="CG49" i="4"/>
  <c r="CH49" i="4"/>
  <c r="E50" i="4"/>
  <c r="D50" i="4" s="1"/>
  <c r="M50" i="4"/>
  <c r="R50" i="4"/>
  <c r="W50" i="4"/>
  <c r="AG50" i="4"/>
  <c r="AF50" i="4" s="1"/>
  <c r="AO50" i="4"/>
  <c r="AT50" i="4"/>
  <c r="BV50" i="4" s="1"/>
  <c r="AY50" i="4"/>
  <c r="CA50" i="4" s="1"/>
  <c r="BJ50" i="4"/>
  <c r="BK50" i="4"/>
  <c r="BL50" i="4"/>
  <c r="BM50" i="4"/>
  <c r="BN50" i="4"/>
  <c r="BO50" i="4"/>
  <c r="BR50" i="4"/>
  <c r="BS50" i="4"/>
  <c r="BT50" i="4"/>
  <c r="BU50" i="4"/>
  <c r="BW50" i="4"/>
  <c r="BX50" i="4"/>
  <c r="BY50" i="4"/>
  <c r="BZ50" i="4"/>
  <c r="CB50" i="4"/>
  <c r="CC50" i="4"/>
  <c r="CD50" i="4"/>
  <c r="CE50" i="4"/>
  <c r="CF50" i="4"/>
  <c r="CG50" i="4"/>
  <c r="CH50" i="4"/>
  <c r="E51" i="4"/>
  <c r="D51" i="4" s="1"/>
  <c r="M51" i="4"/>
  <c r="R51" i="4"/>
  <c r="W51" i="4"/>
  <c r="AG51" i="4"/>
  <c r="AF51" i="4" s="1"/>
  <c r="AO51" i="4"/>
  <c r="BQ51" i="4" s="1"/>
  <c r="AT51" i="4"/>
  <c r="AY51" i="4"/>
  <c r="BJ51" i="4"/>
  <c r="BK51" i="4"/>
  <c r="BL51" i="4"/>
  <c r="BM51" i="4"/>
  <c r="BN51" i="4"/>
  <c r="BO51" i="4"/>
  <c r="BR51" i="4"/>
  <c r="BS51" i="4"/>
  <c r="BT51" i="4"/>
  <c r="BU51" i="4"/>
  <c r="BV51" i="4"/>
  <c r="BW51" i="4"/>
  <c r="BX51" i="4"/>
  <c r="BY51" i="4"/>
  <c r="BZ51" i="4"/>
  <c r="CB51" i="4"/>
  <c r="CC51" i="4"/>
  <c r="CD51" i="4"/>
  <c r="CE51" i="4"/>
  <c r="CF51" i="4"/>
  <c r="CG51" i="4"/>
  <c r="CH51" i="4"/>
  <c r="D52" i="4"/>
  <c r="E52" i="4"/>
  <c r="M52" i="4"/>
  <c r="R52" i="4"/>
  <c r="W52" i="4"/>
  <c r="AG52" i="4"/>
  <c r="AF52" i="4" s="1"/>
  <c r="AO52" i="4"/>
  <c r="AT52" i="4"/>
  <c r="AY52" i="4"/>
  <c r="BJ52" i="4"/>
  <c r="BK52" i="4"/>
  <c r="BL52" i="4"/>
  <c r="BM52" i="4"/>
  <c r="BN52" i="4"/>
  <c r="BO52" i="4"/>
  <c r="BR52" i="4"/>
  <c r="BS52" i="4"/>
  <c r="BT52" i="4"/>
  <c r="BU52" i="4"/>
  <c r="BW52" i="4"/>
  <c r="BX52" i="4"/>
  <c r="BY52" i="4"/>
  <c r="BZ52" i="4"/>
  <c r="CB52" i="4"/>
  <c r="CC52" i="4"/>
  <c r="CD52" i="4"/>
  <c r="CE52" i="4"/>
  <c r="CF52" i="4"/>
  <c r="CG52" i="4"/>
  <c r="CH52" i="4"/>
  <c r="E53" i="4"/>
  <c r="D53" i="4" s="1"/>
  <c r="M53" i="4"/>
  <c r="R53" i="4"/>
  <c r="W53" i="4"/>
  <c r="AG53" i="4"/>
  <c r="AF53" i="4" s="1"/>
  <c r="AO53" i="4"/>
  <c r="BQ53" i="4" s="1"/>
  <c r="AT53" i="4"/>
  <c r="AY53" i="4"/>
  <c r="BJ53" i="4"/>
  <c r="BK53" i="4"/>
  <c r="BL53" i="4"/>
  <c r="BM53" i="4"/>
  <c r="BN53" i="4"/>
  <c r="BO53" i="4"/>
  <c r="BR53" i="4"/>
  <c r="BS53" i="4"/>
  <c r="BT53" i="4"/>
  <c r="BU53" i="4"/>
  <c r="BV53" i="4"/>
  <c r="BW53" i="4"/>
  <c r="BX53" i="4"/>
  <c r="BY53" i="4"/>
  <c r="BZ53" i="4"/>
  <c r="CB53" i="4"/>
  <c r="CC53" i="4"/>
  <c r="CD53" i="4"/>
  <c r="CE53" i="4"/>
  <c r="CF53" i="4"/>
  <c r="CG53" i="4"/>
  <c r="CH53" i="4"/>
  <c r="E7" i="3"/>
  <c r="D7" i="3" s="1"/>
  <c r="N7" i="3"/>
  <c r="M7" i="3" s="1"/>
  <c r="V7" i="3" s="1"/>
  <c r="X7" i="3"/>
  <c r="Y7" i="3"/>
  <c r="Z7" i="3"/>
  <c r="AA7" i="3"/>
  <c r="AB7" i="3"/>
  <c r="AC7" i="3"/>
  <c r="AD7" i="3"/>
  <c r="E8" i="3"/>
  <c r="D8" i="3" s="1"/>
  <c r="N8" i="3"/>
  <c r="M8" i="3" s="1"/>
  <c r="V8" i="3" s="1"/>
  <c r="X8" i="3"/>
  <c r="Y8" i="3"/>
  <c r="Z8" i="3"/>
  <c r="AA8" i="3"/>
  <c r="AB8" i="3"/>
  <c r="AC8" i="3"/>
  <c r="AD8" i="3"/>
  <c r="E9" i="3"/>
  <c r="D9" i="3" s="1"/>
  <c r="N9" i="3"/>
  <c r="M9" i="3" s="1"/>
  <c r="V9" i="3" s="1"/>
  <c r="X9" i="3"/>
  <c r="Y9" i="3"/>
  <c r="Z9" i="3"/>
  <c r="AA9" i="3"/>
  <c r="AB9" i="3"/>
  <c r="AC9" i="3"/>
  <c r="AD9" i="3"/>
  <c r="E10" i="3"/>
  <c r="D10" i="3" s="1"/>
  <c r="N10" i="3"/>
  <c r="X10" i="3"/>
  <c r="Y10" i="3"/>
  <c r="Z10" i="3"/>
  <c r="AA10" i="3"/>
  <c r="AB10" i="3"/>
  <c r="AC10" i="3"/>
  <c r="AD10" i="3"/>
  <c r="E11" i="3"/>
  <c r="D11" i="3" s="1"/>
  <c r="N11" i="3"/>
  <c r="X11" i="3"/>
  <c r="Y11" i="3"/>
  <c r="Z11" i="3"/>
  <c r="AA11" i="3"/>
  <c r="AB11" i="3"/>
  <c r="AC11" i="3"/>
  <c r="AD11" i="3"/>
  <c r="E12" i="3"/>
  <c r="D12" i="3" s="1"/>
  <c r="N12" i="3"/>
  <c r="M12" i="3" s="1"/>
  <c r="V12" i="3" s="1"/>
  <c r="X12" i="3"/>
  <c r="Y12" i="3"/>
  <c r="Z12" i="3"/>
  <c r="AA12" i="3"/>
  <c r="AB12" i="3"/>
  <c r="AC12" i="3"/>
  <c r="AD12" i="3"/>
  <c r="E13" i="3"/>
  <c r="D13" i="3" s="1"/>
  <c r="N13" i="3"/>
  <c r="M13" i="3" s="1"/>
  <c r="V13" i="3" s="1"/>
  <c r="X13" i="3"/>
  <c r="Y13" i="3"/>
  <c r="Z13" i="3"/>
  <c r="AA13" i="3"/>
  <c r="AB13" i="3"/>
  <c r="AC13" i="3"/>
  <c r="AD13" i="3"/>
  <c r="D14" i="3"/>
  <c r="E14" i="3"/>
  <c r="N14" i="3"/>
  <c r="X14" i="3"/>
  <c r="Y14" i="3"/>
  <c r="Z14" i="3"/>
  <c r="AA14" i="3"/>
  <c r="AB14" i="3"/>
  <c r="AC14" i="3"/>
  <c r="AD14" i="3"/>
  <c r="E15" i="3"/>
  <c r="D15" i="3" s="1"/>
  <c r="N15" i="3"/>
  <c r="M15" i="3" s="1"/>
  <c r="V15" i="3" s="1"/>
  <c r="X15" i="3"/>
  <c r="Y15" i="3"/>
  <c r="Z15" i="3"/>
  <c r="AA15" i="3"/>
  <c r="AB15" i="3"/>
  <c r="AC15" i="3"/>
  <c r="AD15" i="3"/>
  <c r="E16" i="3"/>
  <c r="D16" i="3" s="1"/>
  <c r="N16" i="3"/>
  <c r="M16" i="3" s="1"/>
  <c r="V16" i="3" s="1"/>
  <c r="X16" i="3"/>
  <c r="Y16" i="3"/>
  <c r="Z16" i="3"/>
  <c r="AA16" i="3"/>
  <c r="AB16" i="3"/>
  <c r="AC16" i="3"/>
  <c r="AD16" i="3"/>
  <c r="E17" i="3"/>
  <c r="D17" i="3" s="1"/>
  <c r="N17" i="3"/>
  <c r="M17" i="3" s="1"/>
  <c r="V17" i="3" s="1"/>
  <c r="W17" i="3"/>
  <c r="X17" i="3"/>
  <c r="Y17" i="3"/>
  <c r="Z17" i="3"/>
  <c r="AA17" i="3"/>
  <c r="AB17" i="3"/>
  <c r="AC17" i="3"/>
  <c r="AD17" i="3"/>
  <c r="E18" i="3"/>
  <c r="D18" i="3" s="1"/>
  <c r="N18" i="3"/>
  <c r="X18" i="3"/>
  <c r="Y18" i="3"/>
  <c r="Z18" i="3"/>
  <c r="AA18" i="3"/>
  <c r="AB18" i="3"/>
  <c r="AC18" i="3"/>
  <c r="AD18" i="3"/>
  <c r="E19" i="3"/>
  <c r="D19" i="3" s="1"/>
  <c r="N19" i="3"/>
  <c r="W19" i="3" s="1"/>
  <c r="X19" i="3"/>
  <c r="Y19" i="3"/>
  <c r="Z19" i="3"/>
  <c r="AA19" i="3"/>
  <c r="AB19" i="3"/>
  <c r="AC19" i="3"/>
  <c r="AD19" i="3"/>
  <c r="E20" i="3"/>
  <c r="D20" i="3" s="1"/>
  <c r="N20" i="3"/>
  <c r="M20" i="3" s="1"/>
  <c r="V20" i="3" s="1"/>
  <c r="X20" i="3"/>
  <c r="Y20" i="3"/>
  <c r="Z20" i="3"/>
  <c r="AA20" i="3"/>
  <c r="AB20" i="3"/>
  <c r="AC20" i="3"/>
  <c r="AD20" i="3"/>
  <c r="E21" i="3"/>
  <c r="D21" i="3" s="1"/>
  <c r="N21" i="3"/>
  <c r="M21" i="3" s="1"/>
  <c r="V21" i="3" s="1"/>
  <c r="X21" i="3"/>
  <c r="Y21" i="3"/>
  <c r="Z21" i="3"/>
  <c r="AA21" i="3"/>
  <c r="AB21" i="3"/>
  <c r="AC21" i="3"/>
  <c r="AD21" i="3"/>
  <c r="E22" i="3"/>
  <c r="D22" i="3" s="1"/>
  <c r="N22" i="3"/>
  <c r="X22" i="3"/>
  <c r="Y22" i="3"/>
  <c r="Z22" i="3"/>
  <c r="AA22" i="3"/>
  <c r="AB22" i="3"/>
  <c r="AC22" i="3"/>
  <c r="AD22" i="3"/>
  <c r="E23" i="3"/>
  <c r="D23" i="3" s="1"/>
  <c r="N23" i="3"/>
  <c r="M23" i="3" s="1"/>
  <c r="V23" i="3" s="1"/>
  <c r="X23" i="3"/>
  <c r="Y23" i="3"/>
  <c r="Z23" i="3"/>
  <c r="AA23" i="3"/>
  <c r="AB23" i="3"/>
  <c r="AC23" i="3"/>
  <c r="AD23" i="3"/>
  <c r="E24" i="3"/>
  <c r="D24" i="3" s="1"/>
  <c r="N24" i="3"/>
  <c r="M24" i="3" s="1"/>
  <c r="V24" i="3" s="1"/>
  <c r="X24" i="3"/>
  <c r="Y24" i="3"/>
  <c r="Z24" i="3"/>
  <c r="AA24" i="3"/>
  <c r="AB24" i="3"/>
  <c r="AC24" i="3"/>
  <c r="AD24" i="3"/>
  <c r="E25" i="3"/>
  <c r="D25" i="3" s="1"/>
  <c r="N25" i="3"/>
  <c r="M25" i="3" s="1"/>
  <c r="V25" i="3" s="1"/>
  <c r="W25" i="3"/>
  <c r="X25" i="3"/>
  <c r="Y25" i="3"/>
  <c r="Z25" i="3"/>
  <c r="AA25" i="3"/>
  <c r="AB25" i="3"/>
  <c r="AC25" i="3"/>
  <c r="AD25" i="3"/>
  <c r="E26" i="3"/>
  <c r="D26" i="3" s="1"/>
  <c r="N26" i="3"/>
  <c r="X26" i="3"/>
  <c r="Y26" i="3"/>
  <c r="Z26" i="3"/>
  <c r="AA26" i="3"/>
  <c r="AB26" i="3"/>
  <c r="AC26" i="3"/>
  <c r="AD26" i="3"/>
  <c r="E27" i="3"/>
  <c r="D27" i="3" s="1"/>
  <c r="N27" i="3"/>
  <c r="W27" i="3" s="1"/>
  <c r="X27" i="3"/>
  <c r="Y27" i="3"/>
  <c r="Z27" i="3"/>
  <c r="AA27" i="3"/>
  <c r="AB27" i="3"/>
  <c r="AC27" i="3"/>
  <c r="AD27" i="3"/>
  <c r="E28" i="3"/>
  <c r="D28" i="3" s="1"/>
  <c r="N28" i="3"/>
  <c r="M28" i="3" s="1"/>
  <c r="V28" i="3" s="1"/>
  <c r="X28" i="3"/>
  <c r="Y28" i="3"/>
  <c r="Z28" i="3"/>
  <c r="AA28" i="3"/>
  <c r="AB28" i="3"/>
  <c r="AC28" i="3"/>
  <c r="AD28" i="3"/>
  <c r="E29" i="3"/>
  <c r="D29" i="3" s="1"/>
  <c r="N29" i="3"/>
  <c r="M29" i="3" s="1"/>
  <c r="V29" i="3" s="1"/>
  <c r="X29" i="3"/>
  <c r="Y29" i="3"/>
  <c r="Z29" i="3"/>
  <c r="AA29" i="3"/>
  <c r="AB29" i="3"/>
  <c r="AC29" i="3"/>
  <c r="AD29" i="3"/>
  <c r="E30" i="3"/>
  <c r="D30" i="3" s="1"/>
  <c r="N30" i="3"/>
  <c r="X30" i="3"/>
  <c r="Y30" i="3"/>
  <c r="Z30" i="3"/>
  <c r="AA30" i="3"/>
  <c r="AB30" i="3"/>
  <c r="AC30" i="3"/>
  <c r="AD30" i="3"/>
  <c r="E31" i="3"/>
  <c r="D31" i="3" s="1"/>
  <c r="N31" i="3"/>
  <c r="M31" i="3" s="1"/>
  <c r="V31" i="3" s="1"/>
  <c r="X31" i="3"/>
  <c r="Y31" i="3"/>
  <c r="Z31" i="3"/>
  <c r="AA31" i="3"/>
  <c r="AB31" i="3"/>
  <c r="AC31" i="3"/>
  <c r="AD31" i="3"/>
  <c r="E32" i="3"/>
  <c r="D32" i="3" s="1"/>
  <c r="N32" i="3"/>
  <c r="M32" i="3" s="1"/>
  <c r="V32" i="3" s="1"/>
  <c r="X32" i="3"/>
  <c r="Y32" i="3"/>
  <c r="Z32" i="3"/>
  <c r="AA32" i="3"/>
  <c r="AB32" i="3"/>
  <c r="AC32" i="3"/>
  <c r="AD32" i="3"/>
  <c r="E33" i="3"/>
  <c r="D33" i="3" s="1"/>
  <c r="N33" i="3"/>
  <c r="M33" i="3" s="1"/>
  <c r="V33" i="3" s="1"/>
  <c r="X33" i="3"/>
  <c r="Y33" i="3"/>
  <c r="Z33" i="3"/>
  <c r="AA33" i="3"/>
  <c r="AB33" i="3"/>
  <c r="AC33" i="3"/>
  <c r="AD33" i="3"/>
  <c r="E34" i="3"/>
  <c r="D34" i="3" s="1"/>
  <c r="N34" i="3"/>
  <c r="X34" i="3"/>
  <c r="Y34" i="3"/>
  <c r="Z34" i="3"/>
  <c r="AA34" i="3"/>
  <c r="AB34" i="3"/>
  <c r="AC34" i="3"/>
  <c r="AD34" i="3"/>
  <c r="E35" i="3"/>
  <c r="D35" i="3" s="1"/>
  <c r="N35" i="3"/>
  <c r="W35" i="3" s="1"/>
  <c r="X35" i="3"/>
  <c r="Y35" i="3"/>
  <c r="Z35" i="3"/>
  <c r="AA35" i="3"/>
  <c r="AB35" i="3"/>
  <c r="AC35" i="3"/>
  <c r="AD35" i="3"/>
  <c r="E36" i="3"/>
  <c r="D36" i="3" s="1"/>
  <c r="N36" i="3"/>
  <c r="M36" i="3" s="1"/>
  <c r="V36" i="3" s="1"/>
  <c r="X36" i="3"/>
  <c r="Y36" i="3"/>
  <c r="Z36" i="3"/>
  <c r="AA36" i="3"/>
  <c r="AB36" i="3"/>
  <c r="AC36" i="3"/>
  <c r="AD36" i="3"/>
  <c r="E37" i="3"/>
  <c r="D37" i="3" s="1"/>
  <c r="N37" i="3"/>
  <c r="M37" i="3" s="1"/>
  <c r="V37" i="3" s="1"/>
  <c r="X37" i="3"/>
  <c r="Y37" i="3"/>
  <c r="Z37" i="3"/>
  <c r="AA37" i="3"/>
  <c r="AB37" i="3"/>
  <c r="AC37" i="3"/>
  <c r="AD37" i="3"/>
  <c r="E38" i="3"/>
  <c r="D38" i="3" s="1"/>
  <c r="N38" i="3"/>
  <c r="X38" i="3"/>
  <c r="Y38" i="3"/>
  <c r="Z38" i="3"/>
  <c r="AA38" i="3"/>
  <c r="AB38" i="3"/>
  <c r="AC38" i="3"/>
  <c r="AD38" i="3"/>
  <c r="E39" i="3"/>
  <c r="D39" i="3" s="1"/>
  <c r="N39" i="3"/>
  <c r="M39" i="3" s="1"/>
  <c r="V39" i="3" s="1"/>
  <c r="X39" i="3"/>
  <c r="Y39" i="3"/>
  <c r="Z39" i="3"/>
  <c r="AA39" i="3"/>
  <c r="AB39" i="3"/>
  <c r="AC39" i="3"/>
  <c r="AD39" i="3"/>
  <c r="E41" i="3"/>
  <c r="D41" i="3" s="1"/>
  <c r="N41" i="3"/>
  <c r="M41" i="3" s="1"/>
  <c r="V41" i="3" s="1"/>
  <c r="X41" i="3"/>
  <c r="Y41" i="3"/>
  <c r="Z41" i="3"/>
  <c r="AA41" i="3"/>
  <c r="AB41" i="3"/>
  <c r="AC41" i="3"/>
  <c r="AD41" i="3"/>
  <c r="E42" i="3"/>
  <c r="D42" i="3" s="1"/>
  <c r="N42" i="3"/>
  <c r="X42" i="3"/>
  <c r="Y42" i="3"/>
  <c r="Z42" i="3"/>
  <c r="AA42" i="3"/>
  <c r="AB42" i="3"/>
  <c r="AC42" i="3"/>
  <c r="AD42" i="3"/>
  <c r="E43" i="3"/>
  <c r="D43" i="3" s="1"/>
  <c r="N43" i="3"/>
  <c r="W43" i="3" s="1"/>
  <c r="X43" i="3"/>
  <c r="Y43" i="3"/>
  <c r="Z43" i="3"/>
  <c r="AA43" i="3"/>
  <c r="AB43" i="3"/>
  <c r="AC43" i="3"/>
  <c r="AD43" i="3"/>
  <c r="E44" i="3"/>
  <c r="D44" i="3" s="1"/>
  <c r="N44" i="3"/>
  <c r="M44" i="3" s="1"/>
  <c r="V44" i="3" s="1"/>
  <c r="X44" i="3"/>
  <c r="Y44" i="3"/>
  <c r="Z44" i="3"/>
  <c r="AA44" i="3"/>
  <c r="AB44" i="3"/>
  <c r="AC44" i="3"/>
  <c r="AD44" i="3"/>
  <c r="E45" i="3"/>
  <c r="D45" i="3" s="1"/>
  <c r="N45" i="3"/>
  <c r="M45" i="3" s="1"/>
  <c r="V45" i="3" s="1"/>
  <c r="X45" i="3"/>
  <c r="Y45" i="3"/>
  <c r="Z45" i="3"/>
  <c r="AA45" i="3"/>
  <c r="AB45" i="3"/>
  <c r="AC45" i="3"/>
  <c r="AD45" i="3"/>
  <c r="E46" i="3"/>
  <c r="D46" i="3" s="1"/>
  <c r="N46" i="3"/>
  <c r="X46" i="3"/>
  <c r="Y46" i="3"/>
  <c r="Z46" i="3"/>
  <c r="AA46" i="3"/>
  <c r="AB46" i="3"/>
  <c r="AC46" i="3"/>
  <c r="AD46" i="3"/>
  <c r="E47" i="3"/>
  <c r="D47" i="3" s="1"/>
  <c r="N47" i="3"/>
  <c r="M47" i="3" s="1"/>
  <c r="V47" i="3" s="1"/>
  <c r="X47" i="3"/>
  <c r="Y47" i="3"/>
  <c r="Z47" i="3"/>
  <c r="AA47" i="3"/>
  <c r="AB47" i="3"/>
  <c r="AC47" i="3"/>
  <c r="AD47" i="3"/>
  <c r="E48" i="3"/>
  <c r="D48" i="3" s="1"/>
  <c r="N48" i="3"/>
  <c r="M48" i="3" s="1"/>
  <c r="V48" i="3" s="1"/>
  <c r="X48" i="3"/>
  <c r="Y48" i="3"/>
  <c r="Z48" i="3"/>
  <c r="AA48" i="3"/>
  <c r="AB48" i="3"/>
  <c r="AC48" i="3"/>
  <c r="AD48" i="3"/>
  <c r="E49" i="3"/>
  <c r="D49" i="3" s="1"/>
  <c r="N49" i="3"/>
  <c r="M49" i="3" s="1"/>
  <c r="V49" i="3" s="1"/>
  <c r="X49" i="3"/>
  <c r="Y49" i="3"/>
  <c r="Z49" i="3"/>
  <c r="AA49" i="3"/>
  <c r="AB49" i="3"/>
  <c r="AC49" i="3"/>
  <c r="AD49" i="3"/>
  <c r="E50" i="3"/>
  <c r="D50" i="3" s="1"/>
  <c r="N50" i="3"/>
  <c r="X50" i="3"/>
  <c r="Y50" i="3"/>
  <c r="Z50" i="3"/>
  <c r="AA50" i="3"/>
  <c r="AB50" i="3"/>
  <c r="AC50" i="3"/>
  <c r="AD50" i="3"/>
  <c r="E51" i="3"/>
  <c r="D51" i="3" s="1"/>
  <c r="N51" i="3"/>
  <c r="W51" i="3" s="1"/>
  <c r="X51" i="3"/>
  <c r="Y51" i="3"/>
  <c r="Z51" i="3"/>
  <c r="AA51" i="3"/>
  <c r="AB51" i="3"/>
  <c r="AC51" i="3"/>
  <c r="AD51" i="3"/>
  <c r="E52" i="3"/>
  <c r="D52" i="3" s="1"/>
  <c r="N52" i="3"/>
  <c r="M52" i="3" s="1"/>
  <c r="V52" i="3" s="1"/>
  <c r="X52" i="3"/>
  <c r="Y52" i="3"/>
  <c r="Z52" i="3"/>
  <c r="AA52" i="3"/>
  <c r="AB52" i="3"/>
  <c r="AC52" i="3"/>
  <c r="AD52" i="3"/>
  <c r="E53" i="3"/>
  <c r="D53" i="3" s="1"/>
  <c r="N53" i="3"/>
  <c r="M53" i="3" s="1"/>
  <c r="V53" i="3" s="1"/>
  <c r="X53" i="3"/>
  <c r="Y53" i="3"/>
  <c r="Z53" i="3"/>
  <c r="AA53" i="3"/>
  <c r="AB53" i="3"/>
  <c r="AC53" i="3"/>
  <c r="AD53" i="3"/>
  <c r="E7" i="2"/>
  <c r="D7" i="2" s="1"/>
  <c r="N7" i="2"/>
  <c r="X7" i="2"/>
  <c r="Y7" i="2"/>
  <c r="Z7" i="2"/>
  <c r="AA7" i="2"/>
  <c r="AB7" i="2"/>
  <c r="AC7" i="2"/>
  <c r="AD7" i="2"/>
  <c r="AF7" i="2"/>
  <c r="AE7" i="2" s="1"/>
  <c r="AN7" i="2"/>
  <c r="AM7" i="2" s="1"/>
  <c r="AS7" i="2"/>
  <c r="AX7" i="2"/>
  <c r="BH7" i="2"/>
  <c r="BG7" i="2" s="1"/>
  <c r="BP7" i="2"/>
  <c r="BU7" i="2"/>
  <c r="CW7" i="2" s="1"/>
  <c r="BZ7" i="2"/>
  <c r="DB7" i="2" s="1"/>
  <c r="CK7" i="2"/>
  <c r="CL7" i="2"/>
  <c r="CM7" i="2"/>
  <c r="CN7" i="2"/>
  <c r="CO7" i="2"/>
  <c r="CS7" i="2"/>
  <c r="CT7" i="2"/>
  <c r="CU7" i="2"/>
  <c r="CV7" i="2"/>
  <c r="CX7" i="2"/>
  <c r="CY7" i="2"/>
  <c r="CZ7" i="2"/>
  <c r="DA7" i="2"/>
  <c r="DC7" i="2"/>
  <c r="DD7" i="2"/>
  <c r="DE7" i="2"/>
  <c r="DF7" i="2"/>
  <c r="DH7" i="2"/>
  <c r="DI7" i="2"/>
  <c r="E8" i="2"/>
  <c r="D8" i="2" s="1"/>
  <c r="N8" i="2"/>
  <c r="X8" i="2"/>
  <c r="Y8" i="2"/>
  <c r="Z8" i="2"/>
  <c r="AA8" i="2"/>
  <c r="AB8" i="2"/>
  <c r="AC8" i="2"/>
  <c r="AD8" i="2"/>
  <c r="AF8" i="2"/>
  <c r="AN8" i="2"/>
  <c r="AS8" i="2"/>
  <c r="AX8" i="2"/>
  <c r="BH8" i="2"/>
  <c r="BG8" i="2" s="1"/>
  <c r="BP8" i="2"/>
  <c r="BU8" i="2"/>
  <c r="CW8" i="2" s="1"/>
  <c r="BZ8" i="2"/>
  <c r="CK8" i="2"/>
  <c r="CL8" i="2"/>
  <c r="CM8" i="2"/>
  <c r="CN8" i="2"/>
  <c r="CO8" i="2"/>
  <c r="CS8" i="2"/>
  <c r="CT8" i="2"/>
  <c r="CU8" i="2"/>
  <c r="CV8" i="2"/>
  <c r="CX8" i="2"/>
  <c r="CY8" i="2"/>
  <c r="CZ8" i="2"/>
  <c r="DA8" i="2"/>
  <c r="DC8" i="2"/>
  <c r="DD8" i="2"/>
  <c r="DE8" i="2"/>
  <c r="DF8" i="2"/>
  <c r="DH8" i="2"/>
  <c r="DI8" i="2"/>
  <c r="E9" i="2"/>
  <c r="D9" i="2" s="1"/>
  <c r="M9" i="2"/>
  <c r="N9" i="2"/>
  <c r="X9" i="2"/>
  <c r="Y9" i="2"/>
  <c r="Z9" i="2"/>
  <c r="AA9" i="2"/>
  <c r="AB9" i="2"/>
  <c r="AC9" i="2"/>
  <c r="AD9" i="2"/>
  <c r="AF9" i="2"/>
  <c r="AE9" i="2" s="1"/>
  <c r="AN9" i="2"/>
  <c r="AS9" i="2"/>
  <c r="AX9" i="2"/>
  <c r="BH9" i="2"/>
  <c r="BP9" i="2"/>
  <c r="BU9" i="2"/>
  <c r="BZ9" i="2"/>
  <c r="CK9" i="2"/>
  <c r="CL9" i="2"/>
  <c r="CM9" i="2"/>
  <c r="CN9" i="2"/>
  <c r="CO9" i="2"/>
  <c r="CR9" i="2"/>
  <c r="CS9" i="2"/>
  <c r="CT9" i="2"/>
  <c r="CU9" i="2"/>
  <c r="CV9" i="2"/>
  <c r="CX9" i="2"/>
  <c r="CY9" i="2"/>
  <c r="CZ9" i="2"/>
  <c r="DA9" i="2"/>
  <c r="DC9" i="2"/>
  <c r="DD9" i="2"/>
  <c r="DE9" i="2"/>
  <c r="DF9" i="2"/>
  <c r="DH9" i="2"/>
  <c r="DI9" i="2"/>
  <c r="E10" i="2"/>
  <c r="D10" i="2" s="1"/>
  <c r="N10" i="2"/>
  <c r="M10" i="2" s="1"/>
  <c r="X10" i="2"/>
  <c r="Y10" i="2"/>
  <c r="Z10" i="2"/>
  <c r="AA10" i="2"/>
  <c r="AB10" i="2"/>
  <c r="AC10" i="2"/>
  <c r="AD10" i="2"/>
  <c r="AF10" i="2"/>
  <c r="AE10" i="2" s="1"/>
  <c r="AN10" i="2"/>
  <c r="AS10" i="2"/>
  <c r="AX10" i="2"/>
  <c r="BH10" i="2"/>
  <c r="BG10" i="2" s="1"/>
  <c r="BP10" i="2"/>
  <c r="BU10" i="2"/>
  <c r="CW10" i="2" s="1"/>
  <c r="BZ10" i="2"/>
  <c r="CK10" i="2"/>
  <c r="CL10" i="2"/>
  <c r="CM10" i="2"/>
  <c r="CN10" i="2"/>
  <c r="CO10" i="2"/>
  <c r="CS10" i="2"/>
  <c r="CT10" i="2"/>
  <c r="CU10" i="2"/>
  <c r="CV10" i="2"/>
  <c r="CX10" i="2"/>
  <c r="CY10" i="2"/>
  <c r="CZ10" i="2"/>
  <c r="DA10" i="2"/>
  <c r="DB10" i="2"/>
  <c r="DC10" i="2"/>
  <c r="DD10" i="2"/>
  <c r="DE10" i="2"/>
  <c r="DF10" i="2"/>
  <c r="DH10" i="2"/>
  <c r="DI10" i="2"/>
  <c r="E11" i="2"/>
  <c r="D11" i="2" s="1"/>
  <c r="N11" i="2"/>
  <c r="X11" i="2"/>
  <c r="Y11" i="2"/>
  <c r="Z11" i="2"/>
  <c r="AA11" i="2"/>
  <c r="AB11" i="2"/>
  <c r="AC11" i="2"/>
  <c r="AD11" i="2"/>
  <c r="AF11" i="2"/>
  <c r="AE11" i="2" s="1"/>
  <c r="AN11" i="2"/>
  <c r="AS11" i="2"/>
  <c r="AX11" i="2"/>
  <c r="BH11" i="2"/>
  <c r="BG11" i="2" s="1"/>
  <c r="BP11" i="2"/>
  <c r="BU11" i="2"/>
  <c r="BZ11" i="2"/>
  <c r="DB11" i="2" s="1"/>
  <c r="CJ11" i="2"/>
  <c r="CK11" i="2"/>
  <c r="CL11" i="2"/>
  <c r="CM11" i="2"/>
  <c r="CN11" i="2"/>
  <c r="CO11" i="2"/>
  <c r="CS11" i="2"/>
  <c r="CT11" i="2"/>
  <c r="CU11" i="2"/>
  <c r="CV11" i="2"/>
  <c r="CX11" i="2"/>
  <c r="CY11" i="2"/>
  <c r="CZ11" i="2"/>
  <c r="DA11" i="2"/>
  <c r="DC11" i="2"/>
  <c r="DD11" i="2"/>
  <c r="DE11" i="2"/>
  <c r="DF11" i="2"/>
  <c r="DH11" i="2"/>
  <c r="DI11" i="2"/>
  <c r="E12" i="2"/>
  <c r="D12" i="2" s="1"/>
  <c r="N12" i="2"/>
  <c r="M12" i="2" s="1"/>
  <c r="X12" i="2"/>
  <c r="Y12" i="2"/>
  <c r="Z12" i="2"/>
  <c r="AA12" i="2"/>
  <c r="AB12" i="2"/>
  <c r="AC12" i="2"/>
  <c r="AD12" i="2"/>
  <c r="AF12" i="2"/>
  <c r="AN12" i="2"/>
  <c r="AS12" i="2"/>
  <c r="AX12" i="2"/>
  <c r="BH12" i="2"/>
  <c r="BG12" i="2" s="1"/>
  <c r="BP12" i="2"/>
  <c r="CR12" i="2" s="1"/>
  <c r="BU12" i="2"/>
  <c r="CW12" i="2" s="1"/>
  <c r="BZ12" i="2"/>
  <c r="CK12" i="2"/>
  <c r="CL12" i="2"/>
  <c r="CM12" i="2"/>
  <c r="CN12" i="2"/>
  <c r="CO12" i="2"/>
  <c r="CS12" i="2"/>
  <c r="CT12" i="2"/>
  <c r="CU12" i="2"/>
  <c r="CV12" i="2"/>
  <c r="CX12" i="2"/>
  <c r="CY12" i="2"/>
  <c r="CZ12" i="2"/>
  <c r="DA12" i="2"/>
  <c r="DC12" i="2"/>
  <c r="DD12" i="2"/>
  <c r="DE12" i="2"/>
  <c r="DF12" i="2"/>
  <c r="DH12" i="2"/>
  <c r="DI12" i="2"/>
  <c r="E13" i="2"/>
  <c r="D13" i="2" s="1"/>
  <c r="N13" i="2"/>
  <c r="X13" i="2"/>
  <c r="Y13" i="2"/>
  <c r="Z13" i="2"/>
  <c r="AA13" i="2"/>
  <c r="AB13" i="2"/>
  <c r="AC13" i="2"/>
  <c r="AD13" i="2"/>
  <c r="AF13" i="2"/>
  <c r="AE13" i="2" s="1"/>
  <c r="AN13" i="2"/>
  <c r="AS13" i="2"/>
  <c r="AX13" i="2"/>
  <c r="BH13" i="2"/>
  <c r="BP13" i="2"/>
  <c r="BU13" i="2"/>
  <c r="BZ13" i="2"/>
  <c r="CK13" i="2"/>
  <c r="CL13" i="2"/>
  <c r="CM13" i="2"/>
  <c r="CN13" i="2"/>
  <c r="CO13" i="2"/>
  <c r="CR13" i="2"/>
  <c r="CS13" i="2"/>
  <c r="CT13" i="2"/>
  <c r="CU13" i="2"/>
  <c r="CV13" i="2"/>
  <c r="CX13" i="2"/>
  <c r="CY13" i="2"/>
  <c r="CZ13" i="2"/>
  <c r="DA13" i="2"/>
  <c r="DC13" i="2"/>
  <c r="DD13" i="2"/>
  <c r="DE13" i="2"/>
  <c r="DF13" i="2"/>
  <c r="DH13" i="2"/>
  <c r="DI13" i="2"/>
  <c r="E14" i="2"/>
  <c r="D14" i="2" s="1"/>
  <c r="N14" i="2"/>
  <c r="M14" i="2" s="1"/>
  <c r="X14" i="2"/>
  <c r="Y14" i="2"/>
  <c r="Z14" i="2"/>
  <c r="AA14" i="2"/>
  <c r="AB14" i="2"/>
  <c r="AC14" i="2"/>
  <c r="AD14" i="2"/>
  <c r="AF14" i="2"/>
  <c r="AE14" i="2" s="1"/>
  <c r="AN14" i="2"/>
  <c r="AS14" i="2"/>
  <c r="AX14" i="2"/>
  <c r="BH14" i="2"/>
  <c r="BG14" i="2" s="1"/>
  <c r="CI14" i="2" s="1"/>
  <c r="BP14" i="2"/>
  <c r="BU14" i="2"/>
  <c r="BZ14" i="2"/>
  <c r="DB14" i="2" s="1"/>
  <c r="CK14" i="2"/>
  <c r="CL14" i="2"/>
  <c r="CM14" i="2"/>
  <c r="CN14" i="2"/>
  <c r="CO14" i="2"/>
  <c r="CS14" i="2"/>
  <c r="CT14" i="2"/>
  <c r="CU14" i="2"/>
  <c r="CV14" i="2"/>
  <c r="CW14" i="2"/>
  <c r="CX14" i="2"/>
  <c r="CY14" i="2"/>
  <c r="CZ14" i="2"/>
  <c r="DA14" i="2"/>
  <c r="DC14" i="2"/>
  <c r="DD14" i="2"/>
  <c r="DE14" i="2"/>
  <c r="DF14" i="2"/>
  <c r="DH14" i="2"/>
  <c r="DI14" i="2"/>
  <c r="E15" i="2"/>
  <c r="D15" i="2" s="1"/>
  <c r="N15" i="2"/>
  <c r="X15" i="2"/>
  <c r="Y15" i="2"/>
  <c r="Z15" i="2"/>
  <c r="AA15" i="2"/>
  <c r="AB15" i="2"/>
  <c r="AC15" i="2"/>
  <c r="AD15" i="2"/>
  <c r="AF15" i="2"/>
  <c r="AE15" i="2" s="1"/>
  <c r="AN15" i="2"/>
  <c r="AS15" i="2"/>
  <c r="AX15" i="2"/>
  <c r="BH15" i="2"/>
  <c r="BG15" i="2" s="1"/>
  <c r="BP15" i="2"/>
  <c r="BU15" i="2"/>
  <c r="CW15" i="2" s="1"/>
  <c r="BZ15" i="2"/>
  <c r="CK15" i="2"/>
  <c r="CL15" i="2"/>
  <c r="CM15" i="2"/>
  <c r="CN15" i="2"/>
  <c r="CO15" i="2"/>
  <c r="CS15" i="2"/>
  <c r="CT15" i="2"/>
  <c r="CU15" i="2"/>
  <c r="CV15" i="2"/>
  <c r="CX15" i="2"/>
  <c r="CY15" i="2"/>
  <c r="CZ15" i="2"/>
  <c r="DA15" i="2"/>
  <c r="DB15" i="2"/>
  <c r="DC15" i="2"/>
  <c r="DD15" i="2"/>
  <c r="DE15" i="2"/>
  <c r="DF15" i="2"/>
  <c r="DH15" i="2"/>
  <c r="DI15" i="2"/>
  <c r="E16" i="2"/>
  <c r="D16" i="2" s="1"/>
  <c r="M16" i="2"/>
  <c r="N16" i="2"/>
  <c r="X16" i="2"/>
  <c r="Y16" i="2"/>
  <c r="Z16" i="2"/>
  <c r="AA16" i="2"/>
  <c r="AB16" i="2"/>
  <c r="AC16" i="2"/>
  <c r="AD16" i="2"/>
  <c r="AF16" i="2"/>
  <c r="AE16" i="2" s="1"/>
  <c r="AN16" i="2"/>
  <c r="AS16" i="2"/>
  <c r="AX16" i="2"/>
  <c r="BH16" i="2"/>
  <c r="BG16" i="2" s="1"/>
  <c r="BP16" i="2"/>
  <c r="BU16" i="2"/>
  <c r="BZ16" i="2"/>
  <c r="CK16" i="2"/>
  <c r="CL16" i="2"/>
  <c r="CM16" i="2"/>
  <c r="CN16" i="2"/>
  <c r="CO16" i="2"/>
  <c r="CS16" i="2"/>
  <c r="CT16" i="2"/>
  <c r="CU16" i="2"/>
  <c r="CV16" i="2"/>
  <c r="CW16" i="2"/>
  <c r="CX16" i="2"/>
  <c r="CY16" i="2"/>
  <c r="CZ16" i="2"/>
  <c r="DA16" i="2"/>
  <c r="DC16" i="2"/>
  <c r="DD16" i="2"/>
  <c r="DE16" i="2"/>
  <c r="DF16" i="2"/>
  <c r="DH16" i="2"/>
  <c r="DI16" i="2"/>
  <c r="E17" i="2"/>
  <c r="D17" i="2" s="1"/>
  <c r="N17" i="2"/>
  <c r="W17" i="2" s="1"/>
  <c r="X17" i="2"/>
  <c r="Y17" i="2"/>
  <c r="Z17" i="2"/>
  <c r="AA17" i="2"/>
  <c r="AB17" i="2"/>
  <c r="AC17" i="2"/>
  <c r="AD17" i="2"/>
  <c r="AF17" i="2"/>
  <c r="AE17" i="2" s="1"/>
  <c r="AM17" i="2"/>
  <c r="AN17" i="2"/>
  <c r="AS17" i="2"/>
  <c r="AX17" i="2"/>
  <c r="BH17" i="2"/>
  <c r="BG17" i="2" s="1"/>
  <c r="BP17" i="2"/>
  <c r="BU17" i="2"/>
  <c r="BZ17" i="2"/>
  <c r="DB17" i="2" s="1"/>
  <c r="CK17" i="2"/>
  <c r="CL17" i="2"/>
  <c r="CM17" i="2"/>
  <c r="CN17" i="2"/>
  <c r="CO17" i="2"/>
  <c r="CR17" i="2"/>
  <c r="CS17" i="2"/>
  <c r="CT17" i="2"/>
  <c r="CU17" i="2"/>
  <c r="CV17" i="2"/>
  <c r="CX17" i="2"/>
  <c r="CY17" i="2"/>
  <c r="CZ17" i="2"/>
  <c r="DA17" i="2"/>
  <c r="DC17" i="2"/>
  <c r="DD17" i="2"/>
  <c r="DE17" i="2"/>
  <c r="DF17" i="2"/>
  <c r="DH17" i="2"/>
  <c r="DI17" i="2"/>
  <c r="E18" i="2"/>
  <c r="D18" i="2" s="1"/>
  <c r="N18" i="2"/>
  <c r="M18" i="2" s="1"/>
  <c r="X18" i="2"/>
  <c r="Y18" i="2"/>
  <c r="Z18" i="2"/>
  <c r="AA18" i="2"/>
  <c r="AB18" i="2"/>
  <c r="AC18" i="2"/>
  <c r="AD18" i="2"/>
  <c r="AF18" i="2"/>
  <c r="AN18" i="2"/>
  <c r="AS18" i="2"/>
  <c r="AX18" i="2"/>
  <c r="BH18" i="2"/>
  <c r="BG18" i="2" s="1"/>
  <c r="BP18" i="2"/>
  <c r="BU18" i="2"/>
  <c r="BZ18" i="2"/>
  <c r="CK18" i="2"/>
  <c r="CL18" i="2"/>
  <c r="CM18" i="2"/>
  <c r="CN18" i="2"/>
  <c r="CO18" i="2"/>
  <c r="CS18" i="2"/>
  <c r="CT18" i="2"/>
  <c r="CU18" i="2"/>
  <c r="CV18" i="2"/>
  <c r="CX18" i="2"/>
  <c r="CY18" i="2"/>
  <c r="CZ18" i="2"/>
  <c r="DA18" i="2"/>
  <c r="DC18" i="2"/>
  <c r="DD18" i="2"/>
  <c r="DE18" i="2"/>
  <c r="DF18" i="2"/>
  <c r="DH18" i="2"/>
  <c r="DI18" i="2"/>
  <c r="E19" i="2"/>
  <c r="W19" i="2" s="1"/>
  <c r="N19" i="2"/>
  <c r="M19" i="2" s="1"/>
  <c r="X19" i="2"/>
  <c r="Y19" i="2"/>
  <c r="Z19" i="2"/>
  <c r="AA19" i="2"/>
  <c r="AB19" i="2"/>
  <c r="AC19" i="2"/>
  <c r="AD19" i="2"/>
  <c r="AF19" i="2"/>
  <c r="AE19" i="2" s="1"/>
  <c r="AN19" i="2"/>
  <c r="AS19" i="2"/>
  <c r="AX19" i="2"/>
  <c r="BH19" i="2"/>
  <c r="BG19" i="2" s="1"/>
  <c r="BP19" i="2"/>
  <c r="BU19" i="2"/>
  <c r="BZ19" i="2"/>
  <c r="DB19" i="2" s="1"/>
  <c r="CK19" i="2"/>
  <c r="CL19" i="2"/>
  <c r="CM19" i="2"/>
  <c r="CN19" i="2"/>
  <c r="CO19" i="2"/>
  <c r="CR19" i="2"/>
  <c r="CS19" i="2"/>
  <c r="CT19" i="2"/>
  <c r="CU19" i="2"/>
  <c r="CV19" i="2"/>
  <c r="CX19" i="2"/>
  <c r="CY19" i="2"/>
  <c r="CZ19" i="2"/>
  <c r="DA19" i="2"/>
  <c r="DC19" i="2"/>
  <c r="DD19" i="2"/>
  <c r="DE19" i="2"/>
  <c r="DF19" i="2"/>
  <c r="DH19" i="2"/>
  <c r="DI19" i="2"/>
  <c r="E20" i="2"/>
  <c r="D20" i="2" s="1"/>
  <c r="N20" i="2"/>
  <c r="M20" i="2" s="1"/>
  <c r="X20" i="2"/>
  <c r="Y20" i="2"/>
  <c r="Z20" i="2"/>
  <c r="AA20" i="2"/>
  <c r="AB20" i="2"/>
  <c r="AC20" i="2"/>
  <c r="AD20" i="2"/>
  <c r="AF20" i="2"/>
  <c r="AE20" i="2" s="1"/>
  <c r="AN20" i="2"/>
  <c r="AS20" i="2"/>
  <c r="AX20" i="2"/>
  <c r="BH20" i="2"/>
  <c r="BG20" i="2" s="1"/>
  <c r="CI20" i="2" s="1"/>
  <c r="BP20" i="2"/>
  <c r="BU20" i="2"/>
  <c r="BZ20" i="2"/>
  <c r="CK20" i="2"/>
  <c r="CL20" i="2"/>
  <c r="CM20" i="2"/>
  <c r="CN20" i="2"/>
  <c r="CO20" i="2"/>
  <c r="CS20" i="2"/>
  <c r="CT20" i="2"/>
  <c r="CU20" i="2"/>
  <c r="CV20" i="2"/>
  <c r="CX20" i="2"/>
  <c r="CY20" i="2"/>
  <c r="CZ20" i="2"/>
  <c r="DA20" i="2"/>
  <c r="DC20" i="2"/>
  <c r="DD20" i="2"/>
  <c r="DE20" i="2"/>
  <c r="DF20" i="2"/>
  <c r="DH20" i="2"/>
  <c r="DI20" i="2"/>
  <c r="E21" i="2"/>
  <c r="D21" i="2" s="1"/>
  <c r="N21" i="2"/>
  <c r="W21" i="2" s="1"/>
  <c r="X21" i="2"/>
  <c r="Y21" i="2"/>
  <c r="Z21" i="2"/>
  <c r="AA21" i="2"/>
  <c r="AB21" i="2"/>
  <c r="AC21" i="2"/>
  <c r="AD21" i="2"/>
  <c r="AF21" i="2"/>
  <c r="AE21" i="2" s="1"/>
  <c r="AN21" i="2"/>
  <c r="AS21" i="2"/>
  <c r="AX21" i="2"/>
  <c r="BH21" i="2"/>
  <c r="BG21" i="2" s="1"/>
  <c r="BP21" i="2"/>
  <c r="BU21" i="2"/>
  <c r="BZ21" i="2"/>
  <c r="CK21" i="2"/>
  <c r="CL21" i="2"/>
  <c r="CM21" i="2"/>
  <c r="CN21" i="2"/>
  <c r="CO21" i="2"/>
  <c r="CR21" i="2"/>
  <c r="CS21" i="2"/>
  <c r="CT21" i="2"/>
  <c r="CU21" i="2"/>
  <c r="CV21" i="2"/>
  <c r="CX21" i="2"/>
  <c r="CY21" i="2"/>
  <c r="CZ21" i="2"/>
  <c r="DA21" i="2"/>
  <c r="DC21" i="2"/>
  <c r="DD21" i="2"/>
  <c r="DE21" i="2"/>
  <c r="DF21" i="2"/>
  <c r="DH21" i="2"/>
  <c r="DI21" i="2"/>
  <c r="E22" i="2"/>
  <c r="D22" i="2" s="1"/>
  <c r="N22" i="2"/>
  <c r="M22" i="2" s="1"/>
  <c r="X22" i="2"/>
  <c r="Y22" i="2"/>
  <c r="Z22" i="2"/>
  <c r="AA22" i="2"/>
  <c r="AB22" i="2"/>
  <c r="AC22" i="2"/>
  <c r="AD22" i="2"/>
  <c r="AF22" i="2"/>
  <c r="AN22" i="2"/>
  <c r="AS22" i="2"/>
  <c r="AX22" i="2"/>
  <c r="BH22" i="2"/>
  <c r="BG22" i="2" s="1"/>
  <c r="BP22" i="2"/>
  <c r="BU22" i="2"/>
  <c r="CW22" i="2" s="1"/>
  <c r="BZ22" i="2"/>
  <c r="CK22" i="2"/>
  <c r="CL22" i="2"/>
  <c r="CM22" i="2"/>
  <c r="CN22" i="2"/>
  <c r="CO22" i="2"/>
  <c r="CS22" i="2"/>
  <c r="CT22" i="2"/>
  <c r="CU22" i="2"/>
  <c r="CV22" i="2"/>
  <c r="CX22" i="2"/>
  <c r="CY22" i="2"/>
  <c r="CZ22" i="2"/>
  <c r="DA22" i="2"/>
  <c r="DC22" i="2"/>
  <c r="DD22" i="2"/>
  <c r="DE22" i="2"/>
  <c r="DF22" i="2"/>
  <c r="DH22" i="2"/>
  <c r="DI22" i="2"/>
  <c r="E23" i="2"/>
  <c r="D23" i="2" s="1"/>
  <c r="N23" i="2"/>
  <c r="M23" i="2" s="1"/>
  <c r="X23" i="2"/>
  <c r="Y23" i="2"/>
  <c r="Z23" i="2"/>
  <c r="AA23" i="2"/>
  <c r="AB23" i="2"/>
  <c r="AC23" i="2"/>
  <c r="AD23" i="2"/>
  <c r="AF23" i="2"/>
  <c r="AE23" i="2" s="1"/>
  <c r="AN23" i="2"/>
  <c r="AS23" i="2"/>
  <c r="AX23" i="2"/>
  <c r="BH23" i="2"/>
  <c r="BP23" i="2"/>
  <c r="BU23" i="2"/>
  <c r="BZ23" i="2"/>
  <c r="DB23" i="2" s="1"/>
  <c r="CK23" i="2"/>
  <c r="CL23" i="2"/>
  <c r="CM23" i="2"/>
  <c r="CN23" i="2"/>
  <c r="CO23" i="2"/>
  <c r="CR23" i="2"/>
  <c r="CS23" i="2"/>
  <c r="CT23" i="2"/>
  <c r="CU23" i="2"/>
  <c r="CV23" i="2"/>
  <c r="CX23" i="2"/>
  <c r="CY23" i="2"/>
  <c r="CZ23" i="2"/>
  <c r="DA23" i="2"/>
  <c r="DC23" i="2"/>
  <c r="DD23" i="2"/>
  <c r="DE23" i="2"/>
  <c r="DF23" i="2"/>
  <c r="DH23" i="2"/>
  <c r="DI23" i="2"/>
  <c r="E24" i="2"/>
  <c r="D24" i="2" s="1"/>
  <c r="N24" i="2"/>
  <c r="W24" i="2" s="1"/>
  <c r="X24" i="2"/>
  <c r="Y24" i="2"/>
  <c r="Z24" i="2"/>
  <c r="AA24" i="2"/>
  <c r="AB24" i="2"/>
  <c r="AC24" i="2"/>
  <c r="AD24" i="2"/>
  <c r="AF24" i="2"/>
  <c r="AE24" i="2" s="1"/>
  <c r="AN24" i="2"/>
  <c r="AS24" i="2"/>
  <c r="AX24" i="2"/>
  <c r="BH24" i="2"/>
  <c r="BG24" i="2" s="1"/>
  <c r="BP24" i="2"/>
  <c r="BU24" i="2"/>
  <c r="CW24" i="2" s="1"/>
  <c r="BZ24" i="2"/>
  <c r="CK24" i="2"/>
  <c r="CL24" i="2"/>
  <c r="CM24" i="2"/>
  <c r="CN24" i="2"/>
  <c r="CO24" i="2"/>
  <c r="CS24" i="2"/>
  <c r="CT24" i="2"/>
  <c r="CU24" i="2"/>
  <c r="CV24" i="2"/>
  <c r="CX24" i="2"/>
  <c r="CY24" i="2"/>
  <c r="CZ24" i="2"/>
  <c r="DA24" i="2"/>
  <c r="DC24" i="2"/>
  <c r="DD24" i="2"/>
  <c r="DE24" i="2"/>
  <c r="DF24" i="2"/>
  <c r="DH24" i="2"/>
  <c r="DI24" i="2"/>
  <c r="E25" i="2"/>
  <c r="D25" i="2" s="1"/>
  <c r="N25" i="2"/>
  <c r="X25" i="2"/>
  <c r="Y25" i="2"/>
  <c r="Z25" i="2"/>
  <c r="AA25" i="2"/>
  <c r="AB25" i="2"/>
  <c r="AC25" i="2"/>
  <c r="AD25" i="2"/>
  <c r="AF25" i="2"/>
  <c r="AE25" i="2" s="1"/>
  <c r="AN25" i="2"/>
  <c r="AM25" i="2" s="1"/>
  <c r="AS25" i="2"/>
  <c r="AX25" i="2"/>
  <c r="BH25" i="2"/>
  <c r="BG25" i="2" s="1"/>
  <c r="BP25" i="2"/>
  <c r="BU25" i="2"/>
  <c r="BZ25" i="2"/>
  <c r="DB25" i="2" s="1"/>
  <c r="CK25" i="2"/>
  <c r="CL25" i="2"/>
  <c r="CM25" i="2"/>
  <c r="CN25" i="2"/>
  <c r="CO25" i="2"/>
  <c r="CS25" i="2"/>
  <c r="CT25" i="2"/>
  <c r="CU25" i="2"/>
  <c r="CV25" i="2"/>
  <c r="CX25" i="2"/>
  <c r="CY25" i="2"/>
  <c r="CZ25" i="2"/>
  <c r="DA25" i="2"/>
  <c r="DC25" i="2"/>
  <c r="DD25" i="2"/>
  <c r="DE25" i="2"/>
  <c r="DF25" i="2"/>
  <c r="DH25" i="2"/>
  <c r="DI25" i="2"/>
  <c r="E26" i="2"/>
  <c r="D26" i="2" s="1"/>
  <c r="N26" i="2"/>
  <c r="M26" i="2" s="1"/>
  <c r="X26" i="2"/>
  <c r="Y26" i="2"/>
  <c r="Z26" i="2"/>
  <c r="AA26" i="2"/>
  <c r="AB26" i="2"/>
  <c r="AC26" i="2"/>
  <c r="AD26" i="2"/>
  <c r="AF26" i="2"/>
  <c r="AN26" i="2"/>
  <c r="AS26" i="2"/>
  <c r="AX26" i="2"/>
  <c r="BH26" i="2"/>
  <c r="BG26" i="2" s="1"/>
  <c r="BP26" i="2"/>
  <c r="BU26" i="2"/>
  <c r="BZ26" i="2"/>
  <c r="CK26" i="2"/>
  <c r="CL26" i="2"/>
  <c r="CM26" i="2"/>
  <c r="CN26" i="2"/>
  <c r="CO26" i="2"/>
  <c r="CS26" i="2"/>
  <c r="CT26" i="2"/>
  <c r="CU26" i="2"/>
  <c r="CV26" i="2"/>
  <c r="CX26" i="2"/>
  <c r="CY26" i="2"/>
  <c r="CZ26" i="2"/>
  <c r="DA26" i="2"/>
  <c r="DC26" i="2"/>
  <c r="DD26" i="2"/>
  <c r="DE26" i="2"/>
  <c r="DF26" i="2"/>
  <c r="DH26" i="2"/>
  <c r="DI26" i="2"/>
  <c r="E27" i="2"/>
  <c r="D27" i="2" s="1"/>
  <c r="N27" i="2"/>
  <c r="M27" i="2" s="1"/>
  <c r="X27" i="2"/>
  <c r="Y27" i="2"/>
  <c r="Z27" i="2"/>
  <c r="AA27" i="2"/>
  <c r="AB27" i="2"/>
  <c r="AC27" i="2"/>
  <c r="AD27" i="2"/>
  <c r="AF27" i="2"/>
  <c r="AE27" i="2" s="1"/>
  <c r="AN27" i="2"/>
  <c r="AS27" i="2"/>
  <c r="AX27" i="2"/>
  <c r="BH27" i="2"/>
  <c r="BP27" i="2"/>
  <c r="BU27" i="2"/>
  <c r="BZ27" i="2"/>
  <c r="CK27" i="2"/>
  <c r="CL27" i="2"/>
  <c r="CM27" i="2"/>
  <c r="CN27" i="2"/>
  <c r="CO27" i="2"/>
  <c r="CR27" i="2"/>
  <c r="CS27" i="2"/>
  <c r="CT27" i="2"/>
  <c r="CU27" i="2"/>
  <c r="CV27" i="2"/>
  <c r="CX27" i="2"/>
  <c r="CY27" i="2"/>
  <c r="CZ27" i="2"/>
  <c r="DA27" i="2"/>
  <c r="DC27" i="2"/>
  <c r="DD27" i="2"/>
  <c r="DE27" i="2"/>
  <c r="DF27" i="2"/>
  <c r="DH27" i="2"/>
  <c r="DI27" i="2"/>
  <c r="E28" i="2"/>
  <c r="D28" i="2" s="1"/>
  <c r="N28" i="2"/>
  <c r="M28" i="2" s="1"/>
  <c r="X28" i="2"/>
  <c r="Y28" i="2"/>
  <c r="Z28" i="2"/>
  <c r="AA28" i="2"/>
  <c r="AB28" i="2"/>
  <c r="AC28" i="2"/>
  <c r="AD28" i="2"/>
  <c r="AF28" i="2"/>
  <c r="AE28" i="2" s="1"/>
  <c r="AN28" i="2"/>
  <c r="AS28" i="2"/>
  <c r="AX28" i="2"/>
  <c r="BH28" i="2"/>
  <c r="BG28" i="2" s="1"/>
  <c r="CI28" i="2" s="1"/>
  <c r="BP28" i="2"/>
  <c r="BU28" i="2"/>
  <c r="BO28" i="2" s="1"/>
  <c r="BZ28" i="2"/>
  <c r="CK28" i="2"/>
  <c r="CL28" i="2"/>
  <c r="CM28" i="2"/>
  <c r="CN28" i="2"/>
  <c r="CO28" i="2"/>
  <c r="CS28" i="2"/>
  <c r="CT28" i="2"/>
  <c r="CU28" i="2"/>
  <c r="CV28" i="2"/>
  <c r="CX28" i="2"/>
  <c r="CY28" i="2"/>
  <c r="CZ28" i="2"/>
  <c r="DA28" i="2"/>
  <c r="DC28" i="2"/>
  <c r="DD28" i="2"/>
  <c r="DE28" i="2"/>
  <c r="DF28" i="2"/>
  <c r="DH28" i="2"/>
  <c r="DI28" i="2"/>
  <c r="E29" i="2"/>
  <c r="D29" i="2" s="1"/>
  <c r="N29" i="2"/>
  <c r="X29" i="2"/>
  <c r="Y29" i="2"/>
  <c r="Z29" i="2"/>
  <c r="AA29" i="2"/>
  <c r="AB29" i="2"/>
  <c r="AC29" i="2"/>
  <c r="AD29" i="2"/>
  <c r="AF29" i="2"/>
  <c r="AE29" i="2" s="1"/>
  <c r="AN29" i="2"/>
  <c r="AS29" i="2"/>
  <c r="AX29" i="2"/>
  <c r="BH29" i="2"/>
  <c r="BG29" i="2" s="1"/>
  <c r="BP29" i="2"/>
  <c r="BU29" i="2"/>
  <c r="BZ29" i="2"/>
  <c r="CK29" i="2"/>
  <c r="CL29" i="2"/>
  <c r="CM29" i="2"/>
  <c r="CN29" i="2"/>
  <c r="CO29" i="2"/>
  <c r="CR29" i="2"/>
  <c r="CS29" i="2"/>
  <c r="CT29" i="2"/>
  <c r="CU29" i="2"/>
  <c r="CV29" i="2"/>
  <c r="CX29" i="2"/>
  <c r="CY29" i="2"/>
  <c r="CZ29" i="2"/>
  <c r="DA29" i="2"/>
  <c r="DC29" i="2"/>
  <c r="DD29" i="2"/>
  <c r="DE29" i="2"/>
  <c r="DF29" i="2"/>
  <c r="DH29" i="2"/>
  <c r="DI29" i="2"/>
  <c r="E30" i="2"/>
  <c r="D30" i="2" s="1"/>
  <c r="M30" i="2"/>
  <c r="N30" i="2"/>
  <c r="X30" i="2"/>
  <c r="Y30" i="2"/>
  <c r="Z30" i="2"/>
  <c r="AA30" i="2"/>
  <c r="AB30" i="2"/>
  <c r="AC30" i="2"/>
  <c r="AD30" i="2"/>
  <c r="AF30" i="2"/>
  <c r="AN30" i="2"/>
  <c r="AS30" i="2"/>
  <c r="AX30" i="2"/>
  <c r="BH30" i="2"/>
  <c r="BG30" i="2" s="1"/>
  <c r="BP30" i="2"/>
  <c r="BO30" i="2" s="1"/>
  <c r="BU30" i="2"/>
  <c r="BZ30" i="2"/>
  <c r="CK30" i="2"/>
  <c r="CL30" i="2"/>
  <c r="CM30" i="2"/>
  <c r="CN30" i="2"/>
  <c r="CO30" i="2"/>
  <c r="CS30" i="2"/>
  <c r="CT30" i="2"/>
  <c r="CU30" i="2"/>
  <c r="CV30" i="2"/>
  <c r="CW30" i="2"/>
  <c r="CX30" i="2"/>
  <c r="CY30" i="2"/>
  <c r="CZ30" i="2"/>
  <c r="DA30" i="2"/>
  <c r="DC30" i="2"/>
  <c r="DD30" i="2"/>
  <c r="DE30" i="2"/>
  <c r="DF30" i="2"/>
  <c r="DH30" i="2"/>
  <c r="DI30" i="2"/>
  <c r="E31" i="2"/>
  <c r="D31" i="2" s="1"/>
  <c r="N31" i="2"/>
  <c r="M31" i="2" s="1"/>
  <c r="X31" i="2"/>
  <c r="Y31" i="2"/>
  <c r="Z31" i="2"/>
  <c r="AA31" i="2"/>
  <c r="AB31" i="2"/>
  <c r="AC31" i="2"/>
  <c r="AD31" i="2"/>
  <c r="AF31" i="2"/>
  <c r="AE31" i="2" s="1"/>
  <c r="AN31" i="2"/>
  <c r="AS31" i="2"/>
  <c r="AX31" i="2"/>
  <c r="BH31" i="2"/>
  <c r="BP31" i="2"/>
  <c r="BU31" i="2"/>
  <c r="BZ31" i="2"/>
  <c r="CK31" i="2"/>
  <c r="CL31" i="2"/>
  <c r="CM31" i="2"/>
  <c r="CN31" i="2"/>
  <c r="CO31" i="2"/>
  <c r="CR31" i="2"/>
  <c r="CS31" i="2"/>
  <c r="CT31" i="2"/>
  <c r="CU31" i="2"/>
  <c r="CV31" i="2"/>
  <c r="CX31" i="2"/>
  <c r="CY31" i="2"/>
  <c r="CZ31" i="2"/>
  <c r="DA31" i="2"/>
  <c r="DC31" i="2"/>
  <c r="DD31" i="2"/>
  <c r="DE31" i="2"/>
  <c r="DF31" i="2"/>
  <c r="DH31" i="2"/>
  <c r="DI31" i="2"/>
  <c r="E32" i="2"/>
  <c r="D32" i="2" s="1"/>
  <c r="N32" i="2"/>
  <c r="M32" i="2" s="1"/>
  <c r="X32" i="2"/>
  <c r="Y32" i="2"/>
  <c r="Z32" i="2"/>
  <c r="AA32" i="2"/>
  <c r="AB32" i="2"/>
  <c r="AC32" i="2"/>
  <c r="AD32" i="2"/>
  <c r="AF32" i="2"/>
  <c r="AE32" i="2" s="1"/>
  <c r="AN32" i="2"/>
  <c r="AS32" i="2"/>
  <c r="AX32" i="2"/>
  <c r="BH32" i="2"/>
  <c r="BG32" i="2" s="1"/>
  <c r="CI32" i="2" s="1"/>
  <c r="BP32" i="2"/>
  <c r="BU32" i="2"/>
  <c r="BZ32" i="2"/>
  <c r="CK32" i="2"/>
  <c r="CL32" i="2"/>
  <c r="CM32" i="2"/>
  <c r="CN32" i="2"/>
  <c r="CO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DF32" i="2"/>
  <c r="DH32" i="2"/>
  <c r="DI32" i="2"/>
  <c r="E33" i="2"/>
  <c r="D33" i="2" s="1"/>
  <c r="N33" i="2"/>
  <c r="X33" i="2"/>
  <c r="Y33" i="2"/>
  <c r="Z33" i="2"/>
  <c r="AA33" i="2"/>
  <c r="AB33" i="2"/>
  <c r="AC33" i="2"/>
  <c r="AD33" i="2"/>
  <c r="AF33" i="2"/>
  <c r="AE33" i="2" s="1"/>
  <c r="AN33" i="2"/>
  <c r="AS33" i="2"/>
  <c r="AX33" i="2"/>
  <c r="BH33" i="2"/>
  <c r="BG33" i="2" s="1"/>
  <c r="BP33" i="2"/>
  <c r="BU33" i="2"/>
  <c r="BZ33" i="2"/>
  <c r="CK33" i="2"/>
  <c r="CL33" i="2"/>
  <c r="CM33" i="2"/>
  <c r="CN33" i="2"/>
  <c r="CO33" i="2"/>
  <c r="CR33" i="2"/>
  <c r="CS33" i="2"/>
  <c r="CT33" i="2"/>
  <c r="CU33" i="2"/>
  <c r="CV33" i="2"/>
  <c r="CW33" i="2"/>
  <c r="CX33" i="2"/>
  <c r="CY33" i="2"/>
  <c r="CZ33" i="2"/>
  <c r="DA33" i="2"/>
  <c r="DB33" i="2"/>
  <c r="DC33" i="2"/>
  <c r="DD33" i="2"/>
  <c r="DE33" i="2"/>
  <c r="DF33" i="2"/>
  <c r="DH33" i="2"/>
  <c r="DI33" i="2"/>
  <c r="E34" i="2"/>
  <c r="D34" i="2" s="1"/>
  <c r="N34" i="2"/>
  <c r="M34" i="2" s="1"/>
  <c r="X34" i="2"/>
  <c r="Y34" i="2"/>
  <c r="Z34" i="2"/>
  <c r="AA34" i="2"/>
  <c r="AB34" i="2"/>
  <c r="AC34" i="2"/>
  <c r="AD34" i="2"/>
  <c r="AF34" i="2"/>
  <c r="AN34" i="2"/>
  <c r="AS34" i="2"/>
  <c r="AX34" i="2"/>
  <c r="BH34" i="2"/>
  <c r="BG34" i="2" s="1"/>
  <c r="BP34" i="2"/>
  <c r="BU34" i="2"/>
  <c r="CW34" i="2" s="1"/>
  <c r="BZ34" i="2"/>
  <c r="CK34" i="2"/>
  <c r="CL34" i="2"/>
  <c r="CM34" i="2"/>
  <c r="CN34" i="2"/>
  <c r="CO34" i="2"/>
  <c r="CS34" i="2"/>
  <c r="CT34" i="2"/>
  <c r="CU34" i="2"/>
  <c r="CV34" i="2"/>
  <c r="CX34" i="2"/>
  <c r="CY34" i="2"/>
  <c r="CZ34" i="2"/>
  <c r="DA34" i="2"/>
  <c r="DC34" i="2"/>
  <c r="DD34" i="2"/>
  <c r="DE34" i="2"/>
  <c r="DF34" i="2"/>
  <c r="DH34" i="2"/>
  <c r="DI34" i="2"/>
  <c r="E35" i="2"/>
  <c r="D35" i="2" s="1"/>
  <c r="N35" i="2"/>
  <c r="M35" i="2" s="1"/>
  <c r="X35" i="2"/>
  <c r="Y35" i="2"/>
  <c r="Z35" i="2"/>
  <c r="AA35" i="2"/>
  <c r="AB35" i="2"/>
  <c r="AC35" i="2"/>
  <c r="AD35" i="2"/>
  <c r="AF35" i="2"/>
  <c r="AE35" i="2" s="1"/>
  <c r="AN35" i="2"/>
  <c r="AS35" i="2"/>
  <c r="AX35" i="2"/>
  <c r="BH35" i="2"/>
  <c r="BP35" i="2"/>
  <c r="BU35" i="2"/>
  <c r="BZ35" i="2"/>
  <c r="CK35" i="2"/>
  <c r="CL35" i="2"/>
  <c r="CM35" i="2"/>
  <c r="CN35" i="2"/>
  <c r="CO35" i="2"/>
  <c r="CR35" i="2"/>
  <c r="CS35" i="2"/>
  <c r="CT35" i="2"/>
  <c r="CU35" i="2"/>
  <c r="CV35" i="2"/>
  <c r="CX35" i="2"/>
  <c r="CY35" i="2"/>
  <c r="CZ35" i="2"/>
  <c r="DA35" i="2"/>
  <c r="DC35" i="2"/>
  <c r="DD35" i="2"/>
  <c r="DE35" i="2"/>
  <c r="DF35" i="2"/>
  <c r="DH35" i="2"/>
  <c r="DI35" i="2"/>
  <c r="E36" i="2"/>
  <c r="D36" i="2" s="1"/>
  <c r="N36" i="2"/>
  <c r="M36" i="2" s="1"/>
  <c r="X36" i="2"/>
  <c r="Y36" i="2"/>
  <c r="Z36" i="2"/>
  <c r="AA36" i="2"/>
  <c r="AB36" i="2"/>
  <c r="AC36" i="2"/>
  <c r="AD36" i="2"/>
  <c r="AF36" i="2"/>
  <c r="AE36" i="2" s="1"/>
  <c r="AN36" i="2"/>
  <c r="AS36" i="2"/>
  <c r="AX36" i="2"/>
  <c r="BH36" i="2"/>
  <c r="BG36" i="2" s="1"/>
  <c r="BP36" i="2"/>
  <c r="BU36" i="2"/>
  <c r="BZ36" i="2"/>
  <c r="DB36" i="2" s="1"/>
  <c r="CJ36" i="2"/>
  <c r="CK36" i="2"/>
  <c r="CL36" i="2"/>
  <c r="CM36" i="2"/>
  <c r="CN36" i="2"/>
  <c r="CO36" i="2"/>
  <c r="CS36" i="2"/>
  <c r="CT36" i="2"/>
  <c r="CU36" i="2"/>
  <c r="CV36" i="2"/>
  <c r="CX36" i="2"/>
  <c r="CY36" i="2"/>
  <c r="CZ36" i="2"/>
  <c r="DA36" i="2"/>
  <c r="DC36" i="2"/>
  <c r="DD36" i="2"/>
  <c r="DE36" i="2"/>
  <c r="DF36" i="2"/>
  <c r="DH36" i="2"/>
  <c r="DI36" i="2"/>
  <c r="E37" i="2"/>
  <c r="D37" i="2" s="1"/>
  <c r="N37" i="2"/>
  <c r="X37" i="2"/>
  <c r="Y37" i="2"/>
  <c r="Z37" i="2"/>
  <c r="AA37" i="2"/>
  <c r="AB37" i="2"/>
  <c r="AC37" i="2"/>
  <c r="AD37" i="2"/>
  <c r="AF37" i="2"/>
  <c r="AE37" i="2" s="1"/>
  <c r="AN37" i="2"/>
  <c r="AS37" i="2"/>
  <c r="AX37" i="2"/>
  <c r="BH37" i="2"/>
  <c r="BG37" i="2" s="1"/>
  <c r="BP37" i="2"/>
  <c r="BU37" i="2"/>
  <c r="BZ37" i="2"/>
  <c r="CK37" i="2"/>
  <c r="CL37" i="2"/>
  <c r="CM37" i="2"/>
  <c r="CN37" i="2"/>
  <c r="CO37" i="2"/>
  <c r="CR37" i="2"/>
  <c r="CS37" i="2"/>
  <c r="CT37" i="2"/>
  <c r="CU37" i="2"/>
  <c r="CV37" i="2"/>
  <c r="CX37" i="2"/>
  <c r="CY37" i="2"/>
  <c r="CZ37" i="2"/>
  <c r="DA37" i="2"/>
  <c r="DC37" i="2"/>
  <c r="DD37" i="2"/>
  <c r="DE37" i="2"/>
  <c r="DF37" i="2"/>
  <c r="DH37" i="2"/>
  <c r="DI37" i="2"/>
  <c r="E38" i="2"/>
  <c r="D38" i="2" s="1"/>
  <c r="N38" i="2"/>
  <c r="M38" i="2" s="1"/>
  <c r="X38" i="2"/>
  <c r="Y38" i="2"/>
  <c r="Z38" i="2"/>
  <c r="AA38" i="2"/>
  <c r="AB38" i="2"/>
  <c r="AC38" i="2"/>
  <c r="AD38" i="2"/>
  <c r="AF38" i="2"/>
  <c r="AN38" i="2"/>
  <c r="AS38" i="2"/>
  <c r="AX38" i="2"/>
  <c r="BH38" i="2"/>
  <c r="BG38" i="2" s="1"/>
  <c r="BP38" i="2"/>
  <c r="BO38" i="2" s="1"/>
  <c r="BU38" i="2"/>
  <c r="BZ38" i="2"/>
  <c r="CK38" i="2"/>
  <c r="CL38" i="2"/>
  <c r="CM38" i="2"/>
  <c r="CN38" i="2"/>
  <c r="CO38" i="2"/>
  <c r="CS38" i="2"/>
  <c r="CT38" i="2"/>
  <c r="CU38" i="2"/>
  <c r="CV38" i="2"/>
  <c r="CX38" i="2"/>
  <c r="CY38" i="2"/>
  <c r="CZ38" i="2"/>
  <c r="DA38" i="2"/>
  <c r="DC38" i="2"/>
  <c r="DD38" i="2"/>
  <c r="DE38" i="2"/>
  <c r="DF38" i="2"/>
  <c r="DH38" i="2"/>
  <c r="DI38" i="2"/>
  <c r="E39" i="2"/>
  <c r="D39" i="2" s="1"/>
  <c r="N39" i="2"/>
  <c r="M39" i="2" s="1"/>
  <c r="X39" i="2"/>
  <c r="Y39" i="2"/>
  <c r="Z39" i="2"/>
  <c r="AA39" i="2"/>
  <c r="AB39" i="2"/>
  <c r="AC39" i="2"/>
  <c r="AD39" i="2"/>
  <c r="AE39" i="2"/>
  <c r="AF39" i="2"/>
  <c r="AN39" i="2"/>
  <c r="AS39" i="2"/>
  <c r="AX39" i="2"/>
  <c r="BH39" i="2"/>
  <c r="BP39" i="2"/>
  <c r="BU39" i="2"/>
  <c r="BZ39" i="2"/>
  <c r="DB39" i="2" s="1"/>
  <c r="CK39" i="2"/>
  <c r="CL39" i="2"/>
  <c r="CM39" i="2"/>
  <c r="CN39" i="2"/>
  <c r="CO39" i="2"/>
  <c r="CS39" i="2"/>
  <c r="CT39" i="2"/>
  <c r="CU39" i="2"/>
  <c r="CV39" i="2"/>
  <c r="CX39" i="2"/>
  <c r="CY39" i="2"/>
  <c r="CZ39" i="2"/>
  <c r="DA39" i="2"/>
  <c r="DC39" i="2"/>
  <c r="DD39" i="2"/>
  <c r="DE39" i="2"/>
  <c r="DF39" i="2"/>
  <c r="DH39" i="2"/>
  <c r="DI39" i="2"/>
  <c r="E40" i="2"/>
  <c r="D40" i="2" s="1"/>
  <c r="M40" i="2"/>
  <c r="N40" i="2"/>
  <c r="X40" i="2"/>
  <c r="Y40" i="2"/>
  <c r="Z40" i="2"/>
  <c r="AA40" i="2"/>
  <c r="AB40" i="2"/>
  <c r="AC40" i="2"/>
  <c r="AD40" i="2"/>
  <c r="AF40" i="2"/>
  <c r="AE40" i="2" s="1"/>
  <c r="AN40" i="2"/>
  <c r="AS40" i="2"/>
  <c r="AX40" i="2"/>
  <c r="BH40" i="2"/>
  <c r="BG40" i="2" s="1"/>
  <c r="BP40" i="2"/>
  <c r="BU40" i="2"/>
  <c r="CW40" i="2" s="1"/>
  <c r="BZ40" i="2"/>
  <c r="DB40" i="2" s="1"/>
  <c r="CK40" i="2"/>
  <c r="CL40" i="2"/>
  <c r="CM40" i="2"/>
  <c r="CN40" i="2"/>
  <c r="CO40" i="2"/>
  <c r="CS40" i="2"/>
  <c r="CT40" i="2"/>
  <c r="CU40" i="2"/>
  <c r="CV40" i="2"/>
  <c r="CX40" i="2"/>
  <c r="CY40" i="2"/>
  <c r="CZ40" i="2"/>
  <c r="DA40" i="2"/>
  <c r="DC40" i="2"/>
  <c r="DD40" i="2"/>
  <c r="DE40" i="2"/>
  <c r="DF40" i="2"/>
  <c r="DH40" i="2"/>
  <c r="DI40" i="2"/>
  <c r="E41" i="2"/>
  <c r="D41" i="2" s="1"/>
  <c r="N41" i="2"/>
  <c r="X41" i="2"/>
  <c r="Y41" i="2"/>
  <c r="Z41" i="2"/>
  <c r="AA41" i="2"/>
  <c r="AB41" i="2"/>
  <c r="AC41" i="2"/>
  <c r="AD41" i="2"/>
  <c r="AF41" i="2"/>
  <c r="AE41" i="2" s="1"/>
  <c r="AM41" i="2"/>
  <c r="AN41" i="2"/>
  <c r="AS41" i="2"/>
  <c r="AX41" i="2"/>
  <c r="BH41" i="2"/>
  <c r="BG41" i="2" s="1"/>
  <c r="BP41" i="2"/>
  <c r="BU41" i="2"/>
  <c r="BZ41" i="2"/>
  <c r="CK41" i="2"/>
  <c r="CL41" i="2"/>
  <c r="CM41" i="2"/>
  <c r="CN41" i="2"/>
  <c r="CO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H41" i="2"/>
  <c r="DI41" i="2"/>
  <c r="E42" i="2"/>
  <c r="D42" i="2" s="1"/>
  <c r="N42" i="2"/>
  <c r="M42" i="2" s="1"/>
  <c r="X42" i="2"/>
  <c r="Y42" i="2"/>
  <c r="Z42" i="2"/>
  <c r="AA42" i="2"/>
  <c r="AB42" i="2"/>
  <c r="AC42" i="2"/>
  <c r="AD42" i="2"/>
  <c r="AF42" i="2"/>
  <c r="AE42" i="2" s="1"/>
  <c r="AN42" i="2"/>
  <c r="AS42" i="2"/>
  <c r="AX42" i="2"/>
  <c r="BH42" i="2"/>
  <c r="BG42" i="2" s="1"/>
  <c r="BP42" i="2"/>
  <c r="BU42" i="2"/>
  <c r="BZ42" i="2"/>
  <c r="CK42" i="2"/>
  <c r="CL42" i="2"/>
  <c r="CM42" i="2"/>
  <c r="CN42" i="2"/>
  <c r="CO42" i="2"/>
  <c r="CS42" i="2"/>
  <c r="CT42" i="2"/>
  <c r="CU42" i="2"/>
  <c r="CV42" i="2"/>
  <c r="CX42" i="2"/>
  <c r="CY42" i="2"/>
  <c r="CZ42" i="2"/>
  <c r="DA42" i="2"/>
  <c r="DC42" i="2"/>
  <c r="DD42" i="2"/>
  <c r="DE42" i="2"/>
  <c r="DF42" i="2"/>
  <c r="DH42" i="2"/>
  <c r="DI42" i="2"/>
  <c r="E43" i="2"/>
  <c r="D43" i="2" s="1"/>
  <c r="N43" i="2"/>
  <c r="M43" i="2" s="1"/>
  <c r="X43" i="2"/>
  <c r="Y43" i="2"/>
  <c r="Z43" i="2"/>
  <c r="AA43" i="2"/>
  <c r="AB43" i="2"/>
  <c r="AC43" i="2"/>
  <c r="AD43" i="2"/>
  <c r="AF43" i="2"/>
  <c r="AE43" i="2" s="1"/>
  <c r="AN43" i="2"/>
  <c r="AS43" i="2"/>
  <c r="AX43" i="2"/>
  <c r="BH43" i="2"/>
  <c r="BP43" i="2"/>
  <c r="BU43" i="2"/>
  <c r="BZ43" i="2"/>
  <c r="CK43" i="2"/>
  <c r="CL43" i="2"/>
  <c r="CM43" i="2"/>
  <c r="CN43" i="2"/>
  <c r="CO43" i="2"/>
  <c r="CS43" i="2"/>
  <c r="CT43" i="2"/>
  <c r="CU43" i="2"/>
  <c r="CV43" i="2"/>
  <c r="CX43" i="2"/>
  <c r="CY43" i="2"/>
  <c r="CZ43" i="2"/>
  <c r="DA43" i="2"/>
  <c r="DC43" i="2"/>
  <c r="DD43" i="2"/>
  <c r="DE43" i="2"/>
  <c r="DF43" i="2"/>
  <c r="DH43" i="2"/>
  <c r="DI43" i="2"/>
  <c r="E44" i="2"/>
  <c r="D44" i="2" s="1"/>
  <c r="N44" i="2"/>
  <c r="M44" i="2" s="1"/>
  <c r="X44" i="2"/>
  <c r="Y44" i="2"/>
  <c r="Z44" i="2"/>
  <c r="AA44" i="2"/>
  <c r="AB44" i="2"/>
  <c r="AC44" i="2"/>
  <c r="AD44" i="2"/>
  <c r="AF44" i="2"/>
  <c r="AE44" i="2" s="1"/>
  <c r="AN44" i="2"/>
  <c r="AS44" i="2"/>
  <c r="AX44" i="2"/>
  <c r="BH44" i="2"/>
  <c r="BG44" i="2" s="1"/>
  <c r="CI44" i="2" s="1"/>
  <c r="BP44" i="2"/>
  <c r="BU44" i="2"/>
  <c r="BZ44" i="2"/>
  <c r="CJ44" i="2"/>
  <c r="CK44" i="2"/>
  <c r="CL44" i="2"/>
  <c r="CM44" i="2"/>
  <c r="CN44" i="2"/>
  <c r="CO44" i="2"/>
  <c r="CS44" i="2"/>
  <c r="CT44" i="2"/>
  <c r="CU44" i="2"/>
  <c r="CV44" i="2"/>
  <c r="CW44" i="2"/>
  <c r="CX44" i="2"/>
  <c r="CY44" i="2"/>
  <c r="CZ44" i="2"/>
  <c r="DA44" i="2"/>
  <c r="DC44" i="2"/>
  <c r="DD44" i="2"/>
  <c r="DE44" i="2"/>
  <c r="DF44" i="2"/>
  <c r="DH44" i="2"/>
  <c r="DI44" i="2"/>
  <c r="E45" i="2"/>
  <c r="D45" i="2" s="1"/>
  <c r="N45" i="2"/>
  <c r="X45" i="2"/>
  <c r="Y45" i="2"/>
  <c r="Z45" i="2"/>
  <c r="AA45" i="2"/>
  <c r="AB45" i="2"/>
  <c r="AC45" i="2"/>
  <c r="AD45" i="2"/>
  <c r="AF45" i="2"/>
  <c r="AE45" i="2" s="1"/>
  <c r="AN45" i="2"/>
  <c r="AS45" i="2"/>
  <c r="AX45" i="2"/>
  <c r="BH45" i="2"/>
  <c r="BG45" i="2" s="1"/>
  <c r="BP45" i="2"/>
  <c r="BO45" i="2" s="1"/>
  <c r="BU45" i="2"/>
  <c r="BZ45" i="2"/>
  <c r="CK45" i="2"/>
  <c r="CL45" i="2"/>
  <c r="CM45" i="2"/>
  <c r="CN45" i="2"/>
  <c r="CO45" i="2"/>
  <c r="CS45" i="2"/>
  <c r="CT45" i="2"/>
  <c r="CU45" i="2"/>
  <c r="CV45" i="2"/>
  <c r="CX45" i="2"/>
  <c r="CY45" i="2"/>
  <c r="CZ45" i="2"/>
  <c r="DA45" i="2"/>
  <c r="DC45" i="2"/>
  <c r="DD45" i="2"/>
  <c r="DE45" i="2"/>
  <c r="DF45" i="2"/>
  <c r="DH45" i="2"/>
  <c r="DI45" i="2"/>
  <c r="E46" i="2"/>
  <c r="D46" i="2" s="1"/>
  <c r="N46" i="2"/>
  <c r="M46" i="2" s="1"/>
  <c r="X46" i="2"/>
  <c r="Y46" i="2"/>
  <c r="Z46" i="2"/>
  <c r="AA46" i="2"/>
  <c r="AB46" i="2"/>
  <c r="AC46" i="2"/>
  <c r="AD46" i="2"/>
  <c r="AF46" i="2"/>
  <c r="AE46" i="2" s="1"/>
  <c r="AN46" i="2"/>
  <c r="AS46" i="2"/>
  <c r="AX46" i="2"/>
  <c r="BH46" i="2"/>
  <c r="BG46" i="2" s="1"/>
  <c r="BP46" i="2"/>
  <c r="BU46" i="2"/>
  <c r="BZ46" i="2"/>
  <c r="BO46" i="2" s="1"/>
  <c r="CK46" i="2"/>
  <c r="CL46" i="2"/>
  <c r="CM46" i="2"/>
  <c r="CN46" i="2"/>
  <c r="CO46" i="2"/>
  <c r="CR46" i="2"/>
  <c r="CS46" i="2"/>
  <c r="CT46" i="2"/>
  <c r="CU46" i="2"/>
  <c r="CV46" i="2"/>
  <c r="CX46" i="2"/>
  <c r="CY46" i="2"/>
  <c r="CZ46" i="2"/>
  <c r="DA46" i="2"/>
  <c r="DC46" i="2"/>
  <c r="DD46" i="2"/>
  <c r="DE46" i="2"/>
  <c r="DF46" i="2"/>
  <c r="DH46" i="2"/>
  <c r="DI46" i="2"/>
  <c r="E47" i="2"/>
  <c r="D47" i="2" s="1"/>
  <c r="N47" i="2"/>
  <c r="M47" i="2" s="1"/>
  <c r="X47" i="2"/>
  <c r="Y47" i="2"/>
  <c r="Z47" i="2"/>
  <c r="AA47" i="2"/>
  <c r="AB47" i="2"/>
  <c r="AC47" i="2"/>
  <c r="AD47" i="2"/>
  <c r="AF47" i="2"/>
  <c r="AE47" i="2" s="1"/>
  <c r="AN47" i="2"/>
  <c r="AS47" i="2"/>
  <c r="AX47" i="2"/>
  <c r="BH47" i="2"/>
  <c r="BP47" i="2"/>
  <c r="BU47" i="2"/>
  <c r="BZ47" i="2"/>
  <c r="DB47" i="2" s="1"/>
  <c r="CK47" i="2"/>
  <c r="CL47" i="2"/>
  <c r="CM47" i="2"/>
  <c r="CN47" i="2"/>
  <c r="CO47" i="2"/>
  <c r="CS47" i="2"/>
  <c r="CT47" i="2"/>
  <c r="CU47" i="2"/>
  <c r="CV47" i="2"/>
  <c r="CX47" i="2"/>
  <c r="CY47" i="2"/>
  <c r="CZ47" i="2"/>
  <c r="DA47" i="2"/>
  <c r="DC47" i="2"/>
  <c r="DD47" i="2"/>
  <c r="DE47" i="2"/>
  <c r="DF47" i="2"/>
  <c r="DH47" i="2"/>
  <c r="DI47" i="2"/>
  <c r="E48" i="2"/>
  <c r="D48" i="2" s="1"/>
  <c r="N48" i="2"/>
  <c r="M48" i="2" s="1"/>
  <c r="X48" i="2"/>
  <c r="Y48" i="2"/>
  <c r="Z48" i="2"/>
  <c r="AA48" i="2"/>
  <c r="AB48" i="2"/>
  <c r="AC48" i="2"/>
  <c r="AD48" i="2"/>
  <c r="AF48" i="2"/>
  <c r="AE48" i="2" s="1"/>
  <c r="AN48" i="2"/>
  <c r="AS48" i="2"/>
  <c r="AX48" i="2"/>
  <c r="BH48" i="2"/>
  <c r="BG48" i="2" s="1"/>
  <c r="BP48" i="2"/>
  <c r="BU48" i="2"/>
  <c r="CW48" i="2" s="1"/>
  <c r="BZ48" i="2"/>
  <c r="CK48" i="2"/>
  <c r="CL48" i="2"/>
  <c r="CM48" i="2"/>
  <c r="CN48" i="2"/>
  <c r="CO48" i="2"/>
  <c r="CS48" i="2"/>
  <c r="CT48" i="2"/>
  <c r="CU48" i="2"/>
  <c r="CV48" i="2"/>
  <c r="CX48" i="2"/>
  <c r="CY48" i="2"/>
  <c r="CZ48" i="2"/>
  <c r="DA48" i="2"/>
  <c r="DC48" i="2"/>
  <c r="DD48" i="2"/>
  <c r="DE48" i="2"/>
  <c r="DF48" i="2"/>
  <c r="DH48" i="2"/>
  <c r="DI48" i="2"/>
  <c r="E49" i="2"/>
  <c r="D49" i="2" s="1"/>
  <c r="N49" i="2"/>
  <c r="X49" i="2"/>
  <c r="Y49" i="2"/>
  <c r="Z49" i="2"/>
  <c r="AA49" i="2"/>
  <c r="AB49" i="2"/>
  <c r="AC49" i="2"/>
  <c r="AD49" i="2"/>
  <c r="AF49" i="2"/>
  <c r="AE49" i="2" s="1"/>
  <c r="AN49" i="2"/>
  <c r="AS49" i="2"/>
  <c r="AX49" i="2"/>
  <c r="BH49" i="2"/>
  <c r="BG49" i="2" s="1"/>
  <c r="BP49" i="2"/>
  <c r="BU49" i="2"/>
  <c r="BZ49" i="2"/>
  <c r="CK49" i="2"/>
  <c r="CL49" i="2"/>
  <c r="CM49" i="2"/>
  <c r="CN49" i="2"/>
  <c r="CO49" i="2"/>
  <c r="CS49" i="2"/>
  <c r="CT49" i="2"/>
  <c r="CU49" i="2"/>
  <c r="CV49" i="2"/>
  <c r="CW49" i="2"/>
  <c r="CX49" i="2"/>
  <c r="CY49" i="2"/>
  <c r="CZ49" i="2"/>
  <c r="DA49" i="2"/>
  <c r="DC49" i="2"/>
  <c r="DD49" i="2"/>
  <c r="DE49" i="2"/>
  <c r="DF49" i="2"/>
  <c r="DH49" i="2"/>
  <c r="DI49" i="2"/>
  <c r="E50" i="2"/>
  <c r="D50" i="2" s="1"/>
  <c r="N50" i="2"/>
  <c r="M50" i="2" s="1"/>
  <c r="X50" i="2"/>
  <c r="Y50" i="2"/>
  <c r="Z50" i="2"/>
  <c r="AA50" i="2"/>
  <c r="AB50" i="2"/>
  <c r="AC50" i="2"/>
  <c r="AD50" i="2"/>
  <c r="AF50" i="2"/>
  <c r="AE50" i="2" s="1"/>
  <c r="AN50" i="2"/>
  <c r="AS50" i="2"/>
  <c r="AX50" i="2"/>
  <c r="BH50" i="2"/>
  <c r="BG50" i="2" s="1"/>
  <c r="CI50" i="2" s="1"/>
  <c r="BP50" i="2"/>
  <c r="BU50" i="2"/>
  <c r="BZ50" i="2"/>
  <c r="CK50" i="2"/>
  <c r="CL50" i="2"/>
  <c r="CM50" i="2"/>
  <c r="CN50" i="2"/>
  <c r="CO50" i="2"/>
  <c r="CS50" i="2"/>
  <c r="CT50" i="2"/>
  <c r="CU50" i="2"/>
  <c r="CV50" i="2"/>
  <c r="CX50" i="2"/>
  <c r="CY50" i="2"/>
  <c r="CZ50" i="2"/>
  <c r="DA50" i="2"/>
  <c r="DC50" i="2"/>
  <c r="DD50" i="2"/>
  <c r="DE50" i="2"/>
  <c r="DF50" i="2"/>
  <c r="DH50" i="2"/>
  <c r="DI50" i="2"/>
  <c r="E51" i="2"/>
  <c r="D51" i="2" s="1"/>
  <c r="N51" i="2"/>
  <c r="W51" i="2" s="1"/>
  <c r="X51" i="2"/>
  <c r="Y51" i="2"/>
  <c r="Z51" i="2"/>
  <c r="AA51" i="2"/>
  <c r="AB51" i="2"/>
  <c r="AC51" i="2"/>
  <c r="AD51" i="2"/>
  <c r="AF51" i="2"/>
  <c r="AE51" i="2" s="1"/>
  <c r="AN51" i="2"/>
  <c r="AS51" i="2"/>
  <c r="AX51" i="2"/>
  <c r="BH51" i="2"/>
  <c r="BP51" i="2"/>
  <c r="BU51" i="2"/>
  <c r="BZ51" i="2"/>
  <c r="DB51" i="2" s="1"/>
  <c r="CK51" i="2"/>
  <c r="CL51" i="2"/>
  <c r="CM51" i="2"/>
  <c r="CN51" i="2"/>
  <c r="CO51" i="2"/>
  <c r="CS51" i="2"/>
  <c r="CT51" i="2"/>
  <c r="CU51" i="2"/>
  <c r="CV51" i="2"/>
  <c r="CX51" i="2"/>
  <c r="CY51" i="2"/>
  <c r="CZ51" i="2"/>
  <c r="DA51" i="2"/>
  <c r="DC51" i="2"/>
  <c r="DD51" i="2"/>
  <c r="DE51" i="2"/>
  <c r="DF51" i="2"/>
  <c r="DH51" i="2"/>
  <c r="DI51" i="2"/>
  <c r="E52" i="2"/>
  <c r="D52" i="2" s="1"/>
  <c r="N52" i="2"/>
  <c r="M52" i="2" s="1"/>
  <c r="X52" i="2"/>
  <c r="Y52" i="2"/>
  <c r="Z52" i="2"/>
  <c r="AA52" i="2"/>
  <c r="AB52" i="2"/>
  <c r="AC52" i="2"/>
  <c r="AD52" i="2"/>
  <c r="AF52" i="2"/>
  <c r="AN52" i="2"/>
  <c r="AS52" i="2"/>
  <c r="AX52" i="2"/>
  <c r="BH52" i="2"/>
  <c r="BG52" i="2" s="1"/>
  <c r="BP52" i="2"/>
  <c r="BU52" i="2"/>
  <c r="CW52" i="2" s="1"/>
  <c r="BZ52" i="2"/>
  <c r="DB52" i="2" s="1"/>
  <c r="CK52" i="2"/>
  <c r="CL52" i="2"/>
  <c r="CM52" i="2"/>
  <c r="CN52" i="2"/>
  <c r="CO52" i="2"/>
  <c r="CS52" i="2"/>
  <c r="CT52" i="2"/>
  <c r="CU52" i="2"/>
  <c r="CV52" i="2"/>
  <c r="CX52" i="2"/>
  <c r="CY52" i="2"/>
  <c r="CZ52" i="2"/>
  <c r="DA52" i="2"/>
  <c r="DC52" i="2"/>
  <c r="DD52" i="2"/>
  <c r="DE52" i="2"/>
  <c r="DF52" i="2"/>
  <c r="DH52" i="2"/>
  <c r="DI52" i="2"/>
  <c r="E53" i="2"/>
  <c r="D53" i="2" s="1"/>
  <c r="N53" i="2"/>
  <c r="X53" i="2"/>
  <c r="Y53" i="2"/>
  <c r="Z53" i="2"/>
  <c r="AA53" i="2"/>
  <c r="AB53" i="2"/>
  <c r="AC53" i="2"/>
  <c r="AD53" i="2"/>
  <c r="AF53" i="2"/>
  <c r="AE53" i="2" s="1"/>
  <c r="AN53" i="2"/>
  <c r="AS53" i="2"/>
  <c r="AX53" i="2"/>
  <c r="BH53" i="2"/>
  <c r="BG53" i="2" s="1"/>
  <c r="BP53" i="2"/>
  <c r="BU53" i="2"/>
  <c r="CW53" i="2" s="1"/>
  <c r="BZ53" i="2"/>
  <c r="CK53" i="2"/>
  <c r="CL53" i="2"/>
  <c r="CM53" i="2"/>
  <c r="CN53" i="2"/>
  <c r="CO53" i="2"/>
  <c r="CS53" i="2"/>
  <c r="CT53" i="2"/>
  <c r="CU53" i="2"/>
  <c r="CV53" i="2"/>
  <c r="CX53" i="2"/>
  <c r="CY53" i="2"/>
  <c r="CZ53" i="2"/>
  <c r="DA53" i="2"/>
  <c r="DC53" i="2"/>
  <c r="DD53" i="2"/>
  <c r="DE53" i="2"/>
  <c r="DF53" i="2"/>
  <c r="DH53" i="2"/>
  <c r="DI53" i="2"/>
  <c r="F51" i="5" l="1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19" i="5"/>
  <c r="F18" i="5"/>
  <c r="F17" i="5"/>
  <c r="F16" i="5"/>
  <c r="F15" i="5"/>
  <c r="F13" i="5"/>
  <c r="F12" i="5"/>
  <c r="F9" i="5"/>
  <c r="F8" i="5"/>
  <c r="F7" i="5"/>
  <c r="CA26" i="4"/>
  <c r="AN36" i="4"/>
  <c r="BG36" i="4" s="1"/>
  <c r="AN23" i="4"/>
  <c r="AN17" i="4"/>
  <c r="AN34" i="4"/>
  <c r="AN31" i="4"/>
  <c r="BP31" i="4" s="1"/>
  <c r="BV37" i="4"/>
  <c r="BV35" i="4"/>
  <c r="AN35" i="4"/>
  <c r="AN15" i="4"/>
  <c r="AF39" i="4"/>
  <c r="BH39" i="4" s="1"/>
  <c r="L51" i="4"/>
  <c r="L44" i="4"/>
  <c r="L39" i="4"/>
  <c r="L42" i="4"/>
  <c r="AE42" i="4" s="1"/>
  <c r="L32" i="4"/>
  <c r="L26" i="4"/>
  <c r="AE26" i="4" s="1"/>
  <c r="L24" i="4"/>
  <c r="AE24" i="4" s="1"/>
  <c r="L22" i="4"/>
  <c r="AE22" i="4" s="1"/>
  <c r="L50" i="4"/>
  <c r="L28" i="4"/>
  <c r="L25" i="4"/>
  <c r="AE25" i="4" s="1"/>
  <c r="L36" i="4"/>
  <c r="L17" i="4"/>
  <c r="AE17" i="4" s="1"/>
  <c r="L14" i="4"/>
  <c r="AE14" i="4" s="1"/>
  <c r="AE32" i="4"/>
  <c r="L49" i="4"/>
  <c r="BH50" i="4"/>
  <c r="AE39" i="4"/>
  <c r="AE50" i="4"/>
  <c r="BI50" i="4"/>
  <c r="BH48" i="4"/>
  <c r="W33" i="3"/>
  <c r="W49" i="3"/>
  <c r="W41" i="3"/>
  <c r="W7" i="3"/>
  <c r="W11" i="3"/>
  <c r="DB28" i="2"/>
  <c r="DB20" i="2"/>
  <c r="DB43" i="2"/>
  <c r="DB26" i="2"/>
  <c r="DB16" i="2"/>
  <c r="BO26" i="2"/>
  <c r="CH26" i="2" s="1"/>
  <c r="DB24" i="2"/>
  <c r="DB18" i="2"/>
  <c r="DB27" i="2"/>
  <c r="DB45" i="2"/>
  <c r="DB38" i="2"/>
  <c r="DB22" i="2"/>
  <c r="BO18" i="2"/>
  <c r="BO52" i="2"/>
  <c r="CH52" i="2" s="1"/>
  <c r="CW42" i="2"/>
  <c r="CW36" i="2"/>
  <c r="BO53" i="2"/>
  <c r="CW45" i="2"/>
  <c r="BO39" i="2"/>
  <c r="CW38" i="2"/>
  <c r="BO22" i="2"/>
  <c r="CW18" i="2"/>
  <c r="CR34" i="2"/>
  <c r="CR42" i="2"/>
  <c r="CR8" i="2"/>
  <c r="BO8" i="2"/>
  <c r="CJ10" i="2"/>
  <c r="CJ14" i="2"/>
  <c r="CJ28" i="2"/>
  <c r="CJ18" i="2"/>
  <c r="CJ15" i="2"/>
  <c r="CI25" i="2"/>
  <c r="CJ52" i="2"/>
  <c r="AM49" i="2"/>
  <c r="BF49" i="2" s="1"/>
  <c r="DB48" i="2"/>
  <c r="AM43" i="2"/>
  <c r="BF43" i="2" s="1"/>
  <c r="AM53" i="2"/>
  <c r="CQ53" i="2" s="1"/>
  <c r="AM16" i="2"/>
  <c r="AM15" i="2"/>
  <c r="BF15" i="2" s="1"/>
  <c r="AM47" i="2"/>
  <c r="BF47" i="2" s="1"/>
  <c r="AM51" i="2"/>
  <c r="CW11" i="2"/>
  <c r="AM33" i="2"/>
  <c r="BF33" i="2" s="1"/>
  <c r="CI16" i="2"/>
  <c r="CJ53" i="2"/>
  <c r="CJ20" i="2"/>
  <c r="CI42" i="2"/>
  <c r="CI36" i="2"/>
  <c r="CJ32" i="2"/>
  <c r="CJ16" i="2"/>
  <c r="CI7" i="2"/>
  <c r="V39" i="2"/>
  <c r="V32" i="2"/>
  <c r="V20" i="2"/>
  <c r="V31" i="2"/>
  <c r="W40" i="2"/>
  <c r="W13" i="2"/>
  <c r="W16" i="2"/>
  <c r="W38" i="2"/>
  <c r="W18" i="2"/>
  <c r="V40" i="2"/>
  <c r="W30" i="2"/>
  <c r="W14" i="2"/>
  <c r="W8" i="2"/>
  <c r="DB10" i="1"/>
  <c r="CW25" i="1"/>
  <c r="BO16" i="1"/>
  <c r="CR9" i="1"/>
  <c r="CI37" i="1"/>
  <c r="AM50" i="1"/>
  <c r="AM53" i="1"/>
  <c r="AM51" i="1"/>
  <c r="BF51" i="1" s="1"/>
  <c r="AM47" i="1"/>
  <c r="AM30" i="1"/>
  <c r="AM42" i="1"/>
  <c r="BF42" i="1" s="1"/>
  <c r="AM38" i="1"/>
  <c r="BF38" i="1" s="1"/>
  <c r="DB15" i="1"/>
  <c r="AM43" i="1"/>
  <c r="AM14" i="1"/>
  <c r="BF14" i="1" s="1"/>
  <c r="AM41" i="1"/>
  <c r="BF41" i="1" s="1"/>
  <c r="AM39" i="1"/>
  <c r="AM24" i="1"/>
  <c r="AM22" i="1"/>
  <c r="BF22" i="1" s="1"/>
  <c r="AM49" i="1"/>
  <c r="BF49" i="1" s="1"/>
  <c r="AM37" i="1"/>
  <c r="AM33" i="1"/>
  <c r="AM31" i="1"/>
  <c r="AM45" i="1"/>
  <c r="BF45" i="1" s="1"/>
  <c r="AM28" i="1"/>
  <c r="CW24" i="1"/>
  <c r="AM48" i="1"/>
  <c r="BF48" i="1" s="1"/>
  <c r="AM52" i="1"/>
  <c r="BF52" i="1" s="1"/>
  <c r="AM46" i="1"/>
  <c r="BF46" i="1" s="1"/>
  <c r="AM36" i="1"/>
  <c r="AM32" i="1"/>
  <c r="AM18" i="1"/>
  <c r="BF18" i="1" s="1"/>
  <c r="CR17" i="1"/>
  <c r="AM10" i="1"/>
  <c r="CI24" i="1"/>
  <c r="CJ17" i="1"/>
  <c r="CJ19" i="1"/>
  <c r="CI9" i="1"/>
  <c r="CI17" i="1"/>
  <c r="CI12" i="1"/>
  <c r="CI14" i="1"/>
  <c r="BF33" i="1"/>
  <c r="BF53" i="1"/>
  <c r="CI53" i="1"/>
  <c r="BF37" i="1"/>
  <c r="M47" i="1"/>
  <c r="M38" i="1"/>
  <c r="V38" i="1" s="1"/>
  <c r="W45" i="1"/>
  <c r="W39" i="1"/>
  <c r="W17" i="1"/>
  <c r="V27" i="1"/>
  <c r="D17" i="1"/>
  <c r="V51" i="1"/>
  <c r="D45" i="1"/>
  <c r="V45" i="1" s="1"/>
  <c r="D39" i="1"/>
  <c r="V39" i="1" s="1"/>
  <c r="W37" i="1"/>
  <c r="W35" i="1"/>
  <c r="W32" i="1"/>
  <c r="W13" i="1"/>
  <c r="W10" i="1"/>
  <c r="V43" i="1"/>
  <c r="W53" i="1"/>
  <c r="W48" i="1"/>
  <c r="W46" i="1"/>
  <c r="W43" i="1"/>
  <c r="V42" i="1"/>
  <c r="W27" i="1"/>
  <c r="W26" i="1"/>
  <c r="F48" i="5"/>
  <c r="F27" i="5"/>
  <c r="F24" i="5"/>
  <c r="I39" i="5"/>
  <c r="I35" i="5"/>
  <c r="I31" i="5"/>
  <c r="F53" i="5"/>
  <c r="F52" i="5"/>
  <c r="I27" i="5"/>
  <c r="F26" i="5"/>
  <c r="F25" i="5"/>
  <c r="F23" i="5"/>
  <c r="F22" i="5"/>
  <c r="F21" i="5"/>
  <c r="F20" i="5"/>
  <c r="I51" i="5"/>
  <c r="F50" i="5"/>
  <c r="F49" i="5"/>
  <c r="F47" i="5"/>
  <c r="F46" i="5"/>
  <c r="F45" i="5"/>
  <c r="F44" i="5"/>
  <c r="I23" i="5"/>
  <c r="I19" i="5"/>
  <c r="F11" i="5"/>
  <c r="I47" i="5"/>
  <c r="I43" i="5"/>
  <c r="I13" i="5"/>
  <c r="I11" i="5"/>
  <c r="I9" i="5"/>
  <c r="I53" i="5"/>
  <c r="I45" i="5"/>
  <c r="I37" i="5"/>
  <c r="I29" i="5"/>
  <c r="I21" i="5"/>
  <c r="I14" i="5"/>
  <c r="F10" i="5"/>
  <c r="I49" i="5"/>
  <c r="I41" i="5"/>
  <c r="I33" i="5"/>
  <c r="I25" i="5"/>
  <c r="I17" i="5"/>
  <c r="I15" i="5"/>
  <c r="F14" i="5"/>
  <c r="I7" i="5"/>
  <c r="CA34" i="4"/>
  <c r="CA12" i="4"/>
  <c r="BG34" i="4"/>
  <c r="BQ35" i="4"/>
  <c r="BV29" i="4"/>
  <c r="BV25" i="4"/>
  <c r="BQ19" i="4"/>
  <c r="BV17" i="4"/>
  <c r="BV16" i="4"/>
  <c r="BQ27" i="4"/>
  <c r="BQ39" i="4"/>
  <c r="BP34" i="4"/>
  <c r="BV27" i="4"/>
  <c r="AN25" i="4"/>
  <c r="BQ23" i="4"/>
  <c r="BV23" i="4"/>
  <c r="BP17" i="4"/>
  <c r="BV15" i="4"/>
  <c r="BV12" i="4"/>
  <c r="BV9" i="4"/>
  <c r="BV33" i="4"/>
  <c r="BV21" i="4"/>
  <c r="AN33" i="4"/>
  <c r="BG33" i="4" s="1"/>
  <c r="BV31" i="4"/>
  <c r="BV26" i="4"/>
  <c r="BV19" i="4"/>
  <c r="BV18" i="4"/>
  <c r="BV10" i="4"/>
  <c r="BV8" i="4"/>
  <c r="BI52" i="4"/>
  <c r="BG35" i="4"/>
  <c r="BH26" i="4"/>
  <c r="BH52" i="4"/>
  <c r="BH44" i="4"/>
  <c r="BI35" i="4"/>
  <c r="CA9" i="4"/>
  <c r="L52" i="4"/>
  <c r="L45" i="4"/>
  <c r="AE45" i="4" s="1"/>
  <c r="CA44" i="4"/>
  <c r="CA35" i="4"/>
  <c r="L20" i="4"/>
  <c r="CA42" i="4"/>
  <c r="CA37" i="4"/>
  <c r="L33" i="4"/>
  <c r="L30" i="4"/>
  <c r="AE30" i="4" s="1"/>
  <c r="CA52" i="4"/>
  <c r="L47" i="4"/>
  <c r="AE47" i="4" s="1"/>
  <c r="L13" i="4"/>
  <c r="AE13" i="4" s="1"/>
  <c r="AE46" i="4"/>
  <c r="BH46" i="4"/>
  <c r="BH42" i="4"/>
  <c r="AE48" i="4"/>
  <c r="BI37" i="4"/>
  <c r="BQ36" i="4"/>
  <c r="D35" i="4"/>
  <c r="L31" i="4"/>
  <c r="AE31" i="4" s="1"/>
  <c r="L29" i="4"/>
  <c r="AE29" i="4" s="1"/>
  <c r="L23" i="4"/>
  <c r="L21" i="4"/>
  <c r="AE21" i="4" s="1"/>
  <c r="BV48" i="4"/>
  <c r="BH37" i="4"/>
  <c r="BQ33" i="4"/>
  <c r="BH32" i="4"/>
  <c r="BH24" i="4"/>
  <c r="L18" i="4"/>
  <c r="AE18" i="4" s="1"/>
  <c r="L16" i="4"/>
  <c r="AE16" i="4" s="1"/>
  <c r="L10" i="4"/>
  <c r="AE10" i="4" s="1"/>
  <c r="L9" i="4"/>
  <c r="AE9" i="4" s="1"/>
  <c r="L53" i="4"/>
  <c r="AE53" i="4" s="1"/>
  <c r="BV52" i="4"/>
  <c r="BI44" i="4"/>
  <c r="L43" i="4"/>
  <c r="AE43" i="4" s="1"/>
  <c r="BV42" i="4"/>
  <c r="BQ34" i="4"/>
  <c r="AE28" i="4"/>
  <c r="BQ25" i="4"/>
  <c r="AE20" i="4"/>
  <c r="BQ17" i="4"/>
  <c r="BQ15" i="4"/>
  <c r="BQ13" i="4"/>
  <c r="L12" i="4"/>
  <c r="AE12" i="4" s="1"/>
  <c r="W48" i="3"/>
  <c r="W32" i="3"/>
  <c r="W24" i="3"/>
  <c r="W16" i="3"/>
  <c r="W9" i="3"/>
  <c r="M51" i="3"/>
  <c r="V51" i="3" s="1"/>
  <c r="M43" i="3"/>
  <c r="V43" i="3" s="1"/>
  <c r="M35" i="3"/>
  <c r="V35" i="3" s="1"/>
  <c r="M27" i="3"/>
  <c r="V27" i="3" s="1"/>
  <c r="M19" i="3"/>
  <c r="V19" i="3" s="1"/>
  <c r="M11" i="3"/>
  <c r="V11" i="3" s="1"/>
  <c r="W53" i="3"/>
  <c r="W47" i="3"/>
  <c r="W45" i="3"/>
  <c r="W39" i="3"/>
  <c r="W37" i="3"/>
  <c r="W31" i="3"/>
  <c r="W29" i="3"/>
  <c r="W23" i="3"/>
  <c r="W21" i="3"/>
  <c r="W15" i="3"/>
  <c r="W13" i="3"/>
  <c r="CW50" i="2"/>
  <c r="CW37" i="2"/>
  <c r="CW46" i="2"/>
  <c r="BO42" i="2"/>
  <c r="CH42" i="2" s="1"/>
  <c r="BO31" i="2"/>
  <c r="BO29" i="2"/>
  <c r="CH29" i="2" s="1"/>
  <c r="BO25" i="2"/>
  <c r="CQ25" i="2" s="1"/>
  <c r="CW20" i="2"/>
  <c r="BO19" i="2"/>
  <c r="CH19" i="2" s="1"/>
  <c r="BO11" i="2"/>
  <c r="CH11" i="2" s="1"/>
  <c r="CW29" i="2"/>
  <c r="CW35" i="2"/>
  <c r="BO33" i="2"/>
  <c r="CH33" i="2" s="1"/>
  <c r="CW28" i="2"/>
  <c r="CW26" i="2"/>
  <c r="CW17" i="2"/>
  <c r="CW51" i="2"/>
  <c r="CW47" i="2"/>
  <c r="CW43" i="2"/>
  <c r="CW25" i="2"/>
  <c r="CW9" i="2"/>
  <c r="BO49" i="2"/>
  <c r="CH49" i="2" s="1"/>
  <c r="BO34" i="2"/>
  <c r="CH34" i="2" s="1"/>
  <c r="CW21" i="2"/>
  <c r="CW13" i="2"/>
  <c r="BO12" i="2"/>
  <c r="CH12" i="2" s="1"/>
  <c r="DB21" i="2"/>
  <c r="BO40" i="2"/>
  <c r="CH40" i="2" s="1"/>
  <c r="BO36" i="2"/>
  <c r="CH36" i="2" s="1"/>
  <c r="DB29" i="2"/>
  <c r="DB44" i="2"/>
  <c r="DB37" i="2"/>
  <c r="BO50" i="2"/>
  <c r="CH50" i="2" s="1"/>
  <c r="DB49" i="2"/>
  <c r="BO48" i="2"/>
  <c r="CH48" i="2" s="1"/>
  <c r="BO44" i="2"/>
  <c r="CH44" i="2" s="1"/>
  <c r="BO37" i="2"/>
  <c r="CH37" i="2" s="1"/>
  <c r="DB35" i="2"/>
  <c r="DB34" i="2"/>
  <c r="DB30" i="2"/>
  <c r="BO21" i="2"/>
  <c r="BO17" i="2"/>
  <c r="CQ17" i="2" s="1"/>
  <c r="BO14" i="2"/>
  <c r="CH14" i="2" s="1"/>
  <c r="BO7" i="2"/>
  <c r="CH7" i="2" s="1"/>
  <c r="DB53" i="2"/>
  <c r="DB46" i="2"/>
  <c r="BO41" i="2"/>
  <c r="CH41" i="2" s="1"/>
  <c r="BO15" i="2"/>
  <c r="CH15" i="2" s="1"/>
  <c r="CH38" i="2"/>
  <c r="CR53" i="2"/>
  <c r="CR50" i="2"/>
  <c r="CH22" i="2"/>
  <c r="BO20" i="2"/>
  <c r="BO13" i="2"/>
  <c r="BO9" i="2"/>
  <c r="BO51" i="2"/>
  <c r="BO10" i="2"/>
  <c r="CH10" i="2" s="1"/>
  <c r="CR39" i="2"/>
  <c r="BO32" i="2"/>
  <c r="CH32" i="2" s="1"/>
  <c r="CH30" i="2"/>
  <c r="BO24" i="2"/>
  <c r="CH24" i="2" s="1"/>
  <c r="BO16" i="2"/>
  <c r="CQ16" i="2" s="1"/>
  <c r="CH18" i="2"/>
  <c r="CJ7" i="2"/>
  <c r="CI41" i="2"/>
  <c r="CI53" i="2"/>
  <c r="CI15" i="2"/>
  <c r="AM30" i="2"/>
  <c r="CQ30" i="2" s="1"/>
  <c r="AM29" i="2"/>
  <c r="AM21" i="2"/>
  <c r="BF21" i="2" s="1"/>
  <c r="AM13" i="2"/>
  <c r="AM9" i="2"/>
  <c r="BF9" i="2" s="1"/>
  <c r="DB31" i="2"/>
  <c r="AM37" i="2"/>
  <c r="AM26" i="2"/>
  <c r="AM18" i="2"/>
  <c r="CQ18" i="2" s="1"/>
  <c r="AM11" i="2"/>
  <c r="AM45" i="2"/>
  <c r="CQ45" i="2" s="1"/>
  <c r="AM38" i="2"/>
  <c r="CQ38" i="2" s="1"/>
  <c r="AM20" i="2"/>
  <c r="BF20" i="2" s="1"/>
  <c r="BF7" i="2"/>
  <c r="BF45" i="2"/>
  <c r="AM19" i="2"/>
  <c r="CI29" i="2"/>
  <c r="BF29" i="2"/>
  <c r="BF11" i="2"/>
  <c r="CI11" i="2"/>
  <c r="CI37" i="2"/>
  <c r="CI33" i="2"/>
  <c r="CI46" i="2"/>
  <c r="AE52" i="2"/>
  <c r="BF51" i="2"/>
  <c r="CJ48" i="2"/>
  <c r="CJ45" i="2"/>
  <c r="CJ40" i="2"/>
  <c r="BF25" i="2"/>
  <c r="CJ24" i="2"/>
  <c r="CI10" i="2"/>
  <c r="CI40" i="2"/>
  <c r="CI21" i="2"/>
  <c r="CI19" i="2"/>
  <c r="BF17" i="2"/>
  <c r="CI48" i="2"/>
  <c r="CI24" i="2"/>
  <c r="CI17" i="2"/>
  <c r="CI52" i="2"/>
  <c r="CJ49" i="2"/>
  <c r="CJ41" i="2"/>
  <c r="M51" i="2"/>
  <c r="V50" i="2"/>
  <c r="V43" i="2"/>
  <c r="W27" i="2"/>
  <c r="W23" i="2"/>
  <c r="M13" i="2"/>
  <c r="V9" i="2"/>
  <c r="M8" i="2"/>
  <c r="V8" i="2" s="1"/>
  <c r="V47" i="2"/>
  <c r="V52" i="2"/>
  <c r="V51" i="2"/>
  <c r="V48" i="2"/>
  <c r="V44" i="2"/>
  <c r="V14" i="2"/>
  <c r="V13" i="2"/>
  <c r="V10" i="2"/>
  <c r="V36" i="2"/>
  <c r="V28" i="2"/>
  <c r="M24" i="2"/>
  <c r="V24" i="2" s="1"/>
  <c r="V23" i="2"/>
  <c r="W10" i="2"/>
  <c r="W52" i="2"/>
  <c r="W48" i="2"/>
  <c r="W47" i="2"/>
  <c r="W46" i="2"/>
  <c r="W43" i="2"/>
  <c r="W32" i="2"/>
  <c r="W26" i="2"/>
  <c r="W22" i="2"/>
  <c r="V18" i="2"/>
  <c r="W9" i="2"/>
  <c r="V34" i="2"/>
  <c r="W50" i="2"/>
  <c r="W42" i="2"/>
  <c r="V38" i="2"/>
  <c r="W35" i="2"/>
  <c r="V16" i="2"/>
  <c r="W12" i="2"/>
  <c r="V30" i="2"/>
  <c r="W34" i="2"/>
  <c r="W28" i="2"/>
  <c r="V26" i="2"/>
  <c r="V22" i="2"/>
  <c r="W20" i="2"/>
  <c r="CW19" i="1"/>
  <c r="DB20" i="1"/>
  <c r="BO15" i="1"/>
  <c r="CH15" i="1" s="1"/>
  <c r="DB8" i="1"/>
  <c r="CW30" i="1"/>
  <c r="DB25" i="1"/>
  <c r="DB24" i="1"/>
  <c r="DB16" i="1"/>
  <c r="CW11" i="1"/>
  <c r="CW33" i="1"/>
  <c r="BO24" i="1"/>
  <c r="CH24" i="1" s="1"/>
  <c r="DB12" i="1"/>
  <c r="CH25" i="1"/>
  <c r="CH16" i="1"/>
  <c r="CJ10" i="1"/>
  <c r="CR20" i="1"/>
  <c r="BG18" i="1"/>
  <c r="CI18" i="1" s="1"/>
  <c r="BO17" i="1"/>
  <c r="CH17" i="1" s="1"/>
  <c r="BG16" i="1"/>
  <c r="CI16" i="1" s="1"/>
  <c r="CI10" i="1"/>
  <c r="CJ15" i="1"/>
  <c r="CI33" i="1"/>
  <c r="CR21" i="1"/>
  <c r="CR8" i="1"/>
  <c r="BF43" i="1"/>
  <c r="BF31" i="1"/>
  <c r="BF28" i="1"/>
  <c r="DB53" i="1"/>
  <c r="AM44" i="1"/>
  <c r="BF44" i="1" s="1"/>
  <c r="DB18" i="1"/>
  <c r="DB49" i="1"/>
  <c r="CW46" i="1"/>
  <c r="BF30" i="1"/>
  <c r="CW13" i="1"/>
  <c r="CW10" i="1"/>
  <c r="BF47" i="1"/>
  <c r="CI47" i="1"/>
  <c r="BF39" i="1"/>
  <c r="CI39" i="1"/>
  <c r="CI35" i="1"/>
  <c r="BF35" i="1"/>
  <c r="CI51" i="1"/>
  <c r="CI49" i="1"/>
  <c r="CI45" i="1"/>
  <c r="CI43" i="1"/>
  <c r="CI41" i="1"/>
  <c r="CI22" i="1"/>
  <c r="BF10" i="1"/>
  <c r="BF36" i="1"/>
  <c r="BF32" i="1"/>
  <c r="CI15" i="1"/>
  <c r="CI11" i="1"/>
  <c r="BF34" i="1"/>
  <c r="CI25" i="1"/>
  <c r="BF27" i="1"/>
  <c r="V52" i="1"/>
  <c r="W51" i="1"/>
  <c r="V48" i="1"/>
  <c r="V44" i="1"/>
  <c r="M37" i="1"/>
  <c r="M35" i="1"/>
  <c r="V35" i="1" s="1"/>
  <c r="V32" i="1"/>
  <c r="M26" i="1"/>
  <c r="V26" i="1" s="1"/>
  <c r="V25" i="1"/>
  <c r="M22" i="1"/>
  <c r="V17" i="1"/>
  <c r="V34" i="1"/>
  <c r="V50" i="1"/>
  <c r="M46" i="1"/>
  <c r="V46" i="1" s="1"/>
  <c r="V36" i="1"/>
  <c r="M30" i="1"/>
  <c r="V30" i="1" s="1"/>
  <c r="V53" i="1"/>
  <c r="W50" i="1"/>
  <c r="W49" i="1"/>
  <c r="W42" i="1"/>
  <c r="W41" i="1"/>
  <c r="V37" i="1"/>
  <c r="W34" i="1"/>
  <c r="W33" i="1"/>
  <c r="D29" i="1"/>
  <c r="V29" i="1" s="1"/>
  <c r="W28" i="1"/>
  <c r="W18" i="1"/>
  <c r="W52" i="1"/>
  <c r="V47" i="1"/>
  <c r="W44" i="1"/>
  <c r="W36" i="1"/>
  <c r="V31" i="1"/>
  <c r="V28" i="1"/>
  <c r="W14" i="1"/>
  <c r="V49" i="1"/>
  <c r="V41" i="1"/>
  <c r="V33" i="1"/>
  <c r="CJ30" i="2"/>
  <c r="AE30" i="2"/>
  <c r="CI30" i="2" s="1"/>
  <c r="AM28" i="2"/>
  <c r="BF28" i="2" s="1"/>
  <c r="CR28" i="2"/>
  <c r="BG51" i="2"/>
  <c r="CI51" i="2" s="1"/>
  <c r="CJ51" i="2"/>
  <c r="DB50" i="2"/>
  <c r="AM50" i="2"/>
  <c r="BF50" i="2" s="1"/>
  <c r="CI49" i="2"/>
  <c r="AM48" i="2"/>
  <c r="BF48" i="2" s="1"/>
  <c r="CR48" i="2"/>
  <c r="BO47" i="2"/>
  <c r="CH46" i="2"/>
  <c r="V46" i="2"/>
  <c r="CI45" i="2"/>
  <c r="AM44" i="2"/>
  <c r="BF44" i="2" s="1"/>
  <c r="CR44" i="2"/>
  <c r="BG43" i="2"/>
  <c r="CI43" i="2" s="1"/>
  <c r="CJ43" i="2"/>
  <c r="BF41" i="2"/>
  <c r="BG39" i="2"/>
  <c r="CI39" i="2" s="1"/>
  <c r="CJ39" i="2"/>
  <c r="W37" i="2"/>
  <c r="M37" i="2"/>
  <c r="V37" i="2" s="1"/>
  <c r="AM36" i="2"/>
  <c r="BF36" i="2" s="1"/>
  <c r="CR36" i="2"/>
  <c r="BO35" i="2"/>
  <c r="AM35" i="2"/>
  <c r="BF35" i="2" s="1"/>
  <c r="V35" i="2"/>
  <c r="AM34" i="2"/>
  <c r="BG31" i="2"/>
  <c r="CI31" i="2" s="1"/>
  <c r="CJ31" i="2"/>
  <c r="W29" i="2"/>
  <c r="M29" i="2"/>
  <c r="V29" i="2" s="1"/>
  <c r="BO27" i="2"/>
  <c r="V27" i="2"/>
  <c r="CJ26" i="2"/>
  <c r="AE26" i="2"/>
  <c r="CI26" i="2" s="1"/>
  <c r="CR25" i="2"/>
  <c r="AM24" i="2"/>
  <c r="BF24" i="2" s="1"/>
  <c r="CR24" i="2"/>
  <c r="AM23" i="2"/>
  <c r="BF23" i="2" s="1"/>
  <c r="CW23" i="2"/>
  <c r="AM22" i="2"/>
  <c r="BF16" i="2"/>
  <c r="W49" i="2"/>
  <c r="M49" i="2"/>
  <c r="V49" i="2" s="1"/>
  <c r="CH45" i="2"/>
  <c r="W45" i="2"/>
  <c r="M45" i="2"/>
  <c r="V45" i="2" s="1"/>
  <c r="CH53" i="2"/>
  <c r="CR49" i="2"/>
  <c r="CR45" i="2"/>
  <c r="DB42" i="2"/>
  <c r="AM42" i="2"/>
  <c r="BF42" i="2" s="1"/>
  <c r="CQ41" i="2"/>
  <c r="W41" i="2"/>
  <c r="M41" i="2"/>
  <c r="V41" i="2" s="1"/>
  <c r="W39" i="2"/>
  <c r="BG35" i="2"/>
  <c r="CI35" i="2" s="1"/>
  <c r="CJ35" i="2"/>
  <c r="CJ34" i="2"/>
  <c r="AE34" i="2"/>
  <c r="CI34" i="2" s="1"/>
  <c r="W31" i="2"/>
  <c r="CH28" i="2"/>
  <c r="BG27" i="2"/>
  <c r="CI27" i="2" s="1"/>
  <c r="CJ27" i="2"/>
  <c r="CH25" i="2"/>
  <c r="W25" i="2"/>
  <c r="M25" i="2"/>
  <c r="V25" i="2" s="1"/>
  <c r="BO23" i="2"/>
  <c r="CI22" i="2"/>
  <c r="CJ22" i="2"/>
  <c r="AE22" i="2"/>
  <c r="CH21" i="2"/>
  <c r="CJ38" i="2"/>
  <c r="AE38" i="2"/>
  <c r="CI38" i="2" s="1"/>
  <c r="AM27" i="2"/>
  <c r="BF27" i="2" s="1"/>
  <c r="CW27" i="2"/>
  <c r="W53" i="2"/>
  <c r="M53" i="2"/>
  <c r="V53" i="2" s="1"/>
  <c r="AM52" i="2"/>
  <c r="BF52" i="2" s="1"/>
  <c r="CR52" i="2"/>
  <c r="BG47" i="2"/>
  <c r="CI47" i="2" s="1"/>
  <c r="CJ47" i="2"/>
  <c r="BO43" i="2"/>
  <c r="V42" i="2"/>
  <c r="AM40" i="2"/>
  <c r="BF40" i="2" s="1"/>
  <c r="CR40" i="2"/>
  <c r="AM39" i="2"/>
  <c r="BF39" i="2" s="1"/>
  <c r="CW39" i="2"/>
  <c r="W33" i="2"/>
  <c r="M33" i="2"/>
  <c r="V33" i="2" s="1"/>
  <c r="AM32" i="2"/>
  <c r="BF32" i="2" s="1"/>
  <c r="CR32" i="2"/>
  <c r="AM31" i="2"/>
  <c r="BF31" i="2" s="1"/>
  <c r="CW31" i="2"/>
  <c r="BG23" i="2"/>
  <c r="CI23" i="2" s="1"/>
  <c r="CJ23" i="2"/>
  <c r="W34" i="3"/>
  <c r="M34" i="3"/>
  <c r="V34" i="3" s="1"/>
  <c r="AE52" i="4"/>
  <c r="BH49" i="4"/>
  <c r="AN41" i="4"/>
  <c r="BG41" i="4" s="1"/>
  <c r="CA41" i="4"/>
  <c r="AM46" i="2"/>
  <c r="W44" i="2"/>
  <c r="CR38" i="2"/>
  <c r="CJ37" i="2"/>
  <c r="W36" i="2"/>
  <c r="CJ33" i="2"/>
  <c r="CR30" i="2"/>
  <c r="CJ29" i="2"/>
  <c r="CR26" i="2"/>
  <c r="CJ25" i="2"/>
  <c r="CR22" i="2"/>
  <c r="CJ21" i="2"/>
  <c r="CR18" i="2"/>
  <c r="CJ17" i="2"/>
  <c r="CR15" i="2"/>
  <c r="BG13" i="2"/>
  <c r="CI13" i="2" s="1"/>
  <c r="CJ13" i="2"/>
  <c r="CJ12" i="2"/>
  <c r="AE12" i="2"/>
  <c r="CI12" i="2" s="1"/>
  <c r="DB9" i="2"/>
  <c r="DB8" i="2"/>
  <c r="AM8" i="2"/>
  <c r="W52" i="3"/>
  <c r="W46" i="3"/>
  <c r="M46" i="3"/>
  <c r="V46" i="3" s="1"/>
  <c r="W36" i="3"/>
  <c r="W30" i="3"/>
  <c r="M30" i="3"/>
  <c r="V30" i="3" s="1"/>
  <c r="W20" i="3"/>
  <c r="W14" i="3"/>
  <c r="M14" i="3"/>
  <c r="V14" i="3" s="1"/>
  <c r="BI49" i="4"/>
  <c r="AN48" i="4"/>
  <c r="BQ48" i="4"/>
  <c r="AN47" i="4"/>
  <c r="BG47" i="4" s="1"/>
  <c r="CA47" i="4"/>
  <c r="BH47" i="4"/>
  <c r="BI41" i="4"/>
  <c r="L38" i="4"/>
  <c r="CA38" i="4"/>
  <c r="BQ37" i="4"/>
  <c r="L37" i="4"/>
  <c r="AE37" i="4" s="1"/>
  <c r="BH22" i="4"/>
  <c r="AF15" i="4"/>
  <c r="BI15" i="4"/>
  <c r="AF12" i="4"/>
  <c r="BH12" i="4" s="1"/>
  <c r="BI12" i="4"/>
  <c r="L11" i="4"/>
  <c r="BV11" i="4"/>
  <c r="DB12" i="2"/>
  <c r="AM12" i="2"/>
  <c r="CH8" i="2"/>
  <c r="W18" i="3"/>
  <c r="M18" i="3"/>
  <c r="V18" i="3" s="1"/>
  <c r="BI51" i="4"/>
  <c r="AN49" i="4"/>
  <c r="BG49" i="4" s="1"/>
  <c r="CA49" i="4"/>
  <c r="AE41" i="4"/>
  <c r="BH41" i="4"/>
  <c r="BH14" i="4"/>
  <c r="M21" i="2"/>
  <c r="V21" i="2" s="1"/>
  <c r="CR20" i="2"/>
  <c r="CW19" i="2"/>
  <c r="CJ19" i="2"/>
  <c r="D19" i="2"/>
  <c r="V19" i="2" s="1"/>
  <c r="AE18" i="2"/>
  <c r="CI18" i="2" s="1"/>
  <c r="M17" i="2"/>
  <c r="V17" i="2" s="1"/>
  <c r="CR16" i="2"/>
  <c r="AM14" i="2"/>
  <c r="BF14" i="2" s="1"/>
  <c r="CR14" i="2"/>
  <c r="DB13" i="2"/>
  <c r="V12" i="2"/>
  <c r="W11" i="2"/>
  <c r="M11" i="2"/>
  <c r="V11" i="2" s="1"/>
  <c r="BG9" i="2"/>
  <c r="CI9" i="2" s="1"/>
  <c r="CJ9" i="2"/>
  <c r="W7" i="2"/>
  <c r="M7" i="2"/>
  <c r="V7" i="2" s="1"/>
  <c r="W44" i="3"/>
  <c r="W38" i="3"/>
  <c r="M38" i="3"/>
  <c r="V38" i="3" s="1"/>
  <c r="W28" i="3"/>
  <c r="W22" i="3"/>
  <c r="M22" i="3"/>
  <c r="V22" i="3" s="1"/>
  <c r="W12" i="3"/>
  <c r="W8" i="3"/>
  <c r="BI53" i="4"/>
  <c r="AN52" i="4"/>
  <c r="BG52" i="4" s="1"/>
  <c r="BQ52" i="4"/>
  <c r="AN51" i="4"/>
  <c r="BG51" i="4" s="1"/>
  <c r="CA51" i="4"/>
  <c r="AE51" i="4"/>
  <c r="BH51" i="4"/>
  <c r="BI45" i="4"/>
  <c r="AN44" i="4"/>
  <c r="BG44" i="4" s="1"/>
  <c r="BQ44" i="4"/>
  <c r="AN43" i="4"/>
  <c r="BG43" i="4" s="1"/>
  <c r="CA43" i="4"/>
  <c r="BH43" i="4"/>
  <c r="BQ38" i="4"/>
  <c r="AN38" i="4"/>
  <c r="BG38" i="4" s="1"/>
  <c r="AF31" i="4"/>
  <c r="BI31" i="4"/>
  <c r="AN20" i="4"/>
  <c r="BQ20" i="4"/>
  <c r="BH8" i="4"/>
  <c r="BQ7" i="4"/>
  <c r="AN7" i="4"/>
  <c r="BG48" i="1"/>
  <c r="CI48" i="1" s="1"/>
  <c r="CJ48" i="1"/>
  <c r="BG31" i="1"/>
  <c r="CI31" i="1" s="1"/>
  <c r="CJ31" i="1"/>
  <c r="W15" i="2"/>
  <c r="M15" i="2"/>
  <c r="V15" i="2" s="1"/>
  <c r="W50" i="3"/>
  <c r="M50" i="3"/>
  <c r="V50" i="3" s="1"/>
  <c r="AN50" i="4"/>
  <c r="BQ50" i="4"/>
  <c r="AE44" i="4"/>
  <c r="BI43" i="4"/>
  <c r="AN42" i="4"/>
  <c r="BQ42" i="4"/>
  <c r="AN28" i="4"/>
  <c r="BQ28" i="4"/>
  <c r="CR51" i="2"/>
  <c r="CJ50" i="2"/>
  <c r="CR47" i="2"/>
  <c r="CJ46" i="2"/>
  <c r="CR43" i="2"/>
  <c r="CJ42" i="2"/>
  <c r="CR11" i="2"/>
  <c r="AM10" i="2"/>
  <c r="BF10" i="2" s="1"/>
  <c r="CR10" i="2"/>
  <c r="CJ8" i="2"/>
  <c r="AE8" i="2"/>
  <c r="CI8" i="2" s="1"/>
  <c r="CR7" i="2"/>
  <c r="W42" i="3"/>
  <c r="M42" i="3"/>
  <c r="V42" i="3" s="1"/>
  <c r="W26" i="3"/>
  <c r="M26" i="3"/>
  <c r="V26" i="3" s="1"/>
  <c r="W10" i="3"/>
  <c r="M10" i="3"/>
  <c r="V10" i="3" s="1"/>
  <c r="AN53" i="4"/>
  <c r="BG53" i="4" s="1"/>
  <c r="CA53" i="4"/>
  <c r="BH53" i="4"/>
  <c r="BI47" i="4"/>
  <c r="AN46" i="4"/>
  <c r="BG46" i="4" s="1"/>
  <c r="BQ46" i="4"/>
  <c r="AN45" i="4"/>
  <c r="BG45" i="4" s="1"/>
  <c r="CA45" i="4"/>
  <c r="BH45" i="4"/>
  <c r="BI38" i="4"/>
  <c r="D38" i="4"/>
  <c r="BH30" i="4"/>
  <c r="AF23" i="4"/>
  <c r="BI23" i="4"/>
  <c r="BH35" i="4"/>
  <c r="AF29" i="4"/>
  <c r="BH29" i="4" s="1"/>
  <c r="BI29" i="4"/>
  <c r="AN26" i="4"/>
  <c r="BQ26" i="4"/>
  <c r="AF21" i="4"/>
  <c r="BH21" i="4" s="1"/>
  <c r="BI21" i="4"/>
  <c r="AN18" i="4"/>
  <c r="BQ18" i="4"/>
  <c r="BP15" i="4"/>
  <c r="AF13" i="4"/>
  <c r="BH13" i="4" s="1"/>
  <c r="BI13" i="4"/>
  <c r="BH11" i="4"/>
  <c r="L7" i="4"/>
  <c r="BV7" i="4"/>
  <c r="BG46" i="1"/>
  <c r="CI46" i="1" s="1"/>
  <c r="CJ46" i="1"/>
  <c r="BG38" i="1"/>
  <c r="CI38" i="1" s="1"/>
  <c r="CJ38" i="1"/>
  <c r="AN39" i="4"/>
  <c r="D36" i="4"/>
  <c r="BI36" i="4"/>
  <c r="L35" i="4"/>
  <c r="D34" i="4"/>
  <c r="BI34" i="4"/>
  <c r="BH31" i="4"/>
  <c r="AN30" i="4"/>
  <c r="BQ30" i="4"/>
  <c r="BH28" i="4"/>
  <c r="AN27" i="4"/>
  <c r="L27" i="4"/>
  <c r="AF25" i="4"/>
  <c r="BI25" i="4"/>
  <c r="AN22" i="4"/>
  <c r="BQ22" i="4"/>
  <c r="BH20" i="4"/>
  <c r="AN19" i="4"/>
  <c r="L19" i="4"/>
  <c r="AE19" i="4" s="1"/>
  <c r="AF17" i="4"/>
  <c r="BH17" i="4" s="1"/>
  <c r="BI17" i="4"/>
  <c r="AE15" i="4"/>
  <c r="AN14" i="4"/>
  <c r="BQ14" i="4"/>
  <c r="BQ11" i="4"/>
  <c r="AN11" i="4"/>
  <c r="BG11" i="4" s="1"/>
  <c r="BG50" i="1"/>
  <c r="CI50" i="1" s="1"/>
  <c r="CJ50" i="1"/>
  <c r="BG42" i="1"/>
  <c r="CI42" i="1" s="1"/>
  <c r="CJ42" i="1"/>
  <c r="BG34" i="1"/>
  <c r="CI34" i="1" s="1"/>
  <c r="CJ34" i="1"/>
  <c r="AN37" i="4"/>
  <c r="BG37" i="4" s="1"/>
  <c r="AE33" i="4"/>
  <c r="BH33" i="4"/>
  <c r="AN32" i="4"/>
  <c r="BQ32" i="4"/>
  <c r="AN29" i="4"/>
  <c r="AF27" i="4"/>
  <c r="BH27" i="4" s="1"/>
  <c r="BI27" i="4"/>
  <c r="BH25" i="4"/>
  <c r="AN24" i="4"/>
  <c r="BQ24" i="4"/>
  <c r="AN21" i="4"/>
  <c r="AF19" i="4"/>
  <c r="BH19" i="4" s="1"/>
  <c r="BI19" i="4"/>
  <c r="AN16" i="4"/>
  <c r="BQ16" i="4"/>
  <c r="AN13" i="4"/>
  <c r="AF10" i="4"/>
  <c r="BH10" i="4" s="1"/>
  <c r="BI10" i="4"/>
  <c r="BG52" i="1"/>
  <c r="CI52" i="1" s="1"/>
  <c r="CJ52" i="1"/>
  <c r="BG44" i="1"/>
  <c r="CI44" i="1" s="1"/>
  <c r="CJ44" i="1"/>
  <c r="BG36" i="1"/>
  <c r="CI36" i="1" s="1"/>
  <c r="CJ36" i="1"/>
  <c r="AE21" i="1"/>
  <c r="CI21" i="1" s="1"/>
  <c r="CJ21" i="1"/>
  <c r="AE20" i="1"/>
  <c r="CI20" i="1" s="1"/>
  <c r="CJ20" i="1"/>
  <c r="D20" i="1"/>
  <c r="V20" i="1" s="1"/>
  <c r="W20" i="1"/>
  <c r="BO19" i="1"/>
  <c r="DB19" i="1"/>
  <c r="BO14" i="1"/>
  <c r="CR14" i="1"/>
  <c r="BI32" i="4"/>
  <c r="BI30" i="4"/>
  <c r="BI28" i="4"/>
  <c r="BI26" i="4"/>
  <c r="BI24" i="4"/>
  <c r="BI22" i="4"/>
  <c r="BI20" i="4"/>
  <c r="BI18" i="4"/>
  <c r="BI16" i="4"/>
  <c r="BI14" i="4"/>
  <c r="BQ12" i="4"/>
  <c r="AN12" i="4"/>
  <c r="BI11" i="4"/>
  <c r="AN10" i="4"/>
  <c r="BQ10" i="4"/>
  <c r="AF9" i="4"/>
  <c r="BH9" i="4" s="1"/>
  <c r="BI9" i="4"/>
  <c r="L8" i="4"/>
  <c r="AE8" i="4" s="1"/>
  <c r="I52" i="5"/>
  <c r="I48" i="5"/>
  <c r="I44" i="5"/>
  <c r="I40" i="5"/>
  <c r="I36" i="5"/>
  <c r="I32" i="5"/>
  <c r="I28" i="5"/>
  <c r="I24" i="5"/>
  <c r="I20" i="5"/>
  <c r="I16" i="5"/>
  <c r="I8" i="5"/>
  <c r="BO53" i="1"/>
  <c r="CR53" i="1"/>
  <c r="BO51" i="1"/>
  <c r="CR51" i="1"/>
  <c r="BO49" i="1"/>
  <c r="CR49" i="1"/>
  <c r="BO47" i="1"/>
  <c r="CR47" i="1"/>
  <c r="BO45" i="1"/>
  <c r="CR45" i="1"/>
  <c r="BO43" i="1"/>
  <c r="CR43" i="1"/>
  <c r="BO41" i="1"/>
  <c r="CR41" i="1"/>
  <c r="BO39" i="1"/>
  <c r="CR39" i="1"/>
  <c r="BO37" i="1"/>
  <c r="CR37" i="1"/>
  <c r="BO35" i="1"/>
  <c r="CR35" i="1"/>
  <c r="BO33" i="1"/>
  <c r="CR33" i="1"/>
  <c r="BO32" i="1"/>
  <c r="CR32" i="1"/>
  <c r="BG28" i="1"/>
  <c r="CI28" i="1" s="1"/>
  <c r="CJ28" i="1"/>
  <c r="CR26" i="1"/>
  <c r="BO26" i="1"/>
  <c r="M21" i="1"/>
  <c r="W21" i="1"/>
  <c r="CW9" i="1"/>
  <c r="BO9" i="1"/>
  <c r="CW8" i="1"/>
  <c r="BO8" i="1"/>
  <c r="AN8" i="4"/>
  <c r="BQ8" i="4"/>
  <c r="AF7" i="4"/>
  <c r="BH7" i="4" s="1"/>
  <c r="BI7" i="4"/>
  <c r="I50" i="5"/>
  <c r="I46" i="5"/>
  <c r="I42" i="5"/>
  <c r="I38" i="5"/>
  <c r="I34" i="5"/>
  <c r="I30" i="5"/>
  <c r="I26" i="5"/>
  <c r="I22" i="5"/>
  <c r="I18" i="5"/>
  <c r="I12" i="5"/>
  <c r="CW29" i="1"/>
  <c r="AM29" i="1"/>
  <c r="BF29" i="1" s="1"/>
  <c r="AM23" i="1"/>
  <c r="BF23" i="1" s="1"/>
  <c r="CR23" i="1"/>
  <c r="CW21" i="1"/>
  <c r="BO21" i="1"/>
  <c r="CW20" i="1"/>
  <c r="BO20" i="1"/>
  <c r="M9" i="1"/>
  <c r="W9" i="1"/>
  <c r="BQ9" i="4"/>
  <c r="AN9" i="4"/>
  <c r="BG9" i="4" s="1"/>
  <c r="AF8" i="4"/>
  <c r="BI8" i="4"/>
  <c r="I10" i="5"/>
  <c r="BF50" i="1"/>
  <c r="BO29" i="1"/>
  <c r="CR29" i="1"/>
  <c r="CW26" i="1"/>
  <c r="AM26" i="1"/>
  <c r="BF26" i="1" s="1"/>
  <c r="D15" i="1"/>
  <c r="V15" i="1" s="1"/>
  <c r="W15" i="1"/>
  <c r="AM12" i="1"/>
  <c r="BF12" i="1" s="1"/>
  <c r="CR12" i="1"/>
  <c r="AE8" i="1"/>
  <c r="CI8" i="1" s="1"/>
  <c r="CJ8" i="1"/>
  <c r="D8" i="1"/>
  <c r="V8" i="1" s="1"/>
  <c r="W8" i="1"/>
  <c r="CR30" i="1"/>
  <c r="BO30" i="1"/>
  <c r="BG27" i="1"/>
  <c r="CI27" i="1" s="1"/>
  <c r="CJ27" i="1"/>
  <c r="D24" i="1"/>
  <c r="V24" i="1" s="1"/>
  <c r="W24" i="1"/>
  <c r="V21" i="1"/>
  <c r="AM19" i="1"/>
  <c r="BF19" i="1" s="1"/>
  <c r="CR19" i="1"/>
  <c r="CR18" i="1"/>
  <c r="BO18" i="1"/>
  <c r="AM16" i="1"/>
  <c r="BF16" i="1" s="1"/>
  <c r="D11" i="1"/>
  <c r="V11" i="1" s="1"/>
  <c r="W11" i="1"/>
  <c r="V9" i="1"/>
  <c r="AM7" i="1"/>
  <c r="BF7" i="1" s="1"/>
  <c r="CR7" i="1"/>
  <c r="CJ53" i="1"/>
  <c r="BO52" i="1"/>
  <c r="CJ51" i="1"/>
  <c r="BO50" i="1"/>
  <c r="CJ49" i="1"/>
  <c r="BO48" i="1"/>
  <c r="CJ47" i="1"/>
  <c r="BO46" i="1"/>
  <c r="CJ45" i="1"/>
  <c r="BO44" i="1"/>
  <c r="CJ43" i="1"/>
  <c r="BO42" i="1"/>
  <c r="CJ41" i="1"/>
  <c r="CJ39" i="1"/>
  <c r="BO38" i="1"/>
  <c r="CJ37" i="1"/>
  <c r="BO36" i="1"/>
  <c r="CJ35" i="1"/>
  <c r="BO34" i="1"/>
  <c r="CJ33" i="1"/>
  <c r="BO31" i="1"/>
  <c r="CR31" i="1"/>
  <c r="BG30" i="1"/>
  <c r="CI30" i="1" s="1"/>
  <c r="CJ30" i="1"/>
  <c r="CR28" i="1"/>
  <c r="BO28" i="1"/>
  <c r="CJ24" i="1"/>
  <c r="BO23" i="1"/>
  <c r="D23" i="1"/>
  <c r="V23" i="1" s="1"/>
  <c r="W23" i="1"/>
  <c r="BO22" i="1"/>
  <c r="CR22" i="1"/>
  <c r="AM20" i="1"/>
  <c r="CI19" i="1"/>
  <c r="CW17" i="1"/>
  <c r="D16" i="1"/>
  <c r="V16" i="1" s="1"/>
  <c r="W16" i="1"/>
  <c r="BO13" i="1"/>
  <c r="V13" i="1"/>
  <c r="BO12" i="1"/>
  <c r="AM11" i="1"/>
  <c r="BF11" i="1" s="1"/>
  <c r="CR11" i="1"/>
  <c r="CR10" i="1"/>
  <c r="BO10" i="1"/>
  <c r="CJ9" i="1"/>
  <c r="AM8" i="1"/>
  <c r="CI7" i="1"/>
  <c r="BG32" i="1"/>
  <c r="CI32" i="1" s="1"/>
  <c r="CJ32" i="1"/>
  <c r="BG29" i="1"/>
  <c r="CI29" i="1" s="1"/>
  <c r="CJ29" i="1"/>
  <c r="BO27" i="1"/>
  <c r="CR27" i="1"/>
  <c r="BG26" i="1"/>
  <c r="CI26" i="1" s="1"/>
  <c r="CJ26" i="1"/>
  <c r="CJ25" i="1"/>
  <c r="W25" i="1"/>
  <c r="CI23" i="1"/>
  <c r="D19" i="1"/>
  <c r="V19" i="1" s="1"/>
  <c r="W19" i="1"/>
  <c r="CR16" i="1"/>
  <c r="AM15" i="1"/>
  <c r="BF15" i="1" s="1"/>
  <c r="CR15" i="1"/>
  <c r="AE13" i="1"/>
  <c r="CI13" i="1" s="1"/>
  <c r="CJ13" i="1"/>
  <c r="D12" i="1"/>
  <c r="V12" i="1" s="1"/>
  <c r="W12" i="1"/>
  <c r="BO11" i="1"/>
  <c r="DB11" i="1"/>
  <c r="BO7" i="1"/>
  <c r="D7" i="1"/>
  <c r="V7" i="1" s="1"/>
  <c r="W7" i="1"/>
  <c r="CJ22" i="1"/>
  <c r="V22" i="1"/>
  <c r="AM21" i="1"/>
  <c r="BF21" i="1" s="1"/>
  <c r="CJ14" i="1"/>
  <c r="V14" i="1"/>
  <c r="AM13" i="1"/>
  <c r="AM25" i="1"/>
  <c r="BF25" i="1" s="1"/>
  <c r="V18" i="1"/>
  <c r="AM17" i="1"/>
  <c r="BF17" i="1" s="1"/>
  <c r="V10" i="1"/>
  <c r="AM9" i="1"/>
  <c r="BF9" i="1" s="1"/>
  <c r="DD54" i="6"/>
  <c r="DF54" i="6"/>
  <c r="DG54" i="6"/>
  <c r="DH54" i="6"/>
  <c r="BV54" i="6"/>
  <c r="BW54" i="6"/>
  <c r="BX54" i="6"/>
  <c r="BY54" i="6"/>
  <c r="BZ54" i="6"/>
  <c r="CA54" i="6"/>
  <c r="CB54" i="6"/>
  <c r="CC54" i="6"/>
  <c r="CD54" i="6"/>
  <c r="CE54" i="6"/>
  <c r="CF54" i="6"/>
  <c r="CG54" i="6"/>
  <c r="CH54" i="6"/>
  <c r="CI54" i="6"/>
  <c r="CJ54" i="6"/>
  <c r="CK54" i="6"/>
  <c r="CL54" i="6"/>
  <c r="CM54" i="6"/>
  <c r="CN54" i="6"/>
  <c r="CO54" i="6"/>
  <c r="CP54" i="6"/>
  <c r="CQ54" i="6"/>
  <c r="CR54" i="6"/>
  <c r="CS54" i="6"/>
  <c r="CT54" i="6"/>
  <c r="CU54" i="6"/>
  <c r="CV54" i="6"/>
  <c r="CW54" i="6"/>
  <c r="CX54" i="6"/>
  <c r="CY54" i="6"/>
  <c r="CZ54" i="6"/>
  <c r="DA54" i="6"/>
  <c r="DB54" i="6"/>
  <c r="DC54" i="6"/>
  <c r="DE54" i="6"/>
  <c r="DI54" i="6"/>
  <c r="DJ54" i="6"/>
  <c r="DK54" i="6"/>
  <c r="DL54" i="6"/>
  <c r="DM54" i="6"/>
  <c r="DN54" i="6"/>
  <c r="DO54" i="6"/>
  <c r="DP54" i="6"/>
  <c r="DQ54" i="6"/>
  <c r="DR54" i="6"/>
  <c r="DS54" i="6"/>
  <c r="DT54" i="6"/>
  <c r="DU54" i="6"/>
  <c r="BB54" i="6"/>
  <c r="BR54" i="6"/>
  <c r="BN54" i="6"/>
  <c r="BJ54" i="6"/>
  <c r="BF54" i="6"/>
  <c r="AX54" i="6"/>
  <c r="AT54" i="6"/>
  <c r="AP54" i="6"/>
  <c r="AL54" i="6"/>
  <c r="AH54" i="6"/>
  <c r="AD54" i="6"/>
  <c r="V54" i="6"/>
  <c r="R54" i="6"/>
  <c r="N54" i="6"/>
  <c r="Z54" i="6"/>
  <c r="J54" i="6"/>
  <c r="F54" i="6"/>
  <c r="R54" i="5"/>
  <c r="Z54" i="5"/>
  <c r="AH54" i="5"/>
  <c r="AP54" i="5"/>
  <c r="AX54" i="5"/>
  <c r="K54" i="5"/>
  <c r="J54" i="5"/>
  <c r="O54" i="3"/>
  <c r="P54" i="3"/>
  <c r="Q54" i="3"/>
  <c r="R54" i="3"/>
  <c r="S54" i="3"/>
  <c r="T54" i="3"/>
  <c r="U54" i="3"/>
  <c r="BU54" i="6"/>
  <c r="BT54" i="6"/>
  <c r="BS54" i="6"/>
  <c r="BQ54" i="6"/>
  <c r="BP54" i="6"/>
  <c r="BO54" i="6"/>
  <c r="BM54" i="6"/>
  <c r="BL54" i="6"/>
  <c r="BK54" i="6"/>
  <c r="BI54" i="6"/>
  <c r="BH54" i="6"/>
  <c r="BG54" i="6"/>
  <c r="BE54" i="6"/>
  <c r="BD54" i="6"/>
  <c r="BC54" i="6"/>
  <c r="BA54" i="6"/>
  <c r="AZ54" i="6"/>
  <c r="AY54" i="6"/>
  <c r="AW54" i="6"/>
  <c r="AV54" i="6"/>
  <c r="AU54" i="6"/>
  <c r="AS54" i="6"/>
  <c r="AR54" i="6"/>
  <c r="AQ54" i="6"/>
  <c r="AO54" i="6"/>
  <c r="AN54" i="6"/>
  <c r="AM54" i="6"/>
  <c r="AK54" i="6"/>
  <c r="AJ54" i="6"/>
  <c r="AI54" i="6"/>
  <c r="AG54" i="6"/>
  <c r="AF54" i="6"/>
  <c r="AE54" i="6"/>
  <c r="AC54" i="6"/>
  <c r="AB54" i="6"/>
  <c r="AA54" i="6"/>
  <c r="Y54" i="6"/>
  <c r="X54" i="6"/>
  <c r="W54" i="6"/>
  <c r="U54" i="6"/>
  <c r="T54" i="6"/>
  <c r="S54" i="6"/>
  <c r="Q54" i="6"/>
  <c r="P54" i="6"/>
  <c r="O54" i="6"/>
  <c r="M54" i="6"/>
  <c r="L54" i="6"/>
  <c r="K54" i="6"/>
  <c r="I54" i="6"/>
  <c r="H54" i="6"/>
  <c r="G54" i="6"/>
  <c r="BD54" i="5"/>
  <c r="BC54" i="5"/>
  <c r="BA54" i="5"/>
  <c r="AZ54" i="5"/>
  <c r="AY54" i="5"/>
  <c r="AV54" i="5"/>
  <c r="AU54" i="5"/>
  <c r="AS54" i="5"/>
  <c r="AR54" i="5"/>
  <c r="AQ54" i="5"/>
  <c r="AN54" i="5"/>
  <c r="AM54" i="5"/>
  <c r="AK54" i="5"/>
  <c r="AJ54" i="5"/>
  <c r="AI54" i="5"/>
  <c r="AF54" i="5"/>
  <c r="AE54" i="5"/>
  <c r="AC54" i="5"/>
  <c r="AB54" i="5"/>
  <c r="AA54" i="5"/>
  <c r="X54" i="5"/>
  <c r="W54" i="5"/>
  <c r="U54" i="5"/>
  <c r="T54" i="5"/>
  <c r="S54" i="5"/>
  <c r="P54" i="5"/>
  <c r="O54" i="5"/>
  <c r="M54" i="5"/>
  <c r="L54" i="5"/>
  <c r="BF54" i="4"/>
  <c r="BE54" i="4"/>
  <c r="BD54" i="4"/>
  <c r="BC54" i="4"/>
  <c r="BB54" i="4"/>
  <c r="BA54" i="4"/>
  <c r="AZ54" i="4"/>
  <c r="AX54" i="4"/>
  <c r="AW54" i="4"/>
  <c r="AV54" i="4"/>
  <c r="AU54" i="4"/>
  <c r="AS54" i="4"/>
  <c r="AR54" i="4"/>
  <c r="AQ54" i="4"/>
  <c r="AP54" i="4"/>
  <c r="AM54" i="4"/>
  <c r="AL54" i="4"/>
  <c r="AK54" i="4"/>
  <c r="AJ54" i="4"/>
  <c r="AI54" i="4"/>
  <c r="AH54" i="4"/>
  <c r="AD54" i="4"/>
  <c r="AC54" i="4"/>
  <c r="AB54" i="4"/>
  <c r="AA54" i="4"/>
  <c r="Z54" i="4"/>
  <c r="Y54" i="4"/>
  <c r="X54" i="4"/>
  <c r="V54" i="4"/>
  <c r="U54" i="4"/>
  <c r="T54" i="4"/>
  <c r="S54" i="4"/>
  <c r="Q54" i="4"/>
  <c r="P54" i="4"/>
  <c r="O54" i="4"/>
  <c r="N54" i="4"/>
  <c r="K54" i="4"/>
  <c r="J54" i="4"/>
  <c r="I54" i="4"/>
  <c r="H54" i="4"/>
  <c r="G54" i="4"/>
  <c r="F54" i="4"/>
  <c r="AB54" i="3"/>
  <c r="L54" i="3"/>
  <c r="K54" i="3"/>
  <c r="J54" i="3"/>
  <c r="I54" i="3"/>
  <c r="H54" i="3"/>
  <c r="G54" i="3"/>
  <c r="F54" i="3"/>
  <c r="DG54" i="2"/>
  <c r="CP54" i="2"/>
  <c r="CG54" i="2"/>
  <c r="CF54" i="2"/>
  <c r="CE54" i="2"/>
  <c r="CD54" i="2"/>
  <c r="CC54" i="2"/>
  <c r="CB54" i="2"/>
  <c r="CA54" i="2"/>
  <c r="BY54" i="2"/>
  <c r="BX54" i="2"/>
  <c r="BW54" i="2"/>
  <c r="BV54" i="2"/>
  <c r="BT54" i="2"/>
  <c r="BS54" i="2"/>
  <c r="BR54" i="2"/>
  <c r="BQ54" i="2"/>
  <c r="BN54" i="2"/>
  <c r="BM54" i="2"/>
  <c r="BL54" i="2"/>
  <c r="BK54" i="2"/>
  <c r="BJ54" i="2"/>
  <c r="BI54" i="2"/>
  <c r="BE54" i="2"/>
  <c r="BD54" i="2"/>
  <c r="BC54" i="2"/>
  <c r="BB54" i="2"/>
  <c r="BA54" i="2"/>
  <c r="AZ54" i="2"/>
  <c r="AY54" i="2"/>
  <c r="AW54" i="2"/>
  <c r="AV54" i="2"/>
  <c r="AU54" i="2"/>
  <c r="AT54" i="2"/>
  <c r="AR54" i="2"/>
  <c r="AQ54" i="2"/>
  <c r="AP54" i="2"/>
  <c r="AO54" i="2"/>
  <c r="AL54" i="2"/>
  <c r="AK54" i="2"/>
  <c r="AJ54" i="2"/>
  <c r="AI54" i="2"/>
  <c r="AH54" i="2"/>
  <c r="AG54" i="2"/>
  <c r="U54" i="2"/>
  <c r="T54" i="2"/>
  <c r="S54" i="2"/>
  <c r="R54" i="2"/>
  <c r="Q54" i="2"/>
  <c r="P54" i="2"/>
  <c r="O54" i="2"/>
  <c r="L54" i="2"/>
  <c r="K54" i="2"/>
  <c r="J54" i="2"/>
  <c r="I54" i="2"/>
  <c r="H54" i="2"/>
  <c r="G54" i="2"/>
  <c r="F54" i="2"/>
  <c r="CG54" i="1"/>
  <c r="CF54" i="1"/>
  <c r="CE54" i="1"/>
  <c r="CD54" i="1"/>
  <c r="CC54" i="1"/>
  <c r="CB54" i="1"/>
  <c r="CA54" i="1"/>
  <c r="BY54" i="1"/>
  <c r="BX54" i="1"/>
  <c r="BW54" i="1"/>
  <c r="BV54" i="1"/>
  <c r="BT54" i="1"/>
  <c r="BS54" i="1"/>
  <c r="BR54" i="1"/>
  <c r="BQ54" i="1"/>
  <c r="BN54" i="1"/>
  <c r="BM54" i="1"/>
  <c r="BL54" i="1"/>
  <c r="BK54" i="1"/>
  <c r="BJ54" i="1"/>
  <c r="BI54" i="1"/>
  <c r="BE54" i="1"/>
  <c r="BD54" i="1"/>
  <c r="BC54" i="1"/>
  <c r="BB54" i="1"/>
  <c r="BA54" i="1"/>
  <c r="AZ54" i="1"/>
  <c r="AY54" i="1"/>
  <c r="AW54" i="1"/>
  <c r="AV54" i="1"/>
  <c r="AU54" i="1"/>
  <c r="AT54" i="1"/>
  <c r="AR54" i="1"/>
  <c r="AQ54" i="1"/>
  <c r="AP54" i="1"/>
  <c r="AO54" i="1"/>
  <c r="AL54" i="1"/>
  <c r="AK54" i="1"/>
  <c r="AJ54" i="1"/>
  <c r="AI54" i="1"/>
  <c r="AH54" i="1"/>
  <c r="AG54" i="1"/>
  <c r="AB54" i="1"/>
  <c r="U54" i="1"/>
  <c r="T54" i="1"/>
  <c r="S54" i="1"/>
  <c r="R54" i="1"/>
  <c r="Q54" i="1"/>
  <c r="P54" i="1"/>
  <c r="O54" i="1"/>
  <c r="L54" i="1"/>
  <c r="K54" i="1"/>
  <c r="J54" i="1"/>
  <c r="I54" i="1"/>
  <c r="H54" i="1"/>
  <c r="G54" i="1"/>
  <c r="F54" i="1"/>
  <c r="D54" i="6"/>
  <c r="BB54" i="5"/>
  <c r="E54" i="4"/>
  <c r="CF54" i="4"/>
  <c r="CG54" i="4"/>
  <c r="BR54" i="4"/>
  <c r="X54" i="3"/>
  <c r="L2" i="8"/>
  <c r="M2" i="8" s="1"/>
  <c r="AC2" i="8"/>
  <c r="E54" i="5"/>
  <c r="CB54" i="4"/>
  <c r="CE54" i="4"/>
  <c r="AO54" i="4"/>
  <c r="AA54" i="3"/>
  <c r="E54" i="3"/>
  <c r="AD2" i="8"/>
  <c r="BG25" i="4" l="1"/>
  <c r="BP36" i="4"/>
  <c r="BG23" i="4"/>
  <c r="BP23" i="4"/>
  <c r="BG15" i="4"/>
  <c r="BP35" i="4"/>
  <c r="BG31" i="4"/>
  <c r="CI31" i="4" s="1"/>
  <c r="BP33" i="4"/>
  <c r="BP49" i="4"/>
  <c r="BG29" i="4"/>
  <c r="CI29" i="4" s="1"/>
  <c r="BG39" i="4"/>
  <c r="CI39" i="4" s="1"/>
  <c r="AE49" i="4"/>
  <c r="BP25" i="4"/>
  <c r="AE23" i="4"/>
  <c r="AE35" i="4"/>
  <c r="CI35" i="4" s="1"/>
  <c r="CQ49" i="2"/>
  <c r="CQ19" i="2"/>
  <c r="CQ37" i="2"/>
  <c r="CH17" i="2"/>
  <c r="DJ17" i="2" s="1"/>
  <c r="CQ11" i="2"/>
  <c r="CQ29" i="2"/>
  <c r="CQ33" i="2"/>
  <c r="CQ15" i="2"/>
  <c r="BF53" i="2"/>
  <c r="DJ53" i="2" s="1"/>
  <c r="BF37" i="2"/>
  <c r="CQ51" i="2"/>
  <c r="CQ9" i="2"/>
  <c r="BF30" i="2"/>
  <c r="CQ20" i="2"/>
  <c r="BF19" i="2"/>
  <c r="DJ19" i="2" s="1"/>
  <c r="DJ49" i="2"/>
  <c r="CQ21" i="2"/>
  <c r="DJ37" i="2"/>
  <c r="DJ41" i="2"/>
  <c r="DJ7" i="2"/>
  <c r="BF26" i="2"/>
  <c r="DJ26" i="2" s="1"/>
  <c r="DJ17" i="1"/>
  <c r="CQ24" i="1"/>
  <c r="DJ16" i="1"/>
  <c r="DJ25" i="1"/>
  <c r="BF24" i="1"/>
  <c r="DJ24" i="1" s="1"/>
  <c r="BF20" i="1"/>
  <c r="BF13" i="1"/>
  <c r="DJ15" i="1"/>
  <c r="BP7" i="4"/>
  <c r="BP51" i="4"/>
  <c r="BP47" i="4"/>
  <c r="BP27" i="4"/>
  <c r="CI51" i="4"/>
  <c r="CI47" i="4"/>
  <c r="BP41" i="4"/>
  <c r="CI41" i="4"/>
  <c r="CI33" i="4"/>
  <c r="BG12" i="4"/>
  <c r="CI12" i="4" s="1"/>
  <c r="BG21" i="4"/>
  <c r="CI21" i="4" s="1"/>
  <c r="BH23" i="4"/>
  <c r="CI44" i="4"/>
  <c r="BG13" i="4"/>
  <c r="CI13" i="4" s="1"/>
  <c r="CI46" i="4"/>
  <c r="CI52" i="4"/>
  <c r="CI9" i="4"/>
  <c r="CH16" i="2"/>
  <c r="DJ16" i="2" s="1"/>
  <c r="CQ13" i="2"/>
  <c r="CQ7" i="2"/>
  <c r="CH51" i="2"/>
  <c r="DJ51" i="2" s="1"/>
  <c r="DJ30" i="2"/>
  <c r="CH20" i="2"/>
  <c r="DJ20" i="2" s="1"/>
  <c r="CH9" i="2"/>
  <c r="DJ9" i="2" s="1"/>
  <c r="CH31" i="2"/>
  <c r="DJ31" i="2" s="1"/>
  <c r="CH39" i="2"/>
  <c r="DJ39" i="2" s="1"/>
  <c r="BF13" i="2"/>
  <c r="DJ11" i="2"/>
  <c r="CQ36" i="2"/>
  <c r="DJ21" i="2"/>
  <c r="DJ29" i="2"/>
  <c r="CQ26" i="2"/>
  <c r="CQ24" i="2"/>
  <c r="DJ24" i="2"/>
  <c r="CQ44" i="2"/>
  <c r="DJ25" i="2"/>
  <c r="CQ31" i="2"/>
  <c r="DJ45" i="2"/>
  <c r="DJ33" i="2"/>
  <c r="DJ28" i="2"/>
  <c r="DJ10" i="2"/>
  <c r="BF38" i="2"/>
  <c r="DJ38" i="2" s="1"/>
  <c r="DJ36" i="2"/>
  <c r="DJ50" i="2"/>
  <c r="DJ44" i="2"/>
  <c r="CQ16" i="1"/>
  <c r="CQ25" i="1"/>
  <c r="CH22" i="1"/>
  <c r="DJ22" i="1" s="1"/>
  <c r="CQ22" i="1"/>
  <c r="CH34" i="1"/>
  <c r="DJ34" i="1" s="1"/>
  <c r="CQ34" i="1"/>
  <c r="CH46" i="1"/>
  <c r="DJ46" i="1" s="1"/>
  <c r="CQ46" i="1"/>
  <c r="CQ8" i="1"/>
  <c r="CH8" i="1"/>
  <c r="CI25" i="4"/>
  <c r="BG26" i="4"/>
  <c r="CI26" i="4" s="1"/>
  <c r="BP26" i="4"/>
  <c r="BP11" i="4"/>
  <c r="DJ14" i="2"/>
  <c r="CH23" i="2"/>
  <c r="DJ23" i="2" s="1"/>
  <c r="CQ23" i="2"/>
  <c r="BF34" i="2"/>
  <c r="DJ34" i="2" s="1"/>
  <c r="CQ40" i="2"/>
  <c r="CQ34" i="2"/>
  <c r="CQ17" i="1"/>
  <c r="BF8" i="1"/>
  <c r="CQ13" i="1"/>
  <c r="CH13" i="1"/>
  <c r="CH28" i="1"/>
  <c r="DJ28" i="1" s="1"/>
  <c r="CQ28" i="1"/>
  <c r="CH29" i="1"/>
  <c r="DJ29" i="1" s="1"/>
  <c r="CQ29" i="1"/>
  <c r="CQ15" i="1"/>
  <c r="CH33" i="1"/>
  <c r="DJ33" i="1" s="1"/>
  <c r="CQ33" i="1"/>
  <c r="CH37" i="1"/>
  <c r="DJ37" i="1" s="1"/>
  <c r="CQ37" i="1"/>
  <c r="CH41" i="1"/>
  <c r="DJ41" i="1" s="1"/>
  <c r="CQ41" i="1"/>
  <c r="CH45" i="1"/>
  <c r="DJ45" i="1" s="1"/>
  <c r="CQ45" i="1"/>
  <c r="CH49" i="1"/>
  <c r="DJ49" i="1" s="1"/>
  <c r="CQ49" i="1"/>
  <c r="CH53" i="1"/>
  <c r="DJ53" i="1" s="1"/>
  <c r="CQ53" i="1"/>
  <c r="BP8" i="4"/>
  <c r="CH14" i="1"/>
  <c r="DJ14" i="1" s="1"/>
  <c r="CQ14" i="1"/>
  <c r="BH15" i="4"/>
  <c r="BP19" i="4"/>
  <c r="BG22" i="4"/>
  <c r="CI22" i="4" s="1"/>
  <c r="BP22" i="4"/>
  <c r="BH36" i="4"/>
  <c r="AE36" i="4"/>
  <c r="CI36" i="4" s="1"/>
  <c r="BP12" i="4"/>
  <c r="CI45" i="4"/>
  <c r="BG17" i="4"/>
  <c r="CI17" i="4" s="1"/>
  <c r="BG42" i="4"/>
  <c r="CI42" i="4" s="1"/>
  <c r="BP42" i="4"/>
  <c r="BG50" i="4"/>
  <c r="CI50" i="4" s="1"/>
  <c r="BP50" i="4"/>
  <c r="BP9" i="4"/>
  <c r="CH13" i="2"/>
  <c r="BP38" i="4"/>
  <c r="BF18" i="2"/>
  <c r="DJ18" i="2" s="1"/>
  <c r="CQ39" i="2"/>
  <c r="CQ48" i="2"/>
  <c r="BP46" i="4"/>
  <c r="BF22" i="2"/>
  <c r="DJ22" i="2" s="1"/>
  <c r="DJ40" i="2"/>
  <c r="CQ42" i="2"/>
  <c r="CQ7" i="1"/>
  <c r="CH7" i="1"/>
  <c r="DJ7" i="1" s="1"/>
  <c r="CH42" i="1"/>
  <c r="DJ42" i="1" s="1"/>
  <c r="CQ42" i="1"/>
  <c r="CQ20" i="1"/>
  <c r="CH20" i="1"/>
  <c r="DJ20" i="1" s="1"/>
  <c r="BG18" i="4"/>
  <c r="CI18" i="4" s="1"/>
  <c r="BP18" i="4"/>
  <c r="AE38" i="4"/>
  <c r="CI38" i="4" s="1"/>
  <c r="BH38" i="4"/>
  <c r="BG20" i="4"/>
  <c r="CI20" i="4" s="1"/>
  <c r="BP20" i="4"/>
  <c r="BG48" i="4"/>
  <c r="CI48" i="4" s="1"/>
  <c r="BP48" i="4"/>
  <c r="BF8" i="2"/>
  <c r="DJ8" i="2" s="1"/>
  <c r="CQ8" i="2"/>
  <c r="CQ11" i="1"/>
  <c r="CH11" i="1"/>
  <c r="DJ11" i="1" s="1"/>
  <c r="CH31" i="1"/>
  <c r="DJ31" i="1" s="1"/>
  <c r="CQ31" i="1"/>
  <c r="CH36" i="1"/>
  <c r="DJ36" i="1" s="1"/>
  <c r="CQ36" i="1"/>
  <c r="CH44" i="1"/>
  <c r="DJ44" i="1" s="1"/>
  <c r="CQ44" i="1"/>
  <c r="CH48" i="1"/>
  <c r="DJ48" i="1" s="1"/>
  <c r="CQ48" i="1"/>
  <c r="CH52" i="1"/>
  <c r="DJ52" i="1" s="1"/>
  <c r="CQ52" i="1"/>
  <c r="CH18" i="1"/>
  <c r="DJ18" i="1" s="1"/>
  <c r="CQ18" i="1"/>
  <c r="CQ21" i="1"/>
  <c r="CH21" i="1"/>
  <c r="DJ21" i="1" s="1"/>
  <c r="BG8" i="4"/>
  <c r="CI8" i="4" s="1"/>
  <c r="CQ9" i="1"/>
  <c r="CH9" i="1"/>
  <c r="DJ9" i="1" s="1"/>
  <c r="CH26" i="1"/>
  <c r="DJ26" i="1" s="1"/>
  <c r="CQ26" i="1"/>
  <c r="BG10" i="4"/>
  <c r="CI10" i="4" s="1"/>
  <c r="BP10" i="4"/>
  <c r="BG16" i="4"/>
  <c r="CI16" i="4" s="1"/>
  <c r="BP16" i="4"/>
  <c r="BG24" i="4"/>
  <c r="CI24" i="4" s="1"/>
  <c r="BP24" i="4"/>
  <c r="BG32" i="4"/>
  <c r="CI32" i="4" s="1"/>
  <c r="BP32" i="4"/>
  <c r="CI15" i="4"/>
  <c r="BG19" i="4"/>
  <c r="CI19" i="4" s="1"/>
  <c r="BG30" i="4"/>
  <c r="CI30" i="4" s="1"/>
  <c r="BP30" i="4"/>
  <c r="BH34" i="4"/>
  <c r="AE34" i="4"/>
  <c r="CI34" i="4" s="1"/>
  <c r="AE11" i="4"/>
  <c r="CI11" i="4" s="1"/>
  <c r="AE27" i="4"/>
  <c r="CI53" i="4"/>
  <c r="BG7" i="4"/>
  <c r="BP39" i="4"/>
  <c r="CI43" i="4"/>
  <c r="DJ15" i="2"/>
  <c r="BF12" i="2"/>
  <c r="DJ12" i="2" s="1"/>
  <c r="CQ12" i="2"/>
  <c r="BP37" i="4"/>
  <c r="BP45" i="4"/>
  <c r="BP52" i="4"/>
  <c r="CH43" i="2"/>
  <c r="DJ43" i="2" s="1"/>
  <c r="CQ43" i="2"/>
  <c r="CQ52" i="2"/>
  <c r="DJ48" i="2"/>
  <c r="DJ42" i="2"/>
  <c r="CQ32" i="2"/>
  <c r="CH47" i="2"/>
  <c r="DJ47" i="2" s="1"/>
  <c r="CQ47" i="2"/>
  <c r="CQ50" i="2"/>
  <c r="CH38" i="1"/>
  <c r="DJ38" i="1" s="1"/>
  <c r="CQ38" i="1"/>
  <c r="CH50" i="1"/>
  <c r="DJ50" i="1" s="1"/>
  <c r="CQ50" i="1"/>
  <c r="BG14" i="4"/>
  <c r="CI14" i="4" s="1"/>
  <c r="BP14" i="4"/>
  <c r="CH27" i="1"/>
  <c r="DJ27" i="1" s="1"/>
  <c r="CQ27" i="1"/>
  <c r="CH10" i="1"/>
  <c r="DJ10" i="1" s="1"/>
  <c r="CQ10" i="1"/>
  <c r="CQ12" i="1"/>
  <c r="CH12" i="1"/>
  <c r="DJ12" i="1" s="1"/>
  <c r="CQ23" i="1"/>
  <c r="CH23" i="1"/>
  <c r="DJ23" i="1" s="1"/>
  <c r="CH30" i="1"/>
  <c r="DJ30" i="1" s="1"/>
  <c r="CQ30" i="1"/>
  <c r="CH32" i="1"/>
  <c r="DJ32" i="1" s="1"/>
  <c r="CQ32" i="1"/>
  <c r="CH35" i="1"/>
  <c r="DJ35" i="1" s="1"/>
  <c r="CQ35" i="1"/>
  <c r="CH39" i="1"/>
  <c r="DJ39" i="1" s="1"/>
  <c r="CQ39" i="1"/>
  <c r="CH43" i="1"/>
  <c r="DJ43" i="1" s="1"/>
  <c r="CQ43" i="1"/>
  <c r="CH47" i="1"/>
  <c r="DJ47" i="1" s="1"/>
  <c r="CQ47" i="1"/>
  <c r="CH51" i="1"/>
  <c r="DJ51" i="1" s="1"/>
  <c r="CQ51" i="1"/>
  <c r="CQ19" i="1"/>
  <c r="CH19" i="1"/>
  <c r="DJ19" i="1" s="1"/>
  <c r="AE7" i="4"/>
  <c r="BP13" i="4"/>
  <c r="BP21" i="4"/>
  <c r="BP29" i="4"/>
  <c r="BG27" i="4"/>
  <c r="BP43" i="4"/>
  <c r="BG28" i="4"/>
  <c r="CI28" i="4" s="1"/>
  <c r="BP28" i="4"/>
  <c r="CI37" i="4"/>
  <c r="BP53" i="4"/>
  <c r="BF46" i="2"/>
  <c r="DJ46" i="2" s="1"/>
  <c r="CQ46" i="2"/>
  <c r="CI49" i="4"/>
  <c r="CQ10" i="2"/>
  <c r="CQ14" i="2"/>
  <c r="DJ52" i="2"/>
  <c r="BP44" i="4"/>
  <c r="CQ28" i="2"/>
  <c r="CH27" i="2"/>
  <c r="DJ27" i="2" s="1"/>
  <c r="CQ27" i="2"/>
  <c r="DJ32" i="2"/>
  <c r="CH35" i="2"/>
  <c r="DJ35" i="2" s="1"/>
  <c r="CQ35" i="2"/>
  <c r="CQ22" i="2"/>
  <c r="AF2" i="8"/>
  <c r="N54" i="1"/>
  <c r="DI54" i="2"/>
  <c r="CU54" i="2"/>
  <c r="BH54" i="2"/>
  <c r="DA54" i="2"/>
  <c r="CN54" i="2"/>
  <c r="CM54" i="2"/>
  <c r="CL54" i="2"/>
  <c r="AB54" i="2"/>
  <c r="Y54" i="2"/>
  <c r="AC54" i="2"/>
  <c r="AD54" i="3"/>
  <c r="CC54" i="4"/>
  <c r="AY54" i="4"/>
  <c r="CH54" i="4"/>
  <c r="BW54" i="4"/>
  <c r="BL54" i="4"/>
  <c r="M54" i="4"/>
  <c r="AL54" i="5"/>
  <c r="D54" i="5"/>
  <c r="H54" i="5"/>
  <c r="AG54" i="5"/>
  <c r="N54" i="5"/>
  <c r="G54" i="5"/>
  <c r="BT54" i="4"/>
  <c r="BY54" i="4"/>
  <c r="BS54" i="4"/>
  <c r="BX54" i="4"/>
  <c r="BZ54" i="4"/>
  <c r="BK54" i="4"/>
  <c r="BO54" i="4"/>
  <c r="BJ54" i="4"/>
  <c r="BN54" i="4"/>
  <c r="CD54" i="4"/>
  <c r="BU54" i="4"/>
  <c r="Z54" i="3"/>
  <c r="Y54" i="3"/>
  <c r="CY54" i="2"/>
  <c r="CK54" i="2"/>
  <c r="CO54" i="2"/>
  <c r="CS54" i="2"/>
  <c r="DD54" i="2"/>
  <c r="CZ54" i="2"/>
  <c r="DE54" i="2"/>
  <c r="DF54" i="2"/>
  <c r="DH54" i="2"/>
  <c r="AS54" i="2"/>
  <c r="CV54" i="2"/>
  <c r="AN54" i="2"/>
  <c r="AA54" i="2"/>
  <c r="Z54" i="2"/>
  <c r="AD54" i="2"/>
  <c r="E54" i="2"/>
  <c r="DE54" i="1"/>
  <c r="DI54" i="1"/>
  <c r="DC54" i="1"/>
  <c r="DF54" i="1"/>
  <c r="CU54" i="1"/>
  <c r="CZ54" i="1"/>
  <c r="CY54" i="1"/>
  <c r="CV54" i="1"/>
  <c r="CN54" i="1"/>
  <c r="CK54" i="1"/>
  <c r="CO54" i="1"/>
  <c r="AA54" i="1"/>
  <c r="X54" i="1"/>
  <c r="AC54" i="1"/>
  <c r="AS54" i="1"/>
  <c r="E54" i="1"/>
  <c r="BP54" i="2"/>
  <c r="BH54" i="1"/>
  <c r="Y54" i="1"/>
  <c r="AD54" i="1"/>
  <c r="BZ54" i="1"/>
  <c r="CT54" i="1"/>
  <c r="DD54" i="1"/>
  <c r="DH54" i="1"/>
  <c r="Z54" i="1"/>
  <c r="AF54" i="1"/>
  <c r="CL54" i="1"/>
  <c r="CP54" i="1"/>
  <c r="DA54" i="1"/>
  <c r="BP54" i="1"/>
  <c r="BU54" i="1"/>
  <c r="CM54" i="1"/>
  <c r="CS54" i="1"/>
  <c r="CX54" i="1"/>
  <c r="DG54" i="1"/>
  <c r="AX54" i="1"/>
  <c r="AN54" i="1"/>
  <c r="AX54" i="2"/>
  <c r="BZ54" i="2"/>
  <c r="CX54" i="2"/>
  <c r="DC54" i="2"/>
  <c r="AG54" i="4"/>
  <c r="N54" i="2"/>
  <c r="AF54" i="2"/>
  <c r="BU54" i="2"/>
  <c r="CT54" i="2"/>
  <c r="X54" i="2"/>
  <c r="Y54" i="5"/>
  <c r="AC54" i="3"/>
  <c r="R54" i="4"/>
  <c r="AT54" i="4"/>
  <c r="BM54" i="4"/>
  <c r="Q54" i="5"/>
  <c r="AT54" i="5"/>
  <c r="N54" i="3"/>
  <c r="W54" i="4"/>
  <c r="V54" i="5"/>
  <c r="AW54" i="5"/>
  <c r="E54" i="6"/>
  <c r="AD54" i="5"/>
  <c r="AO54" i="5"/>
  <c r="BE54" i="5"/>
  <c r="CI23" i="4" l="1"/>
  <c r="DJ13" i="1"/>
  <c r="DJ13" i="2"/>
  <c r="DJ8" i="1"/>
  <c r="CI7" i="4"/>
  <c r="CI27" i="4"/>
  <c r="DB54" i="1"/>
  <c r="BI54" i="4"/>
  <c r="I54" i="5"/>
  <c r="F54" i="5"/>
  <c r="DB54" i="2"/>
  <c r="CR54" i="2"/>
  <c r="CJ54" i="2"/>
  <c r="AE54" i="2"/>
  <c r="CR54" i="1"/>
  <c r="M54" i="1"/>
  <c r="AN54" i="4"/>
  <c r="W54" i="1"/>
  <c r="W54" i="3"/>
  <c r="CW54" i="2"/>
  <c r="AF54" i="4"/>
  <c r="D54" i="2"/>
  <c r="BG54" i="1"/>
  <c r="D54" i="1"/>
  <c r="BQ54" i="4"/>
  <c r="D54" i="3"/>
  <c r="BO54" i="1"/>
  <c r="V54" i="1"/>
  <c r="W54" i="2"/>
  <c r="L54" i="4"/>
  <c r="BV54" i="4"/>
  <c r="CA54" i="4"/>
  <c r="D54" i="4"/>
  <c r="M54" i="3"/>
  <c r="M54" i="2"/>
  <c r="AM54" i="2"/>
  <c r="BG54" i="2"/>
  <c r="CW54" i="1"/>
  <c r="BO54" i="2"/>
  <c r="AM54" i="1"/>
  <c r="AE54" i="1"/>
  <c r="CJ54" i="1"/>
  <c r="CI54" i="2" l="1"/>
  <c r="V54" i="2"/>
  <c r="CQ54" i="2"/>
  <c r="CQ54" i="1"/>
  <c r="BF54" i="1"/>
  <c r="AE54" i="4"/>
  <c r="V54" i="3"/>
  <c r="BH54" i="4"/>
  <c r="CH54" i="1"/>
  <c r="BG54" i="4"/>
  <c r="BP54" i="4"/>
  <c r="CH54" i="2"/>
  <c r="BF54" i="2"/>
  <c r="CI54" i="1"/>
  <c r="DJ54" i="1" l="1"/>
  <c r="CI54" i="4"/>
  <c r="DJ54" i="2"/>
  <c r="AH1133" i="8"/>
  <c r="AH1393" i="8"/>
  <c r="AH1502" i="8"/>
  <c r="AH1995" i="8"/>
  <c r="AH1987" i="8"/>
  <c r="AH1480" i="8"/>
  <c r="AH2244" i="8"/>
  <c r="AH2223" i="8"/>
  <c r="AH1750" i="8"/>
  <c r="AH2163" i="8"/>
  <c r="AH2195" i="8"/>
  <c r="AH1168" i="8"/>
  <c r="AH586" i="8"/>
  <c r="AH413" i="8"/>
  <c r="AH427" i="8"/>
  <c r="AH132" i="8"/>
  <c r="AH2296" i="8"/>
  <c r="AH922" i="8"/>
  <c r="AH1929" i="8"/>
  <c r="AH2300" i="8"/>
  <c r="AH946" i="8"/>
  <c r="AH893" i="8"/>
  <c r="AH1659" i="8"/>
  <c r="AH161" i="8"/>
  <c r="AH65" i="8"/>
  <c r="AH835" i="8"/>
  <c r="AH896" i="8"/>
  <c r="AH1324" i="8"/>
  <c r="AH1798" i="8"/>
  <c r="AH96" i="8"/>
  <c r="AH2140" i="8"/>
  <c r="AH447" i="8"/>
  <c r="AH350" i="8"/>
  <c r="AH567" i="8"/>
  <c r="AH1508" i="8"/>
  <c r="AH706" i="8"/>
  <c r="AH2111" i="8"/>
  <c r="AH759" i="8"/>
  <c r="AH2008" i="8"/>
  <c r="AH2333" i="8"/>
  <c r="AH102" i="8"/>
  <c r="AH61" i="8"/>
  <c r="AH2153" i="8"/>
  <c r="AH319" i="8"/>
  <c r="AH2062" i="8"/>
  <c r="AH424" i="8"/>
  <c r="AH127" i="8"/>
  <c r="AH1097" i="8"/>
  <c r="AH1082" i="8"/>
  <c r="AH1772" i="8"/>
  <c r="AH2357" i="8"/>
  <c r="AH1844" i="8"/>
  <c r="AH2339" i="8"/>
  <c r="AH2324" i="8"/>
  <c r="AH103" i="8"/>
  <c r="AH2251" i="8"/>
  <c r="AH1575" i="8"/>
  <c r="AH2204" i="8"/>
  <c r="AH1802" i="8"/>
  <c r="AH240" i="8"/>
  <c r="AH2121" i="8"/>
  <c r="AH156" i="8"/>
  <c r="AH1230" i="8"/>
  <c r="AH1415" i="8"/>
  <c r="AH739" i="8"/>
  <c r="AH2344" i="8"/>
  <c r="AH90" i="8"/>
  <c r="AH217" i="8"/>
  <c r="AH2133" i="8"/>
  <c r="AH1876" i="8"/>
  <c r="AH1322" i="8"/>
  <c r="AH526" i="8"/>
  <c r="AH230" i="8"/>
  <c r="AH498" i="8"/>
  <c r="AH1547" i="8"/>
  <c r="AH67" i="8"/>
  <c r="AH2318" i="8"/>
  <c r="AH1113" i="8"/>
  <c r="AH710" i="8"/>
  <c r="AH1630" i="8"/>
  <c r="AH944" i="8"/>
  <c r="AH1976" i="8"/>
  <c r="AH646" i="8"/>
  <c r="AH1649" i="8"/>
  <c r="AH1568" i="8"/>
  <c r="AH1213" i="8"/>
  <c r="AH335" i="8"/>
  <c r="AH1853" i="8"/>
  <c r="AH980" i="8"/>
  <c r="AH1881" i="8"/>
  <c r="AH2124" i="8"/>
  <c r="AH942" i="8"/>
  <c r="AH1023" i="8"/>
  <c r="AH1438" i="8"/>
  <c r="AH1592" i="8"/>
  <c r="AH1660" i="8"/>
  <c r="AH416" i="8"/>
  <c r="AH1503" i="8"/>
  <c r="AH143" i="8"/>
  <c r="AH255" i="8"/>
  <c r="AH1465" i="8"/>
  <c r="AH568" i="8"/>
  <c r="AH1711" i="8"/>
  <c r="AH366" i="8"/>
  <c r="AH1594" i="8"/>
  <c r="AH1642" i="8"/>
  <c r="AH1804" i="8"/>
  <c r="AH257" i="8"/>
  <c r="AH916" i="8"/>
  <c r="AH2256" i="8"/>
  <c r="AH649" i="8"/>
  <c r="AH1172" i="8"/>
  <c r="AH55" i="8"/>
  <c r="AH653" i="8"/>
  <c r="AH75" i="8"/>
  <c r="AH1663" i="8"/>
  <c r="AH2208" i="8"/>
  <c r="AH2367" i="8"/>
  <c r="AH343" i="8"/>
  <c r="AH1599" i="8"/>
  <c r="AH881" i="8"/>
  <c r="AH785" i="8"/>
  <c r="AH1366" i="8"/>
  <c r="AH1839" i="8"/>
  <c r="AH1287" i="8"/>
  <c r="AH254" i="8"/>
  <c r="AH1402" i="8"/>
  <c r="AH445" i="8"/>
  <c r="AH549" i="8"/>
  <c r="AH1522" i="8"/>
  <c r="AH2135" i="8"/>
  <c r="AH724" i="8"/>
  <c r="AH1309" i="8"/>
  <c r="AH1992" i="8"/>
  <c r="AH177" i="8"/>
  <c r="AH454" i="8"/>
  <c r="AH865" i="8"/>
  <c r="AH313" i="8"/>
  <c r="AH258" i="8"/>
  <c r="AH1551" i="8"/>
  <c r="AH1647" i="8"/>
  <c r="AH2250" i="8"/>
  <c r="AH2169" i="8"/>
  <c r="AH384" i="8"/>
  <c r="AH2375" i="8"/>
  <c r="AH907" i="8"/>
  <c r="AH815" i="8"/>
  <c r="AH79" i="8"/>
  <c r="AH2055" i="8"/>
  <c r="AH550" i="8"/>
  <c r="AH410" i="8"/>
  <c r="AH503" i="8"/>
  <c r="AH1153" i="8"/>
  <c r="AH962" i="8"/>
  <c r="AH443" i="8"/>
  <c r="AH341" i="8"/>
  <c r="AH1526" i="8"/>
  <c r="AH2147" i="8"/>
  <c r="AH904" i="8"/>
  <c r="AH1436" i="8"/>
  <c r="AH1605" i="8"/>
  <c r="AH1344" i="8"/>
  <c r="AH701" i="8"/>
  <c r="AH895" i="8"/>
  <c r="AH714" i="8"/>
  <c r="AH1006" i="8"/>
  <c r="AH180" i="8"/>
  <c r="AH1826" i="8"/>
  <c r="AH1919" i="8"/>
  <c r="AH989" i="8"/>
  <c r="AH1473" i="8"/>
  <c r="AH351" i="8"/>
  <c r="AH1131" i="8"/>
  <c r="AH2282" i="8"/>
  <c r="AH2332" i="8"/>
  <c r="AH1455" i="8"/>
  <c r="AH1295" i="8"/>
  <c r="AH1151" i="8"/>
  <c r="AH836" i="8"/>
  <c r="AH1671" i="8"/>
  <c r="AH1362" i="8"/>
  <c r="AH1720" i="8"/>
  <c r="AH775" i="8"/>
  <c r="AH1262" i="8"/>
  <c r="AH1050" i="8"/>
  <c r="AH1513" i="8"/>
  <c r="AH42" i="8"/>
  <c r="AH1654" i="8"/>
  <c r="AH954" i="8"/>
  <c r="AH2141" i="8"/>
  <c r="AH1316" i="8"/>
  <c r="AH1173" i="8"/>
  <c r="AH613" i="8"/>
  <c r="AH1089" i="8"/>
  <c r="AH1949" i="8"/>
  <c r="AH1593" i="8"/>
  <c r="AH828" i="8"/>
  <c r="AH233" i="8"/>
  <c r="AH1339" i="8"/>
  <c r="AH2031" i="8"/>
  <c r="AH625" i="8"/>
  <c r="AH728" i="8"/>
  <c r="AH1495" i="8"/>
  <c r="AH660" i="8"/>
  <c r="AH853" i="8"/>
  <c r="AH729" i="8"/>
  <c r="AH1796" i="8"/>
  <c r="AH1043" i="8"/>
  <c r="AH2100" i="8"/>
  <c r="AH1734" i="8"/>
  <c r="AH1353" i="8"/>
  <c r="AH242" i="8"/>
  <c r="AH1538" i="8"/>
  <c r="AH422" i="8"/>
  <c r="AH1515" i="8"/>
  <c r="AH763" i="8"/>
  <c r="AH78" i="8"/>
  <c r="AH968" i="8"/>
  <c r="AH2157" i="8"/>
  <c r="AH1463" i="8"/>
  <c r="AH967" i="8"/>
  <c r="AH676" i="8"/>
  <c r="AH2361" i="8"/>
  <c r="AH2069" i="8"/>
  <c r="AH774" i="8"/>
  <c r="AH1516" i="8"/>
  <c r="AH1666" i="8"/>
  <c r="AH1454" i="8"/>
  <c r="AH738" i="8"/>
  <c r="AH831" i="8"/>
  <c r="AH2391" i="8"/>
  <c r="AH617" i="8"/>
  <c r="AH1019" i="8"/>
  <c r="AH334" i="8"/>
  <c r="AH2351" i="8"/>
  <c r="AH753" i="8"/>
  <c r="AH600" i="8"/>
  <c r="AH311" i="8"/>
  <c r="AH2269" i="8"/>
  <c r="AH1633" i="8"/>
  <c r="AH87" i="8"/>
  <c r="AH2373" i="8"/>
  <c r="AH139" i="8"/>
  <c r="AH339" i="8"/>
  <c r="AH2326" i="8"/>
  <c r="AH93" i="8"/>
  <c r="AH399" i="8"/>
  <c r="AH1117" i="8"/>
  <c r="AH630" i="8"/>
  <c r="AH153" i="8"/>
  <c r="AH1405" i="8"/>
  <c r="AH1510" i="8"/>
  <c r="AH2378" i="8"/>
  <c r="AH97" i="8"/>
  <c r="AH1027" i="8"/>
  <c r="AH1608" i="8"/>
  <c r="AH1702" i="8"/>
  <c r="AH429" i="8"/>
  <c r="AH205" i="8"/>
  <c r="AH2075" i="8"/>
  <c r="AH1570" i="8"/>
  <c r="AH580" i="8"/>
  <c r="AH1738" i="8"/>
  <c r="AH277" i="8"/>
  <c r="AH2180" i="8"/>
  <c r="AH539" i="8"/>
  <c r="AH2260" i="8"/>
  <c r="AH1147" i="8"/>
  <c r="AH23" i="8"/>
  <c r="AH2004" i="8"/>
  <c r="AH1150" i="8"/>
  <c r="AH188" i="8"/>
  <c r="AH749" i="8"/>
  <c r="AH449" i="8"/>
  <c r="AH1031" i="8"/>
  <c r="AH2383" i="8"/>
  <c r="AH2089" i="8"/>
  <c r="AH490" i="8"/>
  <c r="AH1070" i="8"/>
  <c r="AH841" i="8"/>
  <c r="AH328" i="8"/>
  <c r="AH2113" i="8"/>
  <c r="AH1980" i="8"/>
  <c r="AH595" i="8"/>
  <c r="AH1223" i="8"/>
  <c r="AH1470" i="8"/>
  <c r="AH2174" i="8"/>
  <c r="AH2299" i="8"/>
  <c r="AH515" i="8"/>
  <c r="AH2000" i="8"/>
  <c r="AH256" i="8"/>
  <c r="AH359" i="8"/>
  <c r="AH401" i="8"/>
  <c r="AH1651" i="8"/>
  <c r="AH665" i="8"/>
  <c r="AH2165" i="8"/>
  <c r="AH1737" i="8"/>
  <c r="AH1569" i="8"/>
  <c r="AH730" i="8"/>
  <c r="AH1790" i="8"/>
  <c r="AH1188" i="8"/>
  <c r="AH298" i="8"/>
  <c r="AH1037" i="8"/>
  <c r="AH819" i="8"/>
  <c r="AH418" i="8"/>
  <c r="AH866" i="8"/>
  <c r="AH756" i="8"/>
  <c r="AH196" i="8"/>
  <c r="AH286" i="8"/>
  <c r="AH2285" i="8"/>
  <c r="AH232" i="8"/>
  <c r="AH1283" i="8"/>
  <c r="AH972" i="8"/>
  <c r="AH108" i="8"/>
  <c r="AH29" i="8"/>
  <c r="AH1146" i="8"/>
  <c r="AH305" i="8"/>
  <c r="AH171" i="8"/>
  <c r="AH1610" i="8"/>
  <c r="AH1406" i="8"/>
  <c r="AH2349" i="8"/>
  <c r="AH632" i="8"/>
  <c r="AH18" i="8"/>
  <c r="AH2348" i="8"/>
  <c r="AH214" i="8"/>
  <c r="AH329" i="8"/>
  <c r="AH1545" i="8"/>
  <c r="AH621" i="8"/>
  <c r="AH631" i="8"/>
  <c r="AH2018" i="8"/>
  <c r="AH1052" i="8"/>
  <c r="AH1039" i="8"/>
  <c r="AH1361" i="8"/>
  <c r="AH176" i="8"/>
  <c r="AH1636" i="8"/>
  <c r="AH462" i="8"/>
  <c r="AH1141" i="8"/>
  <c r="AH1160" i="8"/>
  <c r="AH1285" i="8"/>
  <c r="AH2387" i="8"/>
  <c r="AH1871" i="8"/>
  <c r="AH792" i="8"/>
  <c r="AH2394" i="8"/>
  <c r="AH431" i="8"/>
  <c r="AH1196" i="8"/>
  <c r="AH1233" i="8"/>
  <c r="AH1351" i="8"/>
  <c r="AH548" i="8"/>
  <c r="AH618" i="8"/>
  <c r="AH1232" i="8"/>
  <c r="AH641" i="8"/>
  <c r="AH432" i="8"/>
  <c r="AH1334" i="8"/>
  <c r="AH434" i="8"/>
  <c r="AH249" i="8"/>
  <c r="AH804" i="8"/>
  <c r="AH288" i="8"/>
  <c r="AH2051" i="8"/>
  <c r="AH722" i="8"/>
  <c r="AH571" i="8"/>
  <c r="AH223" i="8"/>
  <c r="AH1904" i="8"/>
  <c r="AH38" i="8"/>
  <c r="AH1842" i="8"/>
  <c r="AH1797" i="8"/>
  <c r="AH725" i="8"/>
  <c r="AH300" i="8"/>
  <c r="AH2252" i="8"/>
  <c r="AH382" i="8"/>
  <c r="AH2077" i="8"/>
  <c r="AH405" i="8"/>
  <c r="AH583" i="8"/>
  <c r="AH464" i="8"/>
  <c r="AH2268" i="8"/>
  <c r="AH2162" i="8"/>
  <c r="AH1528" i="8"/>
  <c r="AH297" i="8"/>
  <c r="AH1541" i="8"/>
  <c r="AH1762" i="8"/>
  <c r="AH1821" i="8"/>
  <c r="AH669" i="8"/>
  <c r="AH1104" i="8"/>
  <c r="AH1739" i="8"/>
  <c r="AH652" i="8"/>
  <c r="AH1655" i="8"/>
  <c r="AH1546" i="8"/>
  <c r="AH932" i="8"/>
  <c r="AH2123" i="8"/>
  <c r="AH2143" i="8"/>
  <c r="AH743" i="8"/>
  <c r="AH2168" i="8"/>
  <c r="AH2131" i="8"/>
  <c r="AH1482" i="8"/>
  <c r="AH639" i="8"/>
  <c r="AH698" i="8"/>
  <c r="AH1337" i="8"/>
  <c r="AH1835" i="8"/>
  <c r="AH111" i="8"/>
  <c r="AH2399" i="8"/>
  <c r="AH1810" i="8"/>
  <c r="AH1237" i="8"/>
  <c r="AH1909" i="8"/>
  <c r="AH376" i="8"/>
  <c r="AH823" i="8"/>
  <c r="AH168" i="8"/>
  <c r="AH1164" i="8"/>
  <c r="AH1021" i="8"/>
  <c r="AH1676" i="8"/>
  <c r="AH1430" i="8"/>
  <c r="AH1638" i="8"/>
  <c r="AH908" i="8"/>
  <c r="AH2176" i="8"/>
  <c r="AH269" i="8"/>
  <c r="AH1775" i="8"/>
  <c r="AH2082" i="8"/>
  <c r="AH352" i="8"/>
  <c r="AH459" i="8"/>
  <c r="AH1092" i="8"/>
  <c r="AH2341" i="8"/>
  <c r="AH1678" i="8"/>
  <c r="AH1933" i="8"/>
  <c r="AH1467" i="8"/>
  <c r="AH748" i="8"/>
  <c r="AH1243" i="8"/>
  <c r="AH1833" i="8"/>
  <c r="AH1581" i="8"/>
  <c r="AH1894" i="8"/>
  <c r="AH238" i="8"/>
  <c r="AH1481" i="8"/>
  <c r="AH112" i="8"/>
  <c r="AH446" i="8"/>
  <c r="AH721" i="8"/>
  <c r="AH501" i="8"/>
  <c r="AH786" i="8"/>
  <c r="AH1372" i="8"/>
  <c r="AH2070" i="8"/>
  <c r="AH1627" i="8"/>
  <c r="AH165" i="8"/>
  <c r="AH1827" i="8"/>
  <c r="AH396" i="8"/>
  <c r="AH2194" i="8"/>
  <c r="AH1918" i="8"/>
  <c r="AH245" i="8"/>
  <c r="AH1228" i="8"/>
  <c r="AH474" i="8"/>
  <c r="AH324" i="8"/>
  <c r="AH70" i="8"/>
  <c r="AH2274" i="8"/>
  <c r="AH1714" i="8"/>
  <c r="AH403" i="8"/>
  <c r="AH627" i="8"/>
  <c r="AH136" i="8"/>
  <c r="AH1391" i="8"/>
  <c r="AH605" i="8"/>
  <c r="AH43" i="8"/>
  <c r="AH1604" i="8"/>
  <c r="AH123" i="8"/>
  <c r="AH2097" i="8"/>
  <c r="AH679" i="8"/>
  <c r="AH381" i="8"/>
  <c r="AH1590" i="8"/>
  <c r="AH1304" i="8"/>
  <c r="AH1862" i="8"/>
  <c r="AH1377" i="8"/>
  <c r="AH1574" i="8"/>
  <c r="AH1984" i="8"/>
  <c r="AH2271" i="8"/>
  <c r="AH1066" i="8"/>
  <c r="AH2086" i="8"/>
  <c r="AH1785" i="8"/>
  <c r="AH513" i="8"/>
  <c r="AH560" i="8"/>
  <c r="AH945" i="8"/>
  <c r="AH825" i="8"/>
  <c r="AH956" i="8"/>
  <c r="AH2217" i="8"/>
  <c r="AH999" i="8"/>
  <c r="AH1396" i="8"/>
  <c r="AH872" i="8"/>
  <c r="AH1858" i="8"/>
  <c r="AH506" i="8"/>
  <c r="AH1453" i="8"/>
  <c r="AH1887" i="8"/>
  <c r="AH1474" i="8"/>
  <c r="AH1432" i="8"/>
  <c r="AH766" i="8"/>
  <c r="AH1476" i="8"/>
  <c r="AH164" i="8"/>
  <c r="AH1675" i="8"/>
  <c r="AH284" i="8"/>
  <c r="AH779" i="8"/>
  <c r="AH1106" i="8"/>
  <c r="AH1062" i="8"/>
  <c r="AH1284" i="8"/>
  <c r="AH663" i="8"/>
  <c r="AH287" i="8"/>
  <c r="AH1340" i="8"/>
  <c r="AH1479" i="8"/>
  <c r="AH2148" i="8"/>
  <c r="AH745" i="8"/>
  <c r="AH891" i="8"/>
  <c r="AH439" i="8"/>
  <c r="AH1333" i="8"/>
  <c r="AH295" i="8"/>
  <c r="AH248" i="8"/>
  <c r="AH2253" i="8"/>
  <c r="AH2350" i="8"/>
  <c r="AH1184" i="8"/>
  <c r="AH733" i="8"/>
  <c r="AH1026" i="8"/>
  <c r="AH2323" i="8"/>
  <c r="AH1634" i="8"/>
  <c r="AH1386" i="8"/>
  <c r="AH931" i="8"/>
  <c r="AH934" i="8"/>
  <c r="AH847" i="8"/>
  <c r="AH438" i="8"/>
  <c r="AH802" i="8"/>
  <c r="AH1373" i="8"/>
  <c r="AH185" i="8"/>
  <c r="AH1907" i="8"/>
  <c r="AH2233" i="8"/>
  <c r="AH717" i="8"/>
  <c r="AH278" i="8"/>
  <c r="AH1866" i="8"/>
  <c r="AH1861" i="8"/>
  <c r="AH170" i="8"/>
  <c r="AH1763" i="8"/>
  <c r="AH1390" i="8"/>
  <c r="AH2322" i="8"/>
  <c r="AH1047" i="8"/>
  <c r="AH2379" i="8"/>
  <c r="AH1276" i="8"/>
  <c r="AH610" i="8"/>
  <c r="AH2273" i="8"/>
  <c r="AH220" i="8"/>
  <c r="AH690" i="8"/>
  <c r="AH1965" i="8"/>
  <c r="AH520" i="8"/>
  <c r="AH561" i="8"/>
  <c r="AH1407" i="8"/>
  <c r="AH581" i="8"/>
  <c r="AH1533" i="8"/>
  <c r="AH1823" i="8"/>
  <c r="AH2171" i="8"/>
  <c r="AH2390" i="8"/>
  <c r="AH742" i="8"/>
  <c r="AH225" i="8"/>
  <c r="AH1963" i="8"/>
  <c r="AH1270" i="8"/>
  <c r="AH1746" i="8"/>
  <c r="AH771" i="8"/>
  <c r="AH1009" i="8"/>
  <c r="AH772" i="8"/>
  <c r="AH1943" i="8"/>
  <c r="AH251" i="8"/>
  <c r="AH1877" i="8"/>
  <c r="AH876" i="8"/>
  <c r="AH1754" i="8"/>
  <c r="AH1957" i="8"/>
  <c r="AH494" i="8"/>
  <c r="AH533" i="8"/>
  <c r="AH2152" i="8"/>
  <c r="AH2215" i="8"/>
  <c r="AH1857" i="8"/>
  <c r="AH1699" i="8"/>
  <c r="AH308" i="8"/>
  <c r="AH2115" i="8"/>
  <c r="AH1297" i="8"/>
  <c r="AH2205" i="8"/>
  <c r="AH790" i="8"/>
  <c r="AH45" i="8"/>
  <c r="AH355" i="8"/>
  <c r="AH1947" i="8"/>
  <c r="AH537" i="8"/>
  <c r="AH361" i="8"/>
  <c r="AH71" i="8"/>
  <c r="AH2355" i="8"/>
  <c r="AH509" i="8"/>
  <c r="AH1850" i="8"/>
  <c r="AH2236" i="8"/>
  <c r="AH995" i="8"/>
  <c r="AH1394" i="8"/>
  <c r="AH1197" i="8"/>
  <c r="AH9" i="8"/>
  <c r="AH2011" i="8"/>
  <c r="AH237" i="8"/>
  <c r="AH1014" i="8"/>
  <c r="AH243" i="8"/>
  <c r="AH2366" i="8"/>
  <c r="AH1024" i="8"/>
  <c r="AH1770" i="8"/>
  <c r="AH1282" i="8"/>
  <c r="AH2330" i="8"/>
  <c r="AH732" i="8"/>
  <c r="AH1529" i="8"/>
  <c r="AH677" i="8"/>
  <c r="AH1764" i="8"/>
  <c r="AH1815" i="8"/>
  <c r="AH856" i="8"/>
  <c r="AH1159" i="8"/>
  <c r="AH1069" i="8"/>
  <c r="AH1017" i="8"/>
  <c r="AH1774" i="8"/>
  <c r="AH770" i="8"/>
  <c r="AH1674" i="8"/>
  <c r="AH137" i="8"/>
  <c r="AH1840" i="8"/>
  <c r="AH821" i="8"/>
  <c r="AH572" i="8"/>
  <c r="AH793" i="8"/>
  <c r="AH113" i="8"/>
  <c r="AH1264" i="8"/>
  <c r="AH412" i="8"/>
  <c r="AH1483" i="8"/>
  <c r="AH2159" i="8"/>
  <c r="AH1253" i="8"/>
  <c r="AH1307" i="8"/>
  <c r="AH1579" i="8"/>
  <c r="AH1670" i="8"/>
  <c r="AH1558" i="8"/>
  <c r="AH678" i="8"/>
  <c r="AH2049" i="8"/>
  <c r="AH901" i="8"/>
  <c r="AH1207" i="8"/>
  <c r="AH832" i="8"/>
  <c r="AH2129" i="8"/>
  <c r="AH1969" i="8"/>
  <c r="AH1707" i="8"/>
  <c r="AH1706" i="8"/>
  <c r="AH634" i="8"/>
  <c r="AH599" i="8"/>
  <c r="AH1020" i="8"/>
  <c r="AH844" i="8"/>
  <c r="AH1601" i="8"/>
  <c r="AH736" i="8"/>
  <c r="AH1166" i="8"/>
  <c r="AH357" i="8"/>
  <c r="AH1083" i="8"/>
  <c r="AH629" i="8"/>
  <c r="AH970" i="8"/>
  <c r="AH1498" i="8"/>
  <c r="AH943" i="8"/>
  <c r="AH1103" i="8"/>
  <c r="AH1686" i="8"/>
  <c r="AH1941" i="8"/>
  <c r="AH76" i="8"/>
  <c r="AH1542" i="8"/>
  <c r="AH1920" i="8"/>
  <c r="AH2210" i="8"/>
  <c r="AH1836" i="8"/>
  <c r="AH2329" i="8"/>
  <c r="AH1996" i="8"/>
  <c r="AH2338" i="8"/>
  <c r="AH959" i="8"/>
  <c r="AH2112" i="8"/>
  <c r="AH1288" i="8"/>
  <c r="AH448" i="8"/>
  <c r="AH1260" i="8"/>
  <c r="AH1719" i="8"/>
  <c r="AH1279" i="8"/>
  <c r="AH1806" i="8"/>
  <c r="AH1994" i="8"/>
  <c r="AH716" i="8"/>
  <c r="AH228" i="8"/>
  <c r="AH930" i="8"/>
  <c r="AH921" i="8"/>
  <c r="AH101" i="8"/>
  <c r="AH1769" i="8"/>
  <c r="AH885" i="8"/>
  <c r="AH1813" i="8"/>
  <c r="AH760" i="8"/>
  <c r="AH1120" i="8"/>
  <c r="AH1187" i="8"/>
  <c r="AH2083" i="8"/>
  <c r="AH1606" i="8"/>
  <c r="AH541" i="8"/>
  <c r="AH682" i="8"/>
  <c r="AH2340" i="8"/>
  <c r="AH1093" i="8"/>
  <c r="AH1074" i="8"/>
  <c r="AH332" i="8"/>
  <c r="AH2206" i="8"/>
  <c r="AH1848" i="8"/>
  <c r="AH1058" i="8"/>
  <c r="AH1567" i="8"/>
  <c r="AH333" i="8"/>
  <c r="AH2315" i="8"/>
  <c r="AH2027" i="8"/>
  <c r="AH1289" i="8"/>
  <c r="AH1326" i="8"/>
  <c r="AH1645" i="8"/>
  <c r="AH1156" i="8"/>
  <c r="AH1713" i="8"/>
  <c r="AH1693" i="8"/>
  <c r="AH1768" i="8"/>
  <c r="AH746" i="8"/>
  <c r="AH1875" i="8"/>
  <c r="AH642" i="8"/>
  <c r="AH95" i="8"/>
  <c r="AH2321" i="8"/>
  <c r="AH227" i="8"/>
  <c r="AH246" i="8"/>
  <c r="AH1970" i="8"/>
  <c r="AH1290" i="8"/>
  <c r="AH2192" i="8"/>
  <c r="AH953" i="8"/>
  <c r="AH2091" i="8"/>
  <c r="AH564" i="8"/>
  <c r="AH1700" i="8"/>
  <c r="AH28" i="8"/>
  <c r="AH1701" i="8"/>
  <c r="AH124" i="8"/>
  <c r="AH491" i="8"/>
  <c r="AH198" i="8"/>
  <c r="AH417" i="8"/>
  <c r="AH948" i="8"/>
  <c r="AH2380" i="8"/>
  <c r="AH1931" i="8"/>
  <c r="AH395" i="8"/>
  <c r="AH1203" i="8"/>
  <c r="AH1318" i="8"/>
  <c r="AH587" i="8"/>
  <c r="AH877" i="8"/>
  <c r="AH1831" i="8"/>
  <c r="AH702" i="8"/>
  <c r="AH750" i="8"/>
  <c r="AH1677" i="8"/>
  <c r="AH1585" i="8"/>
  <c r="AH1807" i="8"/>
  <c r="AH2150" i="8"/>
  <c r="AH1053" i="8"/>
  <c r="AH1598" i="8"/>
  <c r="AH2033" i="8"/>
  <c r="AH556" i="8"/>
  <c r="AH2182" i="8"/>
  <c r="AH41" i="8"/>
  <c r="AH589" i="8"/>
  <c r="AH1317" i="8"/>
  <c r="AH955" i="8"/>
  <c r="AH535" i="8"/>
  <c r="AH1988" i="8"/>
  <c r="AH1165" i="8"/>
  <c r="AH1130" i="8"/>
  <c r="AH1650" i="8"/>
  <c r="AH1152" i="8"/>
  <c r="AH1803" i="8"/>
  <c r="AH1055" i="8"/>
  <c r="AH21" i="8"/>
  <c r="AH1266" i="8"/>
  <c r="AH662" i="8"/>
  <c r="AH1136" i="8"/>
  <c r="AH1986" i="8"/>
  <c r="AH1591" i="8"/>
  <c r="AH1306" i="8"/>
  <c r="AH939" i="8"/>
  <c r="AH2009" i="8"/>
  <c r="AH707" i="8"/>
  <c r="AH1643" i="8"/>
  <c r="AH2371" i="8"/>
  <c r="AH1065" i="8"/>
  <c r="AH1578" i="8"/>
  <c r="AH1901" i="8"/>
  <c r="AH88" i="8"/>
  <c r="AH859" i="8"/>
  <c r="AH650" i="8"/>
  <c r="AH1519" i="8"/>
  <c r="AH1859" i="8"/>
  <c r="AH979" i="8"/>
  <c r="AH1327" i="8"/>
  <c r="AH960" i="8"/>
  <c r="AH2230" i="8"/>
  <c r="AH1056" i="8"/>
  <c r="AH13" i="8"/>
  <c r="AH1899" i="8"/>
  <c r="AH1740" i="8"/>
  <c r="AH1900" i="8"/>
  <c r="AH1268" i="8"/>
  <c r="AH1932" i="8"/>
  <c r="AH912" i="8"/>
  <c r="AH1543" i="8"/>
  <c r="AH469" i="8"/>
  <c r="AH666" i="8"/>
  <c r="AH155" i="8"/>
  <c r="AH331" i="8"/>
  <c r="AH1868" i="8"/>
  <c r="AH1838" i="8"/>
  <c r="AH1652" i="8"/>
  <c r="AH202" i="8"/>
  <c r="AH1501" i="8"/>
  <c r="AH1081" i="8"/>
  <c r="AH1523" i="8"/>
  <c r="AH1044" i="8"/>
  <c r="AH547" i="8"/>
  <c r="AH1126" i="8"/>
  <c r="AH1967" i="8"/>
  <c r="AH1110" i="8"/>
  <c r="AH685" i="8"/>
  <c r="AH326" i="8"/>
  <c r="AH1956" i="8"/>
  <c r="AH82" i="8"/>
  <c r="AH241" i="8"/>
  <c r="AH1387" i="8"/>
  <c r="AH1934" i="8"/>
  <c r="AH1915" i="8"/>
  <c r="AH480" i="8"/>
  <c r="AH1431" i="8"/>
  <c r="AH1001" i="8"/>
  <c r="AH917" i="8"/>
  <c r="AH2266" i="8"/>
  <c r="AH1755" i="8"/>
  <c r="AH2328" i="8"/>
  <c r="AH1469" i="8"/>
  <c r="AH1099" i="8"/>
  <c r="AH367" i="8"/>
  <c r="AH1548" i="8"/>
  <c r="AH1582" i="8"/>
  <c r="AH1718" i="8"/>
  <c r="AH150" i="8"/>
  <c r="AH834" i="8"/>
  <c r="AH1587" i="8"/>
  <c r="AH1486" i="8"/>
  <c r="AH1138" i="8"/>
  <c r="AH1191" i="8"/>
  <c r="AH2044" i="8"/>
  <c r="AH1951" i="8"/>
  <c r="AH992" i="8"/>
  <c r="AH419" i="8"/>
  <c r="AH1525" i="8"/>
  <c r="AH648" i="8"/>
  <c r="AH128" i="8"/>
  <c r="AH691" i="8"/>
  <c r="AH2116" i="8"/>
  <c r="AH309" i="8"/>
  <c r="AH1937" i="8"/>
  <c r="AH1794" i="8"/>
  <c r="AH457" i="8"/>
  <c r="AH2279" i="8"/>
  <c r="AH2325" i="8"/>
  <c r="AH456" i="8"/>
  <c r="AH1274" i="8"/>
  <c r="AH321" i="8"/>
  <c r="AH2207" i="8"/>
  <c r="AH1912" i="8"/>
  <c r="AH1398" i="8"/>
  <c r="AH81" i="8"/>
  <c r="AH2108" i="8"/>
  <c r="AH2039" i="8"/>
  <c r="AH489" i="8"/>
  <c r="AH1200" i="8"/>
  <c r="AH44" i="8"/>
  <c r="AH596" i="8"/>
  <c r="AH1966" i="8"/>
  <c r="AH280" i="8"/>
  <c r="AH2297" i="8"/>
  <c r="AH2072" i="8"/>
  <c r="AH209" i="8"/>
  <c r="AH2052" i="8"/>
  <c r="AH1631" i="8"/>
  <c r="AH590" i="8"/>
  <c r="AH27" i="8"/>
  <c r="AH2066" i="8"/>
  <c r="AH574" i="8"/>
  <c r="AH1777" i="8"/>
  <c r="AH545" i="8"/>
  <c r="AH1369" i="8"/>
  <c r="AH1617" i="8"/>
  <c r="AH795" i="8"/>
  <c r="AH375" i="8"/>
  <c r="AH1683" i="8"/>
  <c r="AH191" i="8"/>
  <c r="AH373" i="8"/>
  <c r="AH1449" i="8"/>
  <c r="AH487" i="8"/>
  <c r="AH622" i="8"/>
  <c r="AH2030" i="8"/>
  <c r="AH296" i="8"/>
  <c r="AH1299" i="8"/>
  <c r="AH20" i="8"/>
  <c r="AH1722" i="8"/>
  <c r="AH1487" i="8"/>
  <c r="AH1332" i="8"/>
  <c r="AH2181" i="8"/>
  <c r="AH528" i="8"/>
  <c r="AH1124" i="8"/>
  <c r="AH1158" i="8"/>
  <c r="AH1799" i="8"/>
  <c r="AH1202" i="8"/>
  <c r="AH2001" i="8"/>
  <c r="AH598" i="8"/>
  <c r="AH2363" i="8"/>
  <c r="AH105" i="8"/>
  <c r="AH1656" i="8"/>
  <c r="AH1613" i="8"/>
  <c r="AH2308" i="8"/>
  <c r="AH1544" i="8"/>
  <c r="AH2034" i="8"/>
  <c r="AH2017" i="8"/>
  <c r="AH900" i="8"/>
  <c r="AH1422" i="8"/>
  <c r="AH1728" i="8"/>
  <c r="AH1588" i="8"/>
  <c r="AH2020" i="8"/>
  <c r="AH543" i="8"/>
  <c r="AH1060" i="8"/>
  <c r="AH53" i="8"/>
  <c r="AH1182" i="8"/>
  <c r="AH2101" i="8"/>
  <c r="AH689" i="8"/>
  <c r="AH15" i="8"/>
  <c r="AH534" i="8"/>
  <c r="AH303" i="8"/>
  <c r="AH1034" i="8"/>
  <c r="AH1975" i="8"/>
  <c r="AH546" i="8"/>
  <c r="AH2337" i="8"/>
  <c r="AH1981" i="8"/>
  <c r="AH1403" i="8"/>
  <c r="AH338" i="8"/>
  <c r="AH1791" i="8"/>
  <c r="AH1968" i="8"/>
  <c r="AH986" i="8"/>
  <c r="AH818" i="8"/>
  <c r="AH430" i="8"/>
  <c r="AH260" i="8"/>
  <c r="AH1697" i="8"/>
  <c r="AH1348" i="8"/>
  <c r="AH1688" i="8"/>
  <c r="AH2249" i="8"/>
  <c r="AH776" i="8"/>
  <c r="AH1895" i="8"/>
  <c r="AH695" i="8"/>
  <c r="AH950" i="8"/>
  <c r="AH602" i="8"/>
  <c r="AH558" i="8"/>
  <c r="AH1357" i="8"/>
  <c r="AH961" i="8"/>
  <c r="AH1778" i="8"/>
  <c r="AH579" i="8"/>
  <c r="AH647" i="8"/>
  <c r="AH2084" i="8"/>
  <c r="AH809" i="8"/>
  <c r="AH2054" i="8"/>
  <c r="AH346" i="8"/>
  <c r="AH1616" i="8"/>
  <c r="AH423" i="8"/>
  <c r="AH1879" i="8"/>
  <c r="AH2132" i="8"/>
  <c r="AH2311" i="8"/>
  <c r="AH293" i="8"/>
  <c r="AH2134" i="8"/>
  <c r="AH2050" i="8"/>
  <c r="AH1448" i="8"/>
  <c r="AH1635" i="8"/>
  <c r="AH2291" i="8"/>
  <c r="AH398" i="8"/>
  <c r="AH1485" i="8"/>
  <c r="AH762" i="8"/>
  <c r="AH1940" i="8"/>
  <c r="AH1847" i="8"/>
  <c r="AH2" i="8"/>
  <c r="AH2119" i="8"/>
  <c r="AH754" i="8"/>
  <c r="AH1121" i="8"/>
  <c r="AH623" i="8"/>
  <c r="AH1468" i="8"/>
  <c r="AH1786" i="8"/>
  <c r="AH1441" i="8"/>
  <c r="AH1013" i="8"/>
  <c r="AH229" i="8"/>
  <c r="AH1048" i="8"/>
  <c r="AH637" i="8"/>
  <c r="AH1903" i="8"/>
  <c r="AH1499" i="8"/>
  <c r="AH57" i="8"/>
  <c r="AH1244" i="8"/>
  <c r="AH820" i="8"/>
  <c r="AH1997" i="8"/>
  <c r="AH1330" i="8"/>
  <c r="AH2270" i="8"/>
  <c r="AH910" i="8"/>
  <c r="AH1363" i="8"/>
  <c r="AH1789" i="8"/>
  <c r="AH2265" i="8"/>
  <c r="AH674" i="8"/>
  <c r="AH1648" i="8"/>
  <c r="AH830" i="8"/>
  <c r="AH976" i="8"/>
  <c r="AH1925" i="8"/>
  <c r="AH1873" i="8"/>
  <c r="AH1011" i="8"/>
  <c r="AH2183" i="8"/>
  <c r="AH2178" i="8"/>
  <c r="AH667" i="8"/>
  <c r="AH1695" i="8"/>
  <c r="AH192" i="8"/>
  <c r="AH2211" i="8"/>
  <c r="AH2193" i="8"/>
  <c r="AH1149" i="8"/>
  <c r="AH1539" i="8"/>
  <c r="AH1042" i="8"/>
  <c r="AH888" i="8"/>
  <c r="AH2359" i="8"/>
  <c r="AH1272" i="8"/>
  <c r="AH451" i="8"/>
  <c r="AH486" i="8"/>
  <c r="AH442" i="8"/>
  <c r="AH125" i="8"/>
  <c r="AH788" i="8"/>
  <c r="AH573" i="8"/>
  <c r="AH1388" i="8"/>
  <c r="AH523" i="8"/>
  <c r="AH201" i="8"/>
  <c r="AH1843" i="8"/>
  <c r="AH345" i="8"/>
  <c r="AH1365" i="8"/>
  <c r="AH1897" i="8"/>
  <c r="AH374" i="8"/>
  <c r="AH1964" i="8"/>
  <c r="AH1225" i="8"/>
  <c r="AH1116" i="8"/>
  <c r="AH1280" i="8"/>
  <c r="AH347" i="8"/>
  <c r="AH2010" i="8"/>
  <c r="AH291" i="8"/>
  <c r="AH2007" i="8"/>
  <c r="AH1091" i="8"/>
  <c r="AH1922" i="8"/>
  <c r="AH1447" i="8"/>
  <c r="AH1628" i="8"/>
  <c r="AH1224" i="8"/>
  <c r="AH1079" i="8"/>
  <c r="AH1615" i="8"/>
  <c r="AH1818" i="8"/>
  <c r="AH1690" i="8"/>
  <c r="AH751" i="8"/>
  <c r="AH1100" i="8"/>
  <c r="AH1736" i="8"/>
  <c r="AH1204" i="8"/>
  <c r="AH2346" i="8"/>
  <c r="AH463" i="8"/>
  <c r="AH1364" i="8"/>
  <c r="AH115" i="8"/>
  <c r="AH687" i="8"/>
  <c r="AH2179" i="8"/>
  <c r="AH927" i="8"/>
  <c r="AH2125" i="8"/>
  <c r="AH1229" i="8"/>
  <c r="AH1367" i="8"/>
  <c r="AH179" i="8"/>
  <c r="AH1385" i="8"/>
  <c r="AH1504" i="8"/>
  <c r="AH1257" i="8"/>
  <c r="AH236" i="8"/>
  <c r="AH752" i="8"/>
  <c r="AH1883" i="8"/>
  <c r="AH194" i="8"/>
  <c r="AH758" i="8"/>
  <c r="AH1625" i="8"/>
  <c r="AH2095" i="8"/>
  <c r="AH1214" i="8"/>
  <c r="AH1389" i="8"/>
  <c r="AH889" i="8"/>
  <c r="AH1000" i="8"/>
  <c r="AH1860" i="8"/>
  <c r="AH861" i="8"/>
  <c r="AH1845" i="8"/>
  <c r="AH1668" i="8"/>
  <c r="AH1735" i="8"/>
  <c r="AH626" i="8"/>
  <c r="AH826" i="8"/>
  <c r="AH1811" i="8"/>
  <c r="AH1825" i="8"/>
  <c r="AH2117" i="8"/>
  <c r="AH536" i="8"/>
  <c r="AH98" i="8"/>
  <c r="AH2047" i="8"/>
  <c r="AH1744" i="8"/>
  <c r="AH2026" i="8"/>
  <c r="AH1639" i="8"/>
  <c r="AH2096" i="8"/>
  <c r="AH77" i="8"/>
  <c r="AH1556" i="8"/>
  <c r="AH2025" i="8"/>
  <c r="AH1953" i="8"/>
  <c r="AH1916" i="8"/>
  <c r="AH1025" i="8"/>
  <c r="AH518" i="8"/>
  <c r="AH1254" i="8"/>
  <c r="AH591" i="8"/>
  <c r="AH1328" i="8"/>
  <c r="AH1536" i="8"/>
  <c r="AH50" i="8"/>
  <c r="AH851" i="8"/>
  <c r="AH472" i="8"/>
  <c r="AH1761" i="8"/>
  <c r="AH902" i="8"/>
  <c r="AH868" i="8"/>
  <c r="AH2019" i="8"/>
  <c r="AH1527" i="8"/>
  <c r="AH1450" i="8"/>
  <c r="AH1350" i="8"/>
  <c r="AH2245" i="8"/>
  <c r="AH1139" i="8"/>
  <c r="AH6" i="8"/>
  <c r="AH2136" i="8"/>
  <c r="AH402" i="8"/>
  <c r="AH64" i="8"/>
  <c r="AH160" i="8"/>
  <c r="AH140" i="8"/>
  <c r="AH1107" i="8"/>
  <c r="AH175" i="8"/>
  <c r="AH1974" i="8"/>
  <c r="AH782" i="8"/>
  <c r="AH58" i="8"/>
  <c r="AH1323" i="8"/>
  <c r="AH2224" i="8"/>
  <c r="AH903" i="8"/>
  <c r="AH696" i="8"/>
  <c r="AH289" i="8"/>
  <c r="AH2126" i="8"/>
  <c r="AH121" i="8"/>
  <c r="AH8" i="8"/>
  <c r="AH511" i="8"/>
  <c r="AH1212" i="8"/>
  <c r="AH672" i="8"/>
  <c r="AH2200" i="8"/>
  <c r="AH1812" i="8"/>
  <c r="AH899" i="8"/>
  <c r="AH320" i="8"/>
  <c r="AH1098" i="8"/>
  <c r="AH609" i="8"/>
  <c r="AH668" i="8"/>
  <c r="AH1206" i="8"/>
  <c r="AH1657" i="8"/>
  <c r="AH530" i="8"/>
  <c r="AH436" i="8"/>
  <c r="AH673" i="8"/>
  <c r="AH2081" i="8"/>
  <c r="AH504" i="8"/>
  <c r="AH680" i="8"/>
  <c r="AH1742" i="8"/>
  <c r="AH348" i="8"/>
  <c r="AH612" i="8"/>
  <c r="AH360" i="8"/>
  <c r="AH1464" i="8"/>
  <c r="AH873" i="8"/>
  <c r="AH129" i="8"/>
  <c r="AH973" i="8"/>
  <c r="AH1758" i="8"/>
  <c r="AH1517" i="8"/>
  <c r="AH1573" i="8"/>
  <c r="AH1226" i="8"/>
  <c r="AH1930" i="8"/>
  <c r="AH2392" i="8"/>
  <c r="AH421" i="8"/>
  <c r="AH1035" i="8"/>
  <c r="AH1952" i="8"/>
  <c r="AH48" i="8"/>
  <c r="AH563" i="8"/>
  <c r="AH1008" i="8"/>
  <c r="AH808" i="8"/>
  <c r="AH484" i="8"/>
  <c r="AH1607" i="8"/>
  <c r="AH1494" i="8"/>
  <c r="AH555" i="8"/>
  <c r="AH1444" i="8"/>
  <c r="AH235" i="8"/>
  <c r="AH1267" i="8"/>
  <c r="AH601" i="8"/>
  <c r="AH151" i="8"/>
  <c r="AH616" i="8"/>
  <c r="AH2316" i="8"/>
  <c r="AH455" i="8"/>
  <c r="AH207" i="8"/>
  <c r="AH991" i="8"/>
  <c r="AH871" i="8"/>
  <c r="AH130" i="8"/>
  <c r="AH1311" i="8"/>
  <c r="AH817" i="8"/>
  <c r="AH1320" i="8"/>
  <c r="AH263" i="8"/>
  <c r="AH187" i="8"/>
  <c r="AH1201" i="8"/>
  <c r="AH761" i="8"/>
  <c r="AH2199" i="8"/>
  <c r="AH1571" i="8"/>
  <c r="AH1733" i="8"/>
  <c r="AH657" i="8"/>
  <c r="AH1961" i="8"/>
  <c r="AH122" i="8"/>
  <c r="AH461" i="8"/>
  <c r="AH336" i="8"/>
  <c r="AH2214" i="8"/>
  <c r="AH2298" i="8"/>
  <c r="AH857" i="8"/>
  <c r="AH1577" i="8"/>
  <c r="AH1095" i="8"/>
  <c r="AH807" i="8"/>
  <c r="AH1352" i="8"/>
  <c r="AH264" i="8"/>
  <c r="AH17" i="8"/>
  <c r="AH1457" i="8"/>
  <c r="AH2006" i="8"/>
  <c r="AH1973" i="8"/>
  <c r="AH879" i="8"/>
  <c r="AH990" i="8"/>
  <c r="AH2139" i="8"/>
  <c r="AH570" i="8"/>
  <c r="AH46" i="8"/>
  <c r="AH1552" i="8"/>
  <c r="AH1466" i="8"/>
  <c r="AH290" i="8"/>
  <c r="AH1854" i="8"/>
  <c r="AH2154" i="8"/>
  <c r="AH458" i="8"/>
  <c r="AH692" i="8"/>
  <c r="AH1310" i="8"/>
  <c r="AH848" i="8"/>
  <c r="AH267" i="8"/>
  <c r="AH1040" i="8"/>
  <c r="AH386" i="8"/>
  <c r="AH712" i="8"/>
  <c r="AH1004" i="8"/>
  <c r="AH135" i="8"/>
  <c r="AH1572" i="8"/>
  <c r="AH1908" i="8"/>
  <c r="AH1749" i="8"/>
  <c r="AH2225" i="8"/>
  <c r="AH1820" i="8"/>
  <c r="AH1640" i="8"/>
  <c r="AH149" i="8"/>
  <c r="AH1016" i="8"/>
  <c r="AH1809" i="8"/>
  <c r="AH119" i="8"/>
  <c r="AH740" i="8"/>
  <c r="AH2347" i="8"/>
  <c r="AH966" i="8"/>
  <c r="AH1428" i="8"/>
  <c r="AH2013" i="8"/>
  <c r="AH1073" i="8"/>
  <c r="AH259" i="8"/>
  <c r="AH2188" i="8"/>
  <c r="AH212" i="8"/>
  <c r="AH516" i="8"/>
  <c r="AH1472" i="8"/>
  <c r="AH2226" i="8"/>
  <c r="AH559" i="8"/>
  <c r="AH1665" i="8"/>
  <c r="AH1015" i="8"/>
  <c r="AH1314" i="8"/>
  <c r="AH798" i="8"/>
  <c r="AH2093" i="8"/>
  <c r="AH1902" i="8"/>
  <c r="AH2309" i="8"/>
  <c r="AH2314" i="8"/>
  <c r="AH1716" i="8"/>
  <c r="AH797" i="8"/>
  <c r="AH517" i="8"/>
  <c r="AH383" i="8"/>
  <c r="AH592" i="8"/>
  <c r="AH1828" i="8"/>
  <c r="AH279" i="8"/>
  <c r="AH1137" i="8"/>
  <c r="AH553" i="8"/>
  <c r="AH1142" i="8"/>
  <c r="AH1417" i="8"/>
  <c r="AH141" i="8"/>
  <c r="AH1863" i="8"/>
  <c r="AH2088" i="8"/>
  <c r="AH425" i="8"/>
  <c r="AH2166" i="8"/>
  <c r="AH827" i="8"/>
  <c r="AH1511" i="8"/>
  <c r="AH1349" i="8"/>
  <c r="AH978" i="8"/>
  <c r="AH1211" i="8"/>
  <c r="AH2076" i="8"/>
  <c r="AH947" i="8"/>
  <c r="AH1425" i="8"/>
  <c r="AH1140" i="8"/>
  <c r="AH1354" i="8"/>
  <c r="AH886" i="8"/>
  <c r="AH275" i="8"/>
  <c r="AH1730" i="8"/>
  <c r="AH1653" i="8"/>
  <c r="AH2149" i="8"/>
  <c r="AH869" i="8"/>
  <c r="AH1219" i="8"/>
  <c r="AH2382" i="8"/>
  <c r="AH2262" i="8"/>
  <c r="AH1512" i="8"/>
  <c r="AH2012" i="8"/>
  <c r="AH2320" i="8"/>
  <c r="AH1851" i="8"/>
  <c r="AH1302" i="8"/>
  <c r="AH2197" i="8"/>
  <c r="AH393" i="8"/>
  <c r="AH52" i="8"/>
  <c r="AH199" i="8"/>
  <c r="AH1664" i="8"/>
  <c r="AH2120" i="8"/>
  <c r="AH855" i="8"/>
  <c r="AH266" i="8"/>
  <c r="AH683" i="8"/>
  <c r="AH2118" i="8"/>
  <c r="AH2160" i="8"/>
  <c r="AH1780" i="8"/>
  <c r="AH664" i="8"/>
  <c r="AH1375" i="8"/>
  <c r="AH1240" i="8"/>
  <c r="AH2037" i="8"/>
  <c r="AH169" i="8"/>
  <c r="AH2056" i="8"/>
  <c r="AH2263" i="8"/>
  <c r="AH1177" i="8"/>
  <c r="AH1378" i="8"/>
  <c r="AH1586" i="8"/>
  <c r="AH2074" i="8"/>
  <c r="AH1030" i="8"/>
  <c r="AH262" i="8"/>
  <c r="AH1993" i="8"/>
  <c r="AH1978" i="8"/>
  <c r="AH1216" i="8"/>
  <c r="AH2003" i="8"/>
  <c r="AH1360" i="8"/>
  <c r="AH1781" i="8"/>
  <c r="AH577" i="8"/>
  <c r="AH1623" i="8"/>
  <c r="AH1249" i="8"/>
  <c r="AH557" i="8"/>
  <c r="AH2104" i="8"/>
  <c r="AH1776" i="8"/>
  <c r="AH285" i="8"/>
  <c r="AH764" i="8"/>
  <c r="AH1331" i="8"/>
  <c r="AH468" i="8"/>
  <c r="AH814" i="8"/>
  <c r="AH1595" i="8"/>
  <c r="AH1313" i="8"/>
  <c r="AH789" i="8"/>
  <c r="AH414" i="8"/>
  <c r="AH810" i="8"/>
  <c r="AH1531" i="8"/>
  <c r="AH283" i="8"/>
  <c r="AH1521" i="8"/>
  <c r="AH884" i="8"/>
  <c r="AH1717" i="8"/>
  <c r="AH521" i="8"/>
  <c r="AH2310" i="8"/>
  <c r="AH1721" i="8"/>
  <c r="AH645" i="8"/>
  <c r="AH2334" i="8"/>
  <c r="AH1658" i="8"/>
  <c r="AH1596" i="8"/>
  <c r="AH174" i="8"/>
  <c r="AH747" i="8"/>
  <c r="AH1892" i="8"/>
  <c r="AH1896" i="8"/>
  <c r="AH2356" i="8"/>
  <c r="AH1589" i="8"/>
  <c r="AH801" i="8"/>
  <c r="AH197" i="8"/>
  <c r="AH1667" i="8"/>
  <c r="AH694" i="8"/>
  <c r="AH1368" i="8"/>
  <c r="AH2231" i="8"/>
  <c r="AH644" i="8"/>
  <c r="AH94" i="8"/>
  <c r="AH80" i="8"/>
  <c r="AH811" i="8"/>
  <c r="AH2114" i="8"/>
  <c r="AH1189" i="8"/>
  <c r="AH1404" i="8"/>
  <c r="AH1691" i="8"/>
  <c r="AH89" i="8"/>
  <c r="AH824" i="8"/>
  <c r="AH2372" i="8"/>
  <c r="AH1563" i="8"/>
  <c r="AH997" i="8"/>
  <c r="AH2281" i="8"/>
  <c r="AH1135" i="8"/>
  <c r="AH842" i="8"/>
  <c r="AH1462" i="8"/>
  <c r="AH1614" i="8"/>
  <c r="AH2177" i="8"/>
  <c r="AH1071" i="8"/>
  <c r="AH59" i="8"/>
  <c r="AH603" i="8"/>
  <c r="AH2094" i="8"/>
  <c r="AH362" i="8"/>
  <c r="AH512" i="8"/>
  <c r="AH2222" i="8"/>
  <c r="AH391" i="8"/>
  <c r="AH387" i="8"/>
  <c r="AH354" i="8"/>
  <c r="AH996" i="8"/>
  <c r="AH215" i="8"/>
  <c r="AH2035" i="8"/>
  <c r="AH1193" i="8"/>
  <c r="AH522" i="8"/>
  <c r="AH33" i="8"/>
  <c r="AH2288" i="8"/>
  <c r="AH1190" i="8"/>
  <c r="AH1259" i="8"/>
  <c r="AH378" i="8"/>
  <c r="AH994" i="8"/>
  <c r="AH920" i="8"/>
  <c r="AH1885" i="8"/>
  <c r="AH720" i="8"/>
  <c r="AH265" i="8"/>
  <c r="AH1392" i="8"/>
  <c r="AH800" i="8"/>
  <c r="AH1753" i="8"/>
  <c r="AH1801" i="8"/>
  <c r="AH1637" i="8"/>
  <c r="AH1632" i="8"/>
  <c r="AH727" i="8"/>
  <c r="AH1682" i="8"/>
  <c r="AH1111" i="8"/>
  <c r="AH47" i="8"/>
  <c r="AH1724" i="8"/>
  <c r="AH1231" i="8"/>
  <c r="AH2063" i="8"/>
  <c r="AH117" i="8"/>
  <c r="AH1942" i="8"/>
  <c r="AH566" i="8"/>
  <c r="AH1537" i="8"/>
  <c r="AH1312" i="8"/>
  <c r="AH854" i="8"/>
  <c r="AH582" i="8"/>
  <c r="AH1752" i="8"/>
  <c r="AH2128" i="8"/>
  <c r="AH614" i="8"/>
  <c r="AH905" i="8"/>
  <c r="AH273" i="8"/>
  <c r="AH2283" i="8"/>
  <c r="AH867" i="8"/>
  <c r="AH1935" i="8"/>
  <c r="AH2145" i="8"/>
  <c r="AH2127" i="8"/>
  <c r="AH1063" i="8"/>
  <c r="AH803" i="8"/>
  <c r="AH850" i="8"/>
  <c r="AH2064" i="8"/>
  <c r="AH1554" i="8"/>
  <c r="AH2278" i="8"/>
  <c r="AH292" i="8"/>
  <c r="AH1358" i="8"/>
  <c r="AH923" i="8"/>
  <c r="AH189" i="8"/>
  <c r="AH2342" i="8"/>
  <c r="AH190" i="8"/>
  <c r="AH2105" i="8"/>
  <c r="AH1460" i="8"/>
  <c r="AH1119" i="8"/>
  <c r="AH1242" i="8"/>
  <c r="AH1445" i="8"/>
  <c r="AH349" i="8"/>
  <c r="AH1985" i="8"/>
  <c r="AH397" i="8"/>
  <c r="AH2272" i="8"/>
  <c r="AH1921" i="8"/>
  <c r="AH1408" i="8"/>
  <c r="AH465" i="8"/>
  <c r="AH1080" i="8"/>
  <c r="AH100" i="8"/>
  <c r="AH2045" i="8"/>
  <c r="AH1507" i="8"/>
  <c r="AH2201" i="8"/>
  <c r="AH1709" i="8"/>
  <c r="AH222" i="8"/>
  <c r="AH1088" i="8"/>
  <c r="AH2229" i="8"/>
  <c r="AH2261" i="8"/>
  <c r="AH365" i="8"/>
  <c r="AH1506" i="8"/>
  <c r="AH476" i="8"/>
  <c r="AH2186" i="8"/>
  <c r="AH1395" i="8"/>
  <c r="AH684" i="8"/>
  <c r="AH2038" i="8"/>
  <c r="AH2235" i="8"/>
  <c r="AH1005" i="8"/>
  <c r="AH2219" i="8"/>
  <c r="AH1534" i="8"/>
  <c r="AH1451" i="8"/>
  <c r="AH1087" i="8"/>
  <c r="AH211" i="8"/>
  <c r="AH1497" i="8"/>
  <c r="AH1771" i="8"/>
  <c r="AH1423" i="8"/>
  <c r="AH1292" i="8"/>
  <c r="AH1115" i="8"/>
  <c r="AH138" i="8"/>
  <c r="AH1075" i="8"/>
  <c r="AH1478" i="8"/>
  <c r="AH37" i="8"/>
  <c r="AH640" i="8"/>
  <c r="AH388" i="8"/>
  <c r="AH163" i="8"/>
  <c r="AH928" i="8"/>
  <c r="AH1046" i="8"/>
  <c r="AH1471" i="8"/>
  <c r="AH420" i="8"/>
  <c r="AH2213" i="8"/>
  <c r="AH250" i="8"/>
  <c r="AH389" i="8"/>
  <c r="AH744" i="8"/>
  <c r="AH409" i="8"/>
  <c r="AH162" i="8"/>
  <c r="AH72" i="8"/>
  <c r="AH1033" i="8"/>
  <c r="AH697" i="8"/>
  <c r="AH109" i="8"/>
  <c r="AH1076" i="8"/>
  <c r="AH784" i="8"/>
  <c r="AH2130" i="8"/>
  <c r="AH2376" i="8"/>
  <c r="AH1209" i="8"/>
  <c r="AH1646" i="8"/>
  <c r="AH1161" i="8"/>
  <c r="AH2389" i="8"/>
  <c r="AH1561" i="8"/>
  <c r="AH1208" i="8"/>
  <c r="AH1602" i="8"/>
  <c r="AH1412" i="8"/>
  <c r="AH1420" i="8"/>
  <c r="AH540" i="8"/>
  <c r="AH274" i="8"/>
  <c r="AH1689" i="8"/>
  <c r="AH181" i="8"/>
  <c r="AH146" i="8"/>
  <c r="AH2353" i="8"/>
  <c r="AH1210" i="8"/>
  <c r="AH477" i="8"/>
  <c r="AH2202" i="8"/>
  <c r="AH1946" i="8"/>
  <c r="AH1238" i="8"/>
  <c r="AH2138" i="8"/>
  <c r="AH68" i="8"/>
  <c r="AH380" i="8"/>
  <c r="AH1252" i="8"/>
  <c r="AH974" i="8"/>
  <c r="AH726" i="8"/>
  <c r="AH1878" i="8"/>
  <c r="AH304" i="8"/>
  <c r="AH1500" i="8"/>
  <c r="AH1884" i="8"/>
  <c r="AH60" i="8"/>
  <c r="AH838" i="8"/>
  <c r="AH1132" i="8"/>
  <c r="AH1325" i="8"/>
  <c r="AH1745" i="8"/>
  <c r="AH1938" i="8"/>
  <c r="AH1612" i="8"/>
  <c r="AH2068" i="8"/>
  <c r="AH426" i="8"/>
  <c r="AH2196" i="8"/>
  <c r="AH1555" i="8"/>
  <c r="AH358" i="8"/>
  <c r="AH2042" i="8"/>
  <c r="AH272" i="8"/>
  <c r="AH1816" i="8"/>
  <c r="AH2277" i="8"/>
  <c r="AH1078" i="8"/>
  <c r="AH675" i="8"/>
  <c r="AH1286" i="8"/>
  <c r="AH167" i="8"/>
  <c r="AH1163" i="8"/>
  <c r="AH2362" i="8"/>
  <c r="AH588" i="8"/>
  <c r="AH915" i="8"/>
  <c r="AH1783" i="8"/>
  <c r="AH2175" i="8"/>
  <c r="AH768" i="8"/>
  <c r="AH1852" i="8"/>
  <c r="AH1681" i="8"/>
  <c r="AH1144" i="8"/>
  <c r="AH719" i="8"/>
  <c r="AH460" i="8"/>
  <c r="AH1155" i="8"/>
  <c r="AH2002" i="8"/>
  <c r="AH408" i="8"/>
  <c r="AH1972" i="8"/>
  <c r="AH704" i="8"/>
  <c r="AH531" i="8"/>
  <c r="AH1782" i="8"/>
  <c r="AH2237" i="8"/>
  <c r="AH471" i="8"/>
  <c r="AH527" i="8"/>
  <c r="AH134" i="8"/>
  <c r="AH1186" i="8"/>
  <c r="AH2264" i="8"/>
  <c r="AH919" i="8"/>
  <c r="AH773" i="8"/>
  <c r="AH1530" i="8"/>
  <c r="AH1661" i="8"/>
  <c r="AH294" i="8"/>
  <c r="AH1293" i="8"/>
  <c r="AH435" i="8"/>
  <c r="AH154" i="8"/>
  <c r="AH1007" i="8"/>
  <c r="AH2220" i="8"/>
  <c r="AH977" i="8"/>
  <c r="AH723" i="8"/>
  <c r="AH2022" i="8"/>
  <c r="AH7" i="8"/>
  <c r="AH2292" i="8"/>
  <c r="AH1532" i="8"/>
  <c r="AH2187" i="8"/>
  <c r="AH1977" i="8"/>
  <c r="AH778" i="8"/>
  <c r="AH186" i="8"/>
  <c r="AH147" i="8"/>
  <c r="AH2053" i="8"/>
  <c r="AH1424" i="8"/>
  <c r="AH2228" i="8"/>
  <c r="AH1773" i="8"/>
  <c r="AH1727" i="8"/>
  <c r="AH2102" i="8"/>
  <c r="AH651" i="8"/>
  <c r="AH984" i="8"/>
  <c r="AH1725" i="8"/>
  <c r="AH1122" i="8"/>
  <c r="AH1830" i="8"/>
  <c r="AH2110" i="8"/>
  <c r="AH822" i="8"/>
  <c r="AH1315" i="8"/>
  <c r="AH239" i="8"/>
  <c r="AH2106" i="8"/>
  <c r="AH1105" i="8"/>
  <c r="AH2005" i="8"/>
  <c r="AH1308" i="8"/>
  <c r="AH428" i="8"/>
  <c r="AH11" i="8"/>
  <c r="AH299" i="8"/>
  <c r="AH1459" i="8"/>
  <c r="AH1779" i="8"/>
  <c r="AH1673" i="8"/>
  <c r="AH1129" i="8"/>
  <c r="AH952" i="8"/>
  <c r="AH988" i="8"/>
  <c r="AH514" i="8"/>
  <c r="AH1672" i="8"/>
  <c r="AH1179" i="8"/>
  <c r="AH2184" i="8"/>
  <c r="AH593" i="8"/>
  <c r="AH30" i="8"/>
  <c r="AH1576" i="8"/>
  <c r="AH2248" i="8"/>
  <c r="AH148" i="8"/>
  <c r="AH1557" i="8"/>
  <c r="AH619" i="8"/>
  <c r="AH2203" i="8"/>
  <c r="AH1834" i="8"/>
  <c r="AH1509" i="8"/>
  <c r="AH1265" i="8"/>
  <c r="AH1221" i="8"/>
  <c r="AH578" i="8"/>
  <c r="AH2065" i="8"/>
  <c r="AH2304" i="8"/>
  <c r="AH935" i="8"/>
  <c r="AH1411" i="8"/>
  <c r="AH1418" i="8"/>
  <c r="AH371" i="8"/>
  <c r="AH2021" i="8"/>
  <c r="AH226" i="8"/>
  <c r="AH1824" i="8"/>
  <c r="AH495" i="8"/>
  <c r="AH1669" i="8"/>
  <c r="AH1012" i="8"/>
  <c r="AH261" i="8"/>
  <c r="AH107" i="8"/>
  <c r="AH2377" i="8"/>
  <c r="AH2041" i="8"/>
  <c r="AH887" i="8"/>
  <c r="AH661" i="8"/>
  <c r="AH1086" i="8"/>
  <c r="AH1926" i="8"/>
  <c r="AH178" i="8"/>
  <c r="AH849" i="8"/>
  <c r="AH1948" i="8"/>
  <c r="AH833" i="8"/>
  <c r="AH1475" i="8"/>
  <c r="AH344" i="8"/>
  <c r="AH1944" i="8"/>
  <c r="AH1178" i="8"/>
  <c r="AH1434" i="8"/>
  <c r="AH406" i="8"/>
  <c r="AH1856" i="8"/>
  <c r="AH364" i="8"/>
  <c r="AH813" i="8"/>
  <c r="AH1127" i="8"/>
  <c r="AH796" i="8"/>
  <c r="AH1874" i="8"/>
  <c r="AH173" i="8"/>
  <c r="AH880" i="8"/>
  <c r="AH940" i="8"/>
  <c r="AH14" i="8"/>
  <c r="AH2301" i="8"/>
  <c r="AH1343" i="8"/>
  <c r="AH1710" i="8"/>
  <c r="AH172" i="8"/>
  <c r="AH31" i="8"/>
  <c r="AH1192" i="8"/>
  <c r="AH2024" i="8"/>
  <c r="AH1680" i="8"/>
  <c r="AH2234" i="8"/>
  <c r="AH1162" i="8"/>
  <c r="AH1157" i="8"/>
  <c r="AH913" i="8"/>
  <c r="AH708" i="8"/>
  <c r="AH1371" i="8"/>
  <c r="AH914" i="8"/>
  <c r="AH437" i="8"/>
  <c r="AH1559" i="8"/>
  <c r="AH686" i="8"/>
  <c r="AH247" i="8"/>
  <c r="AH1241" i="8"/>
  <c r="AH1765" i="8"/>
  <c r="AH2255" i="8"/>
  <c r="AH2369" i="8"/>
  <c r="AH1869" i="8"/>
  <c r="AH466" i="8"/>
  <c r="AH1061" i="8"/>
  <c r="AH525" i="8"/>
  <c r="AH39" i="8"/>
  <c r="AH529" i="8"/>
  <c r="AH433" i="8"/>
  <c r="AH1143" i="8"/>
  <c r="AH126" i="8"/>
  <c r="AH843" i="8"/>
  <c r="AH643" i="8"/>
  <c r="AH84" i="8"/>
  <c r="AH1169" i="8"/>
  <c r="AH200" i="8"/>
  <c r="AH1439" i="8"/>
  <c r="AH2384" i="8"/>
  <c r="AH998" i="8"/>
  <c r="AH670" i="8"/>
  <c r="AH1433" i="8"/>
  <c r="AH2365" i="8"/>
  <c r="AH301" i="8"/>
  <c r="AH1694" i="8"/>
  <c r="AH2364" i="8"/>
  <c r="AH1298" i="8"/>
  <c r="AH2258" i="8"/>
  <c r="AH400" i="8"/>
  <c r="AH1381" i="8"/>
  <c r="AH1181" i="8"/>
  <c r="AH971" i="8"/>
  <c r="AH2254" i="8"/>
  <c r="AH1893" i="8"/>
  <c r="AH2327" i="8"/>
  <c r="AH909" i="8"/>
  <c r="AH1319" i="8"/>
  <c r="AH1928" i="8"/>
  <c r="AH1795" i="8"/>
  <c r="AH1729" i="8"/>
  <c r="AH1998" i="8"/>
  <c r="AH106" i="8"/>
  <c r="AH1958" i="8"/>
  <c r="AH353" i="8"/>
  <c r="AH898" i="8"/>
  <c r="AH1018" i="8"/>
  <c r="AH2312" i="8"/>
  <c r="AH1084" i="8"/>
  <c r="AH314" i="8"/>
  <c r="AH1440" i="8"/>
  <c r="AH941" i="8"/>
  <c r="AH1294" i="8"/>
  <c r="AH2267" i="8"/>
  <c r="AH1399" i="8"/>
  <c r="AH493" i="8"/>
  <c r="AH1817" i="8"/>
  <c r="AH538" i="8"/>
  <c r="AH700" i="8"/>
  <c r="AH2395" i="8"/>
  <c r="AH607" i="8"/>
  <c r="AH688" i="8"/>
  <c r="AH2058" i="8"/>
  <c r="AH2336" i="8"/>
  <c r="AH1296" i="8"/>
  <c r="AH1247" i="8"/>
  <c r="AH1329" i="8"/>
  <c r="AH2164" i="8"/>
  <c r="AH152" i="8"/>
  <c r="AH1792" i="8"/>
  <c r="AH987" i="8"/>
  <c r="AH114" i="8"/>
  <c r="AH2161" i="8"/>
  <c r="AH897" i="8"/>
  <c r="AH49" i="8"/>
  <c r="AH210" i="8"/>
  <c r="AH606" i="8"/>
  <c r="AH1227" i="8"/>
  <c r="AH1910" i="8"/>
  <c r="AH2155" i="8"/>
  <c r="AH655" i="8"/>
  <c r="AH1832" i="8"/>
  <c r="AH1583" i="8"/>
  <c r="AH659" i="8"/>
  <c r="AH2079" i="8"/>
  <c r="AH2352" i="8"/>
  <c r="AH864" i="8"/>
  <c r="AH1520" i="8"/>
  <c r="AH1251" i="8"/>
  <c r="AH1814" i="8"/>
  <c r="AH1767" i="8"/>
  <c r="AH2080" i="8"/>
  <c r="AH858" i="8"/>
  <c r="AH2343" i="8"/>
  <c r="AH924" i="8"/>
  <c r="AH938" i="8"/>
  <c r="AH783" i="8"/>
  <c r="AH890" i="8"/>
  <c r="AH363" i="8"/>
  <c r="AH2238" i="8"/>
  <c r="AH1359" i="8"/>
  <c r="AH799" i="8"/>
  <c r="AH1841" i="8"/>
  <c r="AH1271" i="8"/>
  <c r="AH35" i="8"/>
  <c r="AH1540" i="8"/>
  <c r="AH2103" i="8"/>
  <c r="AH22" i="8"/>
  <c r="AH110" i="8"/>
  <c r="AH2156" i="8"/>
  <c r="AH2015" i="8"/>
  <c r="AH554" i="8"/>
  <c r="AH1808" i="8"/>
  <c r="AH628" i="8"/>
  <c r="AH638" i="8"/>
  <c r="AH1906" i="8"/>
  <c r="AH26" i="8"/>
  <c r="AH755" i="8"/>
  <c r="AH1170" i="8"/>
  <c r="AH1911" i="8"/>
  <c r="AH1443" i="8"/>
  <c r="AH1220" i="8"/>
  <c r="AH1101" i="8"/>
  <c r="AH985" i="8"/>
  <c r="AH56" i="8"/>
  <c r="AH1805" i="8"/>
  <c r="AH781" i="8"/>
  <c r="AH757" i="8"/>
  <c r="AH221" i="8"/>
  <c r="AH415" i="8"/>
  <c r="AH1176" i="8"/>
  <c r="AH385" i="8"/>
  <c r="AH1345" i="8"/>
  <c r="AH1355" i="8"/>
  <c r="AH116" i="8"/>
  <c r="AH1954" i="8"/>
  <c r="AH485" i="8"/>
  <c r="AH36" i="8"/>
  <c r="AH253" i="8"/>
  <c r="AH741" i="8"/>
  <c r="AH1085" i="8"/>
  <c r="AH840" i="8"/>
  <c r="AH1370" i="8"/>
  <c r="AH654" i="8"/>
  <c r="AH699" i="8"/>
  <c r="AH1461" i="8"/>
  <c r="AH1905" i="8"/>
  <c r="AH1971" i="8"/>
  <c r="AH1891" i="8"/>
  <c r="AH1490" i="8"/>
  <c r="AH2358" i="8"/>
  <c r="AH2257" i="8"/>
  <c r="AH104" i="8"/>
  <c r="AH497" i="8"/>
  <c r="AH2212" i="8"/>
  <c r="AH1888" i="8"/>
  <c r="AH2028" i="8"/>
  <c r="AH2071" i="8"/>
  <c r="AH1064" i="8"/>
  <c r="AH131" i="8"/>
  <c r="AH1335" i="8"/>
  <c r="AH1743" i="8"/>
  <c r="AH1872" i="8"/>
  <c r="AH1759" i="8"/>
  <c r="AH1336" i="8"/>
  <c r="AH1342" i="8"/>
  <c r="AH2303" i="8"/>
  <c r="AH957" i="8"/>
  <c r="AH492" i="8"/>
  <c r="AH1489" i="8"/>
  <c r="AH330" i="8"/>
  <c r="AH1303" i="8"/>
  <c r="AH2099" i="8"/>
  <c r="AH1760" i="8"/>
  <c r="AH1278" i="8"/>
  <c r="AH2396" i="8"/>
  <c r="AH1898" i="8"/>
  <c r="AH1185" i="8"/>
  <c r="AH2319" i="8"/>
  <c r="AH1421" i="8"/>
  <c r="AH1609" i="8"/>
  <c r="AH54" i="8"/>
  <c r="AH1261" i="8"/>
  <c r="AH2146" i="8"/>
  <c r="AH2397" i="8"/>
  <c r="AH231" i="8"/>
  <c r="AH1723" i="8"/>
  <c r="AH86" i="8"/>
  <c r="AH372" i="8"/>
  <c r="AH715" i="8"/>
  <c r="AH969" i="8"/>
  <c r="AH19" i="8"/>
  <c r="AH507" i="8"/>
  <c r="AH2191" i="8"/>
  <c r="AH1442" i="8"/>
  <c r="AH2142" i="8"/>
  <c r="AH2172" i="8"/>
  <c r="AH2259" i="8"/>
  <c r="AH411" i="8"/>
  <c r="AH1236" i="8"/>
  <c r="AH585" i="8"/>
  <c r="AH2098" i="8"/>
  <c r="AH244" i="8"/>
  <c r="AH1426" i="8"/>
  <c r="AH1245" i="8"/>
  <c r="AH1175" i="8"/>
  <c r="AH658" i="8"/>
  <c r="AH1712" i="8"/>
  <c r="AH224" i="8"/>
  <c r="AH1917" i="8"/>
  <c r="AH925" i="8"/>
  <c r="AH2290" i="8"/>
  <c r="AH1923" i="8"/>
  <c r="AH1380" i="8"/>
  <c r="AH829" i="8"/>
  <c r="AH787" i="8"/>
  <c r="AH2307" i="8"/>
  <c r="AH1458" i="8"/>
  <c r="AH1401" i="8"/>
  <c r="AH1125" i="8"/>
  <c r="AH2085" i="8"/>
  <c r="AH1584" i="8"/>
  <c r="AH2173" i="8"/>
  <c r="AH1077" i="8"/>
  <c r="AH317" i="8"/>
  <c r="AH218" i="8"/>
  <c r="AH2317" i="8"/>
  <c r="AH1741" i="8"/>
  <c r="AH1128" i="8"/>
  <c r="AH1171" i="8"/>
  <c r="AH307" i="8"/>
  <c r="AH894" i="8"/>
  <c r="AH496" i="8"/>
  <c r="AH892" i="8"/>
  <c r="AH184" i="8"/>
  <c r="AH10" i="8"/>
  <c r="AH524" i="8"/>
  <c r="AH1054" i="8"/>
  <c r="AH63" i="8"/>
  <c r="AH481" i="8"/>
  <c r="AH731" i="8"/>
  <c r="AH145" i="8"/>
  <c r="AH500" i="8"/>
  <c r="AH441" i="8"/>
  <c r="AH1341" i="8"/>
  <c r="AH1864" i="8"/>
  <c r="AH2331" i="8"/>
  <c r="AH1300" i="8"/>
  <c r="AH1784" i="8"/>
  <c r="AH1960" i="8"/>
  <c r="AH2185" i="8"/>
  <c r="AH234" i="8"/>
  <c r="AH983" i="8"/>
  <c r="AH1492" i="8"/>
  <c r="AH1180" i="8"/>
  <c r="AH478" i="8"/>
  <c r="AH2167" i="8"/>
  <c r="AH302" i="8"/>
  <c r="AH875" i="8"/>
  <c r="AH1757" i="8"/>
  <c r="AH777" i="8"/>
  <c r="AH2287" i="8"/>
  <c r="AH1199" i="8"/>
  <c r="AH1620" i="8"/>
  <c r="AH2087" i="8"/>
  <c r="AH1565" i="8"/>
  <c r="AH1882" i="8"/>
  <c r="AH1072" i="8"/>
  <c r="AH1022" i="8"/>
  <c r="AH12" i="8"/>
  <c r="AH34" i="8"/>
  <c r="AH765" i="8"/>
  <c r="AH1950" i="8"/>
  <c r="AH508" i="8"/>
  <c r="AH1580" i="8"/>
  <c r="AH2170" i="8"/>
  <c r="AH1626" i="8"/>
  <c r="AH635" i="8"/>
  <c r="AH69" i="8"/>
  <c r="AH281" i="8"/>
  <c r="AH576" i="8"/>
  <c r="AH852" i="8"/>
  <c r="AH1867" i="8"/>
  <c r="AH1496" i="8"/>
  <c r="AH542" i="8"/>
  <c r="AH1535" i="8"/>
  <c r="AH1989" i="8"/>
  <c r="AH5" i="8"/>
  <c r="AH2057" i="8"/>
  <c r="AH711" i="8"/>
  <c r="AH1603" i="8"/>
  <c r="AH1134" i="8"/>
  <c r="AH2032" i="8"/>
  <c r="AH1446" i="8"/>
  <c r="AH1766" i="8"/>
  <c r="AH208" i="8"/>
  <c r="AH499" i="8"/>
  <c r="AH926" i="8"/>
  <c r="AH693" i="8"/>
  <c r="AH340" i="8"/>
  <c r="AH2246" i="8"/>
  <c r="AH315" i="8"/>
  <c r="AH882" i="8"/>
  <c r="AH1514" i="8"/>
  <c r="AH1114" i="8"/>
  <c r="AH2078" i="8"/>
  <c r="AH1067" i="8"/>
  <c r="AH2295" i="8"/>
  <c r="AH1057" i="8"/>
  <c r="AH450" i="8"/>
  <c r="AH963" i="8"/>
  <c r="AH1239" i="8"/>
  <c r="AH1383" i="8"/>
  <c r="AH1059" i="8"/>
  <c r="AH2158" i="8"/>
  <c r="AH2398" i="8"/>
  <c r="AH2040" i="8"/>
  <c r="AH1198" i="8"/>
  <c r="AH1837" i="8"/>
  <c r="AH709" i="8"/>
  <c r="AH874" i="8"/>
  <c r="AH860" i="8"/>
  <c r="AH532" i="8"/>
  <c r="AH1562" i="8"/>
  <c r="AH2368" i="8"/>
  <c r="AH933" i="8"/>
  <c r="AH1751" i="8"/>
  <c r="AH2284" i="8"/>
  <c r="AH2046" i="8"/>
  <c r="AH2218" i="8"/>
  <c r="AH633" i="8"/>
  <c r="AH505" i="8"/>
  <c r="AH1032" i="8"/>
  <c r="AH316" i="8"/>
  <c r="AH1250" i="8"/>
  <c r="AH2289" i="8"/>
  <c r="AH92" i="8"/>
  <c r="AH1010" i="8"/>
  <c r="AH219" i="8"/>
  <c r="AH2014" i="8"/>
  <c r="AH2029" i="8"/>
  <c r="AH306" i="8"/>
  <c r="AH1793" i="8"/>
  <c r="AH2386" i="8"/>
  <c r="AH2232" i="8"/>
  <c r="AH1732" i="8"/>
  <c r="AH1747" i="8"/>
  <c r="AH1990" i="8"/>
  <c r="AH1945" i="8"/>
  <c r="AH1400" i="8"/>
  <c r="AH282" i="8"/>
  <c r="AH2354" i="8"/>
  <c r="AH337" i="8"/>
  <c r="AH1914" i="8"/>
  <c r="AH1096" i="8"/>
  <c r="AH1305" i="8"/>
  <c r="AH1429" i="8"/>
  <c r="AH1321" i="8"/>
  <c r="AH204" i="8"/>
  <c r="AH1704" i="8"/>
  <c r="AH252" i="8"/>
  <c r="AH1235" i="8"/>
  <c r="AH1991" i="8"/>
  <c r="AH473" i="8"/>
  <c r="AH1255" i="8"/>
  <c r="AH1564" i="8"/>
  <c r="AH1870" i="8"/>
  <c r="AH2313" i="8"/>
  <c r="AH1112" i="8"/>
  <c r="AH51" i="8"/>
  <c r="AH83" i="8"/>
  <c r="AH73" i="8"/>
  <c r="AH1277" i="8"/>
  <c r="AH1397" i="8"/>
  <c r="AH318" i="8"/>
  <c r="AH323" i="8"/>
  <c r="AH1880" i="8"/>
  <c r="AH166" i="8"/>
  <c r="AH118" i="8"/>
  <c r="AH1886" i="8"/>
  <c r="AH1205" i="8"/>
  <c r="AH327" i="8"/>
  <c r="AH2216" i="8"/>
  <c r="AH322" i="8"/>
  <c r="AH25" i="8"/>
  <c r="AH1029" i="8"/>
  <c r="AH551" i="8"/>
  <c r="AH2243" i="8"/>
  <c r="AH562" i="8"/>
  <c r="AH1452" i="8"/>
  <c r="AH2335" i="8"/>
  <c r="AH1846" i="8"/>
  <c r="AH929" i="8"/>
  <c r="AH1708" i="8"/>
  <c r="AH681" i="8"/>
  <c r="AH937" i="8"/>
  <c r="AH1102" i="8"/>
  <c r="AH2280" i="8"/>
  <c r="AH1685" i="8"/>
  <c r="AH2043" i="8"/>
  <c r="AH1715" i="8"/>
  <c r="AH982" i="8"/>
  <c r="AH32" i="8"/>
  <c r="AH870" i="8"/>
  <c r="AH502" i="8"/>
  <c r="AH863" i="8"/>
  <c r="AH1962" i="8"/>
  <c r="AH2302" i="8"/>
  <c r="AH444" i="8"/>
  <c r="AH24" i="8"/>
  <c r="AH483" i="8"/>
  <c r="AH2305" i="8"/>
  <c r="AH1094" i="8"/>
  <c r="AH958" i="8"/>
  <c r="AH1624" i="8"/>
  <c r="AH1889" i="8"/>
  <c r="AH1068" i="8"/>
  <c r="AH565" i="8"/>
  <c r="AH62" i="8"/>
  <c r="AH213" i="8"/>
  <c r="AH906" i="8"/>
  <c r="AH377" i="8"/>
  <c r="AH1518" i="8"/>
  <c r="AH1376" i="8"/>
  <c r="AH1258" i="8"/>
  <c r="AH2059" i="8"/>
  <c r="AH2036" i="8"/>
  <c r="AH615" i="8"/>
  <c r="AH1829" i="8"/>
  <c r="AH1618" i="8"/>
  <c r="AH1041" i="8"/>
  <c r="AH1275" i="8"/>
  <c r="AH1493" i="8"/>
  <c r="AH2370" i="8"/>
  <c r="AH206" i="8"/>
  <c r="AH216" i="8"/>
  <c r="AH2374" i="8"/>
  <c r="AH2209" i="8"/>
  <c r="AH1549" i="8"/>
  <c r="AH737" i="8"/>
  <c r="AH1982" i="8"/>
  <c r="AH203" i="8"/>
  <c r="AH183" i="8"/>
  <c r="AH624" i="8"/>
  <c r="AH575" i="8"/>
  <c r="AH1787" i="8"/>
  <c r="AH2293" i="8"/>
  <c r="AH1374" i="8"/>
  <c r="AH66" i="8"/>
  <c r="AH735" i="8"/>
  <c r="AH806" i="8"/>
  <c r="AH1410" i="8"/>
  <c r="AH1145" i="8"/>
  <c r="AH713" i="8"/>
  <c r="AH1698" i="8"/>
  <c r="AH918" i="8"/>
  <c r="AH1194" i="8"/>
  <c r="AH195" i="8"/>
  <c r="AH981" i="8"/>
  <c r="AH1108" i="8"/>
  <c r="AH791" i="8"/>
  <c r="AH2151" i="8"/>
  <c r="AH1621" i="8"/>
  <c r="AH440" i="8"/>
  <c r="AH620" i="8"/>
  <c r="AH142" i="8"/>
  <c r="AH1890" i="8"/>
  <c r="AH1195" i="8"/>
  <c r="AH1644" i="8"/>
  <c r="AH310" i="8"/>
  <c r="AH552" i="8"/>
  <c r="AH1090" i="8"/>
  <c r="AH159" i="8"/>
  <c r="AH370" i="8"/>
  <c r="AH2189" i="8"/>
  <c r="AH1936" i="8"/>
  <c r="AH1748" i="8"/>
  <c r="AH604" i="8"/>
  <c r="AH1641" i="8"/>
  <c r="AH1051" i="8"/>
  <c r="AH40" i="8"/>
  <c r="AH1123" i="8"/>
  <c r="AH1346" i="8"/>
  <c r="AH1679" i="8"/>
  <c r="AH964" i="8"/>
  <c r="AH975" i="8"/>
  <c r="AH1484" i="8"/>
  <c r="AH1183" i="8"/>
  <c r="AH862" i="8"/>
  <c r="AH133" i="8"/>
  <c r="AH1167" i="8"/>
  <c r="AH2381" i="8"/>
  <c r="AH1003" i="8"/>
  <c r="AH2090" i="8"/>
  <c r="AH1629" i="8"/>
  <c r="AH144" i="8"/>
  <c r="AH1913" i="8"/>
  <c r="AH767" i="8"/>
  <c r="AH1955" i="8"/>
  <c r="AH1999" i="8"/>
  <c r="AH703" i="8"/>
  <c r="AH2275" i="8"/>
  <c r="AH1379" i="8"/>
  <c r="AH2242" i="8"/>
  <c r="AH1248" i="8"/>
  <c r="AH769" i="8"/>
  <c r="AH1427" i="8"/>
  <c r="AH369" i="8"/>
  <c r="AH594" i="8"/>
  <c r="AH1756" i="8"/>
  <c r="AH1597" i="8"/>
  <c r="AH839" i="8"/>
  <c r="AH475" i="8"/>
  <c r="AH268" i="8"/>
  <c r="AH2092" i="8"/>
  <c r="AH1849" i="8"/>
  <c r="AH2360" i="8"/>
  <c r="AH1855" i="8"/>
  <c r="AH2067" i="8"/>
  <c r="AH2061" i="8"/>
  <c r="AH1662" i="8"/>
  <c r="AH1488" i="8"/>
  <c r="AH1687" i="8"/>
  <c r="AH1924" i="8"/>
  <c r="AH1553" i="8"/>
  <c r="AH2198" i="8"/>
  <c r="AH1384" i="8"/>
  <c r="AH482" i="8"/>
  <c r="AH1435" i="8"/>
  <c r="AH1800" i="8"/>
  <c r="AH837" i="8"/>
  <c r="AH479" i="8"/>
  <c r="AH883" i="8"/>
  <c r="AH120" i="8"/>
  <c r="AH1049" i="8"/>
  <c r="AH1491" i="8"/>
  <c r="AH1414" i="8"/>
  <c r="AH2122" i="8"/>
  <c r="AH2109" i="8"/>
  <c r="AH193" i="8"/>
  <c r="AH1456" i="8"/>
  <c r="AH951" i="8"/>
  <c r="AH394" i="8"/>
  <c r="AH2345" i="8"/>
  <c r="AH1419" i="8"/>
  <c r="AH1822" i="8"/>
  <c r="AH812" i="8"/>
  <c r="AH519" i="8"/>
  <c r="AH2306" i="8"/>
  <c r="AH1338" i="8"/>
  <c r="AH734" i="8"/>
  <c r="AH2023" i="8"/>
  <c r="AH2073" i="8"/>
  <c r="AH2400" i="8"/>
  <c r="AH1215" i="8"/>
  <c r="AH1524" i="8"/>
  <c r="AH2240" i="8"/>
  <c r="AH99" i="8"/>
  <c r="AH1619" i="8"/>
  <c r="AH1382" i="8"/>
  <c r="AH356" i="8"/>
  <c r="AH1692" i="8"/>
  <c r="AH2388" i="8"/>
  <c r="AH805" i="8"/>
  <c r="AH1154" i="8"/>
  <c r="AH993" i="8"/>
  <c r="AH1028" i="8"/>
  <c r="AH312" i="8"/>
  <c r="AH1002" i="8"/>
  <c r="AH878" i="8"/>
  <c r="AH1560" i="8"/>
  <c r="AH1705" i="8"/>
  <c r="AH1301" i="8"/>
  <c r="AH611" i="8"/>
  <c r="AH2107" i="8"/>
  <c r="AH325" i="8"/>
  <c r="AH404" i="8"/>
  <c r="AH390" i="8"/>
  <c r="AH1939" i="8"/>
  <c r="AH2190" i="8"/>
  <c r="AH1356" i="8"/>
  <c r="AH1273" i="8"/>
  <c r="AH1036" i="8"/>
  <c r="AH1959" i="8"/>
  <c r="AH453" i="8"/>
  <c r="AH2294" i="8"/>
  <c r="AH846" i="8"/>
  <c r="AH2241" i="8"/>
  <c r="AH1281" i="8"/>
  <c r="AH1865" i="8"/>
  <c r="AH1979" i="8"/>
  <c r="AH2227" i="8"/>
  <c r="AH1109" i="8"/>
  <c r="AH2144" i="8"/>
  <c r="AH1222" i="8"/>
  <c r="AH608" i="8"/>
  <c r="AH368" i="8"/>
  <c r="AH936" i="8"/>
  <c r="AH569" i="8"/>
  <c r="AH270" i="8"/>
  <c r="AH91" i="8"/>
  <c r="AH1217" i="8"/>
  <c r="AH1566" i="8"/>
  <c r="AH1246" i="8"/>
  <c r="AH816" i="8"/>
  <c r="AH1269" i="8"/>
  <c r="AH1118" i="8"/>
  <c r="AH1413" i="8"/>
  <c r="AH718" i="8"/>
  <c r="AH1703" i="8"/>
  <c r="AH2393" i="8"/>
  <c r="AH1684" i="8"/>
  <c r="AH1731" i="8"/>
  <c r="AH1256" i="8"/>
  <c r="AH705" i="8"/>
  <c r="AH794" i="8"/>
  <c r="AH158" i="8"/>
  <c r="AH2385" i="8"/>
  <c r="AH2048" i="8"/>
  <c r="AH2286" i="8"/>
  <c r="AH488" i="8"/>
  <c r="AH1437" i="8"/>
  <c r="AH2276" i="8"/>
  <c r="AH157" i="8"/>
  <c r="AH271" i="8"/>
  <c r="AH1174" i="8"/>
  <c r="AH1291" i="8"/>
  <c r="AH656" i="8"/>
  <c r="AH407" i="8"/>
  <c r="AH510" i="8"/>
  <c r="AH2221" i="8"/>
  <c r="AH2239" i="8"/>
  <c r="AH1416" i="8"/>
  <c r="AH1600" i="8"/>
  <c r="AH1983" i="8"/>
  <c r="AH467" i="8"/>
  <c r="AH965" i="8"/>
  <c r="AH379" i="8"/>
  <c r="AH1234" i="8"/>
  <c r="AH780" i="8"/>
  <c r="AH597" i="8"/>
  <c r="AH911" i="8"/>
  <c r="AH2247" i="8"/>
  <c r="AH1148" i="8"/>
  <c r="AH636" i="8"/>
  <c r="AH2137" i="8"/>
  <c r="AH16" i="8"/>
  <c r="AH1726" i="8"/>
  <c r="AH470" i="8"/>
  <c r="AH1477" i="8"/>
  <c r="AH74" i="8"/>
  <c r="AH1218" i="8"/>
  <c r="AH276" i="8"/>
  <c r="AH584" i="8"/>
  <c r="AH1263" i="8"/>
  <c r="AH182" i="8"/>
  <c r="AH845" i="8"/>
  <c r="AH1611" i="8"/>
  <c r="AH392" i="8"/>
  <c r="AH452" i="8"/>
  <c r="AH1927" i="8"/>
  <c r="AH1347" i="8"/>
  <c r="AH2060" i="8"/>
  <c r="AH85" i="8"/>
  <c r="AH1622" i="8"/>
  <c r="AH342" i="8"/>
  <c r="AH949" i="8"/>
  <c r="AH2016" i="8"/>
  <c r="AH1409" i="8"/>
  <c r="AH1550" i="8"/>
  <c r="AH1045" i="8"/>
  <c r="AH1819" i="8"/>
  <c r="AH1505" i="8"/>
  <c r="AH1038" i="8"/>
  <c r="AH671" i="8"/>
  <c r="AH1696" i="8"/>
  <c r="AH1788" i="8"/>
  <c r="AH544" i="8"/>
  <c r="AI2" i="8" l="1"/>
  <c r="AF33" i="8"/>
  <c r="AF19" i="8"/>
  <c r="AF29" i="8"/>
  <c r="AF34" i="8"/>
  <c r="AF26" i="8"/>
  <c r="L17" i="8" l="1"/>
  <c r="L21" i="8"/>
  <c r="L22" i="8"/>
  <c r="F12" i="8"/>
  <c r="L12" i="8"/>
  <c r="AF62" i="8"/>
  <c r="AF48" i="8"/>
  <c r="AF7" i="8"/>
  <c r="AF30" i="8"/>
  <c r="AF16" i="8"/>
  <c r="AF57" i="8"/>
  <c r="AF12" i="8"/>
  <c r="AF11" i="8"/>
  <c r="AF18" i="8"/>
  <c r="AF43" i="8"/>
  <c r="AF39" i="8"/>
  <c r="AF20" i="8"/>
  <c r="AF32" i="8"/>
  <c r="AF55" i="8"/>
  <c r="AF58" i="8"/>
  <c r="AF35" i="8"/>
  <c r="AF45" i="8"/>
  <c r="AF61" i="8"/>
  <c r="AF60" i="8"/>
  <c r="AF44" i="8"/>
  <c r="AF51" i="8"/>
  <c r="AF14" i="8"/>
  <c r="AF40" i="8"/>
  <c r="AF56" i="8"/>
  <c r="AF23" i="8"/>
  <c r="AF24" i="8"/>
  <c r="AF54" i="8"/>
  <c r="AF27" i="8"/>
  <c r="AF59" i="8"/>
  <c r="AF15" i="8"/>
  <c r="AF53" i="8"/>
  <c r="AF36" i="8"/>
  <c r="AF31" i="8"/>
  <c r="AF46" i="8"/>
  <c r="AF13" i="8"/>
  <c r="AF8" i="8"/>
  <c r="AF38" i="8"/>
  <c r="AF10" i="8"/>
  <c r="AF17" i="8"/>
  <c r="AF9" i="8"/>
  <c r="AF49" i="8"/>
  <c r="AF50" i="8"/>
  <c r="AF22" i="8"/>
  <c r="AF47" i="8"/>
  <c r="AF21" i="8"/>
  <c r="AF41" i="8"/>
  <c r="AF25" i="8"/>
  <c r="AF37" i="8"/>
  <c r="AF42" i="8"/>
  <c r="AF28" i="8"/>
  <c r="AF52" i="8"/>
  <c r="M19" i="8" l="1"/>
  <c r="L16" i="8"/>
  <c r="M7" i="8"/>
  <c r="L25" i="8"/>
  <c r="L11" i="8"/>
  <c r="L31" i="8"/>
  <c r="L7" i="8"/>
  <c r="M12" i="8"/>
  <c r="L8" i="8"/>
  <c r="L13" i="8" s="1"/>
  <c r="L14" i="8" s="1"/>
  <c r="M17" i="8"/>
  <c r="M16" i="8"/>
  <c r="E9" i="8"/>
  <c r="F10" i="8"/>
  <c r="E10" i="8"/>
  <c r="L26" i="8"/>
  <c r="E8" i="8"/>
  <c r="E15" i="8"/>
  <c r="M11" i="8"/>
  <c r="L19" i="8"/>
  <c r="L24" i="8"/>
  <c r="M20" i="8"/>
  <c r="F8" i="8"/>
  <c r="M26" i="8"/>
  <c r="L15" i="8"/>
  <c r="M21" i="8"/>
  <c r="L10" i="8"/>
  <c r="L9" i="8"/>
  <c r="M23" i="8"/>
  <c r="L28" i="8"/>
  <c r="F7" i="8"/>
  <c r="M18" i="8"/>
  <c r="M9" i="8"/>
  <c r="M27" i="8"/>
  <c r="M28" i="8"/>
  <c r="M10" i="8"/>
  <c r="L23" i="8"/>
  <c r="M25" i="8"/>
  <c r="M29" i="8" s="1"/>
  <c r="M30" i="8" s="1"/>
  <c r="M22" i="8"/>
  <c r="L20" i="8"/>
  <c r="F15" i="8"/>
  <c r="L27" i="8"/>
  <c r="E21" i="8" s="1"/>
  <c r="M8" i="8"/>
  <c r="F11" i="8"/>
  <c r="F20" i="8" s="1"/>
  <c r="E11" i="8"/>
  <c r="E20" i="8" s="1"/>
  <c r="E12" i="8"/>
  <c r="M24" i="8"/>
  <c r="F9" i="8"/>
  <c r="L18" i="8"/>
  <c r="E7" i="8"/>
  <c r="E13" i="8" s="1"/>
  <c r="E16" i="8" s="1"/>
  <c r="M15" i="8"/>
  <c r="M31" i="8"/>
  <c r="L29" i="8"/>
  <c r="L30" i="8" s="1"/>
  <c r="M13" i="8"/>
  <c r="M14" i="8" s="1"/>
  <c r="F13" i="8" l="1"/>
  <c r="F14" i="8" s="1"/>
  <c r="F17" i="8" s="1"/>
  <c r="F21" i="8"/>
  <c r="M33" i="8"/>
  <c r="F16" i="8"/>
  <c r="L33" i="8"/>
  <c r="L32" i="8"/>
  <c r="M32" i="8"/>
  <c r="E14" i="8"/>
  <c r="E17" i="8" s="1"/>
</calcChain>
</file>

<file path=xl/sharedStrings.xml><?xml version="1.0" encoding="utf-8"?>
<sst xmlns="http://schemas.openxmlformats.org/spreadsheetml/2006/main" count="2667" uniqueCount="739">
  <si>
    <t>ごみ</t>
    <phoneticPr fontId="8"/>
  </si>
  <si>
    <t>し尿</t>
    <rPh sb="1" eb="2">
      <t>ニョウ</t>
    </rPh>
    <phoneticPr fontId="8"/>
  </si>
  <si>
    <t>合計</t>
    <rPh sb="0" eb="2">
      <t>ゴウケイ</t>
    </rPh>
    <phoneticPr fontId="8"/>
  </si>
  <si>
    <t>その他</t>
  </si>
  <si>
    <t>合計</t>
  </si>
  <si>
    <t>一般財源</t>
    <phoneticPr fontId="8"/>
  </si>
  <si>
    <t>工事費 (中間処理施設+最終処分場+その他)</t>
    <rPh sb="7" eb="9">
      <t>ショリ</t>
    </rPh>
    <rPh sb="9" eb="11">
      <t>シセツ</t>
    </rPh>
    <rPh sb="14" eb="16">
      <t>ショブン</t>
    </rPh>
    <rPh sb="16" eb="17">
      <t>ジョウ</t>
    </rPh>
    <phoneticPr fontId="8"/>
  </si>
  <si>
    <t>調査費</t>
    <phoneticPr fontId="8"/>
  </si>
  <si>
    <t>（建設改良費組合分担金）</t>
    <phoneticPr fontId="8"/>
  </si>
  <si>
    <t>処理費 (収集運搬費+中間処理費+最終処分費)</t>
    <rPh sb="5" eb="7">
      <t>シュウシュウ</t>
    </rPh>
    <rPh sb="7" eb="9">
      <t>ウンパン</t>
    </rPh>
    <rPh sb="9" eb="10">
      <t>ヒ</t>
    </rPh>
    <rPh sb="11" eb="13">
      <t>チュウカン</t>
    </rPh>
    <rPh sb="13" eb="15">
      <t>ショリ</t>
    </rPh>
    <rPh sb="15" eb="16">
      <t>ヒ</t>
    </rPh>
    <rPh sb="17" eb="21">
      <t>サイシュウショブン</t>
    </rPh>
    <rPh sb="21" eb="22">
      <t>ヒ</t>
    </rPh>
    <phoneticPr fontId="8"/>
  </si>
  <si>
    <t>車両等購入費</t>
    <phoneticPr fontId="8"/>
  </si>
  <si>
    <t>委託費 (収集運搬費+中間処理費+最終処分費+その他)</t>
    <rPh sb="25" eb="26">
      <t>タ</t>
    </rPh>
    <phoneticPr fontId="8"/>
  </si>
  <si>
    <t>(組合分担金)</t>
    <phoneticPr fontId="4"/>
  </si>
  <si>
    <t>調査研究費</t>
    <rPh sb="0" eb="2">
      <t>チョウサ</t>
    </rPh>
    <rPh sb="2" eb="5">
      <t>ケンキュウヒ</t>
    </rPh>
    <phoneticPr fontId="4"/>
  </si>
  <si>
    <t>国庫支出金</t>
    <phoneticPr fontId="8"/>
  </si>
  <si>
    <t>都道府県
支出金</t>
    <phoneticPr fontId="8"/>
  </si>
  <si>
    <t>使用料及び
手数料</t>
    <phoneticPr fontId="8"/>
  </si>
  <si>
    <t>（市区町村
分担金）</t>
    <phoneticPr fontId="4"/>
  </si>
  <si>
    <t>その他</t>
    <phoneticPr fontId="8"/>
  </si>
  <si>
    <t>収集運搬施設</t>
    <rPh sb="0" eb="2">
      <t>シュウシュウ</t>
    </rPh>
    <rPh sb="2" eb="4">
      <t>ウンパン</t>
    </rPh>
    <phoneticPr fontId="8"/>
  </si>
  <si>
    <t>中間処理施設</t>
    <phoneticPr fontId="8"/>
  </si>
  <si>
    <t>最終処分場</t>
    <phoneticPr fontId="8"/>
  </si>
  <si>
    <t>収集運搬費</t>
    <phoneticPr fontId="8"/>
  </si>
  <si>
    <t>中間処理費</t>
    <phoneticPr fontId="8"/>
  </si>
  <si>
    <t>最終処分費</t>
    <phoneticPr fontId="8"/>
  </si>
  <si>
    <t>その他</t>
    <phoneticPr fontId="4"/>
  </si>
  <si>
    <t>（千円）</t>
    <rPh sb="1" eb="3">
      <t>センエン</t>
    </rPh>
    <phoneticPr fontId="8"/>
  </si>
  <si>
    <t>（千円）</t>
  </si>
  <si>
    <t>建設・改良費</t>
    <rPh sb="0" eb="2">
      <t>ケンセツ</t>
    </rPh>
    <rPh sb="3" eb="5">
      <t>カイリョウ</t>
    </rPh>
    <rPh sb="5" eb="6">
      <t>ヒ</t>
    </rPh>
    <phoneticPr fontId="8"/>
  </si>
  <si>
    <t>処理及び
維持管理費</t>
    <rPh sb="0" eb="2">
      <t>ショリ</t>
    </rPh>
    <rPh sb="2" eb="3">
      <t>オヨ</t>
    </rPh>
    <rPh sb="5" eb="7">
      <t>イジ</t>
    </rPh>
    <rPh sb="7" eb="10">
      <t>カンリヒ</t>
    </rPh>
    <phoneticPr fontId="8"/>
  </si>
  <si>
    <t>小計</t>
    <rPh sb="0" eb="2">
      <t>ショウケイ</t>
    </rPh>
    <phoneticPr fontId="8"/>
  </si>
  <si>
    <t>入力→</t>
    <rPh sb="0" eb="2">
      <t>ニュウリョク</t>
    </rPh>
    <phoneticPr fontId="3"/>
  </si>
  <si>
    <t>歳入</t>
    <rPh sb="0" eb="2">
      <t>サイニュウ</t>
    </rPh>
    <phoneticPr fontId="8"/>
  </si>
  <si>
    <t>歳出</t>
    <rPh sb="0" eb="2">
      <t>サイシュツ</t>
    </rPh>
    <phoneticPr fontId="8"/>
  </si>
  <si>
    <t>国庫支出金</t>
    <rPh sb="0" eb="2">
      <t>コッコ</t>
    </rPh>
    <rPh sb="2" eb="5">
      <t>シシュツキン</t>
    </rPh>
    <phoneticPr fontId="8"/>
  </si>
  <si>
    <t>建設・改良費</t>
    <rPh sb="0" eb="2">
      <t>ケンセツ</t>
    </rPh>
    <rPh sb="3" eb="6">
      <t>カイリョウヒ</t>
    </rPh>
    <phoneticPr fontId="8"/>
  </si>
  <si>
    <t>工事費</t>
    <rPh sb="0" eb="3">
      <t>コウジヒ</t>
    </rPh>
    <phoneticPr fontId="8"/>
  </si>
  <si>
    <t>収集運搬施設</t>
    <rPh sb="0" eb="2">
      <t>シュウシュウ</t>
    </rPh>
    <rPh sb="2" eb="4">
      <t>ウンパン</t>
    </rPh>
    <rPh sb="4" eb="6">
      <t>シセツ</t>
    </rPh>
    <phoneticPr fontId="8"/>
  </si>
  <si>
    <t>都道府県支出金</t>
    <rPh sb="0" eb="4">
      <t>トドウフケン</t>
    </rPh>
    <rPh sb="4" eb="7">
      <t>シシュツキン</t>
    </rPh>
    <phoneticPr fontId="8"/>
  </si>
  <si>
    <t>中間処理施設</t>
    <rPh sb="0" eb="2">
      <t>チュウカン</t>
    </rPh>
    <rPh sb="2" eb="4">
      <t>ショリ</t>
    </rPh>
    <rPh sb="4" eb="6">
      <t>シセツ</t>
    </rPh>
    <phoneticPr fontId="8"/>
  </si>
  <si>
    <t>地方債</t>
    <rPh sb="0" eb="3">
      <t>チホウサイ</t>
    </rPh>
    <phoneticPr fontId="8"/>
  </si>
  <si>
    <t>最終処分場</t>
    <rPh sb="0" eb="2">
      <t>サイシュウ</t>
    </rPh>
    <rPh sb="2" eb="5">
      <t>ショブンジョウ</t>
    </rPh>
    <phoneticPr fontId="8"/>
  </si>
  <si>
    <t>使用料・手数料</t>
    <rPh sb="0" eb="3">
      <t>シヨウリョウ</t>
    </rPh>
    <rPh sb="4" eb="7">
      <t>テスウリョウ</t>
    </rPh>
    <phoneticPr fontId="8"/>
  </si>
  <si>
    <t>その他</t>
    <rPh sb="2" eb="3">
      <t>タ</t>
    </rPh>
    <phoneticPr fontId="8"/>
  </si>
  <si>
    <t>調査費</t>
    <rPh sb="0" eb="3">
      <t>チョウサヒ</t>
    </rPh>
    <phoneticPr fontId="8"/>
  </si>
  <si>
    <t>（組合分担金）</t>
    <rPh sb="1" eb="3">
      <t>クミアイ</t>
    </rPh>
    <rPh sb="3" eb="6">
      <t>ブンタンキン</t>
    </rPh>
    <phoneticPr fontId="8"/>
  </si>
  <si>
    <t>小計（分担金含む）</t>
    <rPh sb="0" eb="2">
      <t>ショウケイ</t>
    </rPh>
    <rPh sb="3" eb="6">
      <t>ブンタンキン</t>
    </rPh>
    <rPh sb="6" eb="7">
      <t>フク</t>
    </rPh>
    <phoneticPr fontId="8"/>
  </si>
  <si>
    <t>分担金除く</t>
    <rPh sb="0" eb="3">
      <t>ブンタンキン</t>
    </rPh>
    <rPh sb="3" eb="4">
      <t>ノゾ</t>
    </rPh>
    <phoneticPr fontId="8"/>
  </si>
  <si>
    <t>一般財源</t>
    <rPh sb="0" eb="2">
      <t>イッパン</t>
    </rPh>
    <rPh sb="2" eb="4">
      <t>ザイゲン</t>
    </rPh>
    <phoneticPr fontId="8"/>
  </si>
  <si>
    <t>処理及び維持管理費</t>
    <rPh sb="0" eb="2">
      <t>ショリ</t>
    </rPh>
    <rPh sb="2" eb="3">
      <t>オヨ</t>
    </rPh>
    <rPh sb="4" eb="6">
      <t>イジ</t>
    </rPh>
    <rPh sb="6" eb="9">
      <t>カンリヒ</t>
    </rPh>
    <phoneticPr fontId="8"/>
  </si>
  <si>
    <t>人件費</t>
    <rPh sb="0" eb="3">
      <t>ジンケンヒ</t>
    </rPh>
    <phoneticPr fontId="8"/>
  </si>
  <si>
    <t>処理費</t>
    <rPh sb="0" eb="3">
      <t>ショリヒ</t>
    </rPh>
    <phoneticPr fontId="8"/>
  </si>
  <si>
    <t>収集運搬費</t>
    <rPh sb="0" eb="2">
      <t>シュウシュウ</t>
    </rPh>
    <rPh sb="2" eb="5">
      <t>ウンパンヒ</t>
    </rPh>
    <phoneticPr fontId="8"/>
  </si>
  <si>
    <t>中間処理費</t>
    <rPh sb="0" eb="2">
      <t>チュウカン</t>
    </rPh>
    <rPh sb="2" eb="5">
      <t>ショリヒ</t>
    </rPh>
    <phoneticPr fontId="8"/>
  </si>
  <si>
    <t>最終処分費</t>
    <rPh sb="0" eb="2">
      <t>サイシュウ</t>
    </rPh>
    <rPh sb="2" eb="4">
      <t>ショブン</t>
    </rPh>
    <rPh sb="4" eb="5">
      <t>ヒ</t>
    </rPh>
    <phoneticPr fontId="8"/>
  </si>
  <si>
    <t>車両等購入費</t>
    <rPh sb="0" eb="3">
      <t>シャリョウトウ</t>
    </rPh>
    <rPh sb="3" eb="6">
      <t>コウニュウヒ</t>
    </rPh>
    <phoneticPr fontId="8"/>
  </si>
  <si>
    <t>委託費</t>
    <rPh sb="0" eb="3">
      <t>イタクヒ</t>
    </rPh>
    <phoneticPr fontId="8"/>
  </si>
  <si>
    <t>歳出の組合分担金　</t>
    <rPh sb="0" eb="2">
      <t>サイシュツ</t>
    </rPh>
    <rPh sb="3" eb="5">
      <t>クミアイ</t>
    </rPh>
    <rPh sb="5" eb="8">
      <t>ブンタンキン</t>
    </rPh>
    <phoneticPr fontId="8"/>
  </si>
  <si>
    <t>調査研究費</t>
    <phoneticPr fontId="8"/>
  </si>
  <si>
    <t>廃棄物事業経費（歳入）</t>
    <rPh sb="8" eb="10">
      <t>サイニュウ</t>
    </rPh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</si>
  <si>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</si>
  <si>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</si>
  <si>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</si>
  <si>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</si>
  <si>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</si>
  <si>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</si>
  <si>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</si>
  <si>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</si>
  <si>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</si>
  <si>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</si>
  <si>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</si>
  <si>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</si>
  <si>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</si>
  <si>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</si>
  <si>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廃棄物事業経費（歳出）</t>
    <rPh sb="8" eb="10">
      <t>サイシュツ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</si>
  <si>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</si>
  <si>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</si>
  <si>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</si>
  <si>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</si>
  <si>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</si>
  <si>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</si>
  <si>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</si>
  <si>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</si>
  <si>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</si>
  <si>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</si>
  <si>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</si>
  <si>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</si>
  <si>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</si>
  <si>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</si>
  <si>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</si>
  <si>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</si>
  <si>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</si>
  <si>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</si>
  <si>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</si>
  <si>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</si>
  <si>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</si>
  <si>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</si>
  <si>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</si>
  <si>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</si>
  <si>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</si>
  <si>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</si>
  <si>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</si>
  <si>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</si>
  <si>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</si>
  <si>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建設改良費 (工事費+調査費)(組合分担金を除く)</t>
    <rPh sb="16" eb="18">
      <t>クミアイ</t>
    </rPh>
    <rPh sb="18" eb="21">
      <t>ブンタンキン</t>
    </rPh>
    <rPh sb="22" eb="23">
      <t>ノゾ</t>
    </rPh>
    <phoneticPr fontId="8"/>
  </si>
  <si>
    <t>処理及び維持管理費 (人件費+処理費+車両購入費+委託費+調査研究費)(組合分担金を除く)</t>
    <rPh sb="11" eb="14">
      <t>ジンケンヒ</t>
    </rPh>
    <rPh sb="15" eb="17">
      <t>ショリ</t>
    </rPh>
    <rPh sb="17" eb="18">
      <t>ヒ</t>
    </rPh>
    <rPh sb="19" eb="21">
      <t>シャリョウ</t>
    </rPh>
    <rPh sb="21" eb="24">
      <t>コウニュウヒ</t>
    </rPh>
    <rPh sb="25" eb="27">
      <t>イタク</t>
    </rPh>
    <rPh sb="27" eb="28">
      <t>ヒ</t>
    </rPh>
    <rPh sb="29" eb="31">
      <t>チョウサ</t>
    </rPh>
    <rPh sb="31" eb="34">
      <t>ケンキュウヒ</t>
    </rPh>
    <rPh sb="36" eb="38">
      <t>クミアイ</t>
    </rPh>
    <rPh sb="38" eb="41">
      <t>ブンタンキン</t>
    </rPh>
    <rPh sb="42" eb="43">
      <t>ノゾ</t>
    </rPh>
    <phoneticPr fontId="8"/>
  </si>
  <si>
    <t>一般職</t>
    <rPh sb="0" eb="3">
      <t>イッパンショク</t>
    </rPh>
    <phoneticPr fontId="3"/>
  </si>
  <si>
    <t>収集運搬</t>
    <rPh sb="0" eb="2">
      <t>シュウシュウ</t>
    </rPh>
    <rPh sb="2" eb="4">
      <t>ウンパン</t>
    </rPh>
    <phoneticPr fontId="3"/>
  </si>
  <si>
    <t>中間処理</t>
    <rPh sb="0" eb="2">
      <t>チュウカン</t>
    </rPh>
    <rPh sb="2" eb="4">
      <t>ショリ</t>
    </rPh>
    <phoneticPr fontId="3"/>
  </si>
  <si>
    <t>最終処分</t>
    <rPh sb="0" eb="2">
      <t>サイシュウ</t>
    </rPh>
    <rPh sb="2" eb="4">
      <t>ショブン</t>
    </rPh>
    <phoneticPr fontId="3"/>
  </si>
  <si>
    <t>人件費（一般職＋収集運搬＋中間処理＋最終処分）</t>
    <rPh sb="4" eb="7">
      <t>イッパンショク</t>
    </rPh>
    <rPh sb="8" eb="10">
      <t>シュウシュウ</t>
    </rPh>
    <rPh sb="10" eb="12">
      <t>ウンパン</t>
    </rPh>
    <rPh sb="13" eb="15">
      <t>チュウカン</t>
    </rPh>
    <rPh sb="15" eb="17">
      <t>ショリ</t>
    </rPh>
    <rPh sb="18" eb="20">
      <t>サイシュウ</t>
    </rPh>
    <rPh sb="20" eb="22">
      <t>ショブン</t>
    </rPh>
    <phoneticPr fontId="8"/>
  </si>
  <si>
    <t>01</t>
    <phoneticPr fontId="3"/>
  </si>
  <si>
    <t>02</t>
    <phoneticPr fontId="3"/>
  </si>
  <si>
    <t>03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</si>
  <si>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</si>
  <si>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</si>
  <si>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</si>
  <si>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</si>
  <si>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</si>
  <si>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</si>
  <si>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</si>
  <si>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</si>
  <si>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</si>
  <si>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</si>
  <si>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</si>
  <si>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</si>
  <si>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</si>
  <si>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</si>
  <si>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</si>
  <si>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</si>
  <si>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</si>
  <si>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</si>
  <si>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</si>
  <si>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</si>
  <si>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</si>
  <si>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</si>
  <si>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</si>
  <si>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</si>
  <si>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技能職</t>
    <rPh sb="0" eb="3">
      <t>ギノウショク</t>
    </rPh>
    <phoneticPr fontId="3"/>
  </si>
  <si>
    <t>人件費（一般職）</t>
    <rPh sb="0" eb="3">
      <t>ジンケンヒ</t>
    </rPh>
    <rPh sb="4" eb="7">
      <t>イッパンショク</t>
    </rPh>
    <phoneticPr fontId="8"/>
  </si>
  <si>
    <t>人件費（収集）</t>
    <rPh sb="0" eb="3">
      <t>ジンケンヒ</t>
    </rPh>
    <rPh sb="4" eb="6">
      <t>シュウシュウ</t>
    </rPh>
    <phoneticPr fontId="8"/>
  </si>
  <si>
    <t>人件費（中間）</t>
    <rPh sb="0" eb="3">
      <t>ジンケンヒ</t>
    </rPh>
    <rPh sb="4" eb="6">
      <t>チュウカン</t>
    </rPh>
    <phoneticPr fontId="8"/>
  </si>
  <si>
    <t>人件費（処分）</t>
    <rPh sb="0" eb="3">
      <t>ジンケンヒ</t>
    </rPh>
    <rPh sb="4" eb="6">
      <t>ショブン</t>
    </rPh>
    <phoneticPr fontId="8"/>
  </si>
  <si>
    <t>処理費（収集）</t>
    <rPh sb="0" eb="3">
      <t>ショリヒ</t>
    </rPh>
    <rPh sb="4" eb="6">
      <t>シュウシュウ</t>
    </rPh>
    <phoneticPr fontId="8"/>
  </si>
  <si>
    <t>処理費（中間）</t>
    <rPh sb="0" eb="3">
      <t>ショリヒ</t>
    </rPh>
    <rPh sb="4" eb="6">
      <t>チュウカン</t>
    </rPh>
    <phoneticPr fontId="8"/>
  </si>
  <si>
    <t>処理費（処分）</t>
    <rPh sb="0" eb="3">
      <t>ショリヒ</t>
    </rPh>
    <rPh sb="4" eb="6">
      <t>ショブン</t>
    </rPh>
    <phoneticPr fontId="8"/>
  </si>
  <si>
    <t>工事費（収集）</t>
    <rPh sb="0" eb="3">
      <t>コウジヒ</t>
    </rPh>
    <rPh sb="4" eb="6">
      <t>シュウシュウ</t>
    </rPh>
    <phoneticPr fontId="8"/>
  </si>
  <si>
    <t>工事費（中間）</t>
    <rPh sb="0" eb="3">
      <t>コウジヒ</t>
    </rPh>
    <rPh sb="4" eb="6">
      <t>チュウカン</t>
    </rPh>
    <phoneticPr fontId="8"/>
  </si>
  <si>
    <t>工事費（処分）</t>
    <rPh sb="0" eb="3">
      <t>コウジヒ</t>
    </rPh>
    <rPh sb="4" eb="6">
      <t>ショブン</t>
    </rPh>
    <phoneticPr fontId="8"/>
  </si>
  <si>
    <t>ごみ</t>
    <phoneticPr fontId="3"/>
  </si>
  <si>
    <t>N</t>
    <phoneticPr fontId="3"/>
  </si>
  <si>
    <t>（千円）</t>
    <rPh sb="1" eb="3">
      <t>センエン</t>
    </rPh>
    <phoneticPr fontId="3"/>
  </si>
  <si>
    <t>市区町村名</t>
    <rPh sb="1" eb="2">
      <t>ク</t>
    </rPh>
    <phoneticPr fontId="4"/>
  </si>
  <si>
    <t>:市区町村コード(都道府県計は、01000～47000の何れか）</t>
    <rPh sb="1" eb="3">
      <t>シク</t>
    </rPh>
    <rPh sb="3" eb="5">
      <t>チョウソン</t>
    </rPh>
    <rPh sb="9" eb="13">
      <t>トドウフケン</t>
    </rPh>
    <rPh sb="13" eb="14">
      <t>ケイ</t>
    </rPh>
    <rPh sb="28" eb="29">
      <t>イズ</t>
    </rPh>
    <phoneticPr fontId="3"/>
  </si>
  <si>
    <t>歳入の市区町村分担金</t>
    <rPh sb="0" eb="2">
      <t>サイニュウ</t>
    </rPh>
    <rPh sb="3" eb="4">
      <t>シ</t>
    </rPh>
    <rPh sb="4" eb="5">
      <t>ク</t>
    </rPh>
    <rPh sb="5" eb="7">
      <t>チョウソン</t>
    </rPh>
    <rPh sb="7" eb="10">
      <t>ブンタンキン</t>
    </rPh>
    <phoneticPr fontId="8"/>
  </si>
  <si>
    <t>市区町村名</t>
  </si>
  <si>
    <t>合計 (特定財源(市区町村分担金を除く)+一般財源)</t>
    <rPh sb="14" eb="15">
      <t>ノゾ</t>
    </rPh>
    <phoneticPr fontId="8"/>
  </si>
  <si>
    <t>特定財源 (市区町村分担金を除く)</t>
    <rPh sb="11" eb="12">
      <t>ノゾ</t>
    </rPh>
    <phoneticPr fontId="8"/>
  </si>
  <si>
    <t>合計（構成市区町村1+～+構成市区町村30）</t>
    <rPh sb="0" eb="2">
      <t>コウセイ</t>
    </rPh>
    <rPh sb="10" eb="12">
      <t>コウセイ</t>
    </rPh>
    <phoneticPr fontId="8"/>
  </si>
  <si>
    <t>構成市区町村1</t>
  </si>
  <si>
    <t>構成市区町村2</t>
  </si>
  <si>
    <t>構成市区町村3</t>
  </si>
  <si>
    <t>構成市区町村4</t>
  </si>
  <si>
    <t>構成市区町村5</t>
  </si>
  <si>
    <t>構成市区町村6</t>
  </si>
  <si>
    <t>構成市区町村7</t>
  </si>
  <si>
    <t>構成市区町村8</t>
  </si>
  <si>
    <t>構成市区町村9</t>
  </si>
  <si>
    <t>構成市区町村10</t>
  </si>
  <si>
    <t>構成市区町村11</t>
  </si>
  <si>
    <t>構成市区町村12</t>
  </si>
  <si>
    <t>構成市区町村13</t>
  </si>
  <si>
    <t>構成市区町村14</t>
  </si>
  <si>
    <t>構成市区町村15</t>
  </si>
  <si>
    <t>構成市区町村16</t>
  </si>
  <si>
    <t>構成市区町村17</t>
  </si>
  <si>
    <t>構成市区町村18</t>
  </si>
  <si>
    <t>構成市区町村19</t>
  </si>
  <si>
    <t>構成市区町村20</t>
  </si>
  <si>
    <t>構成市区町村21</t>
  </si>
  <si>
    <t>構成市区町村22</t>
  </si>
  <si>
    <t>構成市区町村23</t>
  </si>
  <si>
    <t>構成市区町村24</t>
  </si>
  <si>
    <t>構成市区町村25</t>
  </si>
  <si>
    <t>構成市区町村26</t>
  </si>
  <si>
    <t>構成市区町村27</t>
  </si>
  <si>
    <t>構成市区町村28</t>
  </si>
  <si>
    <t>構成市区町村29</t>
  </si>
  <si>
    <t>構成市区町村30</t>
  </si>
  <si>
    <t>市区町村名</t>
    <rPh sb="4" eb="5">
      <t>メイ</t>
    </rPh>
    <phoneticPr fontId="8"/>
  </si>
  <si>
    <t>（市区町村分担金）</t>
    <rPh sb="5" eb="8">
      <t>ブンタンキン</t>
    </rPh>
    <phoneticPr fontId="8"/>
  </si>
  <si>
    <t>（市区町村分担金）</t>
    <rPh sb="4" eb="7">
      <t>ブンタンキン</t>
    </rPh>
    <phoneticPr fontId="8"/>
  </si>
  <si>
    <t>地方公共団体コード</t>
    <rPh sb="0" eb="2">
      <t>チホウ</t>
    </rPh>
    <rPh sb="2" eb="4">
      <t>コウキョウ</t>
    </rPh>
    <rPh sb="4" eb="6">
      <t>ダンタイ</t>
    </rPh>
    <phoneticPr fontId="8"/>
  </si>
  <si>
    <t>一部事務組合・広域連合名</t>
    <rPh sb="0" eb="2">
      <t>イチブ</t>
    </rPh>
    <rPh sb="7" eb="9">
      <t>コウイキ</t>
    </rPh>
    <rPh sb="9" eb="11">
      <t>レンゴウ</t>
    </rPh>
    <phoneticPr fontId="4"/>
  </si>
  <si>
    <t>市区町村・一部事務組合・広域連合名</t>
    <rPh sb="1" eb="2">
      <t>ク</t>
    </rPh>
    <rPh sb="5" eb="7">
      <t>イチブ</t>
    </rPh>
    <rPh sb="12" eb="14">
      <t>コウイキ</t>
    </rPh>
    <rPh sb="14" eb="16">
      <t>レンゴウ</t>
    </rPh>
    <phoneticPr fontId="4"/>
  </si>
  <si>
    <t>一部事務組合・広域連合名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2">
      <t>メイ</t>
    </rPh>
    <phoneticPr fontId="8"/>
  </si>
  <si>
    <t>一部事務組合・広域連合名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8"/>
  </si>
  <si>
    <t>都道府県名</t>
    <rPh sb="4" eb="5">
      <t>メイ</t>
    </rPh>
    <phoneticPr fontId="3"/>
  </si>
  <si>
    <t>市区町村
コード</t>
  </si>
  <si>
    <t>合計</t>
    <rPh sb="0" eb="2">
      <t>ゴウケイ</t>
    </rPh>
    <phoneticPr fontId="3"/>
  </si>
  <si>
    <t>29</t>
    <phoneticPr fontId="3"/>
  </si>
  <si>
    <t>V</t>
    <phoneticPr fontId="3"/>
  </si>
  <si>
    <t>ごみ</t>
    <phoneticPr fontId="3"/>
  </si>
  <si>
    <t>28</t>
    <phoneticPr fontId="3"/>
  </si>
  <si>
    <t>U</t>
    <phoneticPr fontId="3"/>
  </si>
  <si>
    <t>一般財源</t>
    <phoneticPr fontId="8"/>
  </si>
  <si>
    <t>ごみ</t>
    <phoneticPr fontId="8"/>
  </si>
  <si>
    <r>
      <t>ごみ</t>
    </r>
    <r>
      <rPr>
        <sz val="9"/>
        <rFont val="MS ゴシック"/>
        <family val="3"/>
        <charset val="128"/>
      </rPr>
      <t>（建設改良費＋処理維持管理費＋その他）（組合分担金を除く）</t>
    </r>
    <rPh sb="22" eb="24">
      <t>クミアイ</t>
    </rPh>
    <rPh sb="24" eb="27">
      <t>ブンタンキン</t>
    </rPh>
    <rPh sb="28" eb="29">
      <t>ノゾ</t>
    </rPh>
    <phoneticPr fontId="8"/>
  </si>
  <si>
    <r>
      <t>し尿</t>
    </r>
    <r>
      <rPr>
        <sz val="9"/>
        <rFont val="MS ゴシック"/>
        <family val="3"/>
        <charset val="128"/>
      </rPr>
      <t>（建設改良費＋処理維持管理費＋その他）（組合分担金を除く）</t>
    </r>
    <rPh sb="1" eb="2">
      <t>ニョウ</t>
    </rPh>
    <rPh sb="22" eb="24">
      <t>クミアイ</t>
    </rPh>
    <rPh sb="24" eb="27">
      <t>ブンタンキン</t>
    </rPh>
    <rPh sb="28" eb="29">
      <t>ノゾ</t>
    </rPh>
    <phoneticPr fontId="8"/>
  </si>
  <si>
    <r>
      <t>合計</t>
    </r>
    <r>
      <rPr>
        <sz val="9"/>
        <rFont val="MS ゴシック"/>
        <family val="3"/>
        <charset val="128"/>
      </rPr>
      <t>（建設改良費＋処理維持管理費＋その他）（組合分担金を除く）</t>
    </r>
    <rPh sb="0" eb="2">
      <t>ゴウケイ</t>
    </rPh>
    <phoneticPr fontId="8"/>
  </si>
  <si>
    <t>調査費</t>
    <phoneticPr fontId="8"/>
  </si>
  <si>
    <t>（建設改良費組合分担金）</t>
    <phoneticPr fontId="8"/>
  </si>
  <si>
    <t>車両等購入費</t>
    <phoneticPr fontId="8"/>
  </si>
  <si>
    <t>(組合分担金)</t>
    <phoneticPr fontId="4"/>
  </si>
  <si>
    <t>国庫支出金</t>
    <phoneticPr fontId="8"/>
  </si>
  <si>
    <t>都道府県
支出金</t>
    <phoneticPr fontId="8"/>
  </si>
  <si>
    <t>地方債</t>
    <phoneticPr fontId="8"/>
  </si>
  <si>
    <t>使用料及び
手数料</t>
    <phoneticPr fontId="8"/>
  </si>
  <si>
    <t>（市区町村
分担金）</t>
    <phoneticPr fontId="4"/>
  </si>
  <si>
    <t>その他</t>
    <phoneticPr fontId="8"/>
  </si>
  <si>
    <t>中間処理施設</t>
    <phoneticPr fontId="8"/>
  </si>
  <si>
    <t>最終処分場</t>
    <phoneticPr fontId="8"/>
  </si>
  <si>
    <t>収集運搬費</t>
    <phoneticPr fontId="8"/>
  </si>
  <si>
    <t>中間処理費</t>
    <phoneticPr fontId="8"/>
  </si>
  <si>
    <t>最終処分費</t>
    <phoneticPr fontId="8"/>
  </si>
  <si>
    <t>その他</t>
    <phoneticPr fontId="4"/>
  </si>
  <si>
    <t>ごみ</t>
    <phoneticPr fontId="8"/>
  </si>
  <si>
    <t>一般財源</t>
    <phoneticPr fontId="8"/>
  </si>
  <si>
    <t>調査費</t>
    <phoneticPr fontId="8"/>
  </si>
  <si>
    <t>（建設改良費組合分担金）</t>
    <phoneticPr fontId="8"/>
  </si>
  <si>
    <t>車両等購入費</t>
    <phoneticPr fontId="8"/>
  </si>
  <si>
    <t>(組合分担金)</t>
    <phoneticPr fontId="4"/>
  </si>
  <si>
    <t>国庫支出金</t>
    <phoneticPr fontId="8"/>
  </si>
  <si>
    <t>都道府県
支出金</t>
    <phoneticPr fontId="8"/>
  </si>
  <si>
    <t>地方債</t>
    <phoneticPr fontId="8"/>
  </si>
  <si>
    <t>中間処理施設</t>
    <phoneticPr fontId="8"/>
  </si>
  <si>
    <t>最終処分場</t>
    <phoneticPr fontId="8"/>
  </si>
  <si>
    <t>その他</t>
    <phoneticPr fontId="8"/>
  </si>
  <si>
    <t>収集運搬費</t>
    <phoneticPr fontId="8"/>
  </si>
  <si>
    <t>中間処理費</t>
    <phoneticPr fontId="8"/>
  </si>
  <si>
    <t>最終処分費</t>
    <phoneticPr fontId="8"/>
  </si>
  <si>
    <t>ごみ</t>
    <phoneticPr fontId="8"/>
  </si>
  <si>
    <t>一般財源</t>
    <phoneticPr fontId="8"/>
  </si>
  <si>
    <t>使用料及び
手数料</t>
    <phoneticPr fontId="8"/>
  </si>
  <si>
    <t>（市区町村
分担金）</t>
    <phoneticPr fontId="4"/>
  </si>
  <si>
    <t>広域団体ｺｰﾄﾞ</t>
    <phoneticPr fontId="8"/>
  </si>
  <si>
    <r>
      <t>合計</t>
    </r>
    <r>
      <rPr>
        <sz val="9"/>
        <rFont val="MS ゴシック"/>
        <family val="3"/>
        <charset val="128"/>
      </rPr>
      <t>（広域団体１+広域団体２+広域団体３+広域団体４+広域団体５+広域団体６）</t>
    </r>
    <rPh sb="0" eb="2">
      <t>ゴウケイ</t>
    </rPh>
    <rPh sb="3" eb="5">
      <t>コウイキ</t>
    </rPh>
    <rPh sb="5" eb="7">
      <t>ダンタイ</t>
    </rPh>
    <rPh sb="9" eb="11">
      <t>コウイキ</t>
    </rPh>
    <rPh sb="11" eb="13">
      <t>ダンタイ</t>
    </rPh>
    <rPh sb="15" eb="17">
      <t>コウイキ</t>
    </rPh>
    <rPh sb="17" eb="19">
      <t>ダンタイ</t>
    </rPh>
    <rPh sb="21" eb="23">
      <t>コウイキ</t>
    </rPh>
    <rPh sb="23" eb="25">
      <t>ダンタイ</t>
    </rPh>
    <rPh sb="27" eb="29">
      <t>コウイキ</t>
    </rPh>
    <rPh sb="29" eb="31">
      <t>ダンタイ</t>
    </rPh>
    <rPh sb="33" eb="35">
      <t>コウイキ</t>
    </rPh>
    <rPh sb="35" eb="37">
      <t>ダンタイ</t>
    </rPh>
    <phoneticPr fontId="8"/>
  </si>
  <si>
    <t>広域団体１</t>
    <phoneticPr fontId="8"/>
  </si>
  <si>
    <t>広域団体２</t>
    <phoneticPr fontId="8"/>
  </si>
  <si>
    <t>広域団体３</t>
    <phoneticPr fontId="8"/>
  </si>
  <si>
    <t>広域団体４</t>
    <phoneticPr fontId="8"/>
  </si>
  <si>
    <t>広域団体５</t>
    <phoneticPr fontId="8"/>
  </si>
  <si>
    <t>広域団体６</t>
    <phoneticPr fontId="8"/>
  </si>
  <si>
    <t>広域団体ｺｰﾄﾞ</t>
    <phoneticPr fontId="8"/>
  </si>
  <si>
    <t>ごみ</t>
    <phoneticPr fontId="8"/>
  </si>
  <si>
    <t>委託費（収集）</t>
    <rPh sb="0" eb="3">
      <t>イタクヒ</t>
    </rPh>
    <rPh sb="4" eb="6">
      <t>シュウシュウ</t>
    </rPh>
    <phoneticPr fontId="8"/>
  </si>
  <si>
    <t>X</t>
    <phoneticPr fontId="3"/>
  </si>
  <si>
    <t>委託費（中間）</t>
    <rPh sb="0" eb="3">
      <t>イタクヒ</t>
    </rPh>
    <rPh sb="4" eb="6">
      <t>チュウカン</t>
    </rPh>
    <phoneticPr fontId="8"/>
  </si>
  <si>
    <t>Y</t>
    <phoneticPr fontId="3"/>
  </si>
  <si>
    <t>委託費（処分）</t>
    <rPh sb="0" eb="3">
      <t>イタクヒ</t>
    </rPh>
    <rPh sb="4" eb="6">
      <t>ショブン</t>
    </rPh>
    <phoneticPr fontId="8"/>
  </si>
  <si>
    <t>Z</t>
    <phoneticPr fontId="3"/>
  </si>
  <si>
    <t>AA</t>
    <phoneticPr fontId="3"/>
  </si>
  <si>
    <t>AB</t>
    <phoneticPr fontId="3"/>
  </si>
  <si>
    <t>調査研究費</t>
  </si>
  <si>
    <t>AC</t>
    <phoneticPr fontId="3"/>
  </si>
  <si>
    <t>AD</t>
    <phoneticPr fontId="3"/>
  </si>
  <si>
    <t>し尿</t>
    <rPh sb="1" eb="2">
      <t>ニョウ</t>
    </rPh>
    <phoneticPr fontId="3"/>
  </si>
  <si>
    <t>AH</t>
    <phoneticPr fontId="3"/>
  </si>
  <si>
    <t>AI</t>
    <phoneticPr fontId="3"/>
  </si>
  <si>
    <t>AJ</t>
    <phoneticPr fontId="3"/>
  </si>
  <si>
    <t>AK</t>
    <phoneticPr fontId="3"/>
  </si>
  <si>
    <t>AL</t>
    <phoneticPr fontId="3"/>
  </si>
  <si>
    <t>AM</t>
    <phoneticPr fontId="3"/>
  </si>
  <si>
    <t>AP</t>
    <phoneticPr fontId="3"/>
  </si>
  <si>
    <t>AQ</t>
    <phoneticPr fontId="3"/>
  </si>
  <si>
    <t>AR</t>
    <phoneticPr fontId="3"/>
  </si>
  <si>
    <t>AS</t>
    <phoneticPr fontId="3"/>
  </si>
  <si>
    <t>AU</t>
    <phoneticPr fontId="3"/>
  </si>
  <si>
    <t>AV</t>
    <phoneticPr fontId="3"/>
  </si>
  <si>
    <t>AW</t>
    <phoneticPr fontId="3"/>
  </si>
  <si>
    <t>AX</t>
    <phoneticPr fontId="3"/>
  </si>
  <si>
    <t>AZ</t>
    <phoneticPr fontId="3"/>
  </si>
  <si>
    <t>BA</t>
    <phoneticPr fontId="3"/>
  </si>
  <si>
    <t>BB</t>
    <phoneticPr fontId="3"/>
  </si>
  <si>
    <t>BC</t>
    <phoneticPr fontId="3"/>
  </si>
  <si>
    <t>BD</t>
    <phoneticPr fontId="3"/>
  </si>
  <si>
    <t>BE</t>
    <phoneticPr fontId="3"/>
  </si>
  <si>
    <t>BF</t>
    <phoneticPr fontId="3"/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</si>
  <si>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</si>
  <si>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</si>
  <si>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</si>
  <si>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</si>
  <si>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</si>
  <si>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</si>
  <si>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</si>
  <si>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</si>
  <si>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</si>
  <si>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</si>
  <si>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</si>
  <si>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</si>
  <si>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</si>
  <si>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</si>
  <si>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</si>
  <si>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</si>
  <si>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</si>
  <si>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</si>
  <si>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</si>
  <si>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</si>
  <si>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</si>
  <si>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</si>
  <si>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</si>
  <si>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35</t>
    <phoneticPr fontId="3"/>
  </si>
  <si>
    <t>36</t>
    <phoneticPr fontId="3"/>
  </si>
  <si>
    <t>37</t>
    <phoneticPr fontId="3"/>
  </si>
  <si>
    <t>38</t>
    <phoneticPr fontId="3"/>
  </si>
  <si>
    <t>39</t>
    <phoneticPr fontId="3"/>
  </si>
  <si>
    <t>40</t>
    <phoneticPr fontId="3"/>
  </si>
  <si>
    <t>41</t>
    <phoneticPr fontId="3"/>
  </si>
  <si>
    <t>42</t>
    <phoneticPr fontId="3"/>
  </si>
  <si>
    <t>43</t>
    <phoneticPr fontId="3"/>
  </si>
  <si>
    <t>44</t>
    <phoneticPr fontId="3"/>
  </si>
  <si>
    <t>45</t>
    <phoneticPr fontId="3"/>
  </si>
  <si>
    <t>46</t>
    <phoneticPr fontId="3"/>
  </si>
  <si>
    <t>47</t>
    <phoneticPr fontId="3"/>
  </si>
  <si>
    <t>廃棄物事業経費（歳入）</t>
    <phoneticPr fontId="3"/>
  </si>
  <si>
    <t>合計</t>
    <phoneticPr fontId="4"/>
  </si>
  <si>
    <t>合計</t>
    <phoneticPr fontId="8"/>
  </si>
  <si>
    <t>北海道</t>
    <phoneticPr fontId="4"/>
  </si>
  <si>
    <t>01000</t>
    <phoneticPr fontId="4"/>
  </si>
  <si>
    <t>岩手県</t>
    <phoneticPr fontId="4"/>
  </si>
  <si>
    <t>03000</t>
    <phoneticPr fontId="4"/>
  </si>
  <si>
    <t>06000</t>
    <phoneticPr fontId="4"/>
  </si>
  <si>
    <t>山形県</t>
    <phoneticPr fontId="8"/>
  </si>
  <si>
    <t>福島県</t>
    <phoneticPr fontId="4"/>
  </si>
  <si>
    <t>07000</t>
    <phoneticPr fontId="4"/>
  </si>
  <si>
    <t>福島県</t>
    <phoneticPr fontId="8"/>
  </si>
  <si>
    <t>08000</t>
    <phoneticPr fontId="4"/>
  </si>
  <si>
    <t>栃木県</t>
    <phoneticPr fontId="4"/>
  </si>
  <si>
    <t>09000</t>
    <phoneticPr fontId="4"/>
  </si>
  <si>
    <t>神奈川県</t>
    <phoneticPr fontId="4"/>
  </si>
  <si>
    <t>14000</t>
    <phoneticPr fontId="4"/>
  </si>
  <si>
    <t>神奈川県</t>
    <phoneticPr fontId="8"/>
  </si>
  <si>
    <t>兵庫県</t>
    <phoneticPr fontId="4"/>
  </si>
  <si>
    <t>28000</t>
    <phoneticPr fontId="4"/>
  </si>
  <si>
    <t>北海道</t>
    <phoneticPr fontId="4"/>
  </si>
  <si>
    <t>01000</t>
    <phoneticPr fontId="4"/>
  </si>
  <si>
    <t>合計</t>
    <phoneticPr fontId="4"/>
  </si>
  <si>
    <t>北海道</t>
    <phoneticPr fontId="4"/>
  </si>
  <si>
    <t>01000</t>
    <phoneticPr fontId="4"/>
  </si>
  <si>
    <t>合計</t>
    <phoneticPr fontId="4"/>
  </si>
  <si>
    <t>北海道</t>
    <phoneticPr fontId="8"/>
  </si>
  <si>
    <t>合計</t>
    <phoneticPr fontId="8"/>
  </si>
  <si>
    <t>北海道</t>
    <phoneticPr fontId="8"/>
  </si>
  <si>
    <t>合計</t>
    <phoneticPr fontId="8"/>
  </si>
  <si>
    <t>青森県</t>
    <phoneticPr fontId="4"/>
  </si>
  <si>
    <t>02000</t>
    <phoneticPr fontId="4"/>
  </si>
  <si>
    <t>合計</t>
    <phoneticPr fontId="4"/>
  </si>
  <si>
    <t>青森県</t>
    <phoneticPr fontId="4"/>
  </si>
  <si>
    <t>02000</t>
    <phoneticPr fontId="4"/>
  </si>
  <si>
    <t>合計</t>
    <phoneticPr fontId="4"/>
  </si>
  <si>
    <t>青森県</t>
    <phoneticPr fontId="4"/>
  </si>
  <si>
    <t>02000</t>
    <phoneticPr fontId="4"/>
  </si>
  <si>
    <t>合計</t>
    <phoneticPr fontId="4"/>
  </si>
  <si>
    <t>青森県</t>
    <phoneticPr fontId="8"/>
  </si>
  <si>
    <t>合計</t>
    <phoneticPr fontId="8"/>
  </si>
  <si>
    <t>03000</t>
    <phoneticPr fontId="4"/>
  </si>
  <si>
    <t>合計</t>
    <phoneticPr fontId="4"/>
  </si>
  <si>
    <t>岩手県</t>
    <phoneticPr fontId="4"/>
  </si>
  <si>
    <t>合計</t>
    <phoneticPr fontId="4"/>
  </si>
  <si>
    <t>岩手県</t>
    <phoneticPr fontId="4"/>
  </si>
  <si>
    <t>03000</t>
    <phoneticPr fontId="4"/>
  </si>
  <si>
    <t>合計</t>
    <phoneticPr fontId="4"/>
  </si>
  <si>
    <t>岩手県</t>
    <phoneticPr fontId="8"/>
  </si>
  <si>
    <t>合計</t>
    <phoneticPr fontId="8"/>
  </si>
  <si>
    <t>宮城県</t>
    <phoneticPr fontId="4"/>
  </si>
  <si>
    <t>04000</t>
    <phoneticPr fontId="4"/>
  </si>
  <si>
    <t>宮城県</t>
    <phoneticPr fontId="4"/>
  </si>
  <si>
    <t>宮城県</t>
    <phoneticPr fontId="4"/>
  </si>
  <si>
    <t>04000</t>
    <phoneticPr fontId="4"/>
  </si>
  <si>
    <t>04000</t>
    <phoneticPr fontId="4"/>
  </si>
  <si>
    <t>合計</t>
    <phoneticPr fontId="4"/>
  </si>
  <si>
    <t>宮城県</t>
    <phoneticPr fontId="8"/>
  </si>
  <si>
    <t>合計</t>
    <phoneticPr fontId="8"/>
  </si>
  <si>
    <t>秋田県</t>
    <phoneticPr fontId="4"/>
  </si>
  <si>
    <t>05000</t>
    <phoneticPr fontId="4"/>
  </si>
  <si>
    <t>合計</t>
    <phoneticPr fontId="4"/>
  </si>
  <si>
    <t>秋田県</t>
    <phoneticPr fontId="4"/>
  </si>
  <si>
    <t>05000</t>
    <phoneticPr fontId="4"/>
  </si>
  <si>
    <t>合計</t>
    <phoneticPr fontId="4"/>
  </si>
  <si>
    <t>秋田県</t>
    <phoneticPr fontId="4"/>
  </si>
  <si>
    <t>05000</t>
    <phoneticPr fontId="4"/>
  </si>
  <si>
    <t>合計</t>
    <phoneticPr fontId="4"/>
  </si>
  <si>
    <t>秋田県</t>
    <phoneticPr fontId="8"/>
  </si>
  <si>
    <t>合計</t>
    <phoneticPr fontId="8"/>
  </si>
  <si>
    <t>山形県</t>
    <phoneticPr fontId="4"/>
  </si>
  <si>
    <t>山形県</t>
    <phoneticPr fontId="4"/>
  </si>
  <si>
    <t>06000</t>
    <phoneticPr fontId="4"/>
  </si>
  <si>
    <t>合計</t>
    <phoneticPr fontId="4"/>
  </si>
  <si>
    <t>山形県</t>
    <phoneticPr fontId="4"/>
  </si>
  <si>
    <t>06000</t>
    <phoneticPr fontId="4"/>
  </si>
  <si>
    <t>山形県</t>
    <phoneticPr fontId="4"/>
  </si>
  <si>
    <t>06000</t>
    <phoneticPr fontId="4"/>
  </si>
  <si>
    <t>合計</t>
    <phoneticPr fontId="4"/>
  </si>
  <si>
    <t>福島県</t>
    <phoneticPr fontId="4"/>
  </si>
  <si>
    <t>07000</t>
    <phoneticPr fontId="4"/>
  </si>
  <si>
    <t>合計</t>
    <phoneticPr fontId="4"/>
  </si>
  <si>
    <t>福島県</t>
    <phoneticPr fontId="8"/>
  </si>
  <si>
    <t>合計</t>
    <phoneticPr fontId="8"/>
  </si>
  <si>
    <t>茨城県</t>
    <phoneticPr fontId="4"/>
  </si>
  <si>
    <t>茨城県</t>
    <phoneticPr fontId="4"/>
  </si>
  <si>
    <t>茨城県</t>
    <phoneticPr fontId="4"/>
  </si>
  <si>
    <t>08000</t>
    <phoneticPr fontId="4"/>
  </si>
  <si>
    <t>08000</t>
    <phoneticPr fontId="4"/>
  </si>
  <si>
    <t>合計</t>
    <phoneticPr fontId="4"/>
  </si>
  <si>
    <t>茨城県</t>
    <phoneticPr fontId="8"/>
  </si>
  <si>
    <t>栃木県</t>
    <phoneticPr fontId="4"/>
  </si>
  <si>
    <t>栃木県</t>
    <phoneticPr fontId="4"/>
  </si>
  <si>
    <t>09000</t>
    <phoneticPr fontId="4"/>
  </si>
  <si>
    <t>栃木県</t>
    <phoneticPr fontId="4"/>
  </si>
  <si>
    <t>09000</t>
    <phoneticPr fontId="4"/>
  </si>
  <si>
    <t>09000</t>
    <phoneticPr fontId="4"/>
  </si>
  <si>
    <t>合計</t>
    <phoneticPr fontId="4"/>
  </si>
  <si>
    <t>栃木県</t>
    <phoneticPr fontId="8"/>
  </si>
  <si>
    <t>合計</t>
    <phoneticPr fontId="8"/>
  </si>
  <si>
    <t>群馬県</t>
    <phoneticPr fontId="4"/>
  </si>
  <si>
    <t>10000</t>
    <phoneticPr fontId="4"/>
  </si>
  <si>
    <t>群馬県</t>
    <phoneticPr fontId="4"/>
  </si>
  <si>
    <t>10000</t>
    <phoneticPr fontId="4"/>
  </si>
  <si>
    <t>群馬県</t>
    <phoneticPr fontId="8"/>
  </si>
  <si>
    <t>埼玉県</t>
    <phoneticPr fontId="4"/>
  </si>
  <si>
    <t>11000</t>
    <phoneticPr fontId="4"/>
  </si>
  <si>
    <t>埼玉県</t>
    <phoneticPr fontId="4"/>
  </si>
  <si>
    <t>11000</t>
    <phoneticPr fontId="4"/>
  </si>
  <si>
    <t>埼玉県</t>
    <phoneticPr fontId="4"/>
  </si>
  <si>
    <t>11000</t>
    <phoneticPr fontId="4"/>
  </si>
  <si>
    <t>埼玉県</t>
    <phoneticPr fontId="8"/>
  </si>
  <si>
    <t>千葉県</t>
    <phoneticPr fontId="4"/>
  </si>
  <si>
    <t>12000</t>
    <phoneticPr fontId="4"/>
  </si>
  <si>
    <t>合計</t>
    <phoneticPr fontId="4"/>
  </si>
  <si>
    <t>千葉県</t>
    <phoneticPr fontId="4"/>
  </si>
  <si>
    <t>千葉県</t>
    <phoneticPr fontId="4"/>
  </si>
  <si>
    <t>12000</t>
    <phoneticPr fontId="4"/>
  </si>
  <si>
    <t>12000</t>
    <phoneticPr fontId="4"/>
  </si>
  <si>
    <t>合計</t>
    <phoneticPr fontId="4"/>
  </si>
  <si>
    <t>千葉県</t>
    <phoneticPr fontId="4"/>
  </si>
  <si>
    <t>12000</t>
    <phoneticPr fontId="4"/>
  </si>
  <si>
    <t>千葉県</t>
    <phoneticPr fontId="8"/>
  </si>
  <si>
    <t>合計</t>
    <phoneticPr fontId="8"/>
  </si>
  <si>
    <t>東京都</t>
    <phoneticPr fontId="4"/>
  </si>
  <si>
    <t>13000</t>
    <phoneticPr fontId="4"/>
  </si>
  <si>
    <t>東京都</t>
    <phoneticPr fontId="4"/>
  </si>
  <si>
    <t>13000</t>
    <phoneticPr fontId="4"/>
  </si>
  <si>
    <t>東京都</t>
    <phoneticPr fontId="8"/>
  </si>
  <si>
    <t>神奈川県</t>
    <phoneticPr fontId="4"/>
  </si>
  <si>
    <t>14000</t>
    <phoneticPr fontId="4"/>
  </si>
  <si>
    <t>神奈川県</t>
    <phoneticPr fontId="4"/>
  </si>
  <si>
    <t>14000</t>
    <phoneticPr fontId="4"/>
  </si>
  <si>
    <t>合計</t>
    <phoneticPr fontId="4"/>
  </si>
  <si>
    <t>新潟県</t>
    <phoneticPr fontId="4"/>
  </si>
  <si>
    <t>15000</t>
    <phoneticPr fontId="4"/>
  </si>
  <si>
    <t>新潟県</t>
    <phoneticPr fontId="4"/>
  </si>
  <si>
    <t>15000</t>
    <phoneticPr fontId="4"/>
  </si>
  <si>
    <t>新潟県</t>
    <phoneticPr fontId="8"/>
  </si>
  <si>
    <t>合計</t>
    <phoneticPr fontId="8"/>
  </si>
  <si>
    <t>富山県</t>
    <phoneticPr fontId="4"/>
  </si>
  <si>
    <t>16000</t>
    <phoneticPr fontId="4"/>
  </si>
  <si>
    <t>富山県</t>
    <phoneticPr fontId="4"/>
  </si>
  <si>
    <t>富山県</t>
    <phoneticPr fontId="4"/>
  </si>
  <si>
    <t>16000</t>
    <phoneticPr fontId="4"/>
  </si>
  <si>
    <t>16000</t>
    <phoneticPr fontId="4"/>
  </si>
  <si>
    <t>合計</t>
    <phoneticPr fontId="4"/>
  </si>
  <si>
    <t>富山県</t>
    <phoneticPr fontId="4"/>
  </si>
  <si>
    <t>16000</t>
    <phoneticPr fontId="4"/>
  </si>
  <si>
    <t>富山県</t>
    <phoneticPr fontId="8"/>
  </si>
  <si>
    <t>石川県</t>
    <phoneticPr fontId="4"/>
  </si>
  <si>
    <t>17000</t>
    <phoneticPr fontId="4"/>
  </si>
  <si>
    <t>石川県</t>
    <phoneticPr fontId="4"/>
  </si>
  <si>
    <t>17000</t>
    <phoneticPr fontId="4"/>
  </si>
  <si>
    <t>石川県</t>
    <phoneticPr fontId="4"/>
  </si>
  <si>
    <t>17000</t>
    <phoneticPr fontId="4"/>
  </si>
  <si>
    <t>石川県</t>
    <phoneticPr fontId="8"/>
  </si>
  <si>
    <t>合計</t>
    <phoneticPr fontId="8"/>
  </si>
  <si>
    <t>福井県</t>
    <phoneticPr fontId="4"/>
  </si>
  <si>
    <t>18000</t>
    <phoneticPr fontId="4"/>
  </si>
  <si>
    <t>福井県</t>
    <phoneticPr fontId="4"/>
  </si>
  <si>
    <t>18000</t>
    <phoneticPr fontId="4"/>
  </si>
  <si>
    <t>福井県</t>
    <phoneticPr fontId="4"/>
  </si>
  <si>
    <t>18000</t>
    <phoneticPr fontId="4"/>
  </si>
  <si>
    <t>福井県</t>
    <phoneticPr fontId="4"/>
  </si>
  <si>
    <t>18000</t>
    <phoneticPr fontId="4"/>
  </si>
  <si>
    <t>福井県</t>
    <phoneticPr fontId="8"/>
  </si>
  <si>
    <t>合計</t>
    <phoneticPr fontId="8"/>
  </si>
  <si>
    <t>山梨県</t>
    <phoneticPr fontId="4"/>
  </si>
  <si>
    <t>19000</t>
    <phoneticPr fontId="4"/>
  </si>
  <si>
    <t>山梨県</t>
    <phoneticPr fontId="4"/>
  </si>
  <si>
    <t>19000</t>
    <phoneticPr fontId="4"/>
  </si>
  <si>
    <t>山梨県</t>
    <phoneticPr fontId="4"/>
  </si>
  <si>
    <t>19000</t>
    <phoneticPr fontId="4"/>
  </si>
  <si>
    <t>山梨県</t>
    <phoneticPr fontId="4"/>
  </si>
  <si>
    <t>19000</t>
    <phoneticPr fontId="4"/>
  </si>
  <si>
    <t>山梨県</t>
    <phoneticPr fontId="8"/>
  </si>
  <si>
    <t>長野県</t>
    <phoneticPr fontId="4"/>
  </si>
  <si>
    <t>20000</t>
    <phoneticPr fontId="4"/>
  </si>
  <si>
    <t>長野県</t>
    <phoneticPr fontId="4"/>
  </si>
  <si>
    <t>20000</t>
    <phoneticPr fontId="4"/>
  </si>
  <si>
    <t>合計</t>
    <phoneticPr fontId="4"/>
  </si>
  <si>
    <t>長野県</t>
    <phoneticPr fontId="4"/>
  </si>
  <si>
    <t>20000</t>
    <phoneticPr fontId="4"/>
  </si>
  <si>
    <t>長野県</t>
    <phoneticPr fontId="8"/>
  </si>
  <si>
    <t>岐阜県</t>
    <phoneticPr fontId="4"/>
  </si>
  <si>
    <t>21000</t>
    <phoneticPr fontId="4"/>
  </si>
  <si>
    <t>岐阜県</t>
    <phoneticPr fontId="4"/>
  </si>
  <si>
    <t>21000</t>
    <phoneticPr fontId="4"/>
  </si>
  <si>
    <t>岐阜県</t>
    <phoneticPr fontId="4"/>
  </si>
  <si>
    <t>21000</t>
    <phoneticPr fontId="4"/>
  </si>
  <si>
    <t>岐阜県</t>
    <phoneticPr fontId="8"/>
  </si>
  <si>
    <t>静岡県</t>
    <phoneticPr fontId="4"/>
  </si>
  <si>
    <t>22000</t>
    <phoneticPr fontId="4"/>
  </si>
  <si>
    <t>静岡県</t>
    <phoneticPr fontId="4"/>
  </si>
  <si>
    <t>静岡県</t>
    <phoneticPr fontId="4"/>
  </si>
  <si>
    <t>22000</t>
    <phoneticPr fontId="4"/>
  </si>
  <si>
    <t>22000</t>
    <phoneticPr fontId="4"/>
  </si>
  <si>
    <t>静岡県</t>
    <phoneticPr fontId="8"/>
  </si>
  <si>
    <t>合計</t>
    <phoneticPr fontId="8"/>
  </si>
  <si>
    <t>愛知県</t>
    <phoneticPr fontId="4"/>
  </si>
  <si>
    <t>23000</t>
    <phoneticPr fontId="4"/>
  </si>
  <si>
    <t>愛知県</t>
    <phoneticPr fontId="4"/>
  </si>
  <si>
    <t>23000</t>
    <phoneticPr fontId="4"/>
  </si>
  <si>
    <t>愛知県</t>
    <phoneticPr fontId="4"/>
  </si>
  <si>
    <t>23000</t>
    <phoneticPr fontId="4"/>
  </si>
  <si>
    <t>愛知県</t>
    <phoneticPr fontId="8"/>
  </si>
  <si>
    <t>三重県</t>
    <phoneticPr fontId="4"/>
  </si>
  <si>
    <t>24000</t>
    <phoneticPr fontId="4"/>
  </si>
  <si>
    <t>三重県</t>
    <phoneticPr fontId="4"/>
  </si>
  <si>
    <t>24000</t>
    <phoneticPr fontId="4"/>
  </si>
  <si>
    <t>三重県</t>
    <phoneticPr fontId="4"/>
  </si>
  <si>
    <t>24000</t>
    <phoneticPr fontId="4"/>
  </si>
  <si>
    <t>三重県</t>
    <phoneticPr fontId="8"/>
  </si>
  <si>
    <t>滋賀県</t>
    <phoneticPr fontId="4"/>
  </si>
  <si>
    <t>25000</t>
    <phoneticPr fontId="4"/>
  </si>
  <si>
    <t>滋賀県</t>
    <phoneticPr fontId="4"/>
  </si>
  <si>
    <t>25000</t>
    <phoneticPr fontId="4"/>
  </si>
  <si>
    <t>滋賀県</t>
    <phoneticPr fontId="4"/>
  </si>
  <si>
    <t>25000</t>
    <phoneticPr fontId="4"/>
  </si>
  <si>
    <t>滋賀県</t>
    <phoneticPr fontId="4"/>
  </si>
  <si>
    <t>25000</t>
    <phoneticPr fontId="4"/>
  </si>
  <si>
    <t>滋賀県</t>
    <phoneticPr fontId="8"/>
  </si>
  <si>
    <t>京都府</t>
    <phoneticPr fontId="4"/>
  </si>
  <si>
    <t>26000</t>
    <phoneticPr fontId="4"/>
  </si>
  <si>
    <t>京都府</t>
    <phoneticPr fontId="4"/>
  </si>
  <si>
    <t>26000</t>
    <phoneticPr fontId="4"/>
  </si>
  <si>
    <t>京都府</t>
    <phoneticPr fontId="8"/>
  </si>
  <si>
    <t>大阪府</t>
    <phoneticPr fontId="4"/>
  </si>
  <si>
    <t>27000</t>
    <phoneticPr fontId="4"/>
  </si>
  <si>
    <t>大阪府</t>
    <phoneticPr fontId="8"/>
  </si>
  <si>
    <t>兵庫県</t>
    <phoneticPr fontId="4"/>
  </si>
  <si>
    <t>28000</t>
    <phoneticPr fontId="4"/>
  </si>
  <si>
    <t>兵庫県</t>
    <phoneticPr fontId="4"/>
  </si>
  <si>
    <t>28000</t>
    <phoneticPr fontId="4"/>
  </si>
  <si>
    <t>兵庫県</t>
    <phoneticPr fontId="4"/>
  </si>
  <si>
    <t>28000</t>
    <phoneticPr fontId="4"/>
  </si>
  <si>
    <t>兵庫県</t>
    <phoneticPr fontId="8"/>
  </si>
  <si>
    <t>奈良県</t>
    <phoneticPr fontId="4"/>
  </si>
  <si>
    <t>29000</t>
    <phoneticPr fontId="4"/>
  </si>
  <si>
    <t>合計</t>
    <phoneticPr fontId="4"/>
  </si>
  <si>
    <t>奈良県</t>
    <phoneticPr fontId="4"/>
  </si>
  <si>
    <t>29000</t>
    <phoneticPr fontId="4"/>
  </si>
  <si>
    <t>奈良県</t>
    <phoneticPr fontId="4"/>
  </si>
  <si>
    <t>29000</t>
    <phoneticPr fontId="4"/>
  </si>
  <si>
    <t>奈良県</t>
    <phoneticPr fontId="8"/>
  </si>
  <si>
    <t>和歌山県</t>
    <phoneticPr fontId="4"/>
  </si>
  <si>
    <t>30000</t>
    <phoneticPr fontId="4"/>
  </si>
  <si>
    <t>和歌山県</t>
    <phoneticPr fontId="4"/>
  </si>
  <si>
    <t>30000</t>
    <phoneticPr fontId="4"/>
  </si>
  <si>
    <t>和歌山県</t>
    <phoneticPr fontId="4"/>
  </si>
  <si>
    <t>30000</t>
    <phoneticPr fontId="4"/>
  </si>
  <si>
    <t>和歌山県</t>
    <phoneticPr fontId="4"/>
  </si>
  <si>
    <t>30000</t>
    <phoneticPr fontId="4"/>
  </si>
  <si>
    <t>和歌山県</t>
    <phoneticPr fontId="8"/>
  </si>
  <si>
    <t>鳥取県</t>
    <phoneticPr fontId="4"/>
  </si>
  <si>
    <t>31000</t>
    <phoneticPr fontId="4"/>
  </si>
  <si>
    <t>鳥取県</t>
    <phoneticPr fontId="4"/>
  </si>
  <si>
    <t>31000</t>
    <phoneticPr fontId="4"/>
  </si>
  <si>
    <t>鳥取県</t>
    <phoneticPr fontId="8"/>
  </si>
  <si>
    <t>島根県</t>
    <phoneticPr fontId="4"/>
  </si>
  <si>
    <t>32000</t>
    <phoneticPr fontId="4"/>
  </si>
  <si>
    <t>島根県</t>
    <phoneticPr fontId="4"/>
  </si>
  <si>
    <t>島根県</t>
    <phoneticPr fontId="4"/>
  </si>
  <si>
    <t>32000</t>
    <phoneticPr fontId="4"/>
  </si>
  <si>
    <t>島根県</t>
    <phoneticPr fontId="4"/>
  </si>
  <si>
    <t>32000</t>
    <phoneticPr fontId="4"/>
  </si>
  <si>
    <t>32000</t>
    <phoneticPr fontId="4"/>
  </si>
  <si>
    <t>合計</t>
    <phoneticPr fontId="4"/>
  </si>
  <si>
    <t>島根県</t>
    <phoneticPr fontId="8"/>
  </si>
  <si>
    <t>合計</t>
    <phoneticPr fontId="8"/>
  </si>
  <si>
    <t>岡山県</t>
    <phoneticPr fontId="4"/>
  </si>
  <si>
    <t>33000</t>
    <phoneticPr fontId="4"/>
  </si>
  <si>
    <t>岡山県</t>
    <phoneticPr fontId="4"/>
  </si>
  <si>
    <t>33000</t>
    <phoneticPr fontId="4"/>
  </si>
  <si>
    <t>岡山県</t>
    <phoneticPr fontId="4"/>
  </si>
  <si>
    <t>33000</t>
    <phoneticPr fontId="4"/>
  </si>
  <si>
    <t>岡山県</t>
    <phoneticPr fontId="8"/>
  </si>
  <si>
    <t>広島県</t>
    <phoneticPr fontId="4"/>
  </si>
  <si>
    <t>34000</t>
    <phoneticPr fontId="4"/>
  </si>
  <si>
    <t>合計</t>
    <phoneticPr fontId="4"/>
  </si>
  <si>
    <t>広島県</t>
    <phoneticPr fontId="8"/>
  </si>
  <si>
    <t>合計</t>
    <phoneticPr fontId="8"/>
  </si>
  <si>
    <t>山口県</t>
    <phoneticPr fontId="4"/>
  </si>
  <si>
    <t>35000</t>
    <phoneticPr fontId="4"/>
  </si>
  <si>
    <t>山口県</t>
    <phoneticPr fontId="4"/>
  </si>
  <si>
    <t>35000</t>
    <phoneticPr fontId="4"/>
  </si>
  <si>
    <t>山口県</t>
    <phoneticPr fontId="4"/>
  </si>
  <si>
    <t>35000</t>
    <phoneticPr fontId="4"/>
  </si>
  <si>
    <t>山口県</t>
    <phoneticPr fontId="8"/>
  </si>
  <si>
    <t>徳島県</t>
    <phoneticPr fontId="4"/>
  </si>
  <si>
    <t>36000</t>
    <phoneticPr fontId="4"/>
  </si>
  <si>
    <t>徳島県</t>
    <phoneticPr fontId="4"/>
  </si>
  <si>
    <t>徳島県</t>
    <phoneticPr fontId="4"/>
  </si>
  <si>
    <t>36000</t>
    <phoneticPr fontId="4"/>
  </si>
  <si>
    <t>36000</t>
    <phoneticPr fontId="4"/>
  </si>
  <si>
    <t>徳島県</t>
    <phoneticPr fontId="4"/>
  </si>
  <si>
    <t>36000</t>
    <phoneticPr fontId="4"/>
  </si>
  <si>
    <t>徳島県</t>
    <phoneticPr fontId="8"/>
  </si>
  <si>
    <t>香川県</t>
    <phoneticPr fontId="4"/>
  </si>
  <si>
    <t>37000</t>
    <phoneticPr fontId="4"/>
  </si>
  <si>
    <t>香川県</t>
    <phoneticPr fontId="4"/>
  </si>
  <si>
    <t>37000</t>
    <phoneticPr fontId="4"/>
  </si>
  <si>
    <t>香川県</t>
    <phoneticPr fontId="4"/>
  </si>
  <si>
    <t>37000</t>
    <phoneticPr fontId="4"/>
  </si>
  <si>
    <t>香川県</t>
    <phoneticPr fontId="8"/>
  </si>
  <si>
    <t>愛媛県</t>
    <phoneticPr fontId="4"/>
  </si>
  <si>
    <t>38000</t>
    <phoneticPr fontId="4"/>
  </si>
  <si>
    <t>愛媛県</t>
    <phoneticPr fontId="4"/>
  </si>
  <si>
    <t>38000</t>
    <phoneticPr fontId="4"/>
  </si>
  <si>
    <t>愛媛県</t>
    <phoneticPr fontId="4"/>
  </si>
  <si>
    <t>38000</t>
    <phoneticPr fontId="4"/>
  </si>
  <si>
    <t>愛媛県</t>
    <phoneticPr fontId="4"/>
  </si>
  <si>
    <t>38000</t>
    <phoneticPr fontId="4"/>
  </si>
  <si>
    <t>愛媛県</t>
    <phoneticPr fontId="8"/>
  </si>
  <si>
    <t>合計</t>
    <phoneticPr fontId="8"/>
  </si>
  <si>
    <t>高知県</t>
    <phoneticPr fontId="4"/>
  </si>
  <si>
    <t>39000</t>
    <phoneticPr fontId="4"/>
  </si>
  <si>
    <t>高知県</t>
    <phoneticPr fontId="4"/>
  </si>
  <si>
    <t>高知県</t>
    <phoneticPr fontId="4"/>
  </si>
  <si>
    <t>39000</t>
    <phoneticPr fontId="4"/>
  </si>
  <si>
    <t>高知県</t>
    <phoneticPr fontId="4"/>
  </si>
  <si>
    <t>39000</t>
    <phoneticPr fontId="4"/>
  </si>
  <si>
    <t>39000</t>
    <phoneticPr fontId="4"/>
  </si>
  <si>
    <t>合計</t>
    <phoneticPr fontId="4"/>
  </si>
  <si>
    <t>高知県</t>
    <phoneticPr fontId="8"/>
  </si>
  <si>
    <t>合計</t>
    <phoneticPr fontId="8"/>
  </si>
  <si>
    <t>福岡県</t>
    <phoneticPr fontId="4"/>
  </si>
  <si>
    <t>40000</t>
    <phoneticPr fontId="4"/>
  </si>
  <si>
    <t>福岡県</t>
    <phoneticPr fontId="4"/>
  </si>
  <si>
    <t>40000</t>
    <phoneticPr fontId="4"/>
  </si>
  <si>
    <t>福岡県</t>
    <phoneticPr fontId="4"/>
  </si>
  <si>
    <t>40000</t>
    <phoneticPr fontId="4"/>
  </si>
  <si>
    <t>福岡県</t>
    <phoneticPr fontId="8"/>
  </si>
  <si>
    <t>佐賀県</t>
    <phoneticPr fontId="4"/>
  </si>
  <si>
    <t>41000</t>
    <phoneticPr fontId="4"/>
  </si>
  <si>
    <t>佐賀県</t>
    <phoneticPr fontId="4"/>
  </si>
  <si>
    <t>41000</t>
    <phoneticPr fontId="4"/>
  </si>
  <si>
    <t>佐賀県</t>
    <phoneticPr fontId="8"/>
  </si>
  <si>
    <t>長崎県</t>
    <phoneticPr fontId="4"/>
  </si>
  <si>
    <t>42000</t>
    <phoneticPr fontId="4"/>
  </si>
  <si>
    <t>長崎県</t>
    <phoneticPr fontId="4"/>
  </si>
  <si>
    <t>長崎県</t>
    <phoneticPr fontId="4"/>
  </si>
  <si>
    <t>42000</t>
    <phoneticPr fontId="4"/>
  </si>
  <si>
    <t>42000</t>
    <phoneticPr fontId="4"/>
  </si>
  <si>
    <t>合計</t>
    <phoneticPr fontId="4"/>
  </si>
  <si>
    <t>長崎県</t>
    <phoneticPr fontId="8"/>
  </si>
  <si>
    <t>合計</t>
    <phoneticPr fontId="8"/>
  </si>
  <si>
    <t>熊本県</t>
    <phoneticPr fontId="4"/>
  </si>
  <si>
    <t>43000</t>
    <phoneticPr fontId="4"/>
  </si>
  <si>
    <t>熊本県</t>
    <phoneticPr fontId="4"/>
  </si>
  <si>
    <t>43000</t>
    <phoneticPr fontId="4"/>
  </si>
  <si>
    <t>熊本県</t>
    <phoneticPr fontId="4"/>
  </si>
  <si>
    <t>43000</t>
    <phoneticPr fontId="4"/>
  </si>
  <si>
    <t>熊本県</t>
    <phoneticPr fontId="8"/>
  </si>
  <si>
    <t>大分県</t>
    <phoneticPr fontId="4"/>
  </si>
  <si>
    <t>44000</t>
    <phoneticPr fontId="4"/>
  </si>
  <si>
    <t>大分県</t>
    <phoneticPr fontId="4"/>
  </si>
  <si>
    <t>44000</t>
    <phoneticPr fontId="4"/>
  </si>
  <si>
    <t>大分県</t>
    <phoneticPr fontId="4"/>
  </si>
  <si>
    <t>44000</t>
    <phoneticPr fontId="4"/>
  </si>
  <si>
    <t>大分県</t>
    <phoneticPr fontId="4"/>
  </si>
  <si>
    <t>44000</t>
    <phoneticPr fontId="4"/>
  </si>
  <si>
    <t>大分県</t>
    <phoneticPr fontId="8"/>
  </si>
  <si>
    <t>宮崎県</t>
    <phoneticPr fontId="4"/>
  </si>
  <si>
    <t>45000</t>
    <phoneticPr fontId="4"/>
  </si>
  <si>
    <t>宮崎県</t>
    <phoneticPr fontId="4"/>
  </si>
  <si>
    <t>45000</t>
    <phoneticPr fontId="4"/>
  </si>
  <si>
    <t>宮崎県</t>
    <phoneticPr fontId="8"/>
  </si>
  <si>
    <t>合計</t>
    <phoneticPr fontId="8"/>
  </si>
  <si>
    <t>鹿児島県</t>
    <phoneticPr fontId="4"/>
  </si>
  <si>
    <t>46000</t>
    <phoneticPr fontId="4"/>
  </si>
  <si>
    <t>鹿児島県</t>
    <phoneticPr fontId="4"/>
  </si>
  <si>
    <t>46000</t>
    <phoneticPr fontId="4"/>
  </si>
  <si>
    <t>鹿児島県</t>
    <phoneticPr fontId="4"/>
  </si>
  <si>
    <t>46000</t>
    <phoneticPr fontId="4"/>
  </si>
  <si>
    <t>鹿児島県</t>
    <phoneticPr fontId="4"/>
  </si>
  <si>
    <t>46000</t>
    <phoneticPr fontId="4"/>
  </si>
  <si>
    <t>鹿児島県</t>
    <phoneticPr fontId="8"/>
  </si>
  <si>
    <t>沖縄県</t>
    <phoneticPr fontId="4"/>
  </si>
  <si>
    <t>47000</t>
    <phoneticPr fontId="4"/>
  </si>
  <si>
    <t>沖縄県</t>
    <phoneticPr fontId="4"/>
  </si>
  <si>
    <t>47000</t>
    <phoneticPr fontId="4"/>
  </si>
  <si>
    <t>沖縄県</t>
    <phoneticPr fontId="4"/>
  </si>
  <si>
    <t>47000</t>
    <phoneticPr fontId="4"/>
  </si>
  <si>
    <t>沖縄県</t>
    <phoneticPr fontId="4"/>
  </si>
  <si>
    <t>47000</t>
    <phoneticPr fontId="4"/>
  </si>
  <si>
    <t>沖縄県</t>
    <phoneticPr fontId="8"/>
  </si>
  <si>
    <t>01000</t>
  </si>
  <si>
    <t>02000</t>
  </si>
  <si>
    <t>03000</t>
  </si>
  <si>
    <t>04000</t>
  </si>
  <si>
    <t>05000</t>
  </si>
  <si>
    <t>06000</t>
  </si>
  <si>
    <t>07000</t>
  </si>
  <si>
    <t>08000</t>
  </si>
  <si>
    <t>09000</t>
  </si>
  <si>
    <t>48000</t>
  </si>
  <si>
    <t>全国</t>
    <phoneticPr fontId="4"/>
  </si>
  <si>
    <t>48000</t>
    <phoneticPr fontId="4"/>
  </si>
  <si>
    <t>全国</t>
    <phoneticPr fontId="4"/>
  </si>
  <si>
    <t>48000</t>
    <phoneticPr fontId="4"/>
  </si>
  <si>
    <t>合計</t>
    <phoneticPr fontId="4"/>
  </si>
  <si>
    <t>全国</t>
    <phoneticPr fontId="8"/>
  </si>
  <si>
    <t>合計</t>
    <phoneticPr fontId="8"/>
  </si>
  <si>
    <t>-</t>
  </si>
  <si>
    <t>全国</t>
    <rPh sb="0" eb="2">
      <t>ゼンコク</t>
    </rPh>
    <phoneticPr fontId="3"/>
  </si>
  <si>
    <t>廃棄物処理事業経費【市区町村分担金の合計】（平成28年度実績）</t>
  </si>
  <si>
    <t>廃棄物処理事業経費【分担金の合計】（平成28年度実績）</t>
  </si>
  <si>
    <t>廃棄物処理事業経費（市区町村及び一部事務組合・広域連合の合計）【歳出】（平成28年度実績）</t>
  </si>
  <si>
    <t>廃棄物処理事業経費（市区町村及び一部事務組合・広域連合の合計）【歳入】（平成28年度実績）</t>
  </si>
  <si>
    <t>廃棄物処理事業経費（一部事務組合・広域連合の合計）（平成28年度実績）</t>
  </si>
  <si>
    <t>廃棄物処理事業経費（市区町村の合計）（平成28年度実績）</t>
  </si>
  <si>
    <t>48</t>
    <phoneticPr fontId="3"/>
  </si>
  <si>
    <t>34000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</si>
</sst>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99">
    <xf numFmtId="0" fontId="0" fillId="0" borderId="0" xfId="0">
      <alignment vertical="center"/>
    </xf>
    <xf numFmtId="0" fontId="7" fillId="0" borderId="0" xfId="5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10" fillId="0" borderId="0" xfId="4" applyFont="1" applyFill="1" applyAlignment="1">
      <alignment horizontal="right" vertical="center"/>
    </xf>
    <xf numFmtId="0" fontId="9" fillId="0" borderId="0" xfId="4" quotePrefix="1" applyFont="1" applyFill="1" applyAlignment="1">
      <alignment horizontal="left" vertical="center"/>
    </xf>
    <xf numFmtId="0" fontId="12" fillId="0" borderId="0" xfId="6" applyFont="1" applyFill="1" applyBorder="1" applyAlignment="1">
      <alignment vertical="center"/>
    </xf>
    <xf numFmtId="0" fontId="12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2" fillId="0" borderId="0" xfId="6" applyFont="1" applyFill="1" applyBorder="1" applyAlignment="1">
      <alignment horizontal="right" vertical="center"/>
    </xf>
    <xf numFmtId="0" fontId="13" fillId="0" borderId="0" xfId="6" applyFont="1" applyFill="1" applyBorder="1" applyAlignment="1">
      <alignment horizontal="right" vertical="center"/>
    </xf>
    <xf numFmtId="0" fontId="13" fillId="0" borderId="0" xfId="6" quotePrefix="1" applyFont="1" applyFill="1" applyAlignment="1">
      <alignment horizontal="left" vertical="center"/>
    </xf>
    <xf numFmtId="0" fontId="9" fillId="0" borderId="0" xfId="6" applyFont="1" applyFill="1" applyAlignment="1">
      <alignment vertical="center"/>
    </xf>
    <xf numFmtId="0" fontId="9" fillId="0" borderId="1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/>
    </xf>
    <xf numFmtId="0" fontId="9" fillId="0" borderId="3" xfId="6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2" xfId="6" applyNumberFormat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0" fontId="9" fillId="0" borderId="4" xfId="6" applyFont="1" applyFill="1" applyBorder="1" applyAlignment="1">
      <alignment vertical="center"/>
    </xf>
    <xf numFmtId="0" fontId="9" fillId="0" borderId="5" xfId="6" applyFont="1" applyFill="1" applyBorder="1" applyAlignment="1">
      <alignment vertical="center"/>
    </xf>
    <xf numFmtId="38" fontId="9" fillId="0" borderId="6" xfId="6" applyNumberFormat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0" fontId="9" fillId="0" borderId="7" xfId="6" applyFont="1" applyFill="1" applyBorder="1" applyAlignment="1">
      <alignment vertical="center"/>
    </xf>
    <xf numFmtId="49" fontId="11" fillId="0" borderId="8" xfId="4" applyNumberFormat="1" applyFont="1" applyFill="1" applyBorder="1" applyAlignment="1">
      <alignment horizontal="center" vertical="center"/>
    </xf>
    <xf numFmtId="0" fontId="9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9" fillId="0" borderId="1" xfId="6" applyNumberFormat="1" applyFont="1" applyFill="1" applyBorder="1" applyAlignment="1">
      <alignment vertical="center"/>
    </xf>
    <xf numFmtId="0" fontId="9" fillId="0" borderId="0" xfId="6" quotePrefix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38" fontId="9" fillId="0" borderId="0" xfId="6" applyNumberFormat="1" applyFont="1" applyFill="1" applyBorder="1" applyAlignment="1">
      <alignment vertical="center"/>
    </xf>
    <xf numFmtId="0" fontId="9" fillId="0" borderId="0" xfId="6" applyFont="1" applyFill="1" applyAlignment="1">
      <alignment horizontal="right" vertical="center"/>
    </xf>
    <xf numFmtId="0" fontId="7" fillId="0" borderId="0" xfId="5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16" fillId="2" borderId="10" xfId="7" applyNumberFormat="1" applyFont="1" applyFill="1" applyBorder="1" applyAlignment="1">
      <alignment vertical="center"/>
    </xf>
    <xf numFmtId="0" fontId="16" fillId="2" borderId="11" xfId="7" applyNumberFormat="1" applyFont="1" applyFill="1" applyBorder="1" applyAlignment="1">
      <alignment vertical="center"/>
    </xf>
    <xf numFmtId="0" fontId="16" fillId="2" borderId="7" xfId="7" applyNumberFormat="1" applyFont="1" applyFill="1" applyBorder="1" applyAlignment="1">
      <alignment vertical="center"/>
    </xf>
    <xf numFmtId="0" fontId="16" fillId="2" borderId="12" xfId="2" applyNumberFormat="1" applyFont="1" applyFill="1" applyBorder="1" applyAlignment="1">
      <alignment vertical="center" wrapText="1"/>
    </xf>
    <xf numFmtId="0" fontId="16" fillId="2" borderId="12" xfId="2" applyNumberFormat="1" applyFont="1" applyFill="1" applyBorder="1" applyAlignment="1">
      <alignment vertical="center"/>
    </xf>
    <xf numFmtId="0" fontId="16" fillId="2" borderId="12" xfId="0" applyNumberFormat="1" applyFont="1" applyFill="1" applyBorder="1" applyAlignment="1">
      <alignment vertical="center" wrapText="1"/>
    </xf>
    <xf numFmtId="0" fontId="16" fillId="2" borderId="2" xfId="0" quotePrefix="1" applyNumberFormat="1" applyFont="1" applyFill="1" applyBorder="1" applyAlignment="1">
      <alignment vertical="center" wrapText="1"/>
    </xf>
    <xf numFmtId="0" fontId="16" fillId="2" borderId="12" xfId="7" applyNumberFormat="1" applyFont="1" applyFill="1" applyBorder="1" applyAlignment="1">
      <alignment vertical="center" wrapText="1"/>
    </xf>
    <xf numFmtId="0" fontId="17" fillId="2" borderId="3" xfId="2" quotePrefix="1" applyNumberFormat="1" applyFont="1" applyFill="1" applyBorder="1" applyAlignment="1">
      <alignment vertical="center"/>
    </xf>
    <xf numFmtId="0" fontId="17" fillId="2" borderId="10" xfId="2" applyNumberFormat="1" applyFont="1" applyFill="1" applyBorder="1" applyAlignment="1">
      <alignment vertical="center"/>
    </xf>
    <xf numFmtId="0" fontId="17" fillId="2" borderId="9" xfId="2" applyNumberFormat="1" applyFont="1" applyFill="1" applyBorder="1" applyAlignment="1">
      <alignment vertical="center"/>
    </xf>
    <xf numFmtId="0" fontId="17" fillId="2" borderId="3" xfId="3" quotePrefix="1" applyNumberFormat="1" applyFont="1" applyFill="1" applyBorder="1" applyAlignment="1">
      <alignment vertical="center"/>
    </xf>
    <xf numFmtId="0" fontId="16" fillId="2" borderId="10" xfId="3" applyNumberFormat="1" applyFont="1" applyFill="1" applyBorder="1" applyAlignment="1">
      <alignment vertical="center"/>
    </xf>
    <xf numFmtId="0" fontId="16" fillId="2" borderId="11" xfId="3" applyNumberFormat="1" applyFont="1" applyFill="1" applyBorder="1" applyAlignment="1">
      <alignment vertical="center"/>
    </xf>
    <xf numFmtId="0" fontId="16" fillId="2" borderId="13" xfId="3" applyNumberFormat="1" applyFont="1" applyFill="1" applyBorder="1" applyAlignment="1">
      <alignment vertical="center"/>
    </xf>
    <xf numFmtId="0" fontId="16" fillId="2" borderId="14" xfId="2" quotePrefix="1" applyNumberFormat="1" applyFont="1" applyFill="1" applyBorder="1" applyAlignment="1">
      <alignment vertical="center"/>
    </xf>
    <xf numFmtId="0" fontId="16" fillId="2" borderId="10" xfId="2" quotePrefix="1" applyNumberFormat="1" applyFont="1" applyFill="1" applyBorder="1" applyAlignment="1">
      <alignment vertical="center"/>
    </xf>
    <xf numFmtId="0" fontId="16" fillId="2" borderId="9" xfId="2" quotePrefix="1" applyNumberFormat="1" applyFont="1" applyFill="1" applyBorder="1" applyAlignment="1">
      <alignment vertical="center"/>
    </xf>
    <xf numFmtId="0" fontId="16" fillId="2" borderId="14" xfId="3" quotePrefix="1" applyNumberFormat="1" applyFont="1" applyFill="1" applyBorder="1" applyAlignment="1">
      <alignment vertical="center"/>
    </xf>
    <xf numFmtId="0" fontId="16" fillId="2" borderId="9" xfId="2" applyNumberFormat="1" applyFont="1" applyFill="1" applyBorder="1" applyAlignment="1">
      <alignment vertical="center"/>
    </xf>
    <xf numFmtId="0" fontId="16" fillId="2" borderId="11" xfId="3" quotePrefix="1" applyNumberFormat="1" applyFont="1" applyFill="1" applyBorder="1" applyAlignment="1">
      <alignment vertical="center"/>
    </xf>
    <xf numFmtId="0" fontId="16" fillId="2" borderId="10" xfId="3" quotePrefix="1" applyNumberFormat="1" applyFont="1" applyFill="1" applyBorder="1" applyAlignment="1">
      <alignment vertical="center"/>
    </xf>
    <xf numFmtId="0" fontId="16" fillId="2" borderId="9" xfId="3" quotePrefix="1" applyNumberFormat="1" applyFont="1" applyFill="1" applyBorder="1" applyAlignment="1">
      <alignment vertical="center"/>
    </xf>
    <xf numFmtId="0" fontId="16" fillId="2" borderId="2" xfId="3" quotePrefix="1" applyNumberFormat="1" applyFont="1" applyFill="1" applyBorder="1" applyAlignment="1">
      <alignment vertical="center"/>
    </xf>
    <xf numFmtId="0" fontId="16" fillId="2" borderId="12" xfId="3" applyNumberFormat="1" applyFont="1" applyFill="1" applyBorder="1" applyAlignment="1">
      <alignment vertical="center"/>
    </xf>
    <xf numFmtId="0" fontId="16" fillId="2" borderId="10" xfId="2" quotePrefix="1" applyNumberFormat="1" applyFont="1" applyFill="1" applyBorder="1" applyAlignment="1">
      <alignment vertical="center" wrapText="1"/>
    </xf>
    <xf numFmtId="0" fontId="16" fillId="2" borderId="9" xfId="2" quotePrefix="1" applyNumberFormat="1" applyFont="1" applyFill="1" applyBorder="1" applyAlignment="1">
      <alignment vertical="center" wrapText="1"/>
    </xf>
    <xf numFmtId="0" fontId="16" fillId="2" borderId="12" xfId="2" quotePrefix="1" applyNumberFormat="1" applyFont="1" applyFill="1" applyBorder="1" applyAlignment="1">
      <alignment vertical="center" wrapText="1"/>
    </xf>
    <xf numFmtId="0" fontId="16" fillId="2" borderId="3" xfId="3" applyNumberFormat="1" applyFont="1" applyFill="1" applyBorder="1" applyAlignment="1">
      <alignment vertical="center"/>
    </xf>
    <xf numFmtId="0" fontId="16" fillId="2" borderId="9" xfId="3" applyNumberFormat="1" applyFont="1" applyFill="1" applyBorder="1" applyAlignment="1">
      <alignment vertical="center"/>
    </xf>
    <xf numFmtId="0" fontId="16" fillId="2" borderId="2" xfId="3" quotePrefix="1" applyNumberFormat="1" applyFont="1" applyFill="1" applyBorder="1" applyAlignment="1">
      <alignment vertical="center" wrapText="1"/>
    </xf>
    <xf numFmtId="0" fontId="16" fillId="2" borderId="2" xfId="3" applyNumberFormat="1" applyFont="1" applyFill="1" applyBorder="1" applyAlignment="1">
      <alignment vertical="center"/>
    </xf>
    <xf numFmtId="0" fontId="16" fillId="2" borderId="1" xfId="3" quotePrefix="1" applyNumberFormat="1" applyFont="1" applyFill="1" applyBorder="1" applyAlignment="1">
      <alignment vertical="center"/>
    </xf>
    <xf numFmtId="0" fontId="16" fillId="2" borderId="3" xfId="3" quotePrefix="1" applyNumberFormat="1" applyFont="1" applyFill="1" applyBorder="1" applyAlignment="1">
      <alignment vertical="center"/>
    </xf>
    <xf numFmtId="0" fontId="16" fillId="2" borderId="2" xfId="2" quotePrefix="1" applyNumberFormat="1" applyFont="1" applyFill="1" applyBorder="1" applyAlignment="1">
      <alignment vertical="center" wrapText="1"/>
    </xf>
    <xf numFmtId="0" fontId="16" fillId="2" borderId="12" xfId="3" applyNumberFormat="1" applyFont="1" applyFill="1" applyBorder="1" applyAlignment="1">
      <alignment vertical="center" wrapText="1"/>
    </xf>
    <xf numFmtId="0" fontId="16" fillId="2" borderId="15" xfId="2" applyNumberFormat="1" applyFont="1" applyFill="1" applyBorder="1" applyAlignment="1">
      <alignment horizontal="center" vertical="center"/>
    </xf>
    <xf numFmtId="0" fontId="16" fillId="2" borderId="15" xfId="2" quotePrefix="1" applyNumberFormat="1" applyFont="1" applyFill="1" applyBorder="1" applyAlignment="1">
      <alignment horizontal="center" vertical="center" wrapText="1"/>
    </xf>
    <xf numFmtId="0" fontId="16" fillId="2" borderId="15" xfId="2" applyNumberFormat="1" applyFont="1" applyFill="1" applyBorder="1" applyAlignment="1">
      <alignment horizontal="center" vertical="center" wrapText="1"/>
    </xf>
    <xf numFmtId="0" fontId="16" fillId="2" borderId="15" xfId="3" applyNumberFormat="1" applyFont="1" applyFill="1" applyBorder="1" applyAlignment="1">
      <alignment horizontal="center" vertical="center"/>
    </xf>
    <xf numFmtId="0" fontId="16" fillId="2" borderId="15" xfId="3" quotePrefix="1" applyNumberFormat="1" applyFont="1" applyFill="1" applyBorder="1" applyAlignment="1">
      <alignment horizontal="center" vertical="center" wrapText="1"/>
    </xf>
    <xf numFmtId="0" fontId="16" fillId="2" borderId="15" xfId="3" applyNumberFormat="1" applyFont="1" applyFill="1" applyBorder="1" applyAlignment="1">
      <alignment horizontal="center" vertical="center" wrapText="1"/>
    </xf>
    <xf numFmtId="0" fontId="16" fillId="2" borderId="15" xfId="3" quotePrefix="1" applyNumberFormat="1" applyFont="1" applyFill="1" applyBorder="1" applyAlignment="1">
      <alignment horizontal="center" vertical="center"/>
    </xf>
    <xf numFmtId="0" fontId="17" fillId="2" borderId="3" xfId="0" quotePrefix="1" applyNumberFormat="1" applyFont="1" applyFill="1" applyBorder="1" applyAlignment="1">
      <alignment vertical="center"/>
    </xf>
    <xf numFmtId="0" fontId="17" fillId="2" borderId="10" xfId="0" applyNumberFormat="1" applyFont="1" applyFill="1" applyBorder="1" applyAlignment="1">
      <alignment vertical="center"/>
    </xf>
    <xf numFmtId="0" fontId="17" fillId="2" borderId="9" xfId="0" applyNumberFormat="1" applyFont="1" applyFill="1" applyBorder="1" applyAlignment="1">
      <alignment vertical="center"/>
    </xf>
    <xf numFmtId="0" fontId="16" fillId="2" borderId="14" xfId="0" quotePrefix="1" applyNumberFormat="1" applyFont="1" applyFill="1" applyBorder="1" applyAlignment="1">
      <alignment vertical="center"/>
    </xf>
    <xf numFmtId="0" fontId="16" fillId="2" borderId="10" xfId="0" quotePrefix="1" applyNumberFormat="1" applyFont="1" applyFill="1" applyBorder="1" applyAlignment="1">
      <alignment vertical="center"/>
    </xf>
    <xf numFmtId="0" fontId="16" fillId="2" borderId="9" xfId="0" quotePrefix="1" applyNumberFormat="1" applyFont="1" applyFill="1" applyBorder="1" applyAlignment="1">
      <alignment vertical="center"/>
    </xf>
    <xf numFmtId="0" fontId="16" fillId="2" borderId="12" xfId="0" applyNumberFormat="1" applyFont="1" applyFill="1" applyBorder="1" applyAlignment="1">
      <alignment vertical="center"/>
    </xf>
    <xf numFmtId="0" fontId="16" fillId="2" borderId="10" xfId="0" quotePrefix="1" applyNumberFormat="1" applyFont="1" applyFill="1" applyBorder="1" applyAlignment="1">
      <alignment vertical="center" wrapText="1"/>
    </xf>
    <xf numFmtId="0" fontId="16" fillId="2" borderId="9" xfId="0" quotePrefix="1" applyNumberFormat="1" applyFont="1" applyFill="1" applyBorder="1" applyAlignment="1">
      <alignment vertical="center" wrapText="1"/>
    </xf>
    <xf numFmtId="0" fontId="16" fillId="2" borderId="12" xfId="0" quotePrefix="1" applyNumberFormat="1" applyFont="1" applyFill="1" applyBorder="1" applyAlignment="1">
      <alignment vertical="center" wrapText="1"/>
    </xf>
    <xf numFmtId="0" fontId="16" fillId="2" borderId="15" xfId="0" applyNumberFormat="1" applyFont="1" applyFill="1" applyBorder="1" applyAlignment="1">
      <alignment horizontal="center" vertical="center"/>
    </xf>
    <xf numFmtId="0" fontId="16" fillId="2" borderId="15" xfId="0" quotePrefix="1" applyNumberFormat="1" applyFont="1" applyFill="1" applyBorder="1" applyAlignment="1">
      <alignment horizontal="center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7" fillId="2" borderId="3" xfId="7" quotePrefix="1" applyNumberFormat="1" applyFont="1" applyFill="1" applyBorder="1" applyAlignment="1">
      <alignment vertical="center"/>
    </xf>
    <xf numFmtId="0" fontId="16" fillId="2" borderId="10" xfId="7" quotePrefix="1" applyNumberFormat="1" applyFont="1" applyFill="1" applyBorder="1" applyAlignment="1">
      <alignment vertical="center"/>
    </xf>
    <xf numFmtId="0" fontId="16" fillId="2" borderId="9" xfId="7" applyNumberFormat="1" applyFont="1" applyFill="1" applyBorder="1" applyAlignment="1">
      <alignment vertical="center"/>
    </xf>
    <xf numFmtId="0" fontId="16" fillId="2" borderId="11" xfId="7" quotePrefix="1" applyNumberFormat="1" applyFont="1" applyFill="1" applyBorder="1" applyAlignment="1">
      <alignment vertical="center"/>
    </xf>
    <xf numFmtId="0" fontId="17" fillId="2" borderId="14" xfId="7" quotePrefix="1" applyNumberFormat="1" applyFont="1" applyFill="1" applyBorder="1" applyAlignment="1">
      <alignment vertical="center"/>
    </xf>
    <xf numFmtId="0" fontId="16" fillId="2" borderId="13" xfId="7" applyNumberFormat="1" applyFont="1" applyFill="1" applyBorder="1" applyAlignment="1">
      <alignment vertical="center"/>
    </xf>
    <xf numFmtId="0" fontId="16" fillId="2" borderId="3" xfId="7" applyNumberFormat="1" applyFont="1" applyFill="1" applyBorder="1" applyAlignment="1">
      <alignment vertical="center"/>
    </xf>
    <xf numFmtId="0" fontId="16" fillId="2" borderId="13" xfId="7" quotePrefix="1" applyNumberFormat="1" applyFont="1" applyFill="1" applyBorder="1" applyAlignment="1">
      <alignment vertical="center" wrapText="1"/>
    </xf>
    <xf numFmtId="0" fontId="16" fillId="2" borderId="2" xfId="7" quotePrefix="1" applyNumberFormat="1" applyFont="1" applyFill="1" applyBorder="1" applyAlignment="1">
      <alignment vertical="center" wrapText="1"/>
    </xf>
    <xf numFmtId="0" fontId="16" fillId="2" borderId="12" xfId="7" quotePrefix="1" applyNumberFormat="1" applyFont="1" applyFill="1" applyBorder="1" applyAlignment="1">
      <alignment vertical="center" wrapText="1"/>
    </xf>
    <xf numFmtId="0" fontId="16" fillId="2" borderId="13" xfId="7" quotePrefix="1" applyNumberFormat="1" applyFont="1" applyFill="1" applyBorder="1" applyAlignment="1">
      <alignment vertical="center"/>
    </xf>
    <xf numFmtId="0" fontId="16" fillId="2" borderId="16" xfId="7" quotePrefix="1" applyNumberFormat="1" applyFont="1" applyFill="1" applyBorder="1" applyAlignment="1">
      <alignment horizontal="center" vertical="center" wrapText="1"/>
    </xf>
    <xf numFmtId="0" fontId="16" fillId="2" borderId="15" xfId="7" quotePrefix="1" applyNumberFormat="1" applyFont="1" applyFill="1" applyBorder="1" applyAlignment="1">
      <alignment horizontal="center" vertical="center" wrapText="1"/>
    </xf>
    <xf numFmtId="0" fontId="17" fillId="2" borderId="4" xfId="7" quotePrefix="1" applyNumberFormat="1" applyFont="1" applyFill="1" applyBorder="1" applyAlignment="1">
      <alignment vertical="center"/>
    </xf>
    <xf numFmtId="0" fontId="16" fillId="2" borderId="16" xfId="7" applyNumberFormat="1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3" fontId="18" fillId="0" borderId="1" xfId="1" applyNumberFormat="1" applyFont="1" applyFill="1" applyBorder="1" applyAlignment="1">
      <alignment vertical="center"/>
    </xf>
    <xf numFmtId="3" fontId="18" fillId="0" borderId="1" xfId="1" applyNumberFormat="1" applyFont="1" applyFill="1" applyBorder="1" applyAlignment="1">
      <alignment horizontal="right" vertical="center"/>
    </xf>
    <xf numFmtId="0" fontId="18" fillId="0" borderId="0" xfId="0" applyNumberFormat="1" applyFont="1" applyFill="1" applyAlignment="1">
      <alignment vertical="center"/>
    </xf>
    <xf numFmtId="0" fontId="18" fillId="0" borderId="1" xfId="1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2" fillId="0" borderId="0" xfId="0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vertical="center"/>
    </xf>
    <xf numFmtId="0" fontId="2" fillId="0" borderId="0" xfId="7" applyNumberFormat="1" applyFont="1" applyFill="1" applyAlignment="1">
      <alignment vertical="center"/>
    </xf>
    <xf numFmtId="49" fontId="2" fillId="0" borderId="0" xfId="7" quotePrefix="1" applyNumberFormat="1" applyFont="1" applyFill="1" applyAlignment="1">
      <alignment vertical="center"/>
    </xf>
    <xf numFmtId="0" fontId="2" fillId="0" borderId="0" xfId="7" quotePrefix="1" applyNumberFormat="1" applyFont="1" applyFill="1" applyAlignment="1">
      <alignment vertical="center"/>
    </xf>
    <xf numFmtId="0" fontId="6" fillId="0" borderId="0" xfId="7" applyNumberFormat="1" applyFont="1" applyFill="1" applyAlignment="1">
      <alignment vertical="center"/>
    </xf>
    <xf numFmtId="0" fontId="6" fillId="0" borderId="0" xfId="7" applyNumberFormat="1" applyFont="1" applyFill="1" applyAlignment="1">
      <alignment vertical="center" wrapText="1"/>
    </xf>
    <xf numFmtId="0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7" fillId="4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7" fillId="3" borderId="0" xfId="4" applyNumberFormat="1" applyFont="1" applyFill="1" applyAlignment="1">
      <alignment vertical="center"/>
    </xf>
    <xf numFmtId="0" fontId="16" fillId="2" borderId="12" xfId="3" quotePrefix="1" applyNumberFormat="1" applyFont="1" applyFill="1" applyBorder="1" applyAlignment="1">
      <alignment vertical="center" wrapText="1"/>
    </xf>
    <xf numFmtId="0" fontId="16" fillId="2" borderId="2" xfId="2" applyNumberFormat="1" applyFont="1" applyFill="1" applyBorder="1" applyAlignment="1">
      <alignment horizontal="center" vertical="center" wrapText="1"/>
    </xf>
    <xf numFmtId="0" fontId="16" fillId="2" borderId="12" xfId="2" applyNumberFormat="1" applyFont="1" applyFill="1" applyBorder="1" applyAlignment="1">
      <alignment horizontal="center" vertical="center" wrapText="1"/>
    </xf>
    <xf numFmtId="0" fontId="16" fillId="2" borderId="15" xfId="2" applyNumberFormat="1" applyFont="1" applyFill="1" applyBorder="1" applyAlignment="1">
      <alignment horizontal="center" vertical="center" wrapText="1"/>
    </xf>
    <xf numFmtId="0" fontId="16" fillId="2" borderId="2" xfId="2" quotePrefix="1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12" xfId="0" applyNumberFormat="1" applyFont="1" applyFill="1" applyBorder="1" applyAlignment="1">
      <alignment horizontal="center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6" fillId="2" borderId="2" xfId="0" quotePrefix="1" applyNumberFormat="1" applyFont="1" applyFill="1" applyBorder="1" applyAlignment="1">
      <alignment horizontal="center" vertical="center" wrapText="1"/>
    </xf>
    <xf numFmtId="0" fontId="16" fillId="2" borderId="2" xfId="7" applyNumberFormat="1" applyFont="1" applyFill="1" applyBorder="1" applyAlignment="1">
      <alignment vertical="center"/>
    </xf>
    <xf numFmtId="0" fontId="16" fillId="2" borderId="12" xfId="7" applyNumberFormat="1" applyFont="1" applyFill="1" applyBorder="1" applyAlignment="1">
      <alignment vertical="center"/>
    </xf>
    <xf numFmtId="0" fontId="16" fillId="2" borderId="15" xfId="7" applyNumberFormat="1" applyFont="1" applyFill="1" applyBorder="1" applyAlignment="1">
      <alignment vertical="center"/>
    </xf>
    <xf numFmtId="0" fontId="16" fillId="2" borderId="2" xfId="7" applyNumberFormat="1" applyFont="1" applyFill="1" applyBorder="1" applyAlignment="1">
      <alignment vertical="center" wrapText="1"/>
    </xf>
    <xf numFmtId="0" fontId="16" fillId="2" borderId="12" xfId="7" applyNumberFormat="1" applyFont="1" applyFill="1" applyBorder="1" applyAlignment="1">
      <alignment vertical="center" wrapText="1"/>
    </xf>
    <xf numFmtId="0" fontId="16" fillId="2" borderId="15" xfId="7" applyNumberFormat="1" applyFont="1" applyFill="1" applyBorder="1" applyAlignment="1">
      <alignment vertical="center" wrapText="1"/>
    </xf>
    <xf numFmtId="0" fontId="16" fillId="2" borderId="2" xfId="7" applyNumberFormat="1" applyFont="1" applyFill="1" applyBorder="1" applyAlignment="1">
      <alignment horizontal="center" vertical="center" wrapText="1"/>
    </xf>
    <xf numFmtId="0" fontId="16" fillId="2" borderId="12" xfId="7" applyNumberFormat="1" applyFont="1" applyFill="1" applyBorder="1" applyAlignment="1">
      <alignment horizontal="center" vertical="center" wrapText="1"/>
    </xf>
    <xf numFmtId="0" fontId="16" fillId="2" borderId="15" xfId="7" applyNumberFormat="1" applyFont="1" applyFill="1" applyBorder="1" applyAlignment="1">
      <alignment horizontal="center" vertical="center" wrapText="1"/>
    </xf>
    <xf numFmtId="49" fontId="16" fillId="2" borderId="2" xfId="2" applyNumberFormat="1" applyFont="1" applyFill="1" applyBorder="1" applyAlignment="1">
      <alignment horizontal="center" vertical="center" wrapText="1"/>
    </xf>
    <xf numFmtId="49" fontId="16" fillId="2" borderId="12" xfId="2" applyNumberFormat="1" applyFont="1" applyFill="1" applyBorder="1" applyAlignment="1">
      <alignment horizontal="center" vertical="center" wrapText="1"/>
    </xf>
    <xf numFmtId="49" fontId="16" fillId="2" borderId="15" xfId="2" applyNumberFormat="1" applyFont="1" applyFill="1" applyBorder="1" applyAlignment="1">
      <alignment horizontal="center" vertical="center" wrapText="1"/>
    </xf>
    <xf numFmtId="0" fontId="16" fillId="2" borderId="2" xfId="7" quotePrefix="1" applyNumberFormat="1" applyFont="1" applyFill="1" applyBorder="1" applyAlignment="1">
      <alignment horizontal="center" vertical="center" wrapText="1"/>
    </xf>
    <xf numFmtId="0" fontId="16" fillId="2" borderId="12" xfId="7" quotePrefix="1" applyNumberFormat="1" applyFont="1" applyFill="1" applyBorder="1" applyAlignment="1">
      <alignment horizontal="center" vertical="center" wrapText="1"/>
    </xf>
    <xf numFmtId="0" fontId="16" fillId="2" borderId="2" xfId="7" quotePrefix="1" applyNumberFormat="1" applyFont="1" applyFill="1" applyBorder="1" applyAlignment="1">
      <alignment vertical="center" wrapText="1"/>
    </xf>
    <xf numFmtId="0" fontId="16" fillId="2" borderId="12" xfId="7" quotePrefix="1" applyNumberFormat="1" applyFont="1" applyFill="1" applyBorder="1" applyAlignment="1">
      <alignment vertical="center" wrapText="1"/>
    </xf>
    <xf numFmtId="0" fontId="16" fillId="2" borderId="15" xfId="7" quotePrefix="1" applyNumberFormat="1" applyFont="1" applyFill="1" applyBorder="1" applyAlignment="1">
      <alignment vertical="center" wrapText="1"/>
    </xf>
    <xf numFmtId="0" fontId="17" fillId="2" borderId="14" xfId="7" quotePrefix="1" applyNumberFormat="1" applyFont="1" applyFill="1" applyBorder="1" applyAlignment="1">
      <alignment vertical="center" wrapText="1"/>
    </xf>
    <xf numFmtId="0" fontId="17" fillId="2" borderId="13" xfId="7" quotePrefix="1" applyNumberFormat="1" applyFont="1" applyFill="1" applyBorder="1" applyAlignment="1">
      <alignment vertical="center" wrapText="1"/>
    </xf>
    <xf numFmtId="0" fontId="17" fillId="2" borderId="4" xfId="7" quotePrefix="1" applyNumberFormat="1" applyFont="1" applyFill="1" applyBorder="1" applyAlignment="1">
      <alignment vertical="center" wrapText="1"/>
    </xf>
    <xf numFmtId="0" fontId="17" fillId="2" borderId="16" xfId="7" quotePrefix="1" applyNumberFormat="1" applyFont="1" applyFill="1" applyBorder="1" applyAlignment="1">
      <alignment vertical="center" wrapText="1"/>
    </xf>
    <xf numFmtId="0" fontId="9" fillId="0" borderId="14" xfId="6" applyFont="1" applyFill="1" applyBorder="1" applyAlignment="1">
      <alignment horizontal="center" vertical="center"/>
    </xf>
    <xf numFmtId="0" fontId="9" fillId="0" borderId="11" xfId="6" quotePrefix="1" applyFont="1" applyFill="1" applyBorder="1" applyAlignment="1">
      <alignment horizontal="center" vertical="center"/>
    </xf>
    <xf numFmtId="0" fontId="9" fillId="0" borderId="13" xfId="6" quotePrefix="1" applyFont="1" applyFill="1" applyBorder="1" applyAlignment="1">
      <alignment horizontal="center" vertical="center"/>
    </xf>
    <xf numFmtId="0" fontId="9" fillId="0" borderId="3" xfId="6" quotePrefix="1" applyFont="1" applyFill="1" applyBorder="1" applyAlignment="1">
      <alignment horizontal="center" vertical="center"/>
    </xf>
    <xf numFmtId="0" fontId="9" fillId="0" borderId="10" xfId="6" quotePrefix="1" applyFont="1" applyFill="1" applyBorder="1" applyAlignment="1">
      <alignment horizontal="center" vertical="center"/>
    </xf>
    <xf numFmtId="0" fontId="9" fillId="0" borderId="9" xfId="6" quotePrefix="1" applyFont="1" applyFill="1" applyBorder="1" applyAlignment="1">
      <alignment horizontal="center" vertical="center"/>
    </xf>
    <xf numFmtId="0" fontId="9" fillId="0" borderId="1" xfId="6" applyFont="1" applyFill="1" applyBorder="1" applyAlignment="1">
      <alignment vertical="center"/>
    </xf>
    <xf numFmtId="0" fontId="9" fillId="0" borderId="3" xfId="6" applyFont="1" applyFill="1" applyBorder="1" applyAlignment="1">
      <alignment vertical="center"/>
    </xf>
    <xf numFmtId="0" fontId="9" fillId="0" borderId="2" xfId="6" applyFont="1" applyFill="1" applyBorder="1" applyAlignment="1">
      <alignment horizontal="center" vertical="center" textRotation="255"/>
    </xf>
    <xf numFmtId="0" fontId="9" fillId="0" borderId="12" xfId="6" applyFont="1" applyFill="1" applyBorder="1" applyAlignment="1">
      <alignment horizontal="center" vertical="center" textRotation="255"/>
    </xf>
    <xf numFmtId="0" fontId="9" fillId="0" borderId="15" xfId="6" applyFont="1" applyFill="1" applyBorder="1" applyAlignment="1">
      <alignment horizontal="center" vertical="center" textRotation="255"/>
    </xf>
    <xf numFmtId="0" fontId="9" fillId="0" borderId="1" xfId="6" applyFont="1" applyFill="1" applyBorder="1" applyAlignment="1">
      <alignment horizontal="center" vertical="center"/>
    </xf>
    <xf numFmtId="0" fontId="9" fillId="0" borderId="1" xfId="6" quotePrefix="1" applyFont="1" applyFill="1" applyBorder="1" applyAlignment="1">
      <alignment vertical="center"/>
    </xf>
    <xf numFmtId="0" fontId="9" fillId="0" borderId="5" xfId="6" applyFont="1" applyFill="1" applyBorder="1" applyAlignment="1">
      <alignment vertical="center"/>
    </xf>
    <xf numFmtId="0" fontId="9" fillId="0" borderId="6" xfId="6" applyFont="1" applyFill="1" applyBorder="1" applyAlignment="1">
      <alignment vertical="center"/>
    </xf>
    <xf numFmtId="0" fontId="9" fillId="0" borderId="14" xfId="6" quotePrefix="1" applyFont="1" applyFill="1" applyBorder="1" applyAlignment="1">
      <alignment vertical="center"/>
    </xf>
    <xf numFmtId="0" fontId="9" fillId="0" borderId="11" xfId="6" quotePrefix="1" applyFont="1" applyFill="1" applyBorder="1" applyAlignment="1">
      <alignment vertical="center"/>
    </xf>
    <xf numFmtId="0" fontId="9" fillId="0" borderId="11" xfId="6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9" xfId="6" applyFont="1" applyFill="1" applyBorder="1" applyAlignment="1">
      <alignment horizontal="center" vertical="center"/>
    </xf>
    <xf numFmtId="0" fontId="9" fillId="0" borderId="10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vertical="center"/>
    </xf>
    <xf numFmtId="0" fontId="9" fillId="0" borderId="11" xfId="6" applyFont="1" applyFill="1" applyBorder="1" applyAlignment="1">
      <alignment vertical="center"/>
    </xf>
    <xf numFmtId="0" fontId="9" fillId="0" borderId="2" xfId="6" quotePrefix="1" applyFont="1" applyFill="1" applyBorder="1" applyAlignment="1">
      <alignment horizontal="center" vertical="center" textRotation="255"/>
    </xf>
    <xf numFmtId="0" fontId="9" fillId="0" borderId="12" xfId="6" quotePrefix="1" applyFont="1" applyFill="1" applyBorder="1" applyAlignment="1">
      <alignment horizontal="center" vertical="center" textRotation="255"/>
    </xf>
    <xf numFmtId="0" fontId="9" fillId="0" borderId="15" xfId="6" quotePrefix="1" applyFont="1" applyFill="1" applyBorder="1" applyAlignment="1">
      <alignment horizontal="center" vertical="center" textRotation="255"/>
    </xf>
    <xf numFmtId="0" fontId="9" fillId="0" borderId="4" xfId="6" applyFont="1" applyFill="1" applyBorder="1" applyAlignment="1">
      <alignment horizontal="center" vertical="center"/>
    </xf>
    <xf numFmtId="0" fontId="9" fillId="0" borderId="16" xfId="6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0613" name="Line 170"/>
        <xdr:cNvSpPr>
          <a:spLocks noChangeShapeType="1"/>
        </xdr:cNvSpPr>
      </xdr:nvSpPr>
      <xdr:spPr bwMode="auto">
        <a:xfrm>
          <a:off x="49663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0614" name="Line 171"/>
        <xdr:cNvSpPr>
          <a:spLocks noChangeShapeType="1"/>
        </xdr:cNvSpPr>
      </xdr:nvSpPr>
      <xdr:spPr bwMode="auto">
        <a:xfrm>
          <a:off x="50787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0615" name="Line 172"/>
        <xdr:cNvSpPr>
          <a:spLocks noChangeShapeType="1"/>
        </xdr:cNvSpPr>
      </xdr:nvSpPr>
      <xdr:spPr bwMode="auto">
        <a:xfrm>
          <a:off x="51911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0616" name="Line 173"/>
        <xdr:cNvSpPr>
          <a:spLocks noChangeShapeType="1"/>
        </xdr:cNvSpPr>
      </xdr:nvSpPr>
      <xdr:spPr bwMode="auto">
        <a:xfrm>
          <a:off x="66522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0617" name="Line 174"/>
        <xdr:cNvSpPr>
          <a:spLocks noChangeShapeType="1"/>
        </xdr:cNvSpPr>
      </xdr:nvSpPr>
      <xdr:spPr bwMode="auto">
        <a:xfrm>
          <a:off x="68770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0618" name="Line 175"/>
        <xdr:cNvSpPr>
          <a:spLocks noChangeShapeType="1"/>
        </xdr:cNvSpPr>
      </xdr:nvSpPr>
      <xdr:spPr bwMode="auto">
        <a:xfrm>
          <a:off x="69894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0619" name="Line 176"/>
        <xdr:cNvSpPr>
          <a:spLocks noChangeShapeType="1"/>
        </xdr:cNvSpPr>
      </xdr:nvSpPr>
      <xdr:spPr bwMode="auto">
        <a:xfrm>
          <a:off x="81133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0620" name="Line 177"/>
        <xdr:cNvSpPr>
          <a:spLocks noChangeShapeType="1"/>
        </xdr:cNvSpPr>
      </xdr:nvSpPr>
      <xdr:spPr bwMode="auto">
        <a:xfrm>
          <a:off x="82257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0621" name="Line 178"/>
        <xdr:cNvSpPr>
          <a:spLocks noChangeShapeType="1"/>
        </xdr:cNvSpPr>
      </xdr:nvSpPr>
      <xdr:spPr bwMode="auto">
        <a:xfrm>
          <a:off x="83381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0622" name="Line 179"/>
        <xdr:cNvSpPr>
          <a:spLocks noChangeShapeType="1"/>
        </xdr:cNvSpPr>
      </xdr:nvSpPr>
      <xdr:spPr bwMode="auto">
        <a:xfrm>
          <a:off x="97993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0623" name="Line 180"/>
        <xdr:cNvSpPr>
          <a:spLocks noChangeShapeType="1"/>
        </xdr:cNvSpPr>
      </xdr:nvSpPr>
      <xdr:spPr bwMode="auto">
        <a:xfrm>
          <a:off x="100241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0624" name="Line 181"/>
        <xdr:cNvSpPr>
          <a:spLocks noChangeShapeType="1"/>
        </xdr:cNvSpPr>
      </xdr:nvSpPr>
      <xdr:spPr bwMode="auto">
        <a:xfrm>
          <a:off x="101365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0625" name="Line 182"/>
        <xdr:cNvSpPr>
          <a:spLocks noChangeShapeType="1"/>
        </xdr:cNvSpPr>
      </xdr:nvSpPr>
      <xdr:spPr bwMode="auto">
        <a:xfrm>
          <a:off x="112604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0626" name="Line 183"/>
        <xdr:cNvSpPr>
          <a:spLocks noChangeShapeType="1"/>
        </xdr:cNvSpPr>
      </xdr:nvSpPr>
      <xdr:spPr bwMode="auto">
        <a:xfrm>
          <a:off x="114852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180627" name="Line 184"/>
        <xdr:cNvSpPr>
          <a:spLocks noChangeShapeType="1"/>
        </xdr:cNvSpPr>
      </xdr:nvSpPr>
      <xdr:spPr bwMode="auto">
        <a:xfrm>
          <a:off x="115976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0628" name="Line 185"/>
        <xdr:cNvSpPr>
          <a:spLocks noChangeShapeType="1"/>
        </xdr:cNvSpPr>
      </xdr:nvSpPr>
      <xdr:spPr bwMode="auto">
        <a:xfrm>
          <a:off x="40671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0629" name="Line 186"/>
        <xdr:cNvSpPr>
          <a:spLocks noChangeShapeType="1"/>
        </xdr:cNvSpPr>
      </xdr:nvSpPr>
      <xdr:spPr bwMode="auto">
        <a:xfrm>
          <a:off x="42919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0630" name="Line 187"/>
        <xdr:cNvSpPr>
          <a:spLocks noChangeShapeType="1"/>
        </xdr:cNvSpPr>
      </xdr:nvSpPr>
      <xdr:spPr bwMode="auto">
        <a:xfrm>
          <a:off x="44043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0631" name="Line 188"/>
        <xdr:cNvSpPr>
          <a:spLocks noChangeShapeType="1"/>
        </xdr:cNvSpPr>
      </xdr:nvSpPr>
      <xdr:spPr bwMode="auto">
        <a:xfrm>
          <a:off x="53035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0632" name="Line 189"/>
        <xdr:cNvSpPr>
          <a:spLocks noChangeShapeType="1"/>
        </xdr:cNvSpPr>
      </xdr:nvSpPr>
      <xdr:spPr bwMode="auto">
        <a:xfrm>
          <a:off x="54159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0633" name="Line 190"/>
        <xdr:cNvSpPr>
          <a:spLocks noChangeShapeType="1"/>
        </xdr:cNvSpPr>
      </xdr:nvSpPr>
      <xdr:spPr bwMode="auto">
        <a:xfrm>
          <a:off x="55283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0634" name="Line 191"/>
        <xdr:cNvSpPr>
          <a:spLocks noChangeShapeType="1"/>
        </xdr:cNvSpPr>
      </xdr:nvSpPr>
      <xdr:spPr bwMode="auto">
        <a:xfrm>
          <a:off x="56407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0635" name="Line 192"/>
        <xdr:cNvSpPr>
          <a:spLocks noChangeShapeType="1"/>
        </xdr:cNvSpPr>
      </xdr:nvSpPr>
      <xdr:spPr bwMode="auto">
        <a:xfrm>
          <a:off x="65398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0636" name="Line 193"/>
        <xdr:cNvSpPr>
          <a:spLocks noChangeShapeType="1"/>
        </xdr:cNvSpPr>
      </xdr:nvSpPr>
      <xdr:spPr bwMode="auto">
        <a:xfrm>
          <a:off x="71018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0637" name="Line 194"/>
        <xdr:cNvSpPr>
          <a:spLocks noChangeShapeType="1"/>
        </xdr:cNvSpPr>
      </xdr:nvSpPr>
      <xdr:spPr bwMode="auto">
        <a:xfrm>
          <a:off x="72142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0638" name="Line 195"/>
        <xdr:cNvSpPr>
          <a:spLocks noChangeShapeType="1"/>
        </xdr:cNvSpPr>
      </xdr:nvSpPr>
      <xdr:spPr bwMode="auto">
        <a:xfrm>
          <a:off x="74390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0639" name="Line 196"/>
        <xdr:cNvSpPr>
          <a:spLocks noChangeShapeType="1"/>
        </xdr:cNvSpPr>
      </xdr:nvSpPr>
      <xdr:spPr bwMode="auto">
        <a:xfrm>
          <a:off x="75514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0640" name="Line 197"/>
        <xdr:cNvSpPr>
          <a:spLocks noChangeShapeType="1"/>
        </xdr:cNvSpPr>
      </xdr:nvSpPr>
      <xdr:spPr bwMode="auto">
        <a:xfrm>
          <a:off x="84505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0641" name="Line 198"/>
        <xdr:cNvSpPr>
          <a:spLocks noChangeShapeType="1"/>
        </xdr:cNvSpPr>
      </xdr:nvSpPr>
      <xdr:spPr bwMode="auto">
        <a:xfrm>
          <a:off x="85629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180642" name="Line 199"/>
        <xdr:cNvSpPr>
          <a:spLocks noChangeShapeType="1"/>
        </xdr:cNvSpPr>
      </xdr:nvSpPr>
      <xdr:spPr bwMode="auto">
        <a:xfrm>
          <a:off x="86753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0643" name="Line 200"/>
        <xdr:cNvSpPr>
          <a:spLocks noChangeShapeType="1"/>
        </xdr:cNvSpPr>
      </xdr:nvSpPr>
      <xdr:spPr bwMode="auto">
        <a:xfrm>
          <a:off x="91249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0644" name="Line 201"/>
        <xdr:cNvSpPr>
          <a:spLocks noChangeShapeType="1"/>
        </xdr:cNvSpPr>
      </xdr:nvSpPr>
      <xdr:spPr bwMode="auto">
        <a:xfrm>
          <a:off x="96869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0645" name="Line 202"/>
        <xdr:cNvSpPr>
          <a:spLocks noChangeShapeType="1"/>
        </xdr:cNvSpPr>
      </xdr:nvSpPr>
      <xdr:spPr bwMode="auto">
        <a:xfrm>
          <a:off x="102489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0646" name="Line 203"/>
        <xdr:cNvSpPr>
          <a:spLocks noChangeShapeType="1"/>
        </xdr:cNvSpPr>
      </xdr:nvSpPr>
      <xdr:spPr bwMode="auto">
        <a:xfrm>
          <a:off x="103612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0647" name="Line 204"/>
        <xdr:cNvSpPr>
          <a:spLocks noChangeShapeType="1"/>
        </xdr:cNvSpPr>
      </xdr:nvSpPr>
      <xdr:spPr bwMode="auto">
        <a:xfrm>
          <a:off x="105860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0648" name="Line 205"/>
        <xdr:cNvSpPr>
          <a:spLocks noChangeShapeType="1"/>
        </xdr:cNvSpPr>
      </xdr:nvSpPr>
      <xdr:spPr bwMode="auto">
        <a:xfrm>
          <a:off x="106984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180649" name="Line 206"/>
        <xdr:cNvSpPr>
          <a:spLocks noChangeShapeType="1"/>
        </xdr:cNvSpPr>
      </xdr:nvSpPr>
      <xdr:spPr bwMode="auto">
        <a:xfrm>
          <a:off x="117100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180650" name="Line 207"/>
        <xdr:cNvSpPr>
          <a:spLocks noChangeShapeType="1"/>
        </xdr:cNvSpPr>
      </xdr:nvSpPr>
      <xdr:spPr bwMode="auto">
        <a:xfrm>
          <a:off x="118224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180651" name="Line 208"/>
        <xdr:cNvSpPr>
          <a:spLocks noChangeShapeType="1"/>
        </xdr:cNvSpPr>
      </xdr:nvSpPr>
      <xdr:spPr bwMode="auto">
        <a:xfrm>
          <a:off x="123844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180652" name="Line 209"/>
        <xdr:cNvSpPr>
          <a:spLocks noChangeShapeType="1"/>
        </xdr:cNvSpPr>
      </xdr:nvSpPr>
      <xdr:spPr bwMode="auto">
        <a:xfrm>
          <a:off x="123844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0653" name="Line 210"/>
        <xdr:cNvSpPr>
          <a:spLocks noChangeShapeType="1"/>
        </xdr:cNvSpPr>
      </xdr:nvSpPr>
      <xdr:spPr bwMode="auto">
        <a:xfrm>
          <a:off x="73266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0654" name="Line 211"/>
        <xdr:cNvSpPr>
          <a:spLocks noChangeShapeType="1"/>
        </xdr:cNvSpPr>
      </xdr:nvSpPr>
      <xdr:spPr bwMode="auto">
        <a:xfrm>
          <a:off x="92373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0655" name="Line 212"/>
        <xdr:cNvSpPr>
          <a:spLocks noChangeShapeType="1"/>
        </xdr:cNvSpPr>
      </xdr:nvSpPr>
      <xdr:spPr bwMode="auto">
        <a:xfrm>
          <a:off x="94621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0656" name="Line 213"/>
        <xdr:cNvSpPr>
          <a:spLocks noChangeShapeType="1"/>
        </xdr:cNvSpPr>
      </xdr:nvSpPr>
      <xdr:spPr bwMode="auto">
        <a:xfrm>
          <a:off x="104736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180657" name="Line 214"/>
        <xdr:cNvSpPr>
          <a:spLocks noChangeShapeType="1"/>
        </xdr:cNvSpPr>
      </xdr:nvSpPr>
      <xdr:spPr bwMode="auto">
        <a:xfrm>
          <a:off x="126091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180658" name="Line 215"/>
        <xdr:cNvSpPr>
          <a:spLocks noChangeShapeType="1"/>
        </xdr:cNvSpPr>
      </xdr:nvSpPr>
      <xdr:spPr bwMode="auto">
        <a:xfrm>
          <a:off x="60902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0659" name="Line 216"/>
        <xdr:cNvSpPr>
          <a:spLocks noChangeShapeType="1"/>
        </xdr:cNvSpPr>
      </xdr:nvSpPr>
      <xdr:spPr bwMode="auto">
        <a:xfrm>
          <a:off x="63150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0660" name="Line 217"/>
        <xdr:cNvSpPr>
          <a:spLocks noChangeShapeType="1"/>
        </xdr:cNvSpPr>
      </xdr:nvSpPr>
      <xdr:spPr bwMode="auto">
        <a:xfrm>
          <a:off x="44043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0661" name="Line 218"/>
        <xdr:cNvSpPr>
          <a:spLocks noChangeShapeType="1"/>
        </xdr:cNvSpPr>
      </xdr:nvSpPr>
      <xdr:spPr bwMode="auto">
        <a:xfrm>
          <a:off x="49663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0662" name="Line 219"/>
        <xdr:cNvSpPr>
          <a:spLocks noChangeShapeType="1"/>
        </xdr:cNvSpPr>
      </xdr:nvSpPr>
      <xdr:spPr bwMode="auto">
        <a:xfrm>
          <a:off x="50787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0663" name="Line 220"/>
        <xdr:cNvSpPr>
          <a:spLocks noChangeShapeType="1"/>
        </xdr:cNvSpPr>
      </xdr:nvSpPr>
      <xdr:spPr bwMode="auto">
        <a:xfrm>
          <a:off x="64274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0664" name="Line 221"/>
        <xdr:cNvSpPr>
          <a:spLocks noChangeShapeType="1"/>
        </xdr:cNvSpPr>
      </xdr:nvSpPr>
      <xdr:spPr bwMode="auto">
        <a:xfrm>
          <a:off x="65398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0665" name="Line 222"/>
        <xdr:cNvSpPr>
          <a:spLocks noChangeShapeType="1"/>
        </xdr:cNvSpPr>
      </xdr:nvSpPr>
      <xdr:spPr bwMode="auto">
        <a:xfrm>
          <a:off x="66522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0666" name="Line 223"/>
        <xdr:cNvSpPr>
          <a:spLocks noChangeShapeType="1"/>
        </xdr:cNvSpPr>
      </xdr:nvSpPr>
      <xdr:spPr bwMode="auto">
        <a:xfrm>
          <a:off x="73266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0667" name="Line 224"/>
        <xdr:cNvSpPr>
          <a:spLocks noChangeShapeType="1"/>
        </xdr:cNvSpPr>
      </xdr:nvSpPr>
      <xdr:spPr bwMode="auto">
        <a:xfrm>
          <a:off x="74390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0668" name="Line 225"/>
        <xdr:cNvSpPr>
          <a:spLocks noChangeShapeType="1"/>
        </xdr:cNvSpPr>
      </xdr:nvSpPr>
      <xdr:spPr bwMode="auto">
        <a:xfrm>
          <a:off x="75514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0669" name="Line 226"/>
        <xdr:cNvSpPr>
          <a:spLocks noChangeShapeType="1"/>
        </xdr:cNvSpPr>
      </xdr:nvSpPr>
      <xdr:spPr bwMode="auto">
        <a:xfrm>
          <a:off x="92373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0670" name="Line 227"/>
        <xdr:cNvSpPr>
          <a:spLocks noChangeShapeType="1"/>
        </xdr:cNvSpPr>
      </xdr:nvSpPr>
      <xdr:spPr bwMode="auto">
        <a:xfrm>
          <a:off x="94621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0671" name="Line 228"/>
        <xdr:cNvSpPr>
          <a:spLocks noChangeShapeType="1"/>
        </xdr:cNvSpPr>
      </xdr:nvSpPr>
      <xdr:spPr bwMode="auto">
        <a:xfrm>
          <a:off x="95745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0672" name="Line 229"/>
        <xdr:cNvSpPr>
          <a:spLocks noChangeShapeType="1"/>
        </xdr:cNvSpPr>
      </xdr:nvSpPr>
      <xdr:spPr bwMode="auto">
        <a:xfrm>
          <a:off x="102489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0673" name="Line 230"/>
        <xdr:cNvSpPr>
          <a:spLocks noChangeShapeType="1"/>
        </xdr:cNvSpPr>
      </xdr:nvSpPr>
      <xdr:spPr bwMode="auto">
        <a:xfrm>
          <a:off x="103612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0674" name="Line 231"/>
        <xdr:cNvSpPr>
          <a:spLocks noChangeShapeType="1"/>
        </xdr:cNvSpPr>
      </xdr:nvSpPr>
      <xdr:spPr bwMode="auto">
        <a:xfrm>
          <a:off x="104736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0675" name="Line 232"/>
        <xdr:cNvSpPr>
          <a:spLocks noChangeShapeType="1"/>
        </xdr:cNvSpPr>
      </xdr:nvSpPr>
      <xdr:spPr bwMode="auto">
        <a:xfrm>
          <a:off x="42919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0676" name="Line 233"/>
        <xdr:cNvSpPr>
          <a:spLocks noChangeShapeType="1"/>
        </xdr:cNvSpPr>
      </xdr:nvSpPr>
      <xdr:spPr bwMode="auto">
        <a:xfrm>
          <a:off x="51911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0677" name="Line 234"/>
        <xdr:cNvSpPr>
          <a:spLocks noChangeShapeType="1"/>
        </xdr:cNvSpPr>
      </xdr:nvSpPr>
      <xdr:spPr bwMode="auto">
        <a:xfrm>
          <a:off x="53035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0678" name="Line 235"/>
        <xdr:cNvSpPr>
          <a:spLocks noChangeShapeType="1"/>
        </xdr:cNvSpPr>
      </xdr:nvSpPr>
      <xdr:spPr bwMode="auto">
        <a:xfrm>
          <a:off x="54159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0679" name="Line 236"/>
        <xdr:cNvSpPr>
          <a:spLocks noChangeShapeType="1"/>
        </xdr:cNvSpPr>
      </xdr:nvSpPr>
      <xdr:spPr bwMode="auto">
        <a:xfrm>
          <a:off x="55283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0680" name="Line 237"/>
        <xdr:cNvSpPr>
          <a:spLocks noChangeShapeType="1"/>
        </xdr:cNvSpPr>
      </xdr:nvSpPr>
      <xdr:spPr bwMode="auto">
        <a:xfrm>
          <a:off x="63150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0681" name="Line 238"/>
        <xdr:cNvSpPr>
          <a:spLocks noChangeShapeType="1"/>
        </xdr:cNvSpPr>
      </xdr:nvSpPr>
      <xdr:spPr bwMode="auto">
        <a:xfrm>
          <a:off x="68770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0682" name="Line 239"/>
        <xdr:cNvSpPr>
          <a:spLocks noChangeShapeType="1"/>
        </xdr:cNvSpPr>
      </xdr:nvSpPr>
      <xdr:spPr bwMode="auto">
        <a:xfrm>
          <a:off x="71018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0683" name="Line 240"/>
        <xdr:cNvSpPr>
          <a:spLocks noChangeShapeType="1"/>
        </xdr:cNvSpPr>
      </xdr:nvSpPr>
      <xdr:spPr bwMode="auto">
        <a:xfrm>
          <a:off x="72142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0684" name="Line 241"/>
        <xdr:cNvSpPr>
          <a:spLocks noChangeShapeType="1"/>
        </xdr:cNvSpPr>
      </xdr:nvSpPr>
      <xdr:spPr bwMode="auto">
        <a:xfrm>
          <a:off x="81133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0685" name="Line 242"/>
        <xdr:cNvSpPr>
          <a:spLocks noChangeShapeType="1"/>
        </xdr:cNvSpPr>
      </xdr:nvSpPr>
      <xdr:spPr bwMode="auto">
        <a:xfrm>
          <a:off x="82257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0686" name="Line 243"/>
        <xdr:cNvSpPr>
          <a:spLocks noChangeShapeType="1"/>
        </xdr:cNvSpPr>
      </xdr:nvSpPr>
      <xdr:spPr bwMode="auto">
        <a:xfrm>
          <a:off x="83381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0687" name="Line 244"/>
        <xdr:cNvSpPr>
          <a:spLocks noChangeShapeType="1"/>
        </xdr:cNvSpPr>
      </xdr:nvSpPr>
      <xdr:spPr bwMode="auto">
        <a:xfrm>
          <a:off x="91249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0688" name="Line 245"/>
        <xdr:cNvSpPr>
          <a:spLocks noChangeShapeType="1"/>
        </xdr:cNvSpPr>
      </xdr:nvSpPr>
      <xdr:spPr bwMode="auto">
        <a:xfrm>
          <a:off x="96869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0689" name="Line 246"/>
        <xdr:cNvSpPr>
          <a:spLocks noChangeShapeType="1"/>
        </xdr:cNvSpPr>
      </xdr:nvSpPr>
      <xdr:spPr bwMode="auto">
        <a:xfrm>
          <a:off x="100241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0690" name="Line 247"/>
        <xdr:cNvSpPr>
          <a:spLocks noChangeShapeType="1"/>
        </xdr:cNvSpPr>
      </xdr:nvSpPr>
      <xdr:spPr bwMode="auto">
        <a:xfrm>
          <a:off x="101365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0691" name="Line 248"/>
        <xdr:cNvSpPr>
          <a:spLocks noChangeShapeType="1"/>
        </xdr:cNvSpPr>
      </xdr:nvSpPr>
      <xdr:spPr bwMode="auto">
        <a:xfrm>
          <a:off x="105860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0692" name="Line 249"/>
        <xdr:cNvSpPr>
          <a:spLocks noChangeShapeType="1"/>
        </xdr:cNvSpPr>
      </xdr:nvSpPr>
      <xdr:spPr bwMode="auto">
        <a:xfrm>
          <a:off x="106984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0693" name="Line 250"/>
        <xdr:cNvSpPr>
          <a:spLocks noChangeShapeType="1"/>
        </xdr:cNvSpPr>
      </xdr:nvSpPr>
      <xdr:spPr bwMode="auto">
        <a:xfrm>
          <a:off x="112604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0694" name="Line 251"/>
        <xdr:cNvSpPr>
          <a:spLocks noChangeShapeType="1"/>
        </xdr:cNvSpPr>
      </xdr:nvSpPr>
      <xdr:spPr bwMode="auto">
        <a:xfrm>
          <a:off x="69894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0695" name="Line 252"/>
        <xdr:cNvSpPr>
          <a:spLocks noChangeShapeType="1"/>
        </xdr:cNvSpPr>
      </xdr:nvSpPr>
      <xdr:spPr bwMode="auto">
        <a:xfrm>
          <a:off x="84505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0696" name="Line 253"/>
        <xdr:cNvSpPr>
          <a:spLocks noChangeShapeType="1"/>
        </xdr:cNvSpPr>
      </xdr:nvSpPr>
      <xdr:spPr bwMode="auto">
        <a:xfrm>
          <a:off x="85629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0697" name="Line 254"/>
        <xdr:cNvSpPr>
          <a:spLocks noChangeShapeType="1"/>
        </xdr:cNvSpPr>
      </xdr:nvSpPr>
      <xdr:spPr bwMode="auto">
        <a:xfrm>
          <a:off x="97993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0698" name="Line 255"/>
        <xdr:cNvSpPr>
          <a:spLocks noChangeShapeType="1"/>
        </xdr:cNvSpPr>
      </xdr:nvSpPr>
      <xdr:spPr bwMode="auto">
        <a:xfrm>
          <a:off x="114852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0699" name="Line 256"/>
        <xdr:cNvSpPr>
          <a:spLocks noChangeShapeType="1"/>
        </xdr:cNvSpPr>
      </xdr:nvSpPr>
      <xdr:spPr bwMode="auto">
        <a:xfrm>
          <a:off x="114852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0700" name="Line 257"/>
        <xdr:cNvSpPr>
          <a:spLocks noChangeShapeType="1"/>
        </xdr:cNvSpPr>
      </xdr:nvSpPr>
      <xdr:spPr bwMode="auto">
        <a:xfrm>
          <a:off x="56407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0701" name="Line 258"/>
        <xdr:cNvSpPr>
          <a:spLocks noChangeShapeType="1"/>
        </xdr:cNvSpPr>
      </xdr:nvSpPr>
      <xdr:spPr bwMode="auto">
        <a:xfrm>
          <a:off x="35052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180702" name="Line 259"/>
        <xdr:cNvSpPr>
          <a:spLocks noChangeShapeType="1"/>
        </xdr:cNvSpPr>
      </xdr:nvSpPr>
      <xdr:spPr bwMode="auto">
        <a:xfrm>
          <a:off x="37299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0703" name="Line 260"/>
        <xdr:cNvSpPr>
          <a:spLocks noChangeShapeType="1"/>
        </xdr:cNvSpPr>
      </xdr:nvSpPr>
      <xdr:spPr bwMode="auto">
        <a:xfrm>
          <a:off x="38423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180704" name="Line 261"/>
        <xdr:cNvSpPr>
          <a:spLocks noChangeShapeType="1"/>
        </xdr:cNvSpPr>
      </xdr:nvSpPr>
      <xdr:spPr bwMode="auto">
        <a:xfrm>
          <a:off x="33928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180705" name="Line 262"/>
        <xdr:cNvSpPr>
          <a:spLocks noChangeShapeType="1"/>
        </xdr:cNvSpPr>
      </xdr:nvSpPr>
      <xdr:spPr bwMode="auto">
        <a:xfrm>
          <a:off x="4068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0706" name="Line 263"/>
        <xdr:cNvSpPr>
          <a:spLocks noChangeShapeType="1"/>
        </xdr:cNvSpPr>
      </xdr:nvSpPr>
      <xdr:spPr bwMode="auto">
        <a:xfrm>
          <a:off x="44043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0707" name="Line 264"/>
        <xdr:cNvSpPr>
          <a:spLocks noChangeShapeType="1"/>
        </xdr:cNvSpPr>
      </xdr:nvSpPr>
      <xdr:spPr bwMode="auto">
        <a:xfrm>
          <a:off x="49663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0708" name="Line 265"/>
        <xdr:cNvSpPr>
          <a:spLocks noChangeShapeType="1"/>
        </xdr:cNvSpPr>
      </xdr:nvSpPr>
      <xdr:spPr bwMode="auto">
        <a:xfrm>
          <a:off x="50787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0709" name="Line 266"/>
        <xdr:cNvSpPr>
          <a:spLocks noChangeShapeType="1"/>
        </xdr:cNvSpPr>
      </xdr:nvSpPr>
      <xdr:spPr bwMode="auto">
        <a:xfrm>
          <a:off x="64274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0710" name="Line 267"/>
        <xdr:cNvSpPr>
          <a:spLocks noChangeShapeType="1"/>
        </xdr:cNvSpPr>
      </xdr:nvSpPr>
      <xdr:spPr bwMode="auto">
        <a:xfrm>
          <a:off x="65398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0711" name="Line 268"/>
        <xdr:cNvSpPr>
          <a:spLocks noChangeShapeType="1"/>
        </xdr:cNvSpPr>
      </xdr:nvSpPr>
      <xdr:spPr bwMode="auto">
        <a:xfrm>
          <a:off x="66522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0712" name="Line 269"/>
        <xdr:cNvSpPr>
          <a:spLocks noChangeShapeType="1"/>
        </xdr:cNvSpPr>
      </xdr:nvSpPr>
      <xdr:spPr bwMode="auto">
        <a:xfrm>
          <a:off x="73266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0713" name="Line 270"/>
        <xdr:cNvSpPr>
          <a:spLocks noChangeShapeType="1"/>
        </xdr:cNvSpPr>
      </xdr:nvSpPr>
      <xdr:spPr bwMode="auto">
        <a:xfrm>
          <a:off x="74390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0714" name="Line 271"/>
        <xdr:cNvSpPr>
          <a:spLocks noChangeShapeType="1"/>
        </xdr:cNvSpPr>
      </xdr:nvSpPr>
      <xdr:spPr bwMode="auto">
        <a:xfrm>
          <a:off x="75514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0715" name="Line 272"/>
        <xdr:cNvSpPr>
          <a:spLocks noChangeShapeType="1"/>
        </xdr:cNvSpPr>
      </xdr:nvSpPr>
      <xdr:spPr bwMode="auto">
        <a:xfrm>
          <a:off x="92373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0716" name="Line 273"/>
        <xdr:cNvSpPr>
          <a:spLocks noChangeShapeType="1"/>
        </xdr:cNvSpPr>
      </xdr:nvSpPr>
      <xdr:spPr bwMode="auto">
        <a:xfrm>
          <a:off x="94621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0717" name="Line 274"/>
        <xdr:cNvSpPr>
          <a:spLocks noChangeShapeType="1"/>
        </xdr:cNvSpPr>
      </xdr:nvSpPr>
      <xdr:spPr bwMode="auto">
        <a:xfrm>
          <a:off x="95745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0718" name="Line 275"/>
        <xdr:cNvSpPr>
          <a:spLocks noChangeShapeType="1"/>
        </xdr:cNvSpPr>
      </xdr:nvSpPr>
      <xdr:spPr bwMode="auto">
        <a:xfrm>
          <a:off x="102489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0719" name="Line 276"/>
        <xdr:cNvSpPr>
          <a:spLocks noChangeShapeType="1"/>
        </xdr:cNvSpPr>
      </xdr:nvSpPr>
      <xdr:spPr bwMode="auto">
        <a:xfrm>
          <a:off x="103612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0720" name="Line 277"/>
        <xdr:cNvSpPr>
          <a:spLocks noChangeShapeType="1"/>
        </xdr:cNvSpPr>
      </xdr:nvSpPr>
      <xdr:spPr bwMode="auto">
        <a:xfrm>
          <a:off x="104736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0721" name="Line 278"/>
        <xdr:cNvSpPr>
          <a:spLocks noChangeShapeType="1"/>
        </xdr:cNvSpPr>
      </xdr:nvSpPr>
      <xdr:spPr bwMode="auto">
        <a:xfrm>
          <a:off x="39547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180722" name="Line 279"/>
        <xdr:cNvSpPr>
          <a:spLocks noChangeShapeType="1"/>
        </xdr:cNvSpPr>
      </xdr:nvSpPr>
      <xdr:spPr bwMode="auto">
        <a:xfrm>
          <a:off x="41795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0723" name="Line 280"/>
        <xdr:cNvSpPr>
          <a:spLocks noChangeShapeType="1"/>
        </xdr:cNvSpPr>
      </xdr:nvSpPr>
      <xdr:spPr bwMode="auto">
        <a:xfrm>
          <a:off x="42919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0724" name="Line 281"/>
        <xdr:cNvSpPr>
          <a:spLocks noChangeShapeType="1"/>
        </xdr:cNvSpPr>
      </xdr:nvSpPr>
      <xdr:spPr bwMode="auto">
        <a:xfrm>
          <a:off x="51911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0725" name="Line 282"/>
        <xdr:cNvSpPr>
          <a:spLocks noChangeShapeType="1"/>
        </xdr:cNvSpPr>
      </xdr:nvSpPr>
      <xdr:spPr bwMode="auto">
        <a:xfrm>
          <a:off x="53035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0726" name="Line 283"/>
        <xdr:cNvSpPr>
          <a:spLocks noChangeShapeType="1"/>
        </xdr:cNvSpPr>
      </xdr:nvSpPr>
      <xdr:spPr bwMode="auto">
        <a:xfrm>
          <a:off x="54159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0727" name="Line 284"/>
        <xdr:cNvSpPr>
          <a:spLocks noChangeShapeType="1"/>
        </xdr:cNvSpPr>
      </xdr:nvSpPr>
      <xdr:spPr bwMode="auto">
        <a:xfrm>
          <a:off x="55283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0728" name="Line 285"/>
        <xdr:cNvSpPr>
          <a:spLocks noChangeShapeType="1"/>
        </xdr:cNvSpPr>
      </xdr:nvSpPr>
      <xdr:spPr bwMode="auto">
        <a:xfrm>
          <a:off x="63150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0729" name="Line 286"/>
        <xdr:cNvSpPr>
          <a:spLocks noChangeShapeType="1"/>
        </xdr:cNvSpPr>
      </xdr:nvSpPr>
      <xdr:spPr bwMode="auto">
        <a:xfrm>
          <a:off x="68770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0730" name="Line 287"/>
        <xdr:cNvSpPr>
          <a:spLocks noChangeShapeType="1"/>
        </xdr:cNvSpPr>
      </xdr:nvSpPr>
      <xdr:spPr bwMode="auto">
        <a:xfrm>
          <a:off x="71018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0731" name="Line 288"/>
        <xdr:cNvSpPr>
          <a:spLocks noChangeShapeType="1"/>
        </xdr:cNvSpPr>
      </xdr:nvSpPr>
      <xdr:spPr bwMode="auto">
        <a:xfrm>
          <a:off x="72142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0732" name="Line 289"/>
        <xdr:cNvSpPr>
          <a:spLocks noChangeShapeType="1"/>
        </xdr:cNvSpPr>
      </xdr:nvSpPr>
      <xdr:spPr bwMode="auto">
        <a:xfrm>
          <a:off x="81133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0733" name="Line 290"/>
        <xdr:cNvSpPr>
          <a:spLocks noChangeShapeType="1"/>
        </xdr:cNvSpPr>
      </xdr:nvSpPr>
      <xdr:spPr bwMode="auto">
        <a:xfrm>
          <a:off x="82257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0734" name="Line 291"/>
        <xdr:cNvSpPr>
          <a:spLocks noChangeShapeType="1"/>
        </xdr:cNvSpPr>
      </xdr:nvSpPr>
      <xdr:spPr bwMode="auto">
        <a:xfrm>
          <a:off x="83381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0735" name="Line 292"/>
        <xdr:cNvSpPr>
          <a:spLocks noChangeShapeType="1"/>
        </xdr:cNvSpPr>
      </xdr:nvSpPr>
      <xdr:spPr bwMode="auto">
        <a:xfrm>
          <a:off x="91249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0736" name="Line 293"/>
        <xdr:cNvSpPr>
          <a:spLocks noChangeShapeType="1"/>
        </xdr:cNvSpPr>
      </xdr:nvSpPr>
      <xdr:spPr bwMode="auto">
        <a:xfrm>
          <a:off x="96869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0737" name="Line 294"/>
        <xdr:cNvSpPr>
          <a:spLocks noChangeShapeType="1"/>
        </xdr:cNvSpPr>
      </xdr:nvSpPr>
      <xdr:spPr bwMode="auto">
        <a:xfrm>
          <a:off x="100241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0738" name="Line 295"/>
        <xdr:cNvSpPr>
          <a:spLocks noChangeShapeType="1"/>
        </xdr:cNvSpPr>
      </xdr:nvSpPr>
      <xdr:spPr bwMode="auto">
        <a:xfrm>
          <a:off x="101365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0739" name="Line 296"/>
        <xdr:cNvSpPr>
          <a:spLocks noChangeShapeType="1"/>
        </xdr:cNvSpPr>
      </xdr:nvSpPr>
      <xdr:spPr bwMode="auto">
        <a:xfrm>
          <a:off x="105860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0740" name="Line 297"/>
        <xdr:cNvSpPr>
          <a:spLocks noChangeShapeType="1"/>
        </xdr:cNvSpPr>
      </xdr:nvSpPr>
      <xdr:spPr bwMode="auto">
        <a:xfrm>
          <a:off x="106984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0741" name="Line 298"/>
        <xdr:cNvSpPr>
          <a:spLocks noChangeShapeType="1"/>
        </xdr:cNvSpPr>
      </xdr:nvSpPr>
      <xdr:spPr bwMode="auto">
        <a:xfrm>
          <a:off x="112604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0742" name="Line 174"/>
        <xdr:cNvSpPr>
          <a:spLocks noChangeShapeType="1"/>
        </xdr:cNvSpPr>
      </xdr:nvSpPr>
      <xdr:spPr bwMode="auto">
        <a:xfrm>
          <a:off x="109232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180743" name="Line 175"/>
        <xdr:cNvSpPr>
          <a:spLocks noChangeShapeType="1"/>
        </xdr:cNvSpPr>
      </xdr:nvSpPr>
      <xdr:spPr bwMode="auto">
        <a:xfrm>
          <a:off x="110356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0744" name="Line 238"/>
        <xdr:cNvSpPr>
          <a:spLocks noChangeShapeType="1"/>
        </xdr:cNvSpPr>
      </xdr:nvSpPr>
      <xdr:spPr bwMode="auto">
        <a:xfrm>
          <a:off x="109232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180745" name="Line 251"/>
        <xdr:cNvSpPr>
          <a:spLocks noChangeShapeType="1"/>
        </xdr:cNvSpPr>
      </xdr:nvSpPr>
      <xdr:spPr bwMode="auto">
        <a:xfrm>
          <a:off x="110356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0746" name="Line 286"/>
        <xdr:cNvSpPr>
          <a:spLocks noChangeShapeType="1"/>
        </xdr:cNvSpPr>
      </xdr:nvSpPr>
      <xdr:spPr bwMode="auto">
        <a:xfrm>
          <a:off x="109232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289" name="Line 170"/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290" name="Line 171"/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291" name="Line 172"/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292" name="Line 173"/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293" name="Line 174"/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2294" name="Line 175"/>
        <xdr:cNvSpPr>
          <a:spLocks noChangeShapeType="1"/>
        </xdr:cNvSpPr>
      </xdr:nvSpPr>
      <xdr:spPr bwMode="auto">
        <a:xfrm>
          <a:off x="70485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295" name="Line 176"/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296" name="Line 177"/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297" name="Line 178"/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2298" name="Line 179"/>
        <xdr:cNvSpPr>
          <a:spLocks noChangeShapeType="1"/>
        </xdr:cNvSpPr>
      </xdr:nvSpPr>
      <xdr:spPr bwMode="auto">
        <a:xfrm>
          <a:off x="98583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299" name="Line 180"/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300" name="Line 181"/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301" name="Line 182"/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302" name="Line 183"/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182303" name="Line 184"/>
        <xdr:cNvSpPr>
          <a:spLocks noChangeShapeType="1"/>
        </xdr:cNvSpPr>
      </xdr:nvSpPr>
      <xdr:spPr bwMode="auto">
        <a:xfrm>
          <a:off x="116566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2304" name="Line 185"/>
        <xdr:cNvSpPr>
          <a:spLocks noChangeShapeType="1"/>
        </xdr:cNvSpPr>
      </xdr:nvSpPr>
      <xdr:spPr bwMode="auto">
        <a:xfrm>
          <a:off x="41262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305" name="Line 186"/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306" name="Line 187"/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307" name="Line 188"/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308" name="Line 189"/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309" name="Line 190"/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2310" name="Line 191"/>
        <xdr:cNvSpPr>
          <a:spLocks noChangeShapeType="1"/>
        </xdr:cNvSpPr>
      </xdr:nvSpPr>
      <xdr:spPr bwMode="auto">
        <a:xfrm>
          <a:off x="60369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311" name="Line 192"/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312" name="Line 193"/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313" name="Line 194"/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314" name="Line 195"/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315" name="Line 196"/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2316" name="Line 197"/>
        <xdr:cNvSpPr>
          <a:spLocks noChangeShapeType="1"/>
        </xdr:cNvSpPr>
      </xdr:nvSpPr>
      <xdr:spPr bwMode="auto">
        <a:xfrm>
          <a:off x="85096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2317" name="Line 198"/>
        <xdr:cNvSpPr>
          <a:spLocks noChangeShapeType="1"/>
        </xdr:cNvSpPr>
      </xdr:nvSpPr>
      <xdr:spPr bwMode="auto">
        <a:xfrm>
          <a:off x="86220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182318" name="Line 199"/>
        <xdr:cNvSpPr>
          <a:spLocks noChangeShapeType="1"/>
        </xdr:cNvSpPr>
      </xdr:nvSpPr>
      <xdr:spPr bwMode="auto">
        <a:xfrm>
          <a:off x="87344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319" name="Line 200"/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320" name="Line 201"/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321" name="Line 202"/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22" name="Line 203"/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323" name="Line 204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324" name="Line 205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182325" name="Line 206"/>
        <xdr:cNvSpPr>
          <a:spLocks noChangeShapeType="1"/>
        </xdr:cNvSpPr>
      </xdr:nvSpPr>
      <xdr:spPr bwMode="auto">
        <a:xfrm>
          <a:off x="117690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182326" name="Line 207"/>
        <xdr:cNvSpPr>
          <a:spLocks noChangeShapeType="1"/>
        </xdr:cNvSpPr>
      </xdr:nvSpPr>
      <xdr:spPr bwMode="auto">
        <a:xfrm>
          <a:off x="118814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182327" name="Line 208"/>
        <xdr:cNvSpPr>
          <a:spLocks noChangeShapeType="1"/>
        </xdr:cNvSpPr>
      </xdr:nvSpPr>
      <xdr:spPr bwMode="auto">
        <a:xfrm>
          <a:off x="123310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182328" name="Line 209"/>
        <xdr:cNvSpPr>
          <a:spLocks noChangeShapeType="1"/>
        </xdr:cNvSpPr>
      </xdr:nvSpPr>
      <xdr:spPr bwMode="auto">
        <a:xfrm>
          <a:off x="123310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329" name="Line 210"/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330" name="Line 211"/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331" name="Line 212"/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32" name="Line 213"/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182333" name="Line 214"/>
        <xdr:cNvSpPr>
          <a:spLocks noChangeShapeType="1"/>
        </xdr:cNvSpPr>
      </xdr:nvSpPr>
      <xdr:spPr bwMode="auto">
        <a:xfrm>
          <a:off x="126682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2334" name="Line 215"/>
        <xdr:cNvSpPr>
          <a:spLocks noChangeShapeType="1"/>
        </xdr:cNvSpPr>
      </xdr:nvSpPr>
      <xdr:spPr bwMode="auto">
        <a:xfrm>
          <a:off x="60369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335" name="Line 216"/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336" name="Line 217"/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337" name="Line 218"/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338" name="Line 219"/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2339" name="Line 220"/>
        <xdr:cNvSpPr>
          <a:spLocks noChangeShapeType="1"/>
        </xdr:cNvSpPr>
      </xdr:nvSpPr>
      <xdr:spPr bwMode="auto">
        <a:xfrm>
          <a:off x="64865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340" name="Line 221"/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341" name="Line 222"/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342" name="Line 223"/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343" name="Line 224"/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344" name="Line 225"/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345" name="Line 226"/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346" name="Line 227"/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2347" name="Line 228"/>
        <xdr:cNvSpPr>
          <a:spLocks noChangeShapeType="1"/>
        </xdr:cNvSpPr>
      </xdr:nvSpPr>
      <xdr:spPr bwMode="auto">
        <a:xfrm>
          <a:off x="96335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348" name="Line 229"/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49" name="Line 230"/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50" name="Line 231"/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351" name="Line 232"/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352" name="Line 233"/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353" name="Line 234"/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354" name="Line 235"/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355" name="Line 236"/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356" name="Line 237"/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357" name="Line 238"/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358" name="Line 239"/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359" name="Line 240"/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360" name="Line 241"/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361" name="Line 242"/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362" name="Line 243"/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363" name="Line 244"/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364" name="Line 245"/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365" name="Line 246"/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366" name="Line 247"/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367" name="Line 248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368" name="Line 249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369" name="Line 250"/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2370" name="Line 251"/>
        <xdr:cNvSpPr>
          <a:spLocks noChangeShapeType="1"/>
        </xdr:cNvSpPr>
      </xdr:nvSpPr>
      <xdr:spPr bwMode="auto">
        <a:xfrm>
          <a:off x="70485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2371" name="Line 252"/>
        <xdr:cNvSpPr>
          <a:spLocks noChangeShapeType="1"/>
        </xdr:cNvSpPr>
      </xdr:nvSpPr>
      <xdr:spPr bwMode="auto">
        <a:xfrm>
          <a:off x="85096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2372" name="Line 253"/>
        <xdr:cNvSpPr>
          <a:spLocks noChangeShapeType="1"/>
        </xdr:cNvSpPr>
      </xdr:nvSpPr>
      <xdr:spPr bwMode="auto">
        <a:xfrm>
          <a:off x="86220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2373" name="Line 254"/>
        <xdr:cNvSpPr>
          <a:spLocks noChangeShapeType="1"/>
        </xdr:cNvSpPr>
      </xdr:nvSpPr>
      <xdr:spPr bwMode="auto">
        <a:xfrm>
          <a:off x="98583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374" name="Line 255"/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375" name="Line 256"/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2376" name="Line 257"/>
        <xdr:cNvSpPr>
          <a:spLocks noChangeShapeType="1"/>
        </xdr:cNvSpPr>
      </xdr:nvSpPr>
      <xdr:spPr bwMode="auto">
        <a:xfrm>
          <a:off x="60369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2377" name="Line 258"/>
        <xdr:cNvSpPr>
          <a:spLocks noChangeShapeType="1"/>
        </xdr:cNvSpPr>
      </xdr:nvSpPr>
      <xdr:spPr bwMode="auto">
        <a:xfrm>
          <a:off x="35642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182378" name="Line 259"/>
        <xdr:cNvSpPr>
          <a:spLocks noChangeShapeType="1"/>
        </xdr:cNvSpPr>
      </xdr:nvSpPr>
      <xdr:spPr bwMode="auto">
        <a:xfrm>
          <a:off x="37890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2379" name="Line 260"/>
        <xdr:cNvSpPr>
          <a:spLocks noChangeShapeType="1"/>
        </xdr:cNvSpPr>
      </xdr:nvSpPr>
      <xdr:spPr bwMode="auto">
        <a:xfrm>
          <a:off x="39014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182380" name="Line 261"/>
        <xdr:cNvSpPr>
          <a:spLocks noChangeShapeType="1"/>
        </xdr:cNvSpPr>
      </xdr:nvSpPr>
      <xdr:spPr bwMode="auto">
        <a:xfrm>
          <a:off x="34518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2381" name="Line 262"/>
        <xdr:cNvSpPr>
          <a:spLocks noChangeShapeType="1"/>
        </xdr:cNvSpPr>
      </xdr:nvSpPr>
      <xdr:spPr bwMode="auto">
        <a:xfrm>
          <a:off x="41262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382" name="Line 263"/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383" name="Line 264"/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384" name="Line 265"/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2385" name="Line 266"/>
        <xdr:cNvSpPr>
          <a:spLocks noChangeShapeType="1"/>
        </xdr:cNvSpPr>
      </xdr:nvSpPr>
      <xdr:spPr bwMode="auto">
        <a:xfrm>
          <a:off x="64865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386" name="Line 267"/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387" name="Line 268"/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388" name="Line 269"/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389" name="Line 270"/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390" name="Line 271"/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391" name="Line 272"/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392" name="Line 273"/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2393" name="Line 274"/>
        <xdr:cNvSpPr>
          <a:spLocks noChangeShapeType="1"/>
        </xdr:cNvSpPr>
      </xdr:nvSpPr>
      <xdr:spPr bwMode="auto">
        <a:xfrm>
          <a:off x="96335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394" name="Line 275"/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95" name="Line 276"/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396" name="Line 277"/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2397" name="Line 278"/>
        <xdr:cNvSpPr>
          <a:spLocks noChangeShapeType="1"/>
        </xdr:cNvSpPr>
      </xdr:nvSpPr>
      <xdr:spPr bwMode="auto">
        <a:xfrm>
          <a:off x="40138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2398" name="Line 279"/>
        <xdr:cNvSpPr>
          <a:spLocks noChangeShapeType="1"/>
        </xdr:cNvSpPr>
      </xdr:nvSpPr>
      <xdr:spPr bwMode="auto">
        <a:xfrm>
          <a:off x="41262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399" name="Line 280"/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400" name="Line 281"/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401" name="Line 282"/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402" name="Line 283"/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403" name="Line 284"/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404" name="Line 285"/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405" name="Line 286"/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406" name="Line 287"/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407" name="Line 288"/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408" name="Line 289"/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409" name="Line 290"/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410" name="Line 291"/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411" name="Line 292"/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412" name="Line 293"/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413" name="Line 294"/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414" name="Line 295"/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15" name="Line 296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16" name="Line 297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417" name="Line 298"/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418" name="Line 170"/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419" name="Line 171"/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420" name="Line 172"/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421" name="Line 173"/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422" name="Line 174"/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2423" name="Line 175"/>
        <xdr:cNvSpPr>
          <a:spLocks noChangeShapeType="1"/>
        </xdr:cNvSpPr>
      </xdr:nvSpPr>
      <xdr:spPr bwMode="auto">
        <a:xfrm>
          <a:off x="70485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424" name="Line 176"/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425" name="Line 177"/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426" name="Line 178"/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2427" name="Line 179"/>
        <xdr:cNvSpPr>
          <a:spLocks noChangeShapeType="1"/>
        </xdr:cNvSpPr>
      </xdr:nvSpPr>
      <xdr:spPr bwMode="auto">
        <a:xfrm>
          <a:off x="98583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428" name="Line 180"/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429" name="Line 181"/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430" name="Line 182"/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431" name="Line 183"/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182432" name="Line 184"/>
        <xdr:cNvSpPr>
          <a:spLocks noChangeShapeType="1"/>
        </xdr:cNvSpPr>
      </xdr:nvSpPr>
      <xdr:spPr bwMode="auto">
        <a:xfrm>
          <a:off x="116566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2433" name="Line 185"/>
        <xdr:cNvSpPr>
          <a:spLocks noChangeShapeType="1"/>
        </xdr:cNvSpPr>
      </xdr:nvSpPr>
      <xdr:spPr bwMode="auto">
        <a:xfrm>
          <a:off x="41262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434" name="Line 186"/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435" name="Line 187"/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436" name="Line 188"/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437" name="Line 189"/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438" name="Line 190"/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2439" name="Line 191"/>
        <xdr:cNvSpPr>
          <a:spLocks noChangeShapeType="1"/>
        </xdr:cNvSpPr>
      </xdr:nvSpPr>
      <xdr:spPr bwMode="auto">
        <a:xfrm>
          <a:off x="56997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440" name="Line 192"/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441" name="Line 193"/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442" name="Line 194"/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443" name="Line 195"/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444" name="Line 196"/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2445" name="Line 197"/>
        <xdr:cNvSpPr>
          <a:spLocks noChangeShapeType="1"/>
        </xdr:cNvSpPr>
      </xdr:nvSpPr>
      <xdr:spPr bwMode="auto">
        <a:xfrm>
          <a:off x="85096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2446" name="Line 198"/>
        <xdr:cNvSpPr>
          <a:spLocks noChangeShapeType="1"/>
        </xdr:cNvSpPr>
      </xdr:nvSpPr>
      <xdr:spPr bwMode="auto">
        <a:xfrm>
          <a:off x="86220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182447" name="Line 199"/>
        <xdr:cNvSpPr>
          <a:spLocks noChangeShapeType="1"/>
        </xdr:cNvSpPr>
      </xdr:nvSpPr>
      <xdr:spPr bwMode="auto">
        <a:xfrm>
          <a:off x="87344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448" name="Line 200"/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449" name="Line 201"/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450" name="Line 202"/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451" name="Line 203"/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52" name="Line 204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53" name="Line 205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182454" name="Line 206"/>
        <xdr:cNvSpPr>
          <a:spLocks noChangeShapeType="1"/>
        </xdr:cNvSpPr>
      </xdr:nvSpPr>
      <xdr:spPr bwMode="auto">
        <a:xfrm>
          <a:off x="117690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182455" name="Line 207"/>
        <xdr:cNvSpPr>
          <a:spLocks noChangeShapeType="1"/>
        </xdr:cNvSpPr>
      </xdr:nvSpPr>
      <xdr:spPr bwMode="auto">
        <a:xfrm>
          <a:off x="118814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182456" name="Line 208"/>
        <xdr:cNvSpPr>
          <a:spLocks noChangeShapeType="1"/>
        </xdr:cNvSpPr>
      </xdr:nvSpPr>
      <xdr:spPr bwMode="auto">
        <a:xfrm>
          <a:off x="124434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182457" name="Line 209"/>
        <xdr:cNvSpPr>
          <a:spLocks noChangeShapeType="1"/>
        </xdr:cNvSpPr>
      </xdr:nvSpPr>
      <xdr:spPr bwMode="auto">
        <a:xfrm>
          <a:off x="124434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2458" name="Line 210"/>
        <xdr:cNvSpPr>
          <a:spLocks noChangeShapeType="1"/>
        </xdr:cNvSpPr>
      </xdr:nvSpPr>
      <xdr:spPr bwMode="auto">
        <a:xfrm>
          <a:off x="73856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2459" name="Line 211"/>
        <xdr:cNvSpPr>
          <a:spLocks noChangeShapeType="1"/>
        </xdr:cNvSpPr>
      </xdr:nvSpPr>
      <xdr:spPr bwMode="auto">
        <a:xfrm>
          <a:off x="92964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460" name="Line 212"/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2461" name="Line 213"/>
        <xdr:cNvSpPr>
          <a:spLocks noChangeShapeType="1"/>
        </xdr:cNvSpPr>
      </xdr:nvSpPr>
      <xdr:spPr bwMode="auto">
        <a:xfrm>
          <a:off x="105327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182462" name="Line 214"/>
        <xdr:cNvSpPr>
          <a:spLocks noChangeShapeType="1"/>
        </xdr:cNvSpPr>
      </xdr:nvSpPr>
      <xdr:spPr bwMode="auto">
        <a:xfrm>
          <a:off x="126682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182463" name="Line 215"/>
        <xdr:cNvSpPr>
          <a:spLocks noChangeShapeType="1"/>
        </xdr:cNvSpPr>
      </xdr:nvSpPr>
      <xdr:spPr bwMode="auto">
        <a:xfrm>
          <a:off x="61493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464" name="Line 216"/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465" name="Line 217"/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466" name="Line 218"/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467" name="Line 219"/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2468" name="Line 220"/>
        <xdr:cNvSpPr>
          <a:spLocks noChangeShapeType="1"/>
        </xdr:cNvSpPr>
      </xdr:nvSpPr>
      <xdr:spPr bwMode="auto">
        <a:xfrm>
          <a:off x="64865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469" name="Line 221"/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470" name="Line 222"/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2471" name="Line 223"/>
        <xdr:cNvSpPr>
          <a:spLocks noChangeShapeType="1"/>
        </xdr:cNvSpPr>
      </xdr:nvSpPr>
      <xdr:spPr bwMode="auto">
        <a:xfrm>
          <a:off x="73856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472" name="Line 224"/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473" name="Line 225"/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2474" name="Line 226"/>
        <xdr:cNvSpPr>
          <a:spLocks noChangeShapeType="1"/>
        </xdr:cNvSpPr>
      </xdr:nvSpPr>
      <xdr:spPr bwMode="auto">
        <a:xfrm>
          <a:off x="92964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475" name="Line 227"/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2476" name="Line 228"/>
        <xdr:cNvSpPr>
          <a:spLocks noChangeShapeType="1"/>
        </xdr:cNvSpPr>
      </xdr:nvSpPr>
      <xdr:spPr bwMode="auto">
        <a:xfrm>
          <a:off x="96335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477" name="Line 229"/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478" name="Line 230"/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2479" name="Line 231"/>
        <xdr:cNvSpPr>
          <a:spLocks noChangeShapeType="1"/>
        </xdr:cNvSpPr>
      </xdr:nvSpPr>
      <xdr:spPr bwMode="auto">
        <a:xfrm>
          <a:off x="105327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480" name="Line 232"/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481" name="Line 233"/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482" name="Line 234"/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483" name="Line 235"/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484" name="Line 236"/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485" name="Line 237"/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486" name="Line 238"/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487" name="Line 239"/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488" name="Line 240"/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489" name="Line 241"/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490" name="Line 242"/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491" name="Line 243"/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492" name="Line 244"/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493" name="Line 245"/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494" name="Line 246"/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495" name="Line 247"/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96" name="Line 248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497" name="Line 249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498" name="Line 250"/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182499" name="Line 251"/>
        <xdr:cNvSpPr>
          <a:spLocks noChangeShapeType="1"/>
        </xdr:cNvSpPr>
      </xdr:nvSpPr>
      <xdr:spPr bwMode="auto">
        <a:xfrm>
          <a:off x="70485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82500" name="Line 252"/>
        <xdr:cNvSpPr>
          <a:spLocks noChangeShapeType="1"/>
        </xdr:cNvSpPr>
      </xdr:nvSpPr>
      <xdr:spPr bwMode="auto">
        <a:xfrm>
          <a:off x="85096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182501" name="Line 253"/>
        <xdr:cNvSpPr>
          <a:spLocks noChangeShapeType="1"/>
        </xdr:cNvSpPr>
      </xdr:nvSpPr>
      <xdr:spPr bwMode="auto">
        <a:xfrm>
          <a:off x="86220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182502" name="Line 254"/>
        <xdr:cNvSpPr>
          <a:spLocks noChangeShapeType="1"/>
        </xdr:cNvSpPr>
      </xdr:nvSpPr>
      <xdr:spPr bwMode="auto">
        <a:xfrm>
          <a:off x="98583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503" name="Line 255"/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182504" name="Line 256"/>
        <xdr:cNvSpPr>
          <a:spLocks noChangeShapeType="1"/>
        </xdr:cNvSpPr>
      </xdr:nvSpPr>
      <xdr:spPr bwMode="auto">
        <a:xfrm>
          <a:off x="115443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2505" name="Line 257"/>
        <xdr:cNvSpPr>
          <a:spLocks noChangeShapeType="1"/>
        </xdr:cNvSpPr>
      </xdr:nvSpPr>
      <xdr:spPr bwMode="auto">
        <a:xfrm>
          <a:off x="56997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2506" name="Line 258"/>
        <xdr:cNvSpPr>
          <a:spLocks noChangeShapeType="1"/>
        </xdr:cNvSpPr>
      </xdr:nvSpPr>
      <xdr:spPr bwMode="auto">
        <a:xfrm>
          <a:off x="35642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182507" name="Line 259"/>
        <xdr:cNvSpPr>
          <a:spLocks noChangeShapeType="1"/>
        </xdr:cNvSpPr>
      </xdr:nvSpPr>
      <xdr:spPr bwMode="auto">
        <a:xfrm>
          <a:off x="37890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2508" name="Line 260"/>
        <xdr:cNvSpPr>
          <a:spLocks noChangeShapeType="1"/>
        </xdr:cNvSpPr>
      </xdr:nvSpPr>
      <xdr:spPr bwMode="auto">
        <a:xfrm>
          <a:off x="39014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182509" name="Line 261"/>
        <xdr:cNvSpPr>
          <a:spLocks noChangeShapeType="1"/>
        </xdr:cNvSpPr>
      </xdr:nvSpPr>
      <xdr:spPr bwMode="auto">
        <a:xfrm>
          <a:off x="34518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182510" name="Line 262"/>
        <xdr:cNvSpPr>
          <a:spLocks noChangeShapeType="1"/>
        </xdr:cNvSpPr>
      </xdr:nvSpPr>
      <xdr:spPr bwMode="auto">
        <a:xfrm>
          <a:off x="4127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2511" name="Line 263"/>
        <xdr:cNvSpPr>
          <a:spLocks noChangeShapeType="1"/>
        </xdr:cNvSpPr>
      </xdr:nvSpPr>
      <xdr:spPr bwMode="auto">
        <a:xfrm>
          <a:off x="44634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182512" name="Line 264"/>
        <xdr:cNvSpPr>
          <a:spLocks noChangeShapeType="1"/>
        </xdr:cNvSpPr>
      </xdr:nvSpPr>
      <xdr:spPr bwMode="auto">
        <a:xfrm>
          <a:off x="50253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2513" name="Line 265"/>
        <xdr:cNvSpPr>
          <a:spLocks noChangeShapeType="1"/>
        </xdr:cNvSpPr>
      </xdr:nvSpPr>
      <xdr:spPr bwMode="auto">
        <a:xfrm>
          <a:off x="51377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2514" name="Line 266"/>
        <xdr:cNvSpPr>
          <a:spLocks noChangeShapeType="1"/>
        </xdr:cNvSpPr>
      </xdr:nvSpPr>
      <xdr:spPr bwMode="auto">
        <a:xfrm>
          <a:off x="64865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2515" name="Line 267"/>
        <xdr:cNvSpPr>
          <a:spLocks noChangeShapeType="1"/>
        </xdr:cNvSpPr>
      </xdr:nvSpPr>
      <xdr:spPr bwMode="auto">
        <a:xfrm>
          <a:off x="65989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2516" name="Line 268"/>
        <xdr:cNvSpPr>
          <a:spLocks noChangeShapeType="1"/>
        </xdr:cNvSpPr>
      </xdr:nvSpPr>
      <xdr:spPr bwMode="auto">
        <a:xfrm>
          <a:off x="671131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2517" name="Line 269"/>
        <xdr:cNvSpPr>
          <a:spLocks noChangeShapeType="1"/>
        </xdr:cNvSpPr>
      </xdr:nvSpPr>
      <xdr:spPr bwMode="auto">
        <a:xfrm>
          <a:off x="73856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2518" name="Line 270"/>
        <xdr:cNvSpPr>
          <a:spLocks noChangeShapeType="1"/>
        </xdr:cNvSpPr>
      </xdr:nvSpPr>
      <xdr:spPr bwMode="auto">
        <a:xfrm>
          <a:off x="74980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2519" name="Line 271"/>
        <xdr:cNvSpPr>
          <a:spLocks noChangeShapeType="1"/>
        </xdr:cNvSpPr>
      </xdr:nvSpPr>
      <xdr:spPr bwMode="auto">
        <a:xfrm>
          <a:off x="76104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182520" name="Line 272"/>
        <xdr:cNvSpPr>
          <a:spLocks noChangeShapeType="1"/>
        </xdr:cNvSpPr>
      </xdr:nvSpPr>
      <xdr:spPr bwMode="auto">
        <a:xfrm>
          <a:off x="929640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182521" name="Line 273"/>
        <xdr:cNvSpPr>
          <a:spLocks noChangeShapeType="1"/>
        </xdr:cNvSpPr>
      </xdr:nvSpPr>
      <xdr:spPr bwMode="auto">
        <a:xfrm>
          <a:off x="95211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182522" name="Line 274"/>
        <xdr:cNvSpPr>
          <a:spLocks noChangeShapeType="1"/>
        </xdr:cNvSpPr>
      </xdr:nvSpPr>
      <xdr:spPr bwMode="auto">
        <a:xfrm>
          <a:off x="963358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182523" name="Line 275"/>
        <xdr:cNvSpPr>
          <a:spLocks noChangeShapeType="1"/>
        </xdr:cNvSpPr>
      </xdr:nvSpPr>
      <xdr:spPr bwMode="auto">
        <a:xfrm>
          <a:off x="1030795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182524" name="Line 276"/>
        <xdr:cNvSpPr>
          <a:spLocks noChangeShapeType="1"/>
        </xdr:cNvSpPr>
      </xdr:nvSpPr>
      <xdr:spPr bwMode="auto">
        <a:xfrm>
          <a:off x="104203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182525" name="Line 277"/>
        <xdr:cNvSpPr>
          <a:spLocks noChangeShapeType="1"/>
        </xdr:cNvSpPr>
      </xdr:nvSpPr>
      <xdr:spPr bwMode="auto">
        <a:xfrm>
          <a:off x="105327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2526" name="Line 278"/>
        <xdr:cNvSpPr>
          <a:spLocks noChangeShapeType="1"/>
        </xdr:cNvSpPr>
      </xdr:nvSpPr>
      <xdr:spPr bwMode="auto">
        <a:xfrm>
          <a:off x="40138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182527" name="Line 279"/>
        <xdr:cNvSpPr>
          <a:spLocks noChangeShapeType="1"/>
        </xdr:cNvSpPr>
      </xdr:nvSpPr>
      <xdr:spPr bwMode="auto">
        <a:xfrm>
          <a:off x="42386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2528" name="Line 280"/>
        <xdr:cNvSpPr>
          <a:spLocks noChangeShapeType="1"/>
        </xdr:cNvSpPr>
      </xdr:nvSpPr>
      <xdr:spPr bwMode="auto">
        <a:xfrm>
          <a:off x="43510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2529" name="Line 281"/>
        <xdr:cNvSpPr>
          <a:spLocks noChangeShapeType="1"/>
        </xdr:cNvSpPr>
      </xdr:nvSpPr>
      <xdr:spPr bwMode="auto">
        <a:xfrm>
          <a:off x="52501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2530" name="Line 282"/>
        <xdr:cNvSpPr>
          <a:spLocks noChangeShapeType="1"/>
        </xdr:cNvSpPr>
      </xdr:nvSpPr>
      <xdr:spPr bwMode="auto">
        <a:xfrm>
          <a:off x="53625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2531" name="Line 283"/>
        <xdr:cNvSpPr>
          <a:spLocks noChangeShapeType="1"/>
        </xdr:cNvSpPr>
      </xdr:nvSpPr>
      <xdr:spPr bwMode="auto">
        <a:xfrm>
          <a:off x="54749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2532" name="Line 284"/>
        <xdr:cNvSpPr>
          <a:spLocks noChangeShapeType="1"/>
        </xdr:cNvSpPr>
      </xdr:nvSpPr>
      <xdr:spPr bwMode="auto">
        <a:xfrm>
          <a:off x="55873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2533" name="Line 285"/>
        <xdr:cNvSpPr>
          <a:spLocks noChangeShapeType="1"/>
        </xdr:cNvSpPr>
      </xdr:nvSpPr>
      <xdr:spPr bwMode="auto">
        <a:xfrm>
          <a:off x="63741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182534" name="Line 286"/>
        <xdr:cNvSpPr>
          <a:spLocks noChangeShapeType="1"/>
        </xdr:cNvSpPr>
      </xdr:nvSpPr>
      <xdr:spPr bwMode="auto">
        <a:xfrm>
          <a:off x="69361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2535" name="Line 287"/>
        <xdr:cNvSpPr>
          <a:spLocks noChangeShapeType="1"/>
        </xdr:cNvSpPr>
      </xdr:nvSpPr>
      <xdr:spPr bwMode="auto">
        <a:xfrm>
          <a:off x="716089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2536" name="Line 288"/>
        <xdr:cNvSpPr>
          <a:spLocks noChangeShapeType="1"/>
        </xdr:cNvSpPr>
      </xdr:nvSpPr>
      <xdr:spPr bwMode="auto">
        <a:xfrm>
          <a:off x="727329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182537" name="Line 289"/>
        <xdr:cNvSpPr>
          <a:spLocks noChangeShapeType="1"/>
        </xdr:cNvSpPr>
      </xdr:nvSpPr>
      <xdr:spPr bwMode="auto">
        <a:xfrm>
          <a:off x="817245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2538" name="Line 290"/>
        <xdr:cNvSpPr>
          <a:spLocks noChangeShapeType="1"/>
        </xdr:cNvSpPr>
      </xdr:nvSpPr>
      <xdr:spPr bwMode="auto">
        <a:xfrm>
          <a:off x="828484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182539" name="Line 291"/>
        <xdr:cNvSpPr>
          <a:spLocks noChangeShapeType="1"/>
        </xdr:cNvSpPr>
      </xdr:nvSpPr>
      <xdr:spPr bwMode="auto">
        <a:xfrm>
          <a:off x="83972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182540" name="Line 292"/>
        <xdr:cNvSpPr>
          <a:spLocks noChangeShapeType="1"/>
        </xdr:cNvSpPr>
      </xdr:nvSpPr>
      <xdr:spPr bwMode="auto">
        <a:xfrm>
          <a:off x="918400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182541" name="Line 293"/>
        <xdr:cNvSpPr>
          <a:spLocks noChangeShapeType="1"/>
        </xdr:cNvSpPr>
      </xdr:nvSpPr>
      <xdr:spPr bwMode="auto">
        <a:xfrm>
          <a:off x="974598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182542" name="Line 294"/>
        <xdr:cNvSpPr>
          <a:spLocks noChangeShapeType="1"/>
        </xdr:cNvSpPr>
      </xdr:nvSpPr>
      <xdr:spPr bwMode="auto">
        <a:xfrm>
          <a:off x="1008316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182543" name="Line 295"/>
        <xdr:cNvSpPr>
          <a:spLocks noChangeShapeType="1"/>
        </xdr:cNvSpPr>
      </xdr:nvSpPr>
      <xdr:spPr bwMode="auto">
        <a:xfrm>
          <a:off x="1019556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544" name="Line 296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182545" name="Line 297"/>
        <xdr:cNvSpPr>
          <a:spLocks noChangeShapeType="1"/>
        </xdr:cNvSpPr>
      </xdr:nvSpPr>
      <xdr:spPr bwMode="auto">
        <a:xfrm>
          <a:off x="1064514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182546" name="Line 298"/>
        <xdr:cNvSpPr>
          <a:spLocks noChangeShapeType="1"/>
        </xdr:cNvSpPr>
      </xdr:nvSpPr>
      <xdr:spPr bwMode="auto">
        <a:xfrm>
          <a:off x="1131951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2547" name="Line 205"/>
        <xdr:cNvSpPr>
          <a:spLocks noChangeShapeType="1"/>
        </xdr:cNvSpPr>
      </xdr:nvSpPr>
      <xdr:spPr bwMode="auto">
        <a:xfrm>
          <a:off x="107575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2548" name="Line 249"/>
        <xdr:cNvSpPr>
          <a:spLocks noChangeShapeType="1"/>
        </xdr:cNvSpPr>
      </xdr:nvSpPr>
      <xdr:spPr bwMode="auto">
        <a:xfrm>
          <a:off x="107575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182549" name="Line 297"/>
        <xdr:cNvSpPr>
          <a:spLocks noChangeShapeType="1"/>
        </xdr:cNvSpPr>
      </xdr:nvSpPr>
      <xdr:spPr bwMode="auto">
        <a:xfrm>
          <a:off x="1075753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2550" name="Line 174"/>
        <xdr:cNvSpPr>
          <a:spLocks noChangeShapeType="1"/>
        </xdr:cNvSpPr>
      </xdr:nvSpPr>
      <xdr:spPr bwMode="auto">
        <a:xfrm>
          <a:off x="109823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182551" name="Line 175"/>
        <xdr:cNvSpPr>
          <a:spLocks noChangeShapeType="1"/>
        </xdr:cNvSpPr>
      </xdr:nvSpPr>
      <xdr:spPr bwMode="auto">
        <a:xfrm>
          <a:off x="110947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2552" name="Line 238"/>
        <xdr:cNvSpPr>
          <a:spLocks noChangeShapeType="1"/>
        </xdr:cNvSpPr>
      </xdr:nvSpPr>
      <xdr:spPr bwMode="auto">
        <a:xfrm>
          <a:off x="109823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182553" name="Line 251"/>
        <xdr:cNvSpPr>
          <a:spLocks noChangeShapeType="1"/>
        </xdr:cNvSpPr>
      </xdr:nvSpPr>
      <xdr:spPr bwMode="auto">
        <a:xfrm>
          <a:off x="1109472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182554" name="Line 286"/>
        <xdr:cNvSpPr>
          <a:spLocks noChangeShapeType="1"/>
        </xdr:cNvSpPr>
      </xdr:nvSpPr>
      <xdr:spPr bwMode="auto">
        <a:xfrm>
          <a:off x="1098232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181500" name="Line 170"/>
        <xdr:cNvSpPr>
          <a:spLocks noChangeShapeType="1"/>
        </xdr:cNvSpPr>
      </xdr:nvSpPr>
      <xdr:spPr bwMode="auto">
        <a:xfrm>
          <a:off x="20545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181501" name="Line 171"/>
        <xdr:cNvSpPr>
          <a:spLocks noChangeShapeType="1"/>
        </xdr:cNvSpPr>
      </xdr:nvSpPr>
      <xdr:spPr bwMode="auto">
        <a:xfrm>
          <a:off x="21669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181502" name="Line 172"/>
        <xdr:cNvSpPr>
          <a:spLocks noChangeShapeType="1"/>
        </xdr:cNvSpPr>
      </xdr:nvSpPr>
      <xdr:spPr bwMode="auto">
        <a:xfrm>
          <a:off x="22793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181503" name="Line 173"/>
        <xdr:cNvSpPr>
          <a:spLocks noChangeShapeType="1"/>
        </xdr:cNvSpPr>
      </xdr:nvSpPr>
      <xdr:spPr bwMode="auto">
        <a:xfrm>
          <a:off x="32908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81504" name="Line 174"/>
        <xdr:cNvSpPr>
          <a:spLocks noChangeShapeType="1"/>
        </xdr:cNvSpPr>
      </xdr:nvSpPr>
      <xdr:spPr bwMode="auto">
        <a:xfrm>
          <a:off x="34032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181505" name="Line 175"/>
        <xdr:cNvSpPr>
          <a:spLocks noChangeShapeType="1"/>
        </xdr:cNvSpPr>
      </xdr:nvSpPr>
      <xdr:spPr bwMode="auto">
        <a:xfrm>
          <a:off x="35156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181506" name="Line 176"/>
        <xdr:cNvSpPr>
          <a:spLocks noChangeShapeType="1"/>
        </xdr:cNvSpPr>
      </xdr:nvSpPr>
      <xdr:spPr bwMode="auto">
        <a:xfrm>
          <a:off x="43024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1507" name="Line 177"/>
        <xdr:cNvSpPr>
          <a:spLocks noChangeShapeType="1"/>
        </xdr:cNvSpPr>
      </xdr:nvSpPr>
      <xdr:spPr bwMode="auto">
        <a:xfrm>
          <a:off x="44148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1508" name="Line 178"/>
        <xdr:cNvSpPr>
          <a:spLocks noChangeShapeType="1"/>
        </xdr:cNvSpPr>
      </xdr:nvSpPr>
      <xdr:spPr bwMode="auto">
        <a:xfrm>
          <a:off x="45272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181509" name="Line 179"/>
        <xdr:cNvSpPr>
          <a:spLocks noChangeShapeType="1"/>
        </xdr:cNvSpPr>
      </xdr:nvSpPr>
      <xdr:spPr bwMode="auto">
        <a:xfrm>
          <a:off x="59883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1510" name="Line 180"/>
        <xdr:cNvSpPr>
          <a:spLocks noChangeShapeType="1"/>
        </xdr:cNvSpPr>
      </xdr:nvSpPr>
      <xdr:spPr bwMode="auto">
        <a:xfrm>
          <a:off x="610076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181511" name="Line 181"/>
        <xdr:cNvSpPr>
          <a:spLocks noChangeShapeType="1"/>
        </xdr:cNvSpPr>
      </xdr:nvSpPr>
      <xdr:spPr bwMode="auto">
        <a:xfrm>
          <a:off x="62131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181512" name="Line 182"/>
        <xdr:cNvSpPr>
          <a:spLocks noChangeShapeType="1"/>
        </xdr:cNvSpPr>
      </xdr:nvSpPr>
      <xdr:spPr bwMode="auto">
        <a:xfrm>
          <a:off x="68875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1513" name="Line 183"/>
        <xdr:cNvSpPr>
          <a:spLocks noChangeShapeType="1"/>
        </xdr:cNvSpPr>
      </xdr:nvSpPr>
      <xdr:spPr bwMode="auto">
        <a:xfrm>
          <a:off x="72247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181514" name="Line 184"/>
        <xdr:cNvSpPr>
          <a:spLocks noChangeShapeType="1"/>
        </xdr:cNvSpPr>
      </xdr:nvSpPr>
      <xdr:spPr bwMode="auto">
        <a:xfrm>
          <a:off x="733710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81515" name="Line 185"/>
        <xdr:cNvSpPr>
          <a:spLocks noChangeShapeType="1"/>
        </xdr:cNvSpPr>
      </xdr:nvSpPr>
      <xdr:spPr bwMode="auto">
        <a:xfrm>
          <a:off x="11553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81516" name="Line 186"/>
        <xdr:cNvSpPr>
          <a:spLocks noChangeShapeType="1"/>
        </xdr:cNvSpPr>
      </xdr:nvSpPr>
      <xdr:spPr bwMode="auto">
        <a:xfrm>
          <a:off x="13801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81517" name="Line 187"/>
        <xdr:cNvSpPr>
          <a:spLocks noChangeShapeType="1"/>
        </xdr:cNvSpPr>
      </xdr:nvSpPr>
      <xdr:spPr bwMode="auto">
        <a:xfrm>
          <a:off x="14925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181518" name="Line 188"/>
        <xdr:cNvSpPr>
          <a:spLocks noChangeShapeType="1"/>
        </xdr:cNvSpPr>
      </xdr:nvSpPr>
      <xdr:spPr bwMode="auto">
        <a:xfrm>
          <a:off x="23917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181519" name="Line 189"/>
        <xdr:cNvSpPr>
          <a:spLocks noChangeShapeType="1"/>
        </xdr:cNvSpPr>
      </xdr:nvSpPr>
      <xdr:spPr bwMode="auto">
        <a:xfrm>
          <a:off x="250412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181520" name="Line 190"/>
        <xdr:cNvSpPr>
          <a:spLocks noChangeShapeType="1"/>
        </xdr:cNvSpPr>
      </xdr:nvSpPr>
      <xdr:spPr bwMode="auto">
        <a:xfrm>
          <a:off x="261651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181521" name="Line 191"/>
        <xdr:cNvSpPr>
          <a:spLocks noChangeShapeType="1"/>
        </xdr:cNvSpPr>
      </xdr:nvSpPr>
      <xdr:spPr bwMode="auto">
        <a:xfrm>
          <a:off x="27289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181522" name="Line 192"/>
        <xdr:cNvSpPr>
          <a:spLocks noChangeShapeType="1"/>
        </xdr:cNvSpPr>
      </xdr:nvSpPr>
      <xdr:spPr bwMode="auto">
        <a:xfrm>
          <a:off x="31784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1523" name="Line 193"/>
        <xdr:cNvSpPr>
          <a:spLocks noChangeShapeType="1"/>
        </xdr:cNvSpPr>
      </xdr:nvSpPr>
      <xdr:spPr bwMode="auto">
        <a:xfrm>
          <a:off x="36280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181524" name="Line 194"/>
        <xdr:cNvSpPr>
          <a:spLocks noChangeShapeType="1"/>
        </xdr:cNvSpPr>
      </xdr:nvSpPr>
      <xdr:spPr bwMode="auto">
        <a:xfrm>
          <a:off x="37404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1525" name="Line 195"/>
        <xdr:cNvSpPr>
          <a:spLocks noChangeShapeType="1"/>
        </xdr:cNvSpPr>
      </xdr:nvSpPr>
      <xdr:spPr bwMode="auto">
        <a:xfrm>
          <a:off x="40776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1526" name="Line 196"/>
        <xdr:cNvSpPr>
          <a:spLocks noChangeShapeType="1"/>
        </xdr:cNvSpPr>
      </xdr:nvSpPr>
      <xdr:spPr bwMode="auto">
        <a:xfrm>
          <a:off x="41900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1527" name="Line 197"/>
        <xdr:cNvSpPr>
          <a:spLocks noChangeShapeType="1"/>
        </xdr:cNvSpPr>
      </xdr:nvSpPr>
      <xdr:spPr bwMode="auto">
        <a:xfrm>
          <a:off x="45272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1528" name="Line 198"/>
        <xdr:cNvSpPr>
          <a:spLocks noChangeShapeType="1"/>
        </xdr:cNvSpPr>
      </xdr:nvSpPr>
      <xdr:spPr bwMode="auto">
        <a:xfrm>
          <a:off x="52016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181529" name="Line 199"/>
        <xdr:cNvSpPr>
          <a:spLocks noChangeShapeType="1"/>
        </xdr:cNvSpPr>
      </xdr:nvSpPr>
      <xdr:spPr bwMode="auto">
        <a:xfrm>
          <a:off x="531399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1530" name="Line 200"/>
        <xdr:cNvSpPr>
          <a:spLocks noChangeShapeType="1"/>
        </xdr:cNvSpPr>
      </xdr:nvSpPr>
      <xdr:spPr bwMode="auto">
        <a:xfrm>
          <a:off x="54263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181531" name="Line 201"/>
        <xdr:cNvSpPr>
          <a:spLocks noChangeShapeType="1"/>
        </xdr:cNvSpPr>
      </xdr:nvSpPr>
      <xdr:spPr bwMode="auto">
        <a:xfrm>
          <a:off x="58759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181532" name="Line 202"/>
        <xdr:cNvSpPr>
          <a:spLocks noChangeShapeType="1"/>
        </xdr:cNvSpPr>
      </xdr:nvSpPr>
      <xdr:spPr bwMode="auto">
        <a:xfrm>
          <a:off x="63255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1533" name="Line 203"/>
        <xdr:cNvSpPr>
          <a:spLocks noChangeShapeType="1"/>
        </xdr:cNvSpPr>
      </xdr:nvSpPr>
      <xdr:spPr bwMode="auto">
        <a:xfrm>
          <a:off x="64379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1534" name="Line 204"/>
        <xdr:cNvSpPr>
          <a:spLocks noChangeShapeType="1"/>
        </xdr:cNvSpPr>
      </xdr:nvSpPr>
      <xdr:spPr bwMode="auto">
        <a:xfrm>
          <a:off x="66627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1535" name="Line 205"/>
        <xdr:cNvSpPr>
          <a:spLocks noChangeShapeType="1"/>
        </xdr:cNvSpPr>
      </xdr:nvSpPr>
      <xdr:spPr bwMode="auto">
        <a:xfrm>
          <a:off x="67751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1536" name="Line 206"/>
        <xdr:cNvSpPr>
          <a:spLocks noChangeShapeType="1"/>
        </xdr:cNvSpPr>
      </xdr:nvSpPr>
      <xdr:spPr bwMode="auto">
        <a:xfrm>
          <a:off x="74495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181537" name="Line 207"/>
        <xdr:cNvSpPr>
          <a:spLocks noChangeShapeType="1"/>
        </xdr:cNvSpPr>
      </xdr:nvSpPr>
      <xdr:spPr bwMode="auto">
        <a:xfrm>
          <a:off x="756189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1538" name="Line 208"/>
        <xdr:cNvSpPr>
          <a:spLocks noChangeShapeType="1"/>
        </xdr:cNvSpPr>
      </xdr:nvSpPr>
      <xdr:spPr bwMode="auto">
        <a:xfrm>
          <a:off x="76742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181539" name="Line 209"/>
        <xdr:cNvSpPr>
          <a:spLocks noChangeShapeType="1"/>
        </xdr:cNvSpPr>
      </xdr:nvSpPr>
      <xdr:spPr bwMode="auto">
        <a:xfrm>
          <a:off x="76742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1540" name="Line 210"/>
        <xdr:cNvSpPr>
          <a:spLocks noChangeShapeType="1"/>
        </xdr:cNvSpPr>
      </xdr:nvSpPr>
      <xdr:spPr bwMode="auto">
        <a:xfrm>
          <a:off x="39652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1541" name="Line 211"/>
        <xdr:cNvSpPr>
          <a:spLocks noChangeShapeType="1"/>
        </xdr:cNvSpPr>
      </xdr:nvSpPr>
      <xdr:spPr bwMode="auto">
        <a:xfrm>
          <a:off x="55387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1542" name="Line 212"/>
        <xdr:cNvSpPr>
          <a:spLocks noChangeShapeType="1"/>
        </xdr:cNvSpPr>
      </xdr:nvSpPr>
      <xdr:spPr bwMode="auto">
        <a:xfrm>
          <a:off x="56511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1543" name="Line 213"/>
        <xdr:cNvSpPr>
          <a:spLocks noChangeShapeType="1"/>
        </xdr:cNvSpPr>
      </xdr:nvSpPr>
      <xdr:spPr bwMode="auto">
        <a:xfrm>
          <a:off x="65503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81544" name="Line 214"/>
        <xdr:cNvSpPr>
          <a:spLocks noChangeShapeType="1"/>
        </xdr:cNvSpPr>
      </xdr:nvSpPr>
      <xdr:spPr bwMode="auto">
        <a:xfrm>
          <a:off x="834866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181545" name="Line 215"/>
        <xdr:cNvSpPr>
          <a:spLocks noChangeShapeType="1"/>
        </xdr:cNvSpPr>
      </xdr:nvSpPr>
      <xdr:spPr bwMode="auto">
        <a:xfrm>
          <a:off x="284130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81546" name="Line 216"/>
        <xdr:cNvSpPr>
          <a:spLocks noChangeShapeType="1"/>
        </xdr:cNvSpPr>
      </xdr:nvSpPr>
      <xdr:spPr bwMode="auto">
        <a:xfrm>
          <a:off x="29537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81547" name="Line 217"/>
        <xdr:cNvSpPr>
          <a:spLocks noChangeShapeType="1"/>
        </xdr:cNvSpPr>
      </xdr:nvSpPr>
      <xdr:spPr bwMode="auto">
        <a:xfrm>
          <a:off x="14925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181548" name="Line 218"/>
        <xdr:cNvSpPr>
          <a:spLocks noChangeShapeType="1"/>
        </xdr:cNvSpPr>
      </xdr:nvSpPr>
      <xdr:spPr bwMode="auto">
        <a:xfrm>
          <a:off x="20545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181549" name="Line 219"/>
        <xdr:cNvSpPr>
          <a:spLocks noChangeShapeType="1"/>
        </xdr:cNvSpPr>
      </xdr:nvSpPr>
      <xdr:spPr bwMode="auto">
        <a:xfrm>
          <a:off x="21669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81550" name="Line 220"/>
        <xdr:cNvSpPr>
          <a:spLocks noChangeShapeType="1"/>
        </xdr:cNvSpPr>
      </xdr:nvSpPr>
      <xdr:spPr bwMode="auto">
        <a:xfrm>
          <a:off x="306609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181551" name="Line 221"/>
        <xdr:cNvSpPr>
          <a:spLocks noChangeShapeType="1"/>
        </xdr:cNvSpPr>
      </xdr:nvSpPr>
      <xdr:spPr bwMode="auto">
        <a:xfrm>
          <a:off x="31784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181552" name="Line 222"/>
        <xdr:cNvSpPr>
          <a:spLocks noChangeShapeType="1"/>
        </xdr:cNvSpPr>
      </xdr:nvSpPr>
      <xdr:spPr bwMode="auto">
        <a:xfrm>
          <a:off x="32908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1553" name="Line 223"/>
        <xdr:cNvSpPr>
          <a:spLocks noChangeShapeType="1"/>
        </xdr:cNvSpPr>
      </xdr:nvSpPr>
      <xdr:spPr bwMode="auto">
        <a:xfrm>
          <a:off x="39652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1554" name="Line 224"/>
        <xdr:cNvSpPr>
          <a:spLocks noChangeShapeType="1"/>
        </xdr:cNvSpPr>
      </xdr:nvSpPr>
      <xdr:spPr bwMode="auto">
        <a:xfrm>
          <a:off x="40776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1555" name="Line 225"/>
        <xdr:cNvSpPr>
          <a:spLocks noChangeShapeType="1"/>
        </xdr:cNvSpPr>
      </xdr:nvSpPr>
      <xdr:spPr bwMode="auto">
        <a:xfrm>
          <a:off x="41900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1556" name="Line 226"/>
        <xdr:cNvSpPr>
          <a:spLocks noChangeShapeType="1"/>
        </xdr:cNvSpPr>
      </xdr:nvSpPr>
      <xdr:spPr bwMode="auto">
        <a:xfrm>
          <a:off x="55387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1557" name="Line 227"/>
        <xdr:cNvSpPr>
          <a:spLocks noChangeShapeType="1"/>
        </xdr:cNvSpPr>
      </xdr:nvSpPr>
      <xdr:spPr bwMode="auto">
        <a:xfrm>
          <a:off x="56511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1558" name="Line 228"/>
        <xdr:cNvSpPr>
          <a:spLocks noChangeShapeType="1"/>
        </xdr:cNvSpPr>
      </xdr:nvSpPr>
      <xdr:spPr bwMode="auto">
        <a:xfrm>
          <a:off x="57635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181559" name="Line 229"/>
        <xdr:cNvSpPr>
          <a:spLocks noChangeShapeType="1"/>
        </xdr:cNvSpPr>
      </xdr:nvSpPr>
      <xdr:spPr bwMode="auto">
        <a:xfrm>
          <a:off x="63255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1560" name="Line 230"/>
        <xdr:cNvSpPr>
          <a:spLocks noChangeShapeType="1"/>
        </xdr:cNvSpPr>
      </xdr:nvSpPr>
      <xdr:spPr bwMode="auto">
        <a:xfrm>
          <a:off x="64379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1561" name="Line 231"/>
        <xdr:cNvSpPr>
          <a:spLocks noChangeShapeType="1"/>
        </xdr:cNvSpPr>
      </xdr:nvSpPr>
      <xdr:spPr bwMode="auto">
        <a:xfrm>
          <a:off x="65503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81562" name="Line 232"/>
        <xdr:cNvSpPr>
          <a:spLocks noChangeShapeType="1"/>
        </xdr:cNvSpPr>
      </xdr:nvSpPr>
      <xdr:spPr bwMode="auto">
        <a:xfrm>
          <a:off x="13801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181563" name="Line 233"/>
        <xdr:cNvSpPr>
          <a:spLocks noChangeShapeType="1"/>
        </xdr:cNvSpPr>
      </xdr:nvSpPr>
      <xdr:spPr bwMode="auto">
        <a:xfrm>
          <a:off x="22793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181564" name="Line 234"/>
        <xdr:cNvSpPr>
          <a:spLocks noChangeShapeType="1"/>
        </xdr:cNvSpPr>
      </xdr:nvSpPr>
      <xdr:spPr bwMode="auto">
        <a:xfrm>
          <a:off x="23917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181565" name="Line 235"/>
        <xdr:cNvSpPr>
          <a:spLocks noChangeShapeType="1"/>
        </xdr:cNvSpPr>
      </xdr:nvSpPr>
      <xdr:spPr bwMode="auto">
        <a:xfrm>
          <a:off x="250412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181566" name="Line 236"/>
        <xdr:cNvSpPr>
          <a:spLocks noChangeShapeType="1"/>
        </xdr:cNvSpPr>
      </xdr:nvSpPr>
      <xdr:spPr bwMode="auto">
        <a:xfrm>
          <a:off x="261651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81567" name="Line 237"/>
        <xdr:cNvSpPr>
          <a:spLocks noChangeShapeType="1"/>
        </xdr:cNvSpPr>
      </xdr:nvSpPr>
      <xdr:spPr bwMode="auto">
        <a:xfrm>
          <a:off x="29537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81568" name="Line 238"/>
        <xdr:cNvSpPr>
          <a:spLocks noChangeShapeType="1"/>
        </xdr:cNvSpPr>
      </xdr:nvSpPr>
      <xdr:spPr bwMode="auto">
        <a:xfrm>
          <a:off x="34032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1569" name="Line 239"/>
        <xdr:cNvSpPr>
          <a:spLocks noChangeShapeType="1"/>
        </xdr:cNvSpPr>
      </xdr:nvSpPr>
      <xdr:spPr bwMode="auto">
        <a:xfrm>
          <a:off x="36280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181570" name="Line 240"/>
        <xdr:cNvSpPr>
          <a:spLocks noChangeShapeType="1"/>
        </xdr:cNvSpPr>
      </xdr:nvSpPr>
      <xdr:spPr bwMode="auto">
        <a:xfrm>
          <a:off x="37404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181571" name="Line 241"/>
        <xdr:cNvSpPr>
          <a:spLocks noChangeShapeType="1"/>
        </xdr:cNvSpPr>
      </xdr:nvSpPr>
      <xdr:spPr bwMode="auto">
        <a:xfrm>
          <a:off x="43024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1572" name="Line 242"/>
        <xdr:cNvSpPr>
          <a:spLocks noChangeShapeType="1"/>
        </xdr:cNvSpPr>
      </xdr:nvSpPr>
      <xdr:spPr bwMode="auto">
        <a:xfrm>
          <a:off x="44148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1573" name="Line 243"/>
        <xdr:cNvSpPr>
          <a:spLocks noChangeShapeType="1"/>
        </xdr:cNvSpPr>
      </xdr:nvSpPr>
      <xdr:spPr bwMode="auto">
        <a:xfrm>
          <a:off x="45272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1574" name="Line 244"/>
        <xdr:cNvSpPr>
          <a:spLocks noChangeShapeType="1"/>
        </xdr:cNvSpPr>
      </xdr:nvSpPr>
      <xdr:spPr bwMode="auto">
        <a:xfrm>
          <a:off x="54263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181575" name="Line 245"/>
        <xdr:cNvSpPr>
          <a:spLocks noChangeShapeType="1"/>
        </xdr:cNvSpPr>
      </xdr:nvSpPr>
      <xdr:spPr bwMode="auto">
        <a:xfrm>
          <a:off x="58759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1576" name="Line 246"/>
        <xdr:cNvSpPr>
          <a:spLocks noChangeShapeType="1"/>
        </xdr:cNvSpPr>
      </xdr:nvSpPr>
      <xdr:spPr bwMode="auto">
        <a:xfrm>
          <a:off x="610076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181577" name="Line 247"/>
        <xdr:cNvSpPr>
          <a:spLocks noChangeShapeType="1"/>
        </xdr:cNvSpPr>
      </xdr:nvSpPr>
      <xdr:spPr bwMode="auto">
        <a:xfrm>
          <a:off x="62131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1578" name="Line 248"/>
        <xdr:cNvSpPr>
          <a:spLocks noChangeShapeType="1"/>
        </xdr:cNvSpPr>
      </xdr:nvSpPr>
      <xdr:spPr bwMode="auto">
        <a:xfrm>
          <a:off x="66627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1579" name="Line 249"/>
        <xdr:cNvSpPr>
          <a:spLocks noChangeShapeType="1"/>
        </xdr:cNvSpPr>
      </xdr:nvSpPr>
      <xdr:spPr bwMode="auto">
        <a:xfrm>
          <a:off x="67751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181580" name="Line 250"/>
        <xdr:cNvSpPr>
          <a:spLocks noChangeShapeType="1"/>
        </xdr:cNvSpPr>
      </xdr:nvSpPr>
      <xdr:spPr bwMode="auto">
        <a:xfrm>
          <a:off x="68875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181581" name="Line 251"/>
        <xdr:cNvSpPr>
          <a:spLocks noChangeShapeType="1"/>
        </xdr:cNvSpPr>
      </xdr:nvSpPr>
      <xdr:spPr bwMode="auto">
        <a:xfrm>
          <a:off x="35156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1582" name="Line 252"/>
        <xdr:cNvSpPr>
          <a:spLocks noChangeShapeType="1"/>
        </xdr:cNvSpPr>
      </xdr:nvSpPr>
      <xdr:spPr bwMode="auto">
        <a:xfrm>
          <a:off x="45272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181583" name="Line 253"/>
        <xdr:cNvSpPr>
          <a:spLocks noChangeShapeType="1"/>
        </xdr:cNvSpPr>
      </xdr:nvSpPr>
      <xdr:spPr bwMode="auto">
        <a:xfrm>
          <a:off x="52016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181584" name="Line 254"/>
        <xdr:cNvSpPr>
          <a:spLocks noChangeShapeType="1"/>
        </xdr:cNvSpPr>
      </xdr:nvSpPr>
      <xdr:spPr bwMode="auto">
        <a:xfrm>
          <a:off x="59883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1585" name="Line 255"/>
        <xdr:cNvSpPr>
          <a:spLocks noChangeShapeType="1"/>
        </xdr:cNvSpPr>
      </xdr:nvSpPr>
      <xdr:spPr bwMode="auto">
        <a:xfrm>
          <a:off x="72247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181586" name="Line 256"/>
        <xdr:cNvSpPr>
          <a:spLocks noChangeShapeType="1"/>
        </xdr:cNvSpPr>
      </xdr:nvSpPr>
      <xdr:spPr bwMode="auto">
        <a:xfrm>
          <a:off x="72247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181587" name="Line 257"/>
        <xdr:cNvSpPr>
          <a:spLocks noChangeShapeType="1"/>
        </xdr:cNvSpPr>
      </xdr:nvSpPr>
      <xdr:spPr bwMode="auto">
        <a:xfrm>
          <a:off x="27289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81588" name="Line 258"/>
        <xdr:cNvSpPr>
          <a:spLocks noChangeShapeType="1"/>
        </xdr:cNvSpPr>
      </xdr:nvSpPr>
      <xdr:spPr bwMode="auto">
        <a:xfrm>
          <a:off x="59340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1589" name="Line 259"/>
        <xdr:cNvSpPr>
          <a:spLocks noChangeShapeType="1"/>
        </xdr:cNvSpPr>
      </xdr:nvSpPr>
      <xdr:spPr bwMode="auto">
        <a:xfrm>
          <a:off x="81819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81590" name="Line 260"/>
        <xdr:cNvSpPr>
          <a:spLocks noChangeShapeType="1"/>
        </xdr:cNvSpPr>
      </xdr:nvSpPr>
      <xdr:spPr bwMode="auto">
        <a:xfrm>
          <a:off x="9305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81591" name="Line 261"/>
        <xdr:cNvSpPr>
          <a:spLocks noChangeShapeType="1"/>
        </xdr:cNvSpPr>
      </xdr:nvSpPr>
      <xdr:spPr bwMode="auto">
        <a:xfrm>
          <a:off x="48101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181592" name="Line 262"/>
        <xdr:cNvSpPr>
          <a:spLocks noChangeShapeType="1"/>
        </xdr:cNvSpPr>
      </xdr:nvSpPr>
      <xdr:spPr bwMode="auto">
        <a:xfrm>
          <a:off x="1156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81593" name="Line 263"/>
        <xdr:cNvSpPr>
          <a:spLocks noChangeShapeType="1"/>
        </xdr:cNvSpPr>
      </xdr:nvSpPr>
      <xdr:spPr bwMode="auto">
        <a:xfrm>
          <a:off x="14925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181594" name="Line 264"/>
        <xdr:cNvSpPr>
          <a:spLocks noChangeShapeType="1"/>
        </xdr:cNvSpPr>
      </xdr:nvSpPr>
      <xdr:spPr bwMode="auto">
        <a:xfrm>
          <a:off x="20545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181595" name="Line 265"/>
        <xdr:cNvSpPr>
          <a:spLocks noChangeShapeType="1"/>
        </xdr:cNvSpPr>
      </xdr:nvSpPr>
      <xdr:spPr bwMode="auto">
        <a:xfrm>
          <a:off x="21669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81596" name="Line 266"/>
        <xdr:cNvSpPr>
          <a:spLocks noChangeShapeType="1"/>
        </xdr:cNvSpPr>
      </xdr:nvSpPr>
      <xdr:spPr bwMode="auto">
        <a:xfrm>
          <a:off x="306609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181597" name="Line 267"/>
        <xdr:cNvSpPr>
          <a:spLocks noChangeShapeType="1"/>
        </xdr:cNvSpPr>
      </xdr:nvSpPr>
      <xdr:spPr bwMode="auto">
        <a:xfrm>
          <a:off x="31784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181598" name="Line 268"/>
        <xdr:cNvSpPr>
          <a:spLocks noChangeShapeType="1"/>
        </xdr:cNvSpPr>
      </xdr:nvSpPr>
      <xdr:spPr bwMode="auto">
        <a:xfrm>
          <a:off x="32908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181599" name="Line 269"/>
        <xdr:cNvSpPr>
          <a:spLocks noChangeShapeType="1"/>
        </xdr:cNvSpPr>
      </xdr:nvSpPr>
      <xdr:spPr bwMode="auto">
        <a:xfrm>
          <a:off x="39652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81600" name="Line 270"/>
        <xdr:cNvSpPr>
          <a:spLocks noChangeShapeType="1"/>
        </xdr:cNvSpPr>
      </xdr:nvSpPr>
      <xdr:spPr bwMode="auto">
        <a:xfrm>
          <a:off x="40776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181601" name="Line 271"/>
        <xdr:cNvSpPr>
          <a:spLocks noChangeShapeType="1"/>
        </xdr:cNvSpPr>
      </xdr:nvSpPr>
      <xdr:spPr bwMode="auto">
        <a:xfrm>
          <a:off x="41900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81602" name="Line 272"/>
        <xdr:cNvSpPr>
          <a:spLocks noChangeShapeType="1"/>
        </xdr:cNvSpPr>
      </xdr:nvSpPr>
      <xdr:spPr bwMode="auto">
        <a:xfrm>
          <a:off x="55387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181603" name="Line 273"/>
        <xdr:cNvSpPr>
          <a:spLocks noChangeShapeType="1"/>
        </xdr:cNvSpPr>
      </xdr:nvSpPr>
      <xdr:spPr bwMode="auto">
        <a:xfrm>
          <a:off x="56511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181604" name="Line 274"/>
        <xdr:cNvSpPr>
          <a:spLocks noChangeShapeType="1"/>
        </xdr:cNvSpPr>
      </xdr:nvSpPr>
      <xdr:spPr bwMode="auto">
        <a:xfrm>
          <a:off x="57635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181605" name="Line 275"/>
        <xdr:cNvSpPr>
          <a:spLocks noChangeShapeType="1"/>
        </xdr:cNvSpPr>
      </xdr:nvSpPr>
      <xdr:spPr bwMode="auto">
        <a:xfrm>
          <a:off x="632555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181606" name="Line 276"/>
        <xdr:cNvSpPr>
          <a:spLocks noChangeShapeType="1"/>
        </xdr:cNvSpPr>
      </xdr:nvSpPr>
      <xdr:spPr bwMode="auto">
        <a:xfrm>
          <a:off x="643794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181607" name="Line 277"/>
        <xdr:cNvSpPr>
          <a:spLocks noChangeShapeType="1"/>
        </xdr:cNvSpPr>
      </xdr:nvSpPr>
      <xdr:spPr bwMode="auto">
        <a:xfrm>
          <a:off x="65503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81608" name="Line 278"/>
        <xdr:cNvSpPr>
          <a:spLocks noChangeShapeType="1"/>
        </xdr:cNvSpPr>
      </xdr:nvSpPr>
      <xdr:spPr bwMode="auto">
        <a:xfrm>
          <a:off x="10429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181609" name="Line 279"/>
        <xdr:cNvSpPr>
          <a:spLocks noChangeShapeType="1"/>
        </xdr:cNvSpPr>
      </xdr:nvSpPr>
      <xdr:spPr bwMode="auto">
        <a:xfrm>
          <a:off x="12677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181610" name="Line 280"/>
        <xdr:cNvSpPr>
          <a:spLocks noChangeShapeType="1"/>
        </xdr:cNvSpPr>
      </xdr:nvSpPr>
      <xdr:spPr bwMode="auto">
        <a:xfrm>
          <a:off x="13801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181611" name="Line 281"/>
        <xdr:cNvSpPr>
          <a:spLocks noChangeShapeType="1"/>
        </xdr:cNvSpPr>
      </xdr:nvSpPr>
      <xdr:spPr bwMode="auto">
        <a:xfrm>
          <a:off x="22793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181612" name="Line 282"/>
        <xdr:cNvSpPr>
          <a:spLocks noChangeShapeType="1"/>
        </xdr:cNvSpPr>
      </xdr:nvSpPr>
      <xdr:spPr bwMode="auto">
        <a:xfrm>
          <a:off x="23917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181613" name="Line 283"/>
        <xdr:cNvSpPr>
          <a:spLocks noChangeShapeType="1"/>
        </xdr:cNvSpPr>
      </xdr:nvSpPr>
      <xdr:spPr bwMode="auto">
        <a:xfrm>
          <a:off x="250412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181614" name="Line 284"/>
        <xdr:cNvSpPr>
          <a:spLocks noChangeShapeType="1"/>
        </xdr:cNvSpPr>
      </xdr:nvSpPr>
      <xdr:spPr bwMode="auto">
        <a:xfrm>
          <a:off x="261651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81615" name="Line 285"/>
        <xdr:cNvSpPr>
          <a:spLocks noChangeShapeType="1"/>
        </xdr:cNvSpPr>
      </xdr:nvSpPr>
      <xdr:spPr bwMode="auto">
        <a:xfrm>
          <a:off x="295370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181616" name="Line 286"/>
        <xdr:cNvSpPr>
          <a:spLocks noChangeShapeType="1"/>
        </xdr:cNvSpPr>
      </xdr:nvSpPr>
      <xdr:spPr bwMode="auto">
        <a:xfrm>
          <a:off x="340328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181617" name="Line 287"/>
        <xdr:cNvSpPr>
          <a:spLocks noChangeShapeType="1"/>
        </xdr:cNvSpPr>
      </xdr:nvSpPr>
      <xdr:spPr bwMode="auto">
        <a:xfrm>
          <a:off x="36280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181618" name="Line 288"/>
        <xdr:cNvSpPr>
          <a:spLocks noChangeShapeType="1"/>
        </xdr:cNvSpPr>
      </xdr:nvSpPr>
      <xdr:spPr bwMode="auto">
        <a:xfrm>
          <a:off x="374046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181619" name="Line 289"/>
        <xdr:cNvSpPr>
          <a:spLocks noChangeShapeType="1"/>
        </xdr:cNvSpPr>
      </xdr:nvSpPr>
      <xdr:spPr bwMode="auto">
        <a:xfrm>
          <a:off x="43024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181620" name="Line 290"/>
        <xdr:cNvSpPr>
          <a:spLocks noChangeShapeType="1"/>
        </xdr:cNvSpPr>
      </xdr:nvSpPr>
      <xdr:spPr bwMode="auto">
        <a:xfrm>
          <a:off x="44148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181621" name="Line 291"/>
        <xdr:cNvSpPr>
          <a:spLocks noChangeShapeType="1"/>
        </xdr:cNvSpPr>
      </xdr:nvSpPr>
      <xdr:spPr bwMode="auto">
        <a:xfrm>
          <a:off x="45272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81622" name="Line 292"/>
        <xdr:cNvSpPr>
          <a:spLocks noChangeShapeType="1"/>
        </xdr:cNvSpPr>
      </xdr:nvSpPr>
      <xdr:spPr bwMode="auto">
        <a:xfrm>
          <a:off x="542639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181623" name="Line 293"/>
        <xdr:cNvSpPr>
          <a:spLocks noChangeShapeType="1"/>
        </xdr:cNvSpPr>
      </xdr:nvSpPr>
      <xdr:spPr bwMode="auto">
        <a:xfrm>
          <a:off x="58759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181624" name="Line 294"/>
        <xdr:cNvSpPr>
          <a:spLocks noChangeShapeType="1"/>
        </xdr:cNvSpPr>
      </xdr:nvSpPr>
      <xdr:spPr bwMode="auto">
        <a:xfrm>
          <a:off x="610076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181625" name="Line 295"/>
        <xdr:cNvSpPr>
          <a:spLocks noChangeShapeType="1"/>
        </xdr:cNvSpPr>
      </xdr:nvSpPr>
      <xdr:spPr bwMode="auto">
        <a:xfrm>
          <a:off x="621315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181626" name="Line 296"/>
        <xdr:cNvSpPr>
          <a:spLocks noChangeShapeType="1"/>
        </xdr:cNvSpPr>
      </xdr:nvSpPr>
      <xdr:spPr bwMode="auto">
        <a:xfrm>
          <a:off x="66627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81627" name="Line 297"/>
        <xdr:cNvSpPr>
          <a:spLocks noChangeShapeType="1"/>
        </xdr:cNvSpPr>
      </xdr:nvSpPr>
      <xdr:spPr bwMode="auto">
        <a:xfrm>
          <a:off x="677513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181628" name="Line 298"/>
        <xdr:cNvSpPr>
          <a:spLocks noChangeShapeType="1"/>
        </xdr:cNvSpPr>
      </xdr:nvSpPr>
      <xdr:spPr bwMode="auto">
        <a:xfrm>
          <a:off x="68875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181629" name="Line 187"/>
        <xdr:cNvSpPr>
          <a:spLocks noChangeShapeType="1"/>
        </xdr:cNvSpPr>
      </xdr:nvSpPr>
      <xdr:spPr bwMode="auto">
        <a:xfrm>
          <a:off x="46396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181630" name="Line 217"/>
        <xdr:cNvSpPr>
          <a:spLocks noChangeShapeType="1"/>
        </xdr:cNvSpPr>
      </xdr:nvSpPr>
      <xdr:spPr bwMode="auto">
        <a:xfrm>
          <a:off x="46396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181631" name="Line 263"/>
        <xdr:cNvSpPr>
          <a:spLocks noChangeShapeType="1"/>
        </xdr:cNvSpPr>
      </xdr:nvSpPr>
      <xdr:spPr bwMode="auto">
        <a:xfrm>
          <a:off x="463962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181632" name="Line 205"/>
        <xdr:cNvSpPr>
          <a:spLocks noChangeShapeType="1"/>
        </xdr:cNvSpPr>
      </xdr:nvSpPr>
      <xdr:spPr bwMode="auto">
        <a:xfrm>
          <a:off x="77866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181633" name="Line 249"/>
        <xdr:cNvSpPr>
          <a:spLocks noChangeShapeType="1"/>
        </xdr:cNvSpPr>
      </xdr:nvSpPr>
      <xdr:spPr bwMode="auto">
        <a:xfrm>
          <a:off x="77866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181634" name="Line 297"/>
        <xdr:cNvSpPr>
          <a:spLocks noChangeShapeType="1"/>
        </xdr:cNvSpPr>
      </xdr:nvSpPr>
      <xdr:spPr bwMode="auto">
        <a:xfrm>
          <a:off x="778668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181635" name="Line 174"/>
        <xdr:cNvSpPr>
          <a:spLocks noChangeShapeType="1"/>
        </xdr:cNvSpPr>
      </xdr:nvSpPr>
      <xdr:spPr bwMode="auto">
        <a:xfrm>
          <a:off x="80114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181636" name="Line 175"/>
        <xdr:cNvSpPr>
          <a:spLocks noChangeShapeType="1"/>
        </xdr:cNvSpPr>
      </xdr:nvSpPr>
      <xdr:spPr bwMode="auto">
        <a:xfrm>
          <a:off x="81238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181637" name="Line 238"/>
        <xdr:cNvSpPr>
          <a:spLocks noChangeShapeType="1"/>
        </xdr:cNvSpPr>
      </xdr:nvSpPr>
      <xdr:spPr bwMode="auto">
        <a:xfrm>
          <a:off x="80114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181638" name="Line 251"/>
        <xdr:cNvSpPr>
          <a:spLocks noChangeShapeType="1"/>
        </xdr:cNvSpPr>
      </xdr:nvSpPr>
      <xdr:spPr bwMode="auto">
        <a:xfrm>
          <a:off x="812387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181639" name="Line 286"/>
        <xdr:cNvSpPr>
          <a:spLocks noChangeShapeType="1"/>
        </xdr:cNvSpPr>
      </xdr:nvSpPr>
      <xdr:spPr bwMode="auto">
        <a:xfrm>
          <a:off x="801147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54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6" customWidth="1"/>
    <col min="3" max="3" width="12.75" style="125" customWidth="1"/>
    <col min="4" max="114" width="14.75" style="127" customWidth="1"/>
    <col min="115" max="16384" width="9" style="125"/>
  </cols>
  <sheetData>
    <row r="1" spans="1:114" s="119" customFormat="1" ht="17.25">
      <c r="A1" s="114" t="s">
        <v>736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6"/>
      <c r="AF1" s="117"/>
      <c r="AG1" s="117"/>
      <c r="AH1" s="117"/>
      <c r="AI1" s="118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</row>
    <row r="2" spans="1:114" s="33" customFormat="1">
      <c r="A2" s="141" t="s">
        <v>197</v>
      </c>
      <c r="B2" s="141" t="s">
        <v>192</v>
      </c>
      <c r="C2" s="144" t="s">
        <v>155</v>
      </c>
      <c r="D2" s="45" t="s">
        <v>206</v>
      </c>
      <c r="E2" s="46"/>
      <c r="F2" s="46"/>
      <c r="G2" s="46"/>
      <c r="H2" s="46"/>
      <c r="I2" s="46"/>
      <c r="J2" s="46"/>
      <c r="K2" s="46"/>
      <c r="L2" s="47"/>
      <c r="M2" s="45" t="s">
        <v>1</v>
      </c>
      <c r="N2" s="46"/>
      <c r="O2" s="46"/>
      <c r="P2" s="46"/>
      <c r="Q2" s="46"/>
      <c r="R2" s="46"/>
      <c r="S2" s="46"/>
      <c r="T2" s="46"/>
      <c r="U2" s="47"/>
      <c r="V2" s="45" t="s">
        <v>2</v>
      </c>
      <c r="W2" s="46"/>
      <c r="X2" s="46"/>
      <c r="Y2" s="46"/>
      <c r="Z2" s="46"/>
      <c r="AA2" s="46"/>
      <c r="AB2" s="46"/>
      <c r="AC2" s="46"/>
      <c r="AD2" s="47"/>
      <c r="AE2" s="48" t="s">
        <v>207</v>
      </c>
      <c r="AF2" s="49"/>
      <c r="AG2" s="49"/>
      <c r="AH2" s="49"/>
      <c r="AI2" s="49"/>
      <c r="AJ2" s="49"/>
      <c r="AK2" s="49"/>
      <c r="AL2" s="50"/>
      <c r="AM2" s="49"/>
      <c r="AN2" s="49"/>
      <c r="AO2" s="49"/>
      <c r="AP2" s="49"/>
      <c r="AQ2" s="49"/>
      <c r="AR2" s="49"/>
      <c r="AS2" s="49"/>
      <c r="AT2" s="49"/>
      <c r="AU2" s="49"/>
      <c r="AV2" s="50"/>
      <c r="AW2" s="50"/>
      <c r="AX2" s="50"/>
      <c r="AY2" s="49"/>
      <c r="AZ2" s="49"/>
      <c r="BA2" s="49"/>
      <c r="BB2" s="49"/>
      <c r="BC2" s="49"/>
      <c r="BD2" s="49"/>
      <c r="BE2" s="49"/>
      <c r="BF2" s="51"/>
      <c r="BG2" s="48" t="s">
        <v>208</v>
      </c>
      <c r="BH2" s="49"/>
      <c r="BI2" s="49"/>
      <c r="BJ2" s="49"/>
      <c r="BK2" s="49"/>
      <c r="BL2" s="49"/>
      <c r="BM2" s="49"/>
      <c r="BN2" s="50"/>
      <c r="BO2" s="49"/>
      <c r="BP2" s="49"/>
      <c r="BQ2" s="49"/>
      <c r="BR2" s="49"/>
      <c r="BS2" s="49"/>
      <c r="BT2" s="49"/>
      <c r="BU2" s="49"/>
      <c r="BV2" s="49"/>
      <c r="BW2" s="49"/>
      <c r="BX2" s="50"/>
      <c r="BY2" s="50"/>
      <c r="BZ2" s="50"/>
      <c r="CA2" s="50"/>
      <c r="CB2" s="50"/>
      <c r="CC2" s="50"/>
      <c r="CD2" s="49"/>
      <c r="CE2" s="49"/>
      <c r="CF2" s="49"/>
      <c r="CG2" s="49"/>
      <c r="CH2" s="51"/>
      <c r="CI2" s="48" t="s">
        <v>209</v>
      </c>
      <c r="CJ2" s="49"/>
      <c r="CK2" s="49"/>
      <c r="CL2" s="49"/>
      <c r="CM2" s="49"/>
      <c r="CN2" s="49"/>
      <c r="CO2" s="49"/>
      <c r="CP2" s="50"/>
      <c r="CQ2" s="49"/>
      <c r="CR2" s="49"/>
      <c r="CS2" s="49"/>
      <c r="CT2" s="49"/>
      <c r="CU2" s="49"/>
      <c r="CV2" s="49"/>
      <c r="CW2" s="49"/>
      <c r="CX2" s="49"/>
      <c r="CY2" s="49"/>
      <c r="CZ2" s="50"/>
      <c r="DA2" s="50"/>
      <c r="DB2" s="50"/>
      <c r="DC2" s="50"/>
      <c r="DD2" s="50"/>
      <c r="DE2" s="50"/>
      <c r="DF2" s="49"/>
      <c r="DG2" s="49"/>
      <c r="DH2" s="49"/>
      <c r="DI2" s="49"/>
      <c r="DJ2" s="51"/>
    </row>
    <row r="3" spans="1:114" s="33" customFormat="1">
      <c r="A3" s="142"/>
      <c r="B3" s="142"/>
      <c r="C3" s="142"/>
      <c r="D3" s="52" t="s">
        <v>156</v>
      </c>
      <c r="E3" s="53"/>
      <c r="F3" s="53"/>
      <c r="G3" s="53"/>
      <c r="H3" s="53"/>
      <c r="I3" s="53"/>
      <c r="J3" s="53"/>
      <c r="K3" s="53"/>
      <c r="L3" s="54"/>
      <c r="M3" s="52" t="s">
        <v>156</v>
      </c>
      <c r="N3" s="53"/>
      <c r="O3" s="53"/>
      <c r="P3" s="53"/>
      <c r="Q3" s="53"/>
      <c r="R3" s="53"/>
      <c r="S3" s="53"/>
      <c r="T3" s="53"/>
      <c r="U3" s="54"/>
      <c r="V3" s="52" t="s">
        <v>156</v>
      </c>
      <c r="W3" s="53"/>
      <c r="X3" s="53"/>
      <c r="Y3" s="53"/>
      <c r="Z3" s="53"/>
      <c r="AA3" s="53"/>
      <c r="AB3" s="53"/>
      <c r="AC3" s="53"/>
      <c r="AD3" s="54"/>
      <c r="AE3" s="55" t="s">
        <v>104</v>
      </c>
      <c r="AF3" s="49"/>
      <c r="AG3" s="49"/>
      <c r="AH3" s="49"/>
      <c r="AI3" s="49"/>
      <c r="AJ3" s="49"/>
      <c r="AK3" s="49"/>
      <c r="AL3" s="56"/>
      <c r="AM3" s="57" t="s">
        <v>105</v>
      </c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58"/>
      <c r="BD3" s="59"/>
      <c r="BE3" s="60" t="s">
        <v>3</v>
      </c>
      <c r="BF3" s="61" t="s">
        <v>4</v>
      </c>
      <c r="BG3" s="55" t="s">
        <v>104</v>
      </c>
      <c r="BH3" s="49"/>
      <c r="BI3" s="49"/>
      <c r="BJ3" s="49"/>
      <c r="BK3" s="49"/>
      <c r="BL3" s="49"/>
      <c r="BM3" s="49"/>
      <c r="BN3" s="56"/>
      <c r="BO3" s="57" t="s">
        <v>105</v>
      </c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58"/>
      <c r="CF3" s="59"/>
      <c r="CG3" s="60" t="s">
        <v>3</v>
      </c>
      <c r="CH3" s="61" t="s">
        <v>4</v>
      </c>
      <c r="CI3" s="55" t="s">
        <v>104</v>
      </c>
      <c r="CJ3" s="49"/>
      <c r="CK3" s="49"/>
      <c r="CL3" s="49"/>
      <c r="CM3" s="49"/>
      <c r="CN3" s="49"/>
      <c r="CO3" s="49"/>
      <c r="CP3" s="56"/>
      <c r="CQ3" s="57" t="s">
        <v>105</v>
      </c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58"/>
      <c r="DH3" s="59"/>
      <c r="DI3" s="60" t="s">
        <v>3</v>
      </c>
      <c r="DJ3" s="61" t="s">
        <v>4</v>
      </c>
    </row>
    <row r="4" spans="1:114" s="33" customFormat="1">
      <c r="A4" s="142"/>
      <c r="B4" s="142"/>
      <c r="C4" s="142"/>
      <c r="D4" s="41"/>
      <c r="E4" s="52" t="s">
        <v>157</v>
      </c>
      <c r="F4" s="62"/>
      <c r="G4" s="62"/>
      <c r="H4" s="62"/>
      <c r="I4" s="62"/>
      <c r="J4" s="62"/>
      <c r="K4" s="63"/>
      <c r="L4" s="64" t="s">
        <v>205</v>
      </c>
      <c r="M4" s="41"/>
      <c r="N4" s="52" t="s">
        <v>157</v>
      </c>
      <c r="O4" s="62"/>
      <c r="P4" s="62"/>
      <c r="Q4" s="62"/>
      <c r="R4" s="62"/>
      <c r="S4" s="62"/>
      <c r="T4" s="63"/>
      <c r="U4" s="64" t="s">
        <v>205</v>
      </c>
      <c r="V4" s="41"/>
      <c r="W4" s="52" t="s">
        <v>157</v>
      </c>
      <c r="X4" s="62"/>
      <c r="Y4" s="62"/>
      <c r="Z4" s="62"/>
      <c r="AA4" s="62"/>
      <c r="AB4" s="62"/>
      <c r="AC4" s="63"/>
      <c r="AD4" s="64" t="s">
        <v>205</v>
      </c>
      <c r="AE4" s="61" t="s">
        <v>2</v>
      </c>
      <c r="AF4" s="60" t="s">
        <v>6</v>
      </c>
      <c r="AG4" s="60"/>
      <c r="AH4" s="65"/>
      <c r="AI4" s="49"/>
      <c r="AJ4" s="66"/>
      <c r="AK4" s="67" t="s">
        <v>210</v>
      </c>
      <c r="AL4" s="140" t="s">
        <v>211</v>
      </c>
      <c r="AM4" s="61" t="s">
        <v>2</v>
      </c>
      <c r="AN4" s="55" t="s">
        <v>110</v>
      </c>
      <c r="AO4" s="58"/>
      <c r="AP4" s="58"/>
      <c r="AQ4" s="58"/>
      <c r="AR4" s="59"/>
      <c r="AS4" s="55" t="s">
        <v>9</v>
      </c>
      <c r="AT4" s="49"/>
      <c r="AU4" s="49"/>
      <c r="AV4" s="66"/>
      <c r="AW4" s="60" t="s">
        <v>212</v>
      </c>
      <c r="AX4" s="55" t="s">
        <v>11</v>
      </c>
      <c r="AY4" s="57"/>
      <c r="AZ4" s="58"/>
      <c r="BA4" s="58"/>
      <c r="BB4" s="59"/>
      <c r="BC4" s="68" t="s">
        <v>213</v>
      </c>
      <c r="BD4" s="68" t="s">
        <v>13</v>
      </c>
      <c r="BE4" s="61"/>
      <c r="BF4" s="61"/>
      <c r="BG4" s="61" t="s">
        <v>2</v>
      </c>
      <c r="BH4" s="60" t="s">
        <v>6</v>
      </c>
      <c r="BI4" s="60"/>
      <c r="BJ4" s="65"/>
      <c r="BK4" s="49"/>
      <c r="BL4" s="66"/>
      <c r="BM4" s="67" t="s">
        <v>210</v>
      </c>
      <c r="BN4" s="140" t="s">
        <v>211</v>
      </c>
      <c r="BO4" s="61" t="s">
        <v>2</v>
      </c>
      <c r="BP4" s="55" t="s">
        <v>110</v>
      </c>
      <c r="BQ4" s="58"/>
      <c r="BR4" s="58"/>
      <c r="BS4" s="58"/>
      <c r="BT4" s="59"/>
      <c r="BU4" s="55" t="s">
        <v>9</v>
      </c>
      <c r="BV4" s="49"/>
      <c r="BW4" s="49"/>
      <c r="BX4" s="66"/>
      <c r="BY4" s="60" t="s">
        <v>212</v>
      </c>
      <c r="BZ4" s="55" t="s">
        <v>11</v>
      </c>
      <c r="CA4" s="69"/>
      <c r="CB4" s="70"/>
      <c r="CC4" s="58"/>
      <c r="CD4" s="59"/>
      <c r="CE4" s="68" t="s">
        <v>213</v>
      </c>
      <c r="CF4" s="68" t="s">
        <v>13</v>
      </c>
      <c r="CG4" s="61"/>
      <c r="CH4" s="61"/>
      <c r="CI4" s="61" t="s">
        <v>2</v>
      </c>
      <c r="CJ4" s="60" t="s">
        <v>6</v>
      </c>
      <c r="CK4" s="60"/>
      <c r="CL4" s="65"/>
      <c r="CM4" s="49"/>
      <c r="CN4" s="66"/>
      <c r="CO4" s="67" t="s">
        <v>210</v>
      </c>
      <c r="CP4" s="140" t="s">
        <v>211</v>
      </c>
      <c r="CQ4" s="61" t="s">
        <v>2</v>
      </c>
      <c r="CR4" s="55" t="s">
        <v>110</v>
      </c>
      <c r="CS4" s="58"/>
      <c r="CT4" s="58"/>
      <c r="CU4" s="58"/>
      <c r="CV4" s="59"/>
      <c r="CW4" s="55" t="s">
        <v>9</v>
      </c>
      <c r="CX4" s="49"/>
      <c r="CY4" s="49"/>
      <c r="CZ4" s="66"/>
      <c r="DA4" s="60" t="s">
        <v>212</v>
      </c>
      <c r="DB4" s="55" t="s">
        <v>11</v>
      </c>
      <c r="DC4" s="58"/>
      <c r="DD4" s="58"/>
      <c r="DE4" s="58"/>
      <c r="DF4" s="59"/>
      <c r="DG4" s="68" t="s">
        <v>213</v>
      </c>
      <c r="DH4" s="68" t="s">
        <v>13</v>
      </c>
      <c r="DI4" s="61"/>
      <c r="DJ4" s="61"/>
    </row>
    <row r="5" spans="1:114" s="33" customFormat="1" ht="22.5">
      <c r="A5" s="142"/>
      <c r="B5" s="142"/>
      <c r="C5" s="142"/>
      <c r="D5" s="41"/>
      <c r="E5" s="41"/>
      <c r="F5" s="71" t="s">
        <v>214</v>
      </c>
      <c r="G5" s="71" t="s">
        <v>215</v>
      </c>
      <c r="H5" s="71" t="s">
        <v>216</v>
      </c>
      <c r="I5" s="71" t="s">
        <v>217</v>
      </c>
      <c r="J5" s="71" t="s">
        <v>218</v>
      </c>
      <c r="K5" s="71" t="s">
        <v>219</v>
      </c>
      <c r="L5" s="40"/>
      <c r="M5" s="41"/>
      <c r="N5" s="41"/>
      <c r="O5" s="71" t="s">
        <v>214</v>
      </c>
      <c r="P5" s="71" t="s">
        <v>215</v>
      </c>
      <c r="Q5" s="71" t="s">
        <v>216</v>
      </c>
      <c r="R5" s="71" t="s">
        <v>217</v>
      </c>
      <c r="S5" s="71" t="s">
        <v>218</v>
      </c>
      <c r="T5" s="71" t="s">
        <v>219</v>
      </c>
      <c r="U5" s="40"/>
      <c r="V5" s="41"/>
      <c r="W5" s="41"/>
      <c r="X5" s="71" t="s">
        <v>214</v>
      </c>
      <c r="Y5" s="71" t="s">
        <v>215</v>
      </c>
      <c r="Z5" s="71" t="s">
        <v>216</v>
      </c>
      <c r="AA5" s="71" t="s">
        <v>217</v>
      </c>
      <c r="AB5" s="71" t="s">
        <v>218</v>
      </c>
      <c r="AC5" s="71" t="s">
        <v>219</v>
      </c>
      <c r="AD5" s="40"/>
      <c r="AE5" s="61"/>
      <c r="AF5" s="61" t="s">
        <v>2</v>
      </c>
      <c r="AG5" s="67" t="s">
        <v>19</v>
      </c>
      <c r="AH5" s="67" t="s">
        <v>220</v>
      </c>
      <c r="AI5" s="67" t="s">
        <v>221</v>
      </c>
      <c r="AJ5" s="67" t="s">
        <v>219</v>
      </c>
      <c r="AK5" s="72"/>
      <c r="AL5" s="140"/>
      <c r="AM5" s="61"/>
      <c r="AN5" s="61"/>
      <c r="AO5" s="61" t="s">
        <v>106</v>
      </c>
      <c r="AP5" s="61" t="s">
        <v>107</v>
      </c>
      <c r="AQ5" s="61" t="s">
        <v>108</v>
      </c>
      <c r="AR5" s="61" t="s">
        <v>109</v>
      </c>
      <c r="AS5" s="61" t="s">
        <v>2</v>
      </c>
      <c r="AT5" s="60" t="s">
        <v>222</v>
      </c>
      <c r="AU5" s="60" t="s">
        <v>223</v>
      </c>
      <c r="AV5" s="60" t="s">
        <v>224</v>
      </c>
      <c r="AW5" s="61"/>
      <c r="AX5" s="61"/>
      <c r="AY5" s="60" t="s">
        <v>222</v>
      </c>
      <c r="AZ5" s="60" t="s">
        <v>223</v>
      </c>
      <c r="BA5" s="60" t="s">
        <v>224</v>
      </c>
      <c r="BB5" s="68" t="s">
        <v>225</v>
      </c>
      <c r="BC5" s="61"/>
      <c r="BD5" s="61"/>
      <c r="BE5" s="61"/>
      <c r="BF5" s="61"/>
      <c r="BG5" s="61"/>
      <c r="BH5" s="61" t="s">
        <v>2</v>
      </c>
      <c r="BI5" s="67" t="s">
        <v>19</v>
      </c>
      <c r="BJ5" s="67" t="s">
        <v>220</v>
      </c>
      <c r="BK5" s="67" t="s">
        <v>221</v>
      </c>
      <c r="BL5" s="67" t="s">
        <v>219</v>
      </c>
      <c r="BM5" s="72"/>
      <c r="BN5" s="140"/>
      <c r="BO5" s="61"/>
      <c r="BP5" s="61"/>
      <c r="BQ5" s="61" t="s">
        <v>106</v>
      </c>
      <c r="BR5" s="61" t="s">
        <v>107</v>
      </c>
      <c r="BS5" s="61" t="s">
        <v>108</v>
      </c>
      <c r="BT5" s="61" t="s">
        <v>109</v>
      </c>
      <c r="BU5" s="61" t="s">
        <v>2</v>
      </c>
      <c r="BV5" s="60" t="s">
        <v>222</v>
      </c>
      <c r="BW5" s="60" t="s">
        <v>223</v>
      </c>
      <c r="BX5" s="60" t="s">
        <v>224</v>
      </c>
      <c r="BY5" s="61"/>
      <c r="BZ5" s="61"/>
      <c r="CA5" s="60" t="s">
        <v>222</v>
      </c>
      <c r="CB5" s="60" t="s">
        <v>223</v>
      </c>
      <c r="CC5" s="60" t="s">
        <v>224</v>
      </c>
      <c r="CD5" s="68" t="s">
        <v>225</v>
      </c>
      <c r="CE5" s="61"/>
      <c r="CF5" s="61"/>
      <c r="CG5" s="61"/>
      <c r="CH5" s="61"/>
      <c r="CI5" s="61"/>
      <c r="CJ5" s="61" t="s">
        <v>2</v>
      </c>
      <c r="CK5" s="67" t="s">
        <v>19</v>
      </c>
      <c r="CL5" s="67" t="s">
        <v>220</v>
      </c>
      <c r="CM5" s="67" t="s">
        <v>221</v>
      </c>
      <c r="CN5" s="67" t="s">
        <v>219</v>
      </c>
      <c r="CO5" s="72"/>
      <c r="CP5" s="140"/>
      <c r="CQ5" s="61"/>
      <c r="CR5" s="61"/>
      <c r="CS5" s="61" t="s">
        <v>106</v>
      </c>
      <c r="CT5" s="61" t="s">
        <v>107</v>
      </c>
      <c r="CU5" s="61" t="s">
        <v>108</v>
      </c>
      <c r="CV5" s="61" t="s">
        <v>109</v>
      </c>
      <c r="CW5" s="61" t="s">
        <v>2</v>
      </c>
      <c r="CX5" s="60" t="s">
        <v>222</v>
      </c>
      <c r="CY5" s="60" t="s">
        <v>223</v>
      </c>
      <c r="CZ5" s="60" t="s">
        <v>224</v>
      </c>
      <c r="DA5" s="61"/>
      <c r="DB5" s="61"/>
      <c r="DC5" s="60" t="s">
        <v>222</v>
      </c>
      <c r="DD5" s="60" t="s">
        <v>223</v>
      </c>
      <c r="DE5" s="60" t="s">
        <v>224</v>
      </c>
      <c r="DF5" s="68" t="s">
        <v>225</v>
      </c>
      <c r="DG5" s="61"/>
      <c r="DH5" s="61"/>
      <c r="DI5" s="61"/>
      <c r="DJ5" s="61"/>
    </row>
    <row r="6" spans="1:114" s="34" customFormat="1">
      <c r="A6" s="143"/>
      <c r="B6" s="143"/>
      <c r="C6" s="143"/>
      <c r="D6" s="73" t="s">
        <v>26</v>
      </c>
      <c r="E6" s="73" t="s">
        <v>27</v>
      </c>
      <c r="F6" s="74" t="s">
        <v>27</v>
      </c>
      <c r="G6" s="74" t="s">
        <v>27</v>
      </c>
      <c r="H6" s="74" t="s">
        <v>27</v>
      </c>
      <c r="I6" s="74" t="s">
        <v>27</v>
      </c>
      <c r="J6" s="74" t="s">
        <v>27</v>
      </c>
      <c r="K6" s="74" t="s">
        <v>27</v>
      </c>
      <c r="L6" s="75" t="s">
        <v>27</v>
      </c>
      <c r="M6" s="73" t="s">
        <v>27</v>
      </c>
      <c r="N6" s="73" t="s">
        <v>27</v>
      </c>
      <c r="O6" s="74" t="s">
        <v>27</v>
      </c>
      <c r="P6" s="74" t="s">
        <v>27</v>
      </c>
      <c r="Q6" s="74" t="s">
        <v>27</v>
      </c>
      <c r="R6" s="74" t="s">
        <v>27</v>
      </c>
      <c r="S6" s="74" t="s">
        <v>27</v>
      </c>
      <c r="T6" s="74" t="s">
        <v>27</v>
      </c>
      <c r="U6" s="75" t="s">
        <v>27</v>
      </c>
      <c r="V6" s="73" t="s">
        <v>27</v>
      </c>
      <c r="W6" s="73" t="s">
        <v>27</v>
      </c>
      <c r="X6" s="74" t="s">
        <v>27</v>
      </c>
      <c r="Y6" s="74" t="s">
        <v>27</v>
      </c>
      <c r="Z6" s="74" t="s">
        <v>27</v>
      </c>
      <c r="AA6" s="74" t="s">
        <v>27</v>
      </c>
      <c r="AB6" s="74" t="s">
        <v>27</v>
      </c>
      <c r="AC6" s="74" t="s">
        <v>27</v>
      </c>
      <c r="AD6" s="75" t="s">
        <v>27</v>
      </c>
      <c r="AE6" s="76" t="s">
        <v>26</v>
      </c>
      <c r="AF6" s="76" t="s">
        <v>27</v>
      </c>
      <c r="AG6" s="77" t="s">
        <v>27</v>
      </c>
      <c r="AH6" s="77" t="s">
        <v>27</v>
      </c>
      <c r="AI6" s="77" t="s">
        <v>27</v>
      </c>
      <c r="AJ6" s="77" t="s">
        <v>27</v>
      </c>
      <c r="AK6" s="78" t="s">
        <v>27</v>
      </c>
      <c r="AL6" s="78" t="s">
        <v>27</v>
      </c>
      <c r="AM6" s="76" t="s">
        <v>27</v>
      </c>
      <c r="AN6" s="76" t="s">
        <v>27</v>
      </c>
      <c r="AO6" s="76" t="s">
        <v>27</v>
      </c>
      <c r="AP6" s="76" t="s">
        <v>27</v>
      </c>
      <c r="AQ6" s="76" t="s">
        <v>27</v>
      </c>
      <c r="AR6" s="76" t="s">
        <v>27</v>
      </c>
      <c r="AS6" s="76" t="s">
        <v>27</v>
      </c>
      <c r="AT6" s="79" t="s">
        <v>27</v>
      </c>
      <c r="AU6" s="79" t="s">
        <v>27</v>
      </c>
      <c r="AV6" s="79" t="s">
        <v>27</v>
      </c>
      <c r="AW6" s="76" t="s">
        <v>27</v>
      </c>
      <c r="AX6" s="76" t="s">
        <v>27</v>
      </c>
      <c r="AY6" s="76" t="s">
        <v>27</v>
      </c>
      <c r="AZ6" s="76" t="s">
        <v>27</v>
      </c>
      <c r="BA6" s="76" t="s">
        <v>27</v>
      </c>
      <c r="BB6" s="76" t="s">
        <v>27</v>
      </c>
      <c r="BC6" s="76" t="s">
        <v>27</v>
      </c>
      <c r="BD6" s="76" t="s">
        <v>27</v>
      </c>
      <c r="BE6" s="76" t="s">
        <v>27</v>
      </c>
      <c r="BF6" s="76" t="s">
        <v>27</v>
      </c>
      <c r="BG6" s="76" t="s">
        <v>26</v>
      </c>
      <c r="BH6" s="76" t="s">
        <v>27</v>
      </c>
      <c r="BI6" s="77" t="s">
        <v>27</v>
      </c>
      <c r="BJ6" s="77" t="s">
        <v>27</v>
      </c>
      <c r="BK6" s="77" t="s">
        <v>27</v>
      </c>
      <c r="BL6" s="77" t="s">
        <v>27</v>
      </c>
      <c r="BM6" s="78" t="s">
        <v>27</v>
      </c>
      <c r="BN6" s="78" t="s">
        <v>27</v>
      </c>
      <c r="BO6" s="76" t="s">
        <v>27</v>
      </c>
      <c r="BP6" s="76" t="s">
        <v>27</v>
      </c>
      <c r="BQ6" s="76" t="s">
        <v>27</v>
      </c>
      <c r="BR6" s="76" t="s">
        <v>27</v>
      </c>
      <c r="BS6" s="76" t="s">
        <v>27</v>
      </c>
      <c r="BT6" s="76" t="s">
        <v>27</v>
      </c>
      <c r="BU6" s="76" t="s">
        <v>27</v>
      </c>
      <c r="BV6" s="79" t="s">
        <v>27</v>
      </c>
      <c r="BW6" s="79" t="s">
        <v>27</v>
      </c>
      <c r="BX6" s="79" t="s">
        <v>27</v>
      </c>
      <c r="BY6" s="76" t="s">
        <v>27</v>
      </c>
      <c r="BZ6" s="76" t="s">
        <v>27</v>
      </c>
      <c r="CA6" s="76" t="s">
        <v>27</v>
      </c>
      <c r="CB6" s="76" t="s">
        <v>27</v>
      </c>
      <c r="CC6" s="76" t="s">
        <v>27</v>
      </c>
      <c r="CD6" s="76" t="s">
        <v>27</v>
      </c>
      <c r="CE6" s="76" t="s">
        <v>27</v>
      </c>
      <c r="CF6" s="76" t="s">
        <v>27</v>
      </c>
      <c r="CG6" s="76" t="s">
        <v>27</v>
      </c>
      <c r="CH6" s="76" t="s">
        <v>27</v>
      </c>
      <c r="CI6" s="76" t="s">
        <v>26</v>
      </c>
      <c r="CJ6" s="76" t="s">
        <v>27</v>
      </c>
      <c r="CK6" s="77" t="s">
        <v>27</v>
      </c>
      <c r="CL6" s="77" t="s">
        <v>27</v>
      </c>
      <c r="CM6" s="77" t="s">
        <v>27</v>
      </c>
      <c r="CN6" s="77" t="s">
        <v>27</v>
      </c>
      <c r="CO6" s="78" t="s">
        <v>27</v>
      </c>
      <c r="CP6" s="78" t="s">
        <v>27</v>
      </c>
      <c r="CQ6" s="76" t="s">
        <v>27</v>
      </c>
      <c r="CR6" s="76" t="s">
        <v>27</v>
      </c>
      <c r="CS6" s="77" t="s">
        <v>27</v>
      </c>
      <c r="CT6" s="77" t="s">
        <v>27</v>
      </c>
      <c r="CU6" s="77" t="s">
        <v>27</v>
      </c>
      <c r="CV6" s="77" t="s">
        <v>27</v>
      </c>
      <c r="CW6" s="76" t="s">
        <v>27</v>
      </c>
      <c r="CX6" s="79" t="s">
        <v>27</v>
      </c>
      <c r="CY6" s="79" t="s">
        <v>27</v>
      </c>
      <c r="CZ6" s="79" t="s">
        <v>27</v>
      </c>
      <c r="DA6" s="76" t="s">
        <v>27</v>
      </c>
      <c r="DB6" s="76" t="s">
        <v>27</v>
      </c>
      <c r="DC6" s="76" t="s">
        <v>27</v>
      </c>
      <c r="DD6" s="76" t="s">
        <v>27</v>
      </c>
      <c r="DE6" s="76" t="s">
        <v>27</v>
      </c>
      <c r="DF6" s="76" t="s">
        <v>27</v>
      </c>
      <c r="DG6" s="76" t="s">
        <v>27</v>
      </c>
      <c r="DH6" s="76" t="s">
        <v>27</v>
      </c>
      <c r="DI6" s="76" t="s">
        <v>27</v>
      </c>
      <c r="DJ6" s="76" t="s">
        <v>27</v>
      </c>
    </row>
    <row r="7" spans="1:114" s="112" customFormat="1" ht="12" customHeight="1">
      <c r="A7" s="108" t="s">
        <v>344</v>
      </c>
      <c r="B7" s="109" t="s">
        <v>345</v>
      </c>
      <c r="C7" s="108" t="s">
        <v>346</v>
      </c>
      <c r="D7" s="110">
        <f t="shared" ref="D7:D53" si="0">SUM(E7,+L7)</f>
        <v>84945311</v>
      </c>
      <c r="E7" s="110">
        <f t="shared" ref="E7:E53" si="1">SUM(F7:I7)+K7</f>
        <v>31076073</v>
      </c>
      <c r="F7" s="110">
        <v>2222005</v>
      </c>
      <c r="G7" s="110">
        <v>3303</v>
      </c>
      <c r="H7" s="110">
        <v>8497150</v>
      </c>
      <c r="I7" s="110">
        <v>15993078</v>
      </c>
      <c r="J7" s="111" t="s">
        <v>729</v>
      </c>
      <c r="K7" s="110">
        <v>4360537</v>
      </c>
      <c r="L7" s="110">
        <v>53869238</v>
      </c>
      <c r="M7" s="110">
        <f t="shared" ref="M7:M53" si="2">SUM(N7,+U7)</f>
        <v>7483703</v>
      </c>
      <c r="N7" s="110">
        <f t="shared" ref="N7:N53" si="3">SUM(O7:R7)+T7</f>
        <v>1914937</v>
      </c>
      <c r="O7" s="110">
        <v>14657</v>
      </c>
      <c r="P7" s="110">
        <v>595</v>
      </c>
      <c r="Q7" s="110">
        <v>130257</v>
      </c>
      <c r="R7" s="110">
        <v>1473593</v>
      </c>
      <c r="S7" s="111" t="s">
        <v>729</v>
      </c>
      <c r="T7" s="110">
        <v>295835</v>
      </c>
      <c r="U7" s="110">
        <v>5568766</v>
      </c>
      <c r="V7" s="110">
        <f t="shared" ref="V7:AA7" si="4">+SUM(D7,M7)</f>
        <v>92429014</v>
      </c>
      <c r="W7" s="110">
        <f t="shared" si="4"/>
        <v>32991010</v>
      </c>
      <c r="X7" s="110">
        <f t="shared" si="4"/>
        <v>2236662</v>
      </c>
      <c r="Y7" s="110">
        <f t="shared" si="4"/>
        <v>3898</v>
      </c>
      <c r="Z7" s="110">
        <f t="shared" si="4"/>
        <v>8627407</v>
      </c>
      <c r="AA7" s="110">
        <f t="shared" si="4"/>
        <v>17466671</v>
      </c>
      <c r="AB7" s="111" t="s">
        <v>729</v>
      </c>
      <c r="AC7" s="110">
        <f t="shared" ref="AC7:AC53" si="5">+SUM(K7,T7)</f>
        <v>4656372</v>
      </c>
      <c r="AD7" s="110">
        <f t="shared" ref="AD7:AD53" si="6">+SUM(L7,U7)</f>
        <v>59438004</v>
      </c>
      <c r="AE7" s="110">
        <f t="shared" ref="AE7:AE53" si="7">SUM(AF7,+AK7)</f>
        <v>14812941</v>
      </c>
      <c r="AF7" s="110">
        <f t="shared" ref="AF7:AF53" si="8">SUM(AG7:AJ7)</f>
        <v>14681387</v>
      </c>
      <c r="AG7" s="110">
        <v>1393</v>
      </c>
      <c r="AH7" s="110">
        <v>9548865</v>
      </c>
      <c r="AI7" s="110">
        <v>4992803</v>
      </c>
      <c r="AJ7" s="110">
        <v>138326</v>
      </c>
      <c r="AK7" s="110">
        <v>131554</v>
      </c>
      <c r="AL7" s="110">
        <v>3538235</v>
      </c>
      <c r="AM7" s="110">
        <f t="shared" ref="AM7:AM53" si="9">SUM(AN7,AS7,AW7,AX7,BD7)</f>
        <v>51977668</v>
      </c>
      <c r="AN7" s="110">
        <f t="shared" ref="AN7:AN53" si="10">SUM(AO7:AR7)</f>
        <v>10754266</v>
      </c>
      <c r="AO7" s="110">
        <v>8821060</v>
      </c>
      <c r="AP7" s="110">
        <v>1243534</v>
      </c>
      <c r="AQ7" s="110">
        <v>523583</v>
      </c>
      <c r="AR7" s="110">
        <v>166089</v>
      </c>
      <c r="AS7" s="110">
        <f t="shared" ref="AS7:AS53" si="11">SUM(AT7:AV7)</f>
        <v>7642261</v>
      </c>
      <c r="AT7" s="110">
        <v>1309385</v>
      </c>
      <c r="AU7" s="110">
        <v>4767223</v>
      </c>
      <c r="AV7" s="110">
        <v>1565653</v>
      </c>
      <c r="AW7" s="110">
        <v>305814</v>
      </c>
      <c r="AX7" s="110">
        <f t="shared" ref="AX7:AX53" si="12">SUM(AY7:BB7)</f>
        <v>33244817</v>
      </c>
      <c r="AY7" s="110">
        <v>17972858</v>
      </c>
      <c r="AZ7" s="110">
        <v>9817590</v>
      </c>
      <c r="BA7" s="110">
        <v>3019954</v>
      </c>
      <c r="BB7" s="110">
        <v>2434415</v>
      </c>
      <c r="BC7" s="110">
        <v>11620905</v>
      </c>
      <c r="BD7" s="110">
        <v>30510</v>
      </c>
      <c r="BE7" s="110">
        <v>2995562</v>
      </c>
      <c r="BF7" s="110">
        <f t="shared" ref="BF7:BF53" si="13">SUM(AE7,+AM7,+BE7)</f>
        <v>69786171</v>
      </c>
      <c r="BG7" s="110">
        <f t="shared" ref="BG7:BG53" si="14">SUM(BH7,+BM7)</f>
        <v>54211</v>
      </c>
      <c r="BH7" s="110">
        <f t="shared" ref="BH7:BH53" si="15">SUM(BI7:BL7)</f>
        <v>54203</v>
      </c>
      <c r="BI7" s="110">
        <v>0</v>
      </c>
      <c r="BJ7" s="110">
        <v>35537</v>
      </c>
      <c r="BK7" s="110">
        <v>0</v>
      </c>
      <c r="BL7" s="110">
        <v>18666</v>
      </c>
      <c r="BM7" s="110">
        <v>8</v>
      </c>
      <c r="BN7" s="110">
        <v>98859</v>
      </c>
      <c r="BO7" s="110">
        <f t="shared" ref="BO7:BO53" si="16">SUM(BP7,BU7,BY7,BZ7,CF7)</f>
        <v>4361433</v>
      </c>
      <c r="BP7" s="110">
        <f t="shared" ref="BP7:BP53" si="17">SUM(BQ7:BT7)</f>
        <v>538702</v>
      </c>
      <c r="BQ7" s="110">
        <v>395381</v>
      </c>
      <c r="BR7" s="110">
        <v>38749</v>
      </c>
      <c r="BS7" s="110">
        <v>56861</v>
      </c>
      <c r="BT7" s="110">
        <v>47711</v>
      </c>
      <c r="BU7" s="110">
        <f t="shared" ref="BU7:BU53" si="18">SUM(BV7:BX7)</f>
        <v>960423</v>
      </c>
      <c r="BV7" s="110">
        <v>78584</v>
      </c>
      <c r="BW7" s="110">
        <v>775667</v>
      </c>
      <c r="BX7" s="110">
        <v>106172</v>
      </c>
      <c r="BY7" s="110">
        <v>22485</v>
      </c>
      <c r="BZ7" s="110">
        <f t="shared" ref="BZ7:BZ53" si="19">SUM(CA7:CD7)</f>
        <v>2839671</v>
      </c>
      <c r="CA7" s="110">
        <v>1821716</v>
      </c>
      <c r="CB7" s="110">
        <v>601132</v>
      </c>
      <c r="CC7" s="110">
        <v>280447</v>
      </c>
      <c r="CD7" s="110">
        <v>136376</v>
      </c>
      <c r="CE7" s="110">
        <v>2712064</v>
      </c>
      <c r="CF7" s="110">
        <v>152</v>
      </c>
      <c r="CG7" s="110">
        <v>257136</v>
      </c>
      <c r="CH7" s="110">
        <f t="shared" ref="CH7:CH53" si="20">SUM(BG7,+BO7,+CG7)</f>
        <v>4672780</v>
      </c>
      <c r="CI7" s="110">
        <f t="shared" ref="CI7:CW7" si="21">SUM(AE7,+BG7)</f>
        <v>14867152</v>
      </c>
      <c r="CJ7" s="110">
        <f t="shared" si="21"/>
        <v>14735590</v>
      </c>
      <c r="CK7" s="110">
        <f t="shared" si="21"/>
        <v>1393</v>
      </c>
      <c r="CL7" s="110">
        <f t="shared" si="21"/>
        <v>9584402</v>
      </c>
      <c r="CM7" s="110">
        <f t="shared" si="21"/>
        <v>4992803</v>
      </c>
      <c r="CN7" s="110">
        <f t="shared" si="21"/>
        <v>156992</v>
      </c>
      <c r="CO7" s="110">
        <f t="shared" si="21"/>
        <v>131562</v>
      </c>
      <c r="CP7" s="110">
        <f t="shared" si="21"/>
        <v>3637094</v>
      </c>
      <c r="CQ7" s="110">
        <f t="shared" si="21"/>
        <v>56339101</v>
      </c>
      <c r="CR7" s="110">
        <f t="shared" si="21"/>
        <v>11292968</v>
      </c>
      <c r="CS7" s="110">
        <f t="shared" si="21"/>
        <v>9216441</v>
      </c>
      <c r="CT7" s="110">
        <f t="shared" si="21"/>
        <v>1282283</v>
      </c>
      <c r="CU7" s="110">
        <f t="shared" si="21"/>
        <v>580444</v>
      </c>
      <c r="CV7" s="110">
        <f t="shared" si="21"/>
        <v>213800</v>
      </c>
      <c r="CW7" s="110">
        <f t="shared" si="21"/>
        <v>8602684</v>
      </c>
      <c r="CX7" s="110">
        <f t="shared" ref="CX7:DJ7" si="22">SUM(AT7,+BV7)</f>
        <v>1387969</v>
      </c>
      <c r="CY7" s="110">
        <f t="shared" si="22"/>
        <v>5542890</v>
      </c>
      <c r="CZ7" s="110">
        <f t="shared" si="22"/>
        <v>1671825</v>
      </c>
      <c r="DA7" s="110">
        <f t="shared" si="22"/>
        <v>328299</v>
      </c>
      <c r="DB7" s="110">
        <f t="shared" si="22"/>
        <v>36084488</v>
      </c>
      <c r="DC7" s="110">
        <f t="shared" si="22"/>
        <v>19794574</v>
      </c>
      <c r="DD7" s="110">
        <f t="shared" si="22"/>
        <v>10418722</v>
      </c>
      <c r="DE7" s="110">
        <f t="shared" si="22"/>
        <v>3300401</v>
      </c>
      <c r="DF7" s="110">
        <f t="shared" si="22"/>
        <v>2570791</v>
      </c>
      <c r="DG7" s="110">
        <f t="shared" si="22"/>
        <v>14332969</v>
      </c>
      <c r="DH7" s="110">
        <f t="shared" si="22"/>
        <v>30662</v>
      </c>
      <c r="DI7" s="110">
        <f t="shared" si="22"/>
        <v>3252698</v>
      </c>
      <c r="DJ7" s="110">
        <f t="shared" si="22"/>
        <v>74458951</v>
      </c>
    </row>
    <row r="8" spans="1:114" s="112" customFormat="1" ht="12" customHeight="1">
      <c r="A8" s="108" t="s">
        <v>354</v>
      </c>
      <c r="B8" s="109" t="s">
        <v>355</v>
      </c>
      <c r="C8" s="108" t="s">
        <v>356</v>
      </c>
      <c r="D8" s="110">
        <f t="shared" si="0"/>
        <v>14762380</v>
      </c>
      <c r="E8" s="110">
        <f t="shared" si="1"/>
        <v>2578184</v>
      </c>
      <c r="F8" s="110">
        <v>117526</v>
      </c>
      <c r="G8" s="110">
        <v>616138</v>
      </c>
      <c r="H8" s="110">
        <v>565000</v>
      </c>
      <c r="I8" s="110">
        <v>1130789</v>
      </c>
      <c r="J8" s="111" t="s">
        <v>729</v>
      </c>
      <c r="K8" s="110">
        <v>148731</v>
      </c>
      <c r="L8" s="110">
        <v>12184196</v>
      </c>
      <c r="M8" s="110">
        <f t="shared" si="2"/>
        <v>2786903</v>
      </c>
      <c r="N8" s="110">
        <f t="shared" si="3"/>
        <v>2586</v>
      </c>
      <c r="O8" s="110">
        <v>1724</v>
      </c>
      <c r="P8" s="110">
        <v>862</v>
      </c>
      <c r="Q8" s="110">
        <v>0</v>
      </c>
      <c r="R8" s="110">
        <v>0</v>
      </c>
      <c r="S8" s="111" t="s">
        <v>729</v>
      </c>
      <c r="T8" s="110">
        <v>0</v>
      </c>
      <c r="U8" s="110">
        <v>2784317</v>
      </c>
      <c r="V8" s="110">
        <f t="shared" ref="V8:AA8" si="23">+SUM(D8,M8)</f>
        <v>17549283</v>
      </c>
      <c r="W8" s="110">
        <f t="shared" si="23"/>
        <v>2580770</v>
      </c>
      <c r="X8" s="110">
        <f t="shared" si="23"/>
        <v>119250</v>
      </c>
      <c r="Y8" s="110">
        <f t="shared" si="23"/>
        <v>617000</v>
      </c>
      <c r="Z8" s="110">
        <f t="shared" si="23"/>
        <v>565000</v>
      </c>
      <c r="AA8" s="110">
        <f t="shared" si="23"/>
        <v>1130789</v>
      </c>
      <c r="AB8" s="111" t="s">
        <v>729</v>
      </c>
      <c r="AC8" s="110">
        <f t="shared" si="5"/>
        <v>148731</v>
      </c>
      <c r="AD8" s="110">
        <f t="shared" si="6"/>
        <v>14968513</v>
      </c>
      <c r="AE8" s="110">
        <f t="shared" si="7"/>
        <v>1044782</v>
      </c>
      <c r="AF8" s="110">
        <f t="shared" si="8"/>
        <v>981348</v>
      </c>
      <c r="AG8" s="110">
        <v>22748</v>
      </c>
      <c r="AH8" s="110">
        <v>59784</v>
      </c>
      <c r="AI8" s="110">
        <v>898373</v>
      </c>
      <c r="AJ8" s="110">
        <v>443</v>
      </c>
      <c r="AK8" s="110">
        <v>63434</v>
      </c>
      <c r="AL8" s="110">
        <v>304252</v>
      </c>
      <c r="AM8" s="110">
        <f t="shared" si="9"/>
        <v>6477350</v>
      </c>
      <c r="AN8" s="110">
        <f t="shared" si="10"/>
        <v>1240317</v>
      </c>
      <c r="AO8" s="110">
        <v>730484</v>
      </c>
      <c r="AP8" s="110">
        <v>482539</v>
      </c>
      <c r="AQ8" s="110">
        <v>0</v>
      </c>
      <c r="AR8" s="110">
        <v>27294</v>
      </c>
      <c r="AS8" s="110">
        <f t="shared" si="11"/>
        <v>634851</v>
      </c>
      <c r="AT8" s="110">
        <v>263929</v>
      </c>
      <c r="AU8" s="110">
        <v>120841</v>
      </c>
      <c r="AV8" s="110">
        <v>250081</v>
      </c>
      <c r="AW8" s="110">
        <v>18636</v>
      </c>
      <c r="AX8" s="110">
        <f t="shared" si="12"/>
        <v>4583111</v>
      </c>
      <c r="AY8" s="110">
        <v>2837937</v>
      </c>
      <c r="AZ8" s="110">
        <v>1083081</v>
      </c>
      <c r="BA8" s="110">
        <v>446559</v>
      </c>
      <c r="BB8" s="110">
        <v>215534</v>
      </c>
      <c r="BC8" s="110">
        <v>6293178</v>
      </c>
      <c r="BD8" s="110">
        <v>435</v>
      </c>
      <c r="BE8" s="110">
        <v>642818</v>
      </c>
      <c r="BF8" s="110">
        <f t="shared" si="13"/>
        <v>8164950</v>
      </c>
      <c r="BG8" s="110">
        <f t="shared" si="14"/>
        <v>0</v>
      </c>
      <c r="BH8" s="110">
        <f t="shared" si="15"/>
        <v>0</v>
      </c>
      <c r="BI8" s="110">
        <v>0</v>
      </c>
      <c r="BJ8" s="110">
        <v>0</v>
      </c>
      <c r="BK8" s="110">
        <v>0</v>
      </c>
      <c r="BL8" s="110">
        <v>0</v>
      </c>
      <c r="BM8" s="110">
        <v>0</v>
      </c>
      <c r="BN8" s="110">
        <v>19634</v>
      </c>
      <c r="BO8" s="110">
        <f t="shared" si="16"/>
        <v>42393</v>
      </c>
      <c r="BP8" s="110">
        <f t="shared" si="17"/>
        <v>24070</v>
      </c>
      <c r="BQ8" s="110">
        <v>24070</v>
      </c>
      <c r="BR8" s="110">
        <v>0</v>
      </c>
      <c r="BS8" s="110">
        <v>0</v>
      </c>
      <c r="BT8" s="110">
        <v>0</v>
      </c>
      <c r="BU8" s="110">
        <f t="shared" si="18"/>
        <v>0</v>
      </c>
      <c r="BV8" s="110">
        <v>0</v>
      </c>
      <c r="BW8" s="110">
        <v>0</v>
      </c>
      <c r="BX8" s="110">
        <v>0</v>
      </c>
      <c r="BY8" s="110">
        <v>0</v>
      </c>
      <c r="BZ8" s="110">
        <f t="shared" si="19"/>
        <v>18323</v>
      </c>
      <c r="CA8" s="110">
        <v>17766</v>
      </c>
      <c r="CB8" s="110">
        <v>0</v>
      </c>
      <c r="CC8" s="110">
        <v>0</v>
      </c>
      <c r="CD8" s="110">
        <v>557</v>
      </c>
      <c r="CE8" s="110">
        <v>2724876</v>
      </c>
      <c r="CF8" s="110">
        <v>0</v>
      </c>
      <c r="CG8" s="110">
        <v>0</v>
      </c>
      <c r="CH8" s="110">
        <f t="shared" si="20"/>
        <v>42393</v>
      </c>
      <c r="CI8" s="110">
        <f t="shared" ref="CI8:DA8" si="24">SUM(AE8,+BG8)</f>
        <v>1044782</v>
      </c>
      <c r="CJ8" s="110">
        <f t="shared" si="24"/>
        <v>981348</v>
      </c>
      <c r="CK8" s="110">
        <f t="shared" si="24"/>
        <v>22748</v>
      </c>
      <c r="CL8" s="110">
        <f t="shared" si="24"/>
        <v>59784</v>
      </c>
      <c r="CM8" s="110">
        <f t="shared" si="24"/>
        <v>898373</v>
      </c>
      <c r="CN8" s="110">
        <f t="shared" si="24"/>
        <v>443</v>
      </c>
      <c r="CO8" s="110">
        <f t="shared" si="24"/>
        <v>63434</v>
      </c>
      <c r="CP8" s="110">
        <f t="shared" si="24"/>
        <v>323886</v>
      </c>
      <c r="CQ8" s="110">
        <f t="shared" si="24"/>
        <v>6519743</v>
      </c>
      <c r="CR8" s="110">
        <f t="shared" si="24"/>
        <v>1264387</v>
      </c>
      <c r="CS8" s="110">
        <f t="shared" si="24"/>
        <v>754554</v>
      </c>
      <c r="CT8" s="110">
        <f t="shared" si="24"/>
        <v>482539</v>
      </c>
      <c r="CU8" s="110">
        <f t="shared" si="24"/>
        <v>0</v>
      </c>
      <c r="CV8" s="110">
        <f t="shared" si="24"/>
        <v>27294</v>
      </c>
      <c r="CW8" s="110">
        <f t="shared" si="24"/>
        <v>634851</v>
      </c>
      <c r="CX8" s="110">
        <f t="shared" si="24"/>
        <v>263929</v>
      </c>
      <c r="CY8" s="110">
        <f t="shared" si="24"/>
        <v>120841</v>
      </c>
      <c r="CZ8" s="110">
        <f t="shared" si="24"/>
        <v>250081</v>
      </c>
      <c r="DA8" s="110">
        <f t="shared" si="24"/>
        <v>18636</v>
      </c>
      <c r="DB8" s="110">
        <f t="shared" ref="DB8:DG8" si="25">SUM(AX8,+BZ8)</f>
        <v>4601434</v>
      </c>
      <c r="DC8" s="110">
        <f t="shared" si="25"/>
        <v>2855703</v>
      </c>
      <c r="DD8" s="110">
        <f t="shared" si="25"/>
        <v>1083081</v>
      </c>
      <c r="DE8" s="110">
        <f t="shared" si="25"/>
        <v>446559</v>
      </c>
      <c r="DF8" s="110">
        <f t="shared" si="25"/>
        <v>216091</v>
      </c>
      <c r="DG8" s="110">
        <f t="shared" si="25"/>
        <v>9018054</v>
      </c>
      <c r="DH8" s="110">
        <f>SUM(BD8,+CF8)</f>
        <v>435</v>
      </c>
      <c r="DI8" s="110">
        <f>SUM(BE8,+CG8)</f>
        <v>642818</v>
      </c>
      <c r="DJ8" s="110">
        <f>SUM(BF8,+CH8)</f>
        <v>8207343</v>
      </c>
    </row>
    <row r="9" spans="1:114" s="112" customFormat="1" ht="12" customHeight="1">
      <c r="A9" s="108" t="s">
        <v>329</v>
      </c>
      <c r="B9" s="109" t="s">
        <v>365</v>
      </c>
      <c r="C9" s="108" t="s">
        <v>366</v>
      </c>
      <c r="D9" s="110">
        <f t="shared" si="0"/>
        <v>13903848</v>
      </c>
      <c r="E9" s="110">
        <f t="shared" si="1"/>
        <v>2000321</v>
      </c>
      <c r="F9" s="110">
        <v>106413</v>
      </c>
      <c r="G9" s="110">
        <v>319</v>
      </c>
      <c r="H9" s="110">
        <v>684216</v>
      </c>
      <c r="I9" s="110">
        <v>555385</v>
      </c>
      <c r="J9" s="111" t="s">
        <v>729</v>
      </c>
      <c r="K9" s="110">
        <v>653988</v>
      </c>
      <c r="L9" s="110">
        <v>11903527</v>
      </c>
      <c r="M9" s="110">
        <f t="shared" si="2"/>
        <v>3776062</v>
      </c>
      <c r="N9" s="110">
        <f t="shared" si="3"/>
        <v>546590</v>
      </c>
      <c r="O9" s="110">
        <v>3659</v>
      </c>
      <c r="P9" s="110">
        <v>0</v>
      </c>
      <c r="Q9" s="110">
        <v>149800</v>
      </c>
      <c r="R9" s="110">
        <v>336148</v>
      </c>
      <c r="S9" s="111" t="s">
        <v>729</v>
      </c>
      <c r="T9" s="110">
        <v>56983</v>
      </c>
      <c r="U9" s="110">
        <v>3229472</v>
      </c>
      <c r="V9" s="110">
        <f t="shared" ref="V9:AA9" si="26">+SUM(D9,M9)</f>
        <v>17679910</v>
      </c>
      <c r="W9" s="110">
        <f t="shared" si="26"/>
        <v>2546911</v>
      </c>
      <c r="X9" s="110">
        <f t="shared" si="26"/>
        <v>110072</v>
      </c>
      <c r="Y9" s="110">
        <f t="shared" si="26"/>
        <v>319</v>
      </c>
      <c r="Z9" s="110">
        <f t="shared" si="26"/>
        <v>834016</v>
      </c>
      <c r="AA9" s="110">
        <f t="shared" si="26"/>
        <v>891533</v>
      </c>
      <c r="AB9" s="111" t="s">
        <v>729</v>
      </c>
      <c r="AC9" s="110">
        <f t="shared" si="5"/>
        <v>710971</v>
      </c>
      <c r="AD9" s="110">
        <f t="shared" si="6"/>
        <v>15132999</v>
      </c>
      <c r="AE9" s="110">
        <f t="shared" si="7"/>
        <v>125486</v>
      </c>
      <c r="AF9" s="110">
        <f t="shared" si="8"/>
        <v>110410</v>
      </c>
      <c r="AG9" s="110">
        <v>0</v>
      </c>
      <c r="AH9" s="110">
        <v>83861</v>
      </c>
      <c r="AI9" s="110">
        <v>26549</v>
      </c>
      <c r="AJ9" s="110">
        <v>0</v>
      </c>
      <c r="AK9" s="110">
        <v>15076</v>
      </c>
      <c r="AL9" s="110">
        <v>1217064</v>
      </c>
      <c r="AM9" s="110">
        <f t="shared" si="9"/>
        <v>5596684</v>
      </c>
      <c r="AN9" s="110">
        <f t="shared" si="10"/>
        <v>1381848</v>
      </c>
      <c r="AO9" s="110">
        <v>735717</v>
      </c>
      <c r="AP9" s="110">
        <v>244008</v>
      </c>
      <c r="AQ9" s="110">
        <v>351267</v>
      </c>
      <c r="AR9" s="110">
        <v>50856</v>
      </c>
      <c r="AS9" s="110">
        <f t="shared" si="11"/>
        <v>795593</v>
      </c>
      <c r="AT9" s="110">
        <v>45058</v>
      </c>
      <c r="AU9" s="110">
        <v>643095</v>
      </c>
      <c r="AV9" s="110">
        <v>107440</v>
      </c>
      <c r="AW9" s="110">
        <v>8964</v>
      </c>
      <c r="AX9" s="110">
        <f t="shared" si="12"/>
        <v>3410139</v>
      </c>
      <c r="AY9" s="110">
        <v>2397183</v>
      </c>
      <c r="AZ9" s="110">
        <v>866645</v>
      </c>
      <c r="BA9" s="110">
        <v>143253</v>
      </c>
      <c r="BB9" s="110">
        <v>3058</v>
      </c>
      <c r="BC9" s="110">
        <v>6913580</v>
      </c>
      <c r="BD9" s="110">
        <v>140</v>
      </c>
      <c r="BE9" s="110">
        <v>51034</v>
      </c>
      <c r="BF9" s="110">
        <f t="shared" si="13"/>
        <v>5773204</v>
      </c>
      <c r="BG9" s="110">
        <f t="shared" si="14"/>
        <v>6696</v>
      </c>
      <c r="BH9" s="110">
        <f t="shared" si="15"/>
        <v>6696</v>
      </c>
      <c r="BI9" s="110">
        <v>0</v>
      </c>
      <c r="BJ9" s="110">
        <v>6696</v>
      </c>
      <c r="BK9" s="110">
        <v>0</v>
      </c>
      <c r="BL9" s="110">
        <v>0</v>
      </c>
      <c r="BM9" s="110">
        <v>0</v>
      </c>
      <c r="BN9" s="110">
        <v>658744</v>
      </c>
      <c r="BO9" s="110">
        <f t="shared" si="16"/>
        <v>520340</v>
      </c>
      <c r="BP9" s="110">
        <f t="shared" si="17"/>
        <v>54133</v>
      </c>
      <c r="BQ9" s="110">
        <v>54133</v>
      </c>
      <c r="BR9" s="110">
        <v>0</v>
      </c>
      <c r="BS9" s="110">
        <v>0</v>
      </c>
      <c r="BT9" s="110">
        <v>0</v>
      </c>
      <c r="BU9" s="110">
        <f t="shared" si="18"/>
        <v>80425</v>
      </c>
      <c r="BV9" s="110">
        <v>936</v>
      </c>
      <c r="BW9" s="110">
        <v>79489</v>
      </c>
      <c r="BX9" s="110">
        <v>0</v>
      </c>
      <c r="BY9" s="110">
        <v>0</v>
      </c>
      <c r="BZ9" s="110">
        <f t="shared" si="19"/>
        <v>385782</v>
      </c>
      <c r="CA9" s="110">
        <v>363195</v>
      </c>
      <c r="CB9" s="110">
        <v>18605</v>
      </c>
      <c r="CC9" s="110">
        <v>980</v>
      </c>
      <c r="CD9" s="110">
        <v>3002</v>
      </c>
      <c r="CE9" s="110">
        <v>2590282</v>
      </c>
      <c r="CF9" s="110">
        <v>0</v>
      </c>
      <c r="CG9" s="110">
        <v>0</v>
      </c>
      <c r="CH9" s="110">
        <f t="shared" si="20"/>
        <v>527036</v>
      </c>
      <c r="CI9" s="110">
        <f t="shared" ref="CI9:CX9" si="27">SUM(AE9,+BG9)</f>
        <v>132182</v>
      </c>
      <c r="CJ9" s="110">
        <f t="shared" si="27"/>
        <v>117106</v>
      </c>
      <c r="CK9" s="110">
        <f t="shared" si="27"/>
        <v>0</v>
      </c>
      <c r="CL9" s="110">
        <f t="shared" si="27"/>
        <v>90557</v>
      </c>
      <c r="CM9" s="110">
        <f t="shared" si="27"/>
        <v>26549</v>
      </c>
      <c r="CN9" s="110">
        <f t="shared" si="27"/>
        <v>0</v>
      </c>
      <c r="CO9" s="110">
        <f t="shared" si="27"/>
        <v>15076</v>
      </c>
      <c r="CP9" s="110">
        <f t="shared" si="27"/>
        <v>1875808</v>
      </c>
      <c r="CQ9" s="110">
        <f t="shared" si="27"/>
        <v>6117024</v>
      </c>
      <c r="CR9" s="110">
        <f t="shared" si="27"/>
        <v>1435981</v>
      </c>
      <c r="CS9" s="110">
        <f t="shared" si="27"/>
        <v>789850</v>
      </c>
      <c r="CT9" s="110">
        <f t="shared" si="27"/>
        <v>244008</v>
      </c>
      <c r="CU9" s="110">
        <f t="shared" si="27"/>
        <v>351267</v>
      </c>
      <c r="CV9" s="110">
        <f t="shared" si="27"/>
        <v>50856</v>
      </c>
      <c r="CW9" s="110">
        <f t="shared" si="27"/>
        <v>876018</v>
      </c>
      <c r="CX9" s="110">
        <f t="shared" si="27"/>
        <v>45994</v>
      </c>
      <c r="CY9" s="110">
        <f t="shared" ref="CY9:DJ9" si="28">SUM(AU9,+BW9)</f>
        <v>722584</v>
      </c>
      <c r="CZ9" s="110">
        <f t="shared" si="28"/>
        <v>107440</v>
      </c>
      <c r="DA9" s="110">
        <f t="shared" si="28"/>
        <v>8964</v>
      </c>
      <c r="DB9" s="110">
        <f t="shared" si="28"/>
        <v>3795921</v>
      </c>
      <c r="DC9" s="110">
        <f t="shared" si="28"/>
        <v>2760378</v>
      </c>
      <c r="DD9" s="110">
        <f t="shared" si="28"/>
        <v>885250</v>
      </c>
      <c r="DE9" s="110">
        <f t="shared" si="28"/>
        <v>144233</v>
      </c>
      <c r="DF9" s="110">
        <f t="shared" si="28"/>
        <v>6060</v>
      </c>
      <c r="DG9" s="110">
        <f t="shared" si="28"/>
        <v>9503862</v>
      </c>
      <c r="DH9" s="110">
        <f t="shared" si="28"/>
        <v>140</v>
      </c>
      <c r="DI9" s="110">
        <f t="shared" si="28"/>
        <v>51034</v>
      </c>
      <c r="DJ9" s="110">
        <f t="shared" si="28"/>
        <v>6300240</v>
      </c>
    </row>
    <row r="10" spans="1:114" s="112" customFormat="1" ht="12" customHeight="1">
      <c r="A10" s="108" t="s">
        <v>374</v>
      </c>
      <c r="B10" s="109" t="s">
        <v>375</v>
      </c>
      <c r="C10" s="108" t="s">
        <v>362</v>
      </c>
      <c r="D10" s="110">
        <f t="shared" si="0"/>
        <v>35252753</v>
      </c>
      <c r="E10" s="110">
        <f t="shared" si="1"/>
        <v>11240901</v>
      </c>
      <c r="F10" s="110">
        <v>3643337</v>
      </c>
      <c r="G10" s="110">
        <v>32503</v>
      </c>
      <c r="H10" s="110">
        <v>1672400</v>
      </c>
      <c r="I10" s="110">
        <v>3818474</v>
      </c>
      <c r="J10" s="111" t="s">
        <v>729</v>
      </c>
      <c r="K10" s="110">
        <v>2074187</v>
      </c>
      <c r="L10" s="110">
        <v>24011852</v>
      </c>
      <c r="M10" s="110">
        <f t="shared" si="2"/>
        <v>3732435</v>
      </c>
      <c r="N10" s="110">
        <f t="shared" si="3"/>
        <v>639179</v>
      </c>
      <c r="O10" s="110">
        <v>29624</v>
      </c>
      <c r="P10" s="110">
        <v>76</v>
      </c>
      <c r="Q10" s="110">
        <v>4500</v>
      </c>
      <c r="R10" s="110">
        <v>603313</v>
      </c>
      <c r="S10" s="111" t="s">
        <v>729</v>
      </c>
      <c r="T10" s="110">
        <v>1666</v>
      </c>
      <c r="U10" s="110">
        <v>3093256</v>
      </c>
      <c r="V10" s="110">
        <f t="shared" ref="V10:AA10" si="29">+SUM(D10,M10)</f>
        <v>38985188</v>
      </c>
      <c r="W10" s="110">
        <f t="shared" si="29"/>
        <v>11880080</v>
      </c>
      <c r="X10" s="110">
        <f t="shared" si="29"/>
        <v>3672961</v>
      </c>
      <c r="Y10" s="110">
        <f t="shared" si="29"/>
        <v>32579</v>
      </c>
      <c r="Z10" s="110">
        <f t="shared" si="29"/>
        <v>1676900</v>
      </c>
      <c r="AA10" s="110">
        <f t="shared" si="29"/>
        <v>4421787</v>
      </c>
      <c r="AB10" s="111" t="s">
        <v>729</v>
      </c>
      <c r="AC10" s="110">
        <f t="shared" si="5"/>
        <v>2075853</v>
      </c>
      <c r="AD10" s="110">
        <f t="shared" si="6"/>
        <v>27105108</v>
      </c>
      <c r="AE10" s="110">
        <f t="shared" si="7"/>
        <v>10761729</v>
      </c>
      <c r="AF10" s="110">
        <f t="shared" si="8"/>
        <v>10502068</v>
      </c>
      <c r="AG10" s="110">
        <v>0</v>
      </c>
      <c r="AH10" s="110">
        <v>8143092</v>
      </c>
      <c r="AI10" s="110">
        <v>2321769</v>
      </c>
      <c r="AJ10" s="110">
        <v>37207</v>
      </c>
      <c r="AK10" s="110">
        <v>259661</v>
      </c>
      <c r="AL10" s="110">
        <v>2910786</v>
      </c>
      <c r="AM10" s="110">
        <f t="shared" si="9"/>
        <v>16224400</v>
      </c>
      <c r="AN10" s="110">
        <f t="shared" si="10"/>
        <v>3509940</v>
      </c>
      <c r="AO10" s="110">
        <v>2158483</v>
      </c>
      <c r="AP10" s="110">
        <v>756896</v>
      </c>
      <c r="AQ10" s="110">
        <v>417981</v>
      </c>
      <c r="AR10" s="110">
        <v>176580</v>
      </c>
      <c r="AS10" s="110">
        <f t="shared" si="11"/>
        <v>2745737</v>
      </c>
      <c r="AT10" s="110">
        <v>798586</v>
      </c>
      <c r="AU10" s="110">
        <v>1691083</v>
      </c>
      <c r="AV10" s="110">
        <v>256068</v>
      </c>
      <c r="AW10" s="110">
        <v>17290</v>
      </c>
      <c r="AX10" s="110">
        <f t="shared" si="12"/>
        <v>9951433</v>
      </c>
      <c r="AY10" s="110">
        <v>5300894</v>
      </c>
      <c r="AZ10" s="110">
        <v>4213391</v>
      </c>
      <c r="BA10" s="110">
        <v>352757</v>
      </c>
      <c r="BB10" s="110">
        <v>84391</v>
      </c>
      <c r="BC10" s="110">
        <v>5243948</v>
      </c>
      <c r="BD10" s="110">
        <v>0</v>
      </c>
      <c r="BE10" s="110">
        <v>111890</v>
      </c>
      <c r="BF10" s="110">
        <f t="shared" si="13"/>
        <v>27098019</v>
      </c>
      <c r="BG10" s="110">
        <f t="shared" si="14"/>
        <v>37232</v>
      </c>
      <c r="BH10" s="110">
        <f t="shared" si="15"/>
        <v>37232</v>
      </c>
      <c r="BI10" s="110">
        <v>0</v>
      </c>
      <c r="BJ10" s="110">
        <v>3323</v>
      </c>
      <c r="BK10" s="110">
        <v>0</v>
      </c>
      <c r="BL10" s="110">
        <v>33909</v>
      </c>
      <c r="BM10" s="110">
        <v>0</v>
      </c>
      <c r="BN10" s="110">
        <v>0</v>
      </c>
      <c r="BO10" s="110">
        <f t="shared" si="16"/>
        <v>1706148</v>
      </c>
      <c r="BP10" s="110">
        <f t="shared" si="17"/>
        <v>213950</v>
      </c>
      <c r="BQ10" s="110">
        <v>186943</v>
      </c>
      <c r="BR10" s="110">
        <v>3132</v>
      </c>
      <c r="BS10" s="110">
        <v>23875</v>
      </c>
      <c r="BT10" s="110">
        <v>0</v>
      </c>
      <c r="BU10" s="110">
        <f t="shared" si="18"/>
        <v>538655</v>
      </c>
      <c r="BV10" s="110">
        <v>18074</v>
      </c>
      <c r="BW10" s="110">
        <v>518033</v>
      </c>
      <c r="BX10" s="110">
        <v>2548</v>
      </c>
      <c r="BY10" s="110">
        <v>0</v>
      </c>
      <c r="BZ10" s="110">
        <f t="shared" si="19"/>
        <v>953543</v>
      </c>
      <c r="CA10" s="110">
        <v>598497</v>
      </c>
      <c r="CB10" s="110">
        <v>344780</v>
      </c>
      <c r="CC10" s="110">
        <v>0</v>
      </c>
      <c r="CD10" s="110">
        <v>10266</v>
      </c>
      <c r="CE10" s="110">
        <v>1944616</v>
      </c>
      <c r="CF10" s="110">
        <v>0</v>
      </c>
      <c r="CG10" s="110">
        <v>44439</v>
      </c>
      <c r="CH10" s="110">
        <f t="shared" si="20"/>
        <v>1787819</v>
      </c>
      <c r="CI10" s="110">
        <f t="shared" ref="CI10:DA10" si="30">SUM(AE10,+BG10)</f>
        <v>10798961</v>
      </c>
      <c r="CJ10" s="110">
        <f t="shared" si="30"/>
        <v>10539300</v>
      </c>
      <c r="CK10" s="110">
        <f t="shared" si="30"/>
        <v>0</v>
      </c>
      <c r="CL10" s="110">
        <f t="shared" si="30"/>
        <v>8146415</v>
      </c>
      <c r="CM10" s="110">
        <f t="shared" si="30"/>
        <v>2321769</v>
      </c>
      <c r="CN10" s="110">
        <f t="shared" si="30"/>
        <v>71116</v>
      </c>
      <c r="CO10" s="110">
        <f t="shared" si="30"/>
        <v>259661</v>
      </c>
      <c r="CP10" s="110">
        <f t="shared" si="30"/>
        <v>2910786</v>
      </c>
      <c r="CQ10" s="110">
        <f t="shared" si="30"/>
        <v>17930548</v>
      </c>
      <c r="CR10" s="110">
        <f t="shared" si="30"/>
        <v>3723890</v>
      </c>
      <c r="CS10" s="110">
        <f t="shared" si="30"/>
        <v>2345426</v>
      </c>
      <c r="CT10" s="110">
        <f t="shared" si="30"/>
        <v>760028</v>
      </c>
      <c r="CU10" s="110">
        <f t="shared" si="30"/>
        <v>441856</v>
      </c>
      <c r="CV10" s="110">
        <f t="shared" si="30"/>
        <v>176580</v>
      </c>
      <c r="CW10" s="110">
        <f t="shared" si="30"/>
        <v>3284392</v>
      </c>
      <c r="CX10" s="110">
        <f t="shared" si="30"/>
        <v>816660</v>
      </c>
      <c r="CY10" s="110">
        <f t="shared" si="30"/>
        <v>2209116</v>
      </c>
      <c r="CZ10" s="110">
        <f t="shared" si="30"/>
        <v>258616</v>
      </c>
      <c r="DA10" s="110">
        <f t="shared" si="30"/>
        <v>17290</v>
      </c>
      <c r="DB10" s="110">
        <f t="shared" ref="DB10:DJ10" si="31">SUM(AX10,+BZ10)</f>
        <v>10904976</v>
      </c>
      <c r="DC10" s="110">
        <f t="shared" si="31"/>
        <v>5899391</v>
      </c>
      <c r="DD10" s="110">
        <f t="shared" si="31"/>
        <v>4558171</v>
      </c>
      <c r="DE10" s="110">
        <f t="shared" si="31"/>
        <v>352757</v>
      </c>
      <c r="DF10" s="110">
        <f t="shared" si="31"/>
        <v>94657</v>
      </c>
      <c r="DG10" s="110">
        <f t="shared" si="31"/>
        <v>7188564</v>
      </c>
      <c r="DH10" s="110">
        <f t="shared" si="31"/>
        <v>0</v>
      </c>
      <c r="DI10" s="110">
        <f t="shared" si="31"/>
        <v>156329</v>
      </c>
      <c r="DJ10" s="110">
        <f t="shared" si="31"/>
        <v>28885838</v>
      </c>
    </row>
    <row r="11" spans="1:114" s="112" customFormat="1" ht="12" customHeight="1">
      <c r="A11" s="108" t="s">
        <v>383</v>
      </c>
      <c r="B11" s="109" t="s">
        <v>384</v>
      </c>
      <c r="C11" s="108" t="s">
        <v>385</v>
      </c>
      <c r="D11" s="110">
        <f t="shared" si="0"/>
        <v>15311775</v>
      </c>
      <c r="E11" s="110">
        <f t="shared" si="1"/>
        <v>4567146</v>
      </c>
      <c r="F11" s="110">
        <v>834706</v>
      </c>
      <c r="G11" s="110">
        <v>105</v>
      </c>
      <c r="H11" s="110">
        <v>1129400</v>
      </c>
      <c r="I11" s="110">
        <v>1867626</v>
      </c>
      <c r="J11" s="111" t="s">
        <v>729</v>
      </c>
      <c r="K11" s="110">
        <v>735309</v>
      </c>
      <c r="L11" s="110">
        <v>10744629</v>
      </c>
      <c r="M11" s="110">
        <f t="shared" si="2"/>
        <v>2879505</v>
      </c>
      <c r="N11" s="110">
        <f t="shared" si="3"/>
        <v>73261</v>
      </c>
      <c r="O11" s="110">
        <v>865</v>
      </c>
      <c r="P11" s="110">
        <v>869</v>
      </c>
      <c r="Q11" s="110">
        <v>46800</v>
      </c>
      <c r="R11" s="110">
        <v>24230</v>
      </c>
      <c r="S11" s="111" t="s">
        <v>729</v>
      </c>
      <c r="T11" s="110">
        <v>497</v>
      </c>
      <c r="U11" s="110">
        <v>2806244</v>
      </c>
      <c r="V11" s="110">
        <f t="shared" ref="V11:AA11" si="32">+SUM(D11,M11)</f>
        <v>18191280</v>
      </c>
      <c r="W11" s="110">
        <f t="shared" si="32"/>
        <v>4640407</v>
      </c>
      <c r="X11" s="110">
        <f t="shared" si="32"/>
        <v>835571</v>
      </c>
      <c r="Y11" s="110">
        <f t="shared" si="32"/>
        <v>974</v>
      </c>
      <c r="Z11" s="110">
        <f t="shared" si="32"/>
        <v>1176200</v>
      </c>
      <c r="AA11" s="110">
        <f t="shared" si="32"/>
        <v>1891856</v>
      </c>
      <c r="AB11" s="111" t="s">
        <v>729</v>
      </c>
      <c r="AC11" s="110">
        <f t="shared" si="5"/>
        <v>735806</v>
      </c>
      <c r="AD11" s="110">
        <f t="shared" si="6"/>
        <v>13550873</v>
      </c>
      <c r="AE11" s="110">
        <f t="shared" si="7"/>
        <v>1233549</v>
      </c>
      <c r="AF11" s="110">
        <f t="shared" si="8"/>
        <v>1231128</v>
      </c>
      <c r="AG11" s="110">
        <v>0</v>
      </c>
      <c r="AH11" s="110">
        <v>1201591</v>
      </c>
      <c r="AI11" s="110">
        <v>29537</v>
      </c>
      <c r="AJ11" s="110">
        <v>0</v>
      </c>
      <c r="AK11" s="110">
        <v>2421</v>
      </c>
      <c r="AL11" s="110">
        <v>2362622</v>
      </c>
      <c r="AM11" s="110">
        <f t="shared" si="9"/>
        <v>8924866</v>
      </c>
      <c r="AN11" s="110">
        <f t="shared" si="10"/>
        <v>1498494</v>
      </c>
      <c r="AO11" s="110">
        <v>730297</v>
      </c>
      <c r="AP11" s="110">
        <v>214086</v>
      </c>
      <c r="AQ11" s="110">
        <v>496677</v>
      </c>
      <c r="AR11" s="110">
        <v>57434</v>
      </c>
      <c r="AS11" s="110">
        <f t="shared" si="11"/>
        <v>1352894</v>
      </c>
      <c r="AT11" s="110">
        <v>118674</v>
      </c>
      <c r="AU11" s="110">
        <v>1023243</v>
      </c>
      <c r="AV11" s="110">
        <v>210977</v>
      </c>
      <c r="AW11" s="110">
        <v>0</v>
      </c>
      <c r="AX11" s="110">
        <f t="shared" si="12"/>
        <v>6066116</v>
      </c>
      <c r="AY11" s="110">
        <v>3233842</v>
      </c>
      <c r="AZ11" s="110">
        <v>2513495</v>
      </c>
      <c r="BA11" s="110">
        <v>188386</v>
      </c>
      <c r="BB11" s="110">
        <v>130393</v>
      </c>
      <c r="BC11" s="110">
        <v>2334638</v>
      </c>
      <c r="BD11" s="110">
        <v>7362</v>
      </c>
      <c r="BE11" s="110">
        <v>456100</v>
      </c>
      <c r="BF11" s="110">
        <f t="shared" si="13"/>
        <v>10614515</v>
      </c>
      <c r="BG11" s="110">
        <f t="shared" si="14"/>
        <v>46265</v>
      </c>
      <c r="BH11" s="110">
        <f t="shared" si="15"/>
        <v>46265</v>
      </c>
      <c r="BI11" s="110">
        <v>0</v>
      </c>
      <c r="BJ11" s="110">
        <v>43465</v>
      </c>
      <c r="BK11" s="110">
        <v>0</v>
      </c>
      <c r="BL11" s="110">
        <v>2800</v>
      </c>
      <c r="BM11" s="110">
        <v>0</v>
      </c>
      <c r="BN11" s="110">
        <v>0</v>
      </c>
      <c r="BO11" s="110">
        <f t="shared" si="16"/>
        <v>821270</v>
      </c>
      <c r="BP11" s="110">
        <f t="shared" si="17"/>
        <v>243972</v>
      </c>
      <c r="BQ11" s="110">
        <v>184510</v>
      </c>
      <c r="BR11" s="110">
        <v>0</v>
      </c>
      <c r="BS11" s="110">
        <v>59462</v>
      </c>
      <c r="BT11" s="110">
        <v>0</v>
      </c>
      <c r="BU11" s="110">
        <f t="shared" si="18"/>
        <v>329962</v>
      </c>
      <c r="BV11" s="110">
        <v>0</v>
      </c>
      <c r="BW11" s="110">
        <v>328890</v>
      </c>
      <c r="BX11" s="110">
        <v>1072</v>
      </c>
      <c r="BY11" s="110">
        <v>0</v>
      </c>
      <c r="BZ11" s="110">
        <f t="shared" si="19"/>
        <v>247336</v>
      </c>
      <c r="CA11" s="110">
        <v>13759</v>
      </c>
      <c r="CB11" s="110">
        <v>165339</v>
      </c>
      <c r="CC11" s="110">
        <v>1705</v>
      </c>
      <c r="CD11" s="110">
        <v>66533</v>
      </c>
      <c r="CE11" s="110">
        <v>2003478</v>
      </c>
      <c r="CF11" s="110">
        <v>0</v>
      </c>
      <c r="CG11" s="110">
        <v>8492</v>
      </c>
      <c r="CH11" s="110">
        <f t="shared" si="20"/>
        <v>876027</v>
      </c>
      <c r="CI11" s="110">
        <f t="shared" ref="CI11:CX11" si="33">SUM(AE11,+BG11)</f>
        <v>1279814</v>
      </c>
      <c r="CJ11" s="110">
        <f t="shared" si="33"/>
        <v>1277393</v>
      </c>
      <c r="CK11" s="110">
        <f t="shared" si="33"/>
        <v>0</v>
      </c>
      <c r="CL11" s="110">
        <f t="shared" si="33"/>
        <v>1245056</v>
      </c>
      <c r="CM11" s="110">
        <f t="shared" si="33"/>
        <v>29537</v>
      </c>
      <c r="CN11" s="110">
        <f t="shared" si="33"/>
        <v>2800</v>
      </c>
      <c r="CO11" s="110">
        <f t="shared" si="33"/>
        <v>2421</v>
      </c>
      <c r="CP11" s="110">
        <f t="shared" si="33"/>
        <v>2362622</v>
      </c>
      <c r="CQ11" s="110">
        <f t="shared" si="33"/>
        <v>9746136</v>
      </c>
      <c r="CR11" s="110">
        <f t="shared" si="33"/>
        <v>1742466</v>
      </c>
      <c r="CS11" s="110">
        <f t="shared" si="33"/>
        <v>914807</v>
      </c>
      <c r="CT11" s="110">
        <f t="shared" si="33"/>
        <v>214086</v>
      </c>
      <c r="CU11" s="110">
        <f t="shared" si="33"/>
        <v>556139</v>
      </c>
      <c r="CV11" s="110">
        <f t="shared" si="33"/>
        <v>57434</v>
      </c>
      <c r="CW11" s="110">
        <f t="shared" si="33"/>
        <v>1682856</v>
      </c>
      <c r="CX11" s="110">
        <f t="shared" si="33"/>
        <v>118674</v>
      </c>
      <c r="CY11" s="110">
        <f t="shared" ref="CY11:DA13" si="34">SUM(AU11,+BW11)</f>
        <v>1352133</v>
      </c>
      <c r="CZ11" s="110">
        <f t="shared" si="34"/>
        <v>212049</v>
      </c>
      <c r="DA11" s="110">
        <f t="shared" si="34"/>
        <v>0</v>
      </c>
      <c r="DB11" s="110">
        <f t="shared" ref="DB11:DJ11" si="35">SUM(AX11,+BZ11)</f>
        <v>6313452</v>
      </c>
      <c r="DC11" s="110">
        <f t="shared" si="35"/>
        <v>3247601</v>
      </c>
      <c r="DD11" s="110">
        <f t="shared" si="35"/>
        <v>2678834</v>
      </c>
      <c r="DE11" s="110">
        <f t="shared" si="35"/>
        <v>190091</v>
      </c>
      <c r="DF11" s="110">
        <f t="shared" si="35"/>
        <v>196926</v>
      </c>
      <c r="DG11" s="110">
        <f t="shared" si="35"/>
        <v>4338116</v>
      </c>
      <c r="DH11" s="110">
        <f t="shared" si="35"/>
        <v>7362</v>
      </c>
      <c r="DI11" s="110">
        <f t="shared" si="35"/>
        <v>464592</v>
      </c>
      <c r="DJ11" s="110">
        <f t="shared" si="35"/>
        <v>11490542</v>
      </c>
    </row>
    <row r="12" spans="1:114" s="112" customFormat="1" ht="12" customHeight="1">
      <c r="A12" s="108" t="s">
        <v>394</v>
      </c>
      <c r="B12" s="109" t="s">
        <v>331</v>
      </c>
      <c r="C12" s="108" t="s">
        <v>325</v>
      </c>
      <c r="D12" s="110">
        <f t="shared" si="0"/>
        <v>8427054</v>
      </c>
      <c r="E12" s="110">
        <f t="shared" si="1"/>
        <v>1229705</v>
      </c>
      <c r="F12" s="110">
        <v>7571</v>
      </c>
      <c r="G12" s="110">
        <v>1556</v>
      </c>
      <c r="H12" s="110">
        <v>48300</v>
      </c>
      <c r="I12" s="110">
        <v>787995</v>
      </c>
      <c r="J12" s="111" t="s">
        <v>729</v>
      </c>
      <c r="K12" s="110">
        <v>384283</v>
      </c>
      <c r="L12" s="110">
        <v>7197349</v>
      </c>
      <c r="M12" s="110">
        <f t="shared" si="2"/>
        <v>1698875</v>
      </c>
      <c r="N12" s="110">
        <f t="shared" si="3"/>
        <v>141042</v>
      </c>
      <c r="O12" s="110">
        <v>6520</v>
      </c>
      <c r="P12" s="110">
        <v>6340</v>
      </c>
      <c r="Q12" s="110">
        <v>60400</v>
      </c>
      <c r="R12" s="110">
        <v>60134</v>
      </c>
      <c r="S12" s="111" t="s">
        <v>729</v>
      </c>
      <c r="T12" s="110">
        <v>7648</v>
      </c>
      <c r="U12" s="110">
        <v>1557833</v>
      </c>
      <c r="V12" s="110">
        <f t="shared" ref="V12:AA12" si="36">+SUM(D12,M12)</f>
        <v>10125929</v>
      </c>
      <c r="W12" s="110">
        <f t="shared" si="36"/>
        <v>1370747</v>
      </c>
      <c r="X12" s="110">
        <f t="shared" si="36"/>
        <v>14091</v>
      </c>
      <c r="Y12" s="110">
        <f t="shared" si="36"/>
        <v>7896</v>
      </c>
      <c r="Z12" s="110">
        <f t="shared" si="36"/>
        <v>108700</v>
      </c>
      <c r="AA12" s="110">
        <f t="shared" si="36"/>
        <v>848129</v>
      </c>
      <c r="AB12" s="111" t="s">
        <v>729</v>
      </c>
      <c r="AC12" s="110">
        <f t="shared" si="5"/>
        <v>391931</v>
      </c>
      <c r="AD12" s="110">
        <f t="shared" si="6"/>
        <v>8755182</v>
      </c>
      <c r="AE12" s="110">
        <f t="shared" si="7"/>
        <v>116818</v>
      </c>
      <c r="AF12" s="110">
        <f t="shared" si="8"/>
        <v>109614</v>
      </c>
      <c r="AG12" s="110">
        <v>0</v>
      </c>
      <c r="AH12" s="110">
        <v>1181</v>
      </c>
      <c r="AI12" s="110">
        <v>108433</v>
      </c>
      <c r="AJ12" s="110">
        <v>0</v>
      </c>
      <c r="AK12" s="110">
        <v>7204</v>
      </c>
      <c r="AL12" s="110">
        <v>204964</v>
      </c>
      <c r="AM12" s="110">
        <f t="shared" si="9"/>
        <v>3947565</v>
      </c>
      <c r="AN12" s="110">
        <f t="shared" si="10"/>
        <v>624517</v>
      </c>
      <c r="AO12" s="110">
        <v>480203</v>
      </c>
      <c r="AP12" s="110">
        <v>132351</v>
      </c>
      <c r="AQ12" s="110">
        <v>0</v>
      </c>
      <c r="AR12" s="110">
        <v>11963</v>
      </c>
      <c r="AS12" s="110">
        <f t="shared" si="11"/>
        <v>440540</v>
      </c>
      <c r="AT12" s="110">
        <v>81910</v>
      </c>
      <c r="AU12" s="110">
        <v>278868</v>
      </c>
      <c r="AV12" s="110">
        <v>79762</v>
      </c>
      <c r="AW12" s="110">
        <v>6003</v>
      </c>
      <c r="AX12" s="110">
        <f t="shared" si="12"/>
        <v>2876505</v>
      </c>
      <c r="AY12" s="110">
        <v>2429771</v>
      </c>
      <c r="AZ12" s="110">
        <v>354142</v>
      </c>
      <c r="BA12" s="110">
        <v>74723</v>
      </c>
      <c r="BB12" s="110">
        <v>17869</v>
      </c>
      <c r="BC12" s="110">
        <v>4074653</v>
      </c>
      <c r="BD12" s="110">
        <v>0</v>
      </c>
      <c r="BE12" s="110">
        <v>83054</v>
      </c>
      <c r="BF12" s="110">
        <f t="shared" si="13"/>
        <v>4147437</v>
      </c>
      <c r="BG12" s="110">
        <f t="shared" si="14"/>
        <v>0</v>
      </c>
      <c r="BH12" s="110">
        <f t="shared" si="15"/>
        <v>0</v>
      </c>
      <c r="BI12" s="110">
        <v>0</v>
      </c>
      <c r="BJ12" s="110">
        <v>0</v>
      </c>
      <c r="BK12" s="110">
        <v>0</v>
      </c>
      <c r="BL12" s="110">
        <v>0</v>
      </c>
      <c r="BM12" s="110">
        <v>0</v>
      </c>
      <c r="BN12" s="110">
        <v>64737</v>
      </c>
      <c r="BO12" s="110">
        <f t="shared" si="16"/>
        <v>241064</v>
      </c>
      <c r="BP12" s="110">
        <f t="shared" si="17"/>
        <v>32763</v>
      </c>
      <c r="BQ12" s="110">
        <v>32763</v>
      </c>
      <c r="BR12" s="110">
        <v>0</v>
      </c>
      <c r="BS12" s="110">
        <v>0</v>
      </c>
      <c r="BT12" s="110">
        <v>0</v>
      </c>
      <c r="BU12" s="110">
        <f t="shared" si="18"/>
        <v>46677</v>
      </c>
      <c r="BV12" s="110">
        <v>6323</v>
      </c>
      <c r="BW12" s="110">
        <v>40354</v>
      </c>
      <c r="BX12" s="110">
        <v>0</v>
      </c>
      <c r="BY12" s="110">
        <v>0</v>
      </c>
      <c r="BZ12" s="110">
        <f t="shared" si="19"/>
        <v>161624</v>
      </c>
      <c r="CA12" s="110">
        <v>121073</v>
      </c>
      <c r="CB12" s="110">
        <v>40075</v>
      </c>
      <c r="CC12" s="110">
        <v>43</v>
      </c>
      <c r="CD12" s="110">
        <v>433</v>
      </c>
      <c r="CE12" s="110">
        <v>1363229</v>
      </c>
      <c r="CF12" s="110">
        <v>0</v>
      </c>
      <c r="CG12" s="110">
        <v>29845</v>
      </c>
      <c r="CH12" s="110">
        <f t="shared" si="20"/>
        <v>270909</v>
      </c>
      <c r="CI12" s="110">
        <f t="shared" ref="CI12:CW12" si="37">SUM(AE12,+BG12)</f>
        <v>116818</v>
      </c>
      <c r="CJ12" s="110">
        <f t="shared" si="37"/>
        <v>109614</v>
      </c>
      <c r="CK12" s="110">
        <f t="shared" si="37"/>
        <v>0</v>
      </c>
      <c r="CL12" s="110">
        <f t="shared" si="37"/>
        <v>1181</v>
      </c>
      <c r="CM12" s="110">
        <f t="shared" si="37"/>
        <v>108433</v>
      </c>
      <c r="CN12" s="110">
        <f t="shared" si="37"/>
        <v>0</v>
      </c>
      <c r="CO12" s="110">
        <f t="shared" si="37"/>
        <v>7204</v>
      </c>
      <c r="CP12" s="110">
        <f t="shared" si="37"/>
        <v>269701</v>
      </c>
      <c r="CQ12" s="110">
        <f t="shared" si="37"/>
        <v>4188629</v>
      </c>
      <c r="CR12" s="110">
        <f t="shared" si="37"/>
        <v>657280</v>
      </c>
      <c r="CS12" s="110">
        <f t="shared" si="37"/>
        <v>512966</v>
      </c>
      <c r="CT12" s="110">
        <f t="shared" si="37"/>
        <v>132351</v>
      </c>
      <c r="CU12" s="110">
        <f t="shared" si="37"/>
        <v>0</v>
      </c>
      <c r="CV12" s="110">
        <f t="shared" si="37"/>
        <v>11963</v>
      </c>
      <c r="CW12" s="110">
        <f t="shared" si="37"/>
        <v>487217</v>
      </c>
      <c r="CX12" s="110">
        <f>SUM(AT12,+BV12)</f>
        <v>88233</v>
      </c>
      <c r="CY12" s="110">
        <f t="shared" si="34"/>
        <v>319222</v>
      </c>
      <c r="CZ12" s="110">
        <f t="shared" si="34"/>
        <v>79762</v>
      </c>
      <c r="DA12" s="110">
        <f t="shared" si="34"/>
        <v>6003</v>
      </c>
      <c r="DB12" s="110">
        <f t="shared" ref="DB12:DJ12" si="38">SUM(AX12,+BZ12)</f>
        <v>3038129</v>
      </c>
      <c r="DC12" s="110">
        <f t="shared" si="38"/>
        <v>2550844</v>
      </c>
      <c r="DD12" s="110">
        <f t="shared" si="38"/>
        <v>394217</v>
      </c>
      <c r="DE12" s="110">
        <f t="shared" si="38"/>
        <v>74766</v>
      </c>
      <c r="DF12" s="110">
        <f t="shared" si="38"/>
        <v>18302</v>
      </c>
      <c r="DG12" s="110">
        <f t="shared" si="38"/>
        <v>5437882</v>
      </c>
      <c r="DH12" s="110">
        <f t="shared" si="38"/>
        <v>0</v>
      </c>
      <c r="DI12" s="110">
        <f t="shared" si="38"/>
        <v>112899</v>
      </c>
      <c r="DJ12" s="110">
        <f t="shared" si="38"/>
        <v>4418346</v>
      </c>
    </row>
    <row r="13" spans="1:114" s="112" customFormat="1" ht="12" customHeight="1">
      <c r="A13" s="108" t="s">
        <v>333</v>
      </c>
      <c r="B13" s="109" t="s">
        <v>334</v>
      </c>
      <c r="C13" s="108" t="s">
        <v>325</v>
      </c>
      <c r="D13" s="110">
        <f t="shared" si="0"/>
        <v>26587761</v>
      </c>
      <c r="E13" s="110">
        <f t="shared" si="1"/>
        <v>4307570</v>
      </c>
      <c r="F13" s="110">
        <v>1563141</v>
      </c>
      <c r="G13" s="110">
        <v>0</v>
      </c>
      <c r="H13" s="110">
        <v>306500</v>
      </c>
      <c r="I13" s="110">
        <v>1608207</v>
      </c>
      <c r="J13" s="111" t="s">
        <v>729</v>
      </c>
      <c r="K13" s="110">
        <v>829722</v>
      </c>
      <c r="L13" s="110">
        <v>22280191</v>
      </c>
      <c r="M13" s="110">
        <f t="shared" si="2"/>
        <v>3665259</v>
      </c>
      <c r="N13" s="110">
        <f t="shared" si="3"/>
        <v>225429</v>
      </c>
      <c r="O13" s="110">
        <v>2258</v>
      </c>
      <c r="P13" s="110">
        <v>0</v>
      </c>
      <c r="Q13" s="110">
        <v>26200</v>
      </c>
      <c r="R13" s="110">
        <v>185686</v>
      </c>
      <c r="S13" s="111" t="s">
        <v>729</v>
      </c>
      <c r="T13" s="110">
        <v>11285</v>
      </c>
      <c r="U13" s="110">
        <v>3439830</v>
      </c>
      <c r="V13" s="110">
        <f t="shared" ref="V13:AA13" si="39">+SUM(D13,M13)</f>
        <v>30253020</v>
      </c>
      <c r="W13" s="110">
        <f t="shared" si="39"/>
        <v>4532999</v>
      </c>
      <c r="X13" s="110">
        <f t="shared" si="39"/>
        <v>1565399</v>
      </c>
      <c r="Y13" s="110">
        <f t="shared" si="39"/>
        <v>0</v>
      </c>
      <c r="Z13" s="110">
        <f t="shared" si="39"/>
        <v>332700</v>
      </c>
      <c r="AA13" s="110">
        <f t="shared" si="39"/>
        <v>1793893</v>
      </c>
      <c r="AB13" s="111" t="s">
        <v>729</v>
      </c>
      <c r="AC13" s="110">
        <f t="shared" si="5"/>
        <v>841007</v>
      </c>
      <c r="AD13" s="110">
        <f t="shared" si="6"/>
        <v>25720021</v>
      </c>
      <c r="AE13" s="110">
        <f t="shared" si="7"/>
        <v>5495154</v>
      </c>
      <c r="AF13" s="110">
        <f t="shared" si="8"/>
        <v>5484737</v>
      </c>
      <c r="AG13" s="110">
        <v>0</v>
      </c>
      <c r="AH13" s="110">
        <v>5481605</v>
      </c>
      <c r="AI13" s="110">
        <v>3132</v>
      </c>
      <c r="AJ13" s="110">
        <v>0</v>
      </c>
      <c r="AK13" s="110">
        <v>10417</v>
      </c>
      <c r="AL13" s="110">
        <v>340967</v>
      </c>
      <c r="AM13" s="110">
        <f t="shared" si="9"/>
        <v>13375038</v>
      </c>
      <c r="AN13" s="110">
        <f t="shared" si="10"/>
        <v>1937007</v>
      </c>
      <c r="AO13" s="110">
        <v>1401748</v>
      </c>
      <c r="AP13" s="110">
        <v>81990</v>
      </c>
      <c r="AQ13" s="110">
        <v>398949</v>
      </c>
      <c r="AR13" s="110">
        <v>54320</v>
      </c>
      <c r="AS13" s="110">
        <f t="shared" si="11"/>
        <v>2566769</v>
      </c>
      <c r="AT13" s="110">
        <v>71951</v>
      </c>
      <c r="AU13" s="110">
        <v>2200552</v>
      </c>
      <c r="AV13" s="110">
        <v>294266</v>
      </c>
      <c r="AW13" s="110">
        <v>20091</v>
      </c>
      <c r="AX13" s="110">
        <f t="shared" si="12"/>
        <v>8843991</v>
      </c>
      <c r="AY13" s="110">
        <v>4944923</v>
      </c>
      <c r="AZ13" s="110">
        <v>2975068</v>
      </c>
      <c r="BA13" s="110">
        <v>881170</v>
      </c>
      <c r="BB13" s="110">
        <v>42830</v>
      </c>
      <c r="BC13" s="110">
        <v>6809254</v>
      </c>
      <c r="BD13" s="110">
        <v>7180</v>
      </c>
      <c r="BE13" s="110">
        <v>567348</v>
      </c>
      <c r="BF13" s="110">
        <f t="shared" si="13"/>
        <v>19437540</v>
      </c>
      <c r="BG13" s="110">
        <f t="shared" si="14"/>
        <v>472638</v>
      </c>
      <c r="BH13" s="110">
        <f t="shared" si="15"/>
        <v>456588</v>
      </c>
      <c r="BI13" s="110">
        <v>0</v>
      </c>
      <c r="BJ13" s="110">
        <v>232430</v>
      </c>
      <c r="BK13" s="110">
        <v>224158</v>
      </c>
      <c r="BL13" s="110">
        <v>0</v>
      </c>
      <c r="BM13" s="110">
        <v>16050</v>
      </c>
      <c r="BN13" s="110">
        <v>4468</v>
      </c>
      <c r="BO13" s="110">
        <f t="shared" si="16"/>
        <v>1301718</v>
      </c>
      <c r="BP13" s="110">
        <f t="shared" si="17"/>
        <v>160085</v>
      </c>
      <c r="BQ13" s="110">
        <v>94600</v>
      </c>
      <c r="BR13" s="110">
        <v>0</v>
      </c>
      <c r="BS13" s="110">
        <v>65485</v>
      </c>
      <c r="BT13" s="110">
        <v>0</v>
      </c>
      <c r="BU13" s="110">
        <f t="shared" si="18"/>
        <v>532903</v>
      </c>
      <c r="BV13" s="110">
        <v>498</v>
      </c>
      <c r="BW13" s="110">
        <v>216918</v>
      </c>
      <c r="BX13" s="110">
        <v>315487</v>
      </c>
      <c r="BY13" s="110">
        <v>0</v>
      </c>
      <c r="BZ13" s="110">
        <f t="shared" si="19"/>
        <v>608120</v>
      </c>
      <c r="CA13" s="110">
        <v>190949</v>
      </c>
      <c r="CB13" s="110">
        <v>319828</v>
      </c>
      <c r="CC13" s="110">
        <v>90545</v>
      </c>
      <c r="CD13" s="110">
        <v>6798</v>
      </c>
      <c r="CE13" s="110">
        <v>1843721</v>
      </c>
      <c r="CF13" s="110">
        <v>610</v>
      </c>
      <c r="CG13" s="110">
        <v>42714</v>
      </c>
      <c r="CH13" s="110">
        <f t="shared" si="20"/>
        <v>1817070</v>
      </c>
      <c r="CI13" s="110">
        <f t="shared" ref="CI13:CX13" si="40">SUM(AE13,+BG13)</f>
        <v>5967792</v>
      </c>
      <c r="CJ13" s="110">
        <f t="shared" si="40"/>
        <v>5941325</v>
      </c>
      <c r="CK13" s="110">
        <f t="shared" si="40"/>
        <v>0</v>
      </c>
      <c r="CL13" s="110">
        <f t="shared" si="40"/>
        <v>5714035</v>
      </c>
      <c r="CM13" s="110">
        <f t="shared" si="40"/>
        <v>227290</v>
      </c>
      <c r="CN13" s="110">
        <f t="shared" si="40"/>
        <v>0</v>
      </c>
      <c r="CO13" s="110">
        <f t="shared" si="40"/>
        <v>26467</v>
      </c>
      <c r="CP13" s="110">
        <f t="shared" si="40"/>
        <v>345435</v>
      </c>
      <c r="CQ13" s="110">
        <f t="shared" si="40"/>
        <v>14676756</v>
      </c>
      <c r="CR13" s="110">
        <f t="shared" si="40"/>
        <v>2097092</v>
      </c>
      <c r="CS13" s="110">
        <f t="shared" si="40"/>
        <v>1496348</v>
      </c>
      <c r="CT13" s="110">
        <f t="shared" si="40"/>
        <v>81990</v>
      </c>
      <c r="CU13" s="110">
        <f t="shared" si="40"/>
        <v>464434</v>
      </c>
      <c r="CV13" s="110">
        <f t="shared" si="40"/>
        <v>54320</v>
      </c>
      <c r="CW13" s="110">
        <f t="shared" si="40"/>
        <v>3099672</v>
      </c>
      <c r="CX13" s="110">
        <f t="shared" si="40"/>
        <v>72449</v>
      </c>
      <c r="CY13" s="110">
        <f t="shared" si="34"/>
        <v>2417470</v>
      </c>
      <c r="CZ13" s="110">
        <f t="shared" si="34"/>
        <v>609753</v>
      </c>
      <c r="DA13" s="110">
        <f t="shared" si="34"/>
        <v>20091</v>
      </c>
      <c r="DB13" s="110">
        <f t="shared" ref="DB13:DJ13" si="41">SUM(AX13,+BZ13)</f>
        <v>9452111</v>
      </c>
      <c r="DC13" s="110">
        <f t="shared" si="41"/>
        <v>5135872</v>
      </c>
      <c r="DD13" s="110">
        <f t="shared" si="41"/>
        <v>3294896</v>
      </c>
      <c r="DE13" s="110">
        <f t="shared" si="41"/>
        <v>971715</v>
      </c>
      <c r="DF13" s="110">
        <f t="shared" si="41"/>
        <v>49628</v>
      </c>
      <c r="DG13" s="110">
        <f t="shared" si="41"/>
        <v>8652975</v>
      </c>
      <c r="DH13" s="110">
        <f t="shared" si="41"/>
        <v>7790</v>
      </c>
      <c r="DI13" s="110">
        <f t="shared" si="41"/>
        <v>610062</v>
      </c>
      <c r="DJ13" s="110">
        <f t="shared" si="41"/>
        <v>21254610</v>
      </c>
    </row>
    <row r="14" spans="1:114" s="112" customFormat="1" ht="12" customHeight="1">
      <c r="A14" s="108" t="s">
        <v>408</v>
      </c>
      <c r="B14" s="109" t="s">
        <v>336</v>
      </c>
      <c r="C14" s="108" t="s">
        <v>325</v>
      </c>
      <c r="D14" s="110">
        <f t="shared" si="0"/>
        <v>36950038</v>
      </c>
      <c r="E14" s="110">
        <f t="shared" si="1"/>
        <v>7634876</v>
      </c>
      <c r="F14" s="110">
        <v>545801</v>
      </c>
      <c r="G14" s="110">
        <v>329</v>
      </c>
      <c r="H14" s="110">
        <v>2229000</v>
      </c>
      <c r="I14" s="110">
        <v>3458528</v>
      </c>
      <c r="J14" s="111" t="s">
        <v>729</v>
      </c>
      <c r="K14" s="110">
        <v>1401218</v>
      </c>
      <c r="L14" s="110">
        <v>29315162</v>
      </c>
      <c r="M14" s="110">
        <f t="shared" si="2"/>
        <v>5462700</v>
      </c>
      <c r="N14" s="110">
        <f t="shared" si="3"/>
        <v>568497</v>
      </c>
      <c r="O14" s="110">
        <v>44433</v>
      </c>
      <c r="P14" s="110">
        <v>68535</v>
      </c>
      <c r="Q14" s="110">
        <v>0</v>
      </c>
      <c r="R14" s="110">
        <v>452942</v>
      </c>
      <c r="S14" s="111" t="s">
        <v>729</v>
      </c>
      <c r="T14" s="110">
        <v>2587</v>
      </c>
      <c r="U14" s="110">
        <v>4894203</v>
      </c>
      <c r="V14" s="110">
        <f t="shared" ref="V14:AA14" si="42">+SUM(D14,M14)</f>
        <v>42412738</v>
      </c>
      <c r="W14" s="110">
        <f t="shared" si="42"/>
        <v>8203373</v>
      </c>
      <c r="X14" s="110">
        <f t="shared" si="42"/>
        <v>590234</v>
      </c>
      <c r="Y14" s="110">
        <f t="shared" si="42"/>
        <v>68864</v>
      </c>
      <c r="Z14" s="110">
        <f t="shared" si="42"/>
        <v>2229000</v>
      </c>
      <c r="AA14" s="110">
        <f t="shared" si="42"/>
        <v>3911470</v>
      </c>
      <c r="AB14" s="111" t="s">
        <v>729</v>
      </c>
      <c r="AC14" s="110">
        <f t="shared" si="5"/>
        <v>1403805</v>
      </c>
      <c r="AD14" s="110">
        <f t="shared" si="6"/>
        <v>34209365</v>
      </c>
      <c r="AE14" s="110">
        <f t="shared" si="7"/>
        <v>5507146</v>
      </c>
      <c r="AF14" s="110">
        <f t="shared" si="8"/>
        <v>5463105</v>
      </c>
      <c r="AG14" s="110">
        <v>584847</v>
      </c>
      <c r="AH14" s="110">
        <v>2432245</v>
      </c>
      <c r="AI14" s="110">
        <v>43105</v>
      </c>
      <c r="AJ14" s="110">
        <v>2402908</v>
      </c>
      <c r="AK14" s="110">
        <v>44041</v>
      </c>
      <c r="AL14" s="110">
        <v>1501478</v>
      </c>
      <c r="AM14" s="110">
        <f t="shared" si="9"/>
        <v>19334362</v>
      </c>
      <c r="AN14" s="110">
        <f t="shared" si="10"/>
        <v>3070459</v>
      </c>
      <c r="AO14" s="110">
        <v>1588421</v>
      </c>
      <c r="AP14" s="110">
        <v>1053666</v>
      </c>
      <c r="AQ14" s="110">
        <v>370896</v>
      </c>
      <c r="AR14" s="110">
        <v>57476</v>
      </c>
      <c r="AS14" s="110">
        <f t="shared" si="11"/>
        <v>3886154</v>
      </c>
      <c r="AT14" s="110">
        <v>776486</v>
      </c>
      <c r="AU14" s="110">
        <v>2960320</v>
      </c>
      <c r="AV14" s="110">
        <v>149348</v>
      </c>
      <c r="AW14" s="110">
        <v>39649</v>
      </c>
      <c r="AX14" s="110">
        <f t="shared" si="12"/>
        <v>12325061</v>
      </c>
      <c r="AY14" s="110">
        <v>6161041</v>
      </c>
      <c r="AZ14" s="110">
        <v>4843673</v>
      </c>
      <c r="BA14" s="110">
        <v>1059387</v>
      </c>
      <c r="BB14" s="110">
        <v>260960</v>
      </c>
      <c r="BC14" s="110">
        <v>10113766</v>
      </c>
      <c r="BD14" s="110">
        <v>13039</v>
      </c>
      <c r="BE14" s="110">
        <v>493286</v>
      </c>
      <c r="BF14" s="110">
        <f t="shared" si="13"/>
        <v>25334794</v>
      </c>
      <c r="BG14" s="110">
        <f t="shared" si="14"/>
        <v>307619</v>
      </c>
      <c r="BH14" s="110">
        <f t="shared" si="15"/>
        <v>304077</v>
      </c>
      <c r="BI14" s="110">
        <v>0</v>
      </c>
      <c r="BJ14" s="110">
        <v>253287</v>
      </c>
      <c r="BK14" s="110">
        <v>50790</v>
      </c>
      <c r="BL14" s="110">
        <v>0</v>
      </c>
      <c r="BM14" s="110">
        <v>3542</v>
      </c>
      <c r="BN14" s="110">
        <v>15780</v>
      </c>
      <c r="BO14" s="110">
        <f t="shared" si="16"/>
        <v>2754645</v>
      </c>
      <c r="BP14" s="110">
        <f t="shared" si="17"/>
        <v>719691</v>
      </c>
      <c r="BQ14" s="110">
        <v>380955</v>
      </c>
      <c r="BR14" s="110">
        <v>45154</v>
      </c>
      <c r="BS14" s="110">
        <v>293582</v>
      </c>
      <c r="BT14" s="110">
        <v>0</v>
      </c>
      <c r="BU14" s="110">
        <f t="shared" si="18"/>
        <v>874710</v>
      </c>
      <c r="BV14" s="110">
        <v>7555</v>
      </c>
      <c r="BW14" s="110">
        <v>867152</v>
      </c>
      <c r="BX14" s="110">
        <v>3</v>
      </c>
      <c r="BY14" s="110">
        <v>0</v>
      </c>
      <c r="BZ14" s="110">
        <f t="shared" si="19"/>
        <v>1157554</v>
      </c>
      <c r="CA14" s="110">
        <v>388496</v>
      </c>
      <c r="CB14" s="110">
        <v>692399</v>
      </c>
      <c r="CC14" s="110">
        <v>44606</v>
      </c>
      <c r="CD14" s="110">
        <v>32053</v>
      </c>
      <c r="CE14" s="110">
        <v>2151856</v>
      </c>
      <c r="CF14" s="110">
        <v>2690</v>
      </c>
      <c r="CG14" s="110">
        <v>232800</v>
      </c>
      <c r="CH14" s="110">
        <f t="shared" si="20"/>
        <v>3295064</v>
      </c>
      <c r="CI14" s="110">
        <f t="shared" ref="CI14:CU14" si="43">SUM(AE14,+BG14)</f>
        <v>5814765</v>
      </c>
      <c r="CJ14" s="110">
        <f t="shared" si="43"/>
        <v>5767182</v>
      </c>
      <c r="CK14" s="110">
        <f t="shared" si="43"/>
        <v>584847</v>
      </c>
      <c r="CL14" s="110">
        <f t="shared" si="43"/>
        <v>2685532</v>
      </c>
      <c r="CM14" s="110">
        <f t="shared" si="43"/>
        <v>93895</v>
      </c>
      <c r="CN14" s="110">
        <f t="shared" si="43"/>
        <v>2402908</v>
      </c>
      <c r="CO14" s="110">
        <f t="shared" si="43"/>
        <v>47583</v>
      </c>
      <c r="CP14" s="110">
        <f t="shared" si="43"/>
        <v>1517258</v>
      </c>
      <c r="CQ14" s="110">
        <f t="shared" si="43"/>
        <v>22089007</v>
      </c>
      <c r="CR14" s="110">
        <f t="shared" si="43"/>
        <v>3790150</v>
      </c>
      <c r="CS14" s="110">
        <f t="shared" si="43"/>
        <v>1969376</v>
      </c>
      <c r="CT14" s="110">
        <f t="shared" si="43"/>
        <v>1098820</v>
      </c>
      <c r="CU14" s="110">
        <f t="shared" si="43"/>
        <v>664478</v>
      </c>
      <c r="CV14" s="110">
        <f>SUM(AR14,+BT14)</f>
        <v>57476</v>
      </c>
      <c r="CW14" s="110">
        <f>SUM(AS14,+BU14)</f>
        <v>4760864</v>
      </c>
      <c r="CX14" s="110">
        <f>SUM(AT14,+BV14)</f>
        <v>784041</v>
      </c>
      <c r="CY14" s="110">
        <f t="shared" ref="CY14:DD14" si="44">SUM(AU14,+BW14)</f>
        <v>3827472</v>
      </c>
      <c r="CZ14" s="110">
        <f t="shared" si="44"/>
        <v>149351</v>
      </c>
      <c r="DA14" s="110">
        <f t="shared" si="44"/>
        <v>39649</v>
      </c>
      <c r="DB14" s="110">
        <f t="shared" si="44"/>
        <v>13482615</v>
      </c>
      <c r="DC14" s="110">
        <f t="shared" si="44"/>
        <v>6549537</v>
      </c>
      <c r="DD14" s="110">
        <f t="shared" si="44"/>
        <v>5536072</v>
      </c>
      <c r="DE14" s="110">
        <f t="shared" ref="DE14:DJ14" si="45">SUM(BA14,+CC14)</f>
        <v>1103993</v>
      </c>
      <c r="DF14" s="110">
        <f t="shared" si="45"/>
        <v>293013</v>
      </c>
      <c r="DG14" s="110">
        <f t="shared" si="45"/>
        <v>12265622</v>
      </c>
      <c r="DH14" s="110">
        <f t="shared" si="45"/>
        <v>15729</v>
      </c>
      <c r="DI14" s="110">
        <f t="shared" si="45"/>
        <v>726086</v>
      </c>
      <c r="DJ14" s="110">
        <f t="shared" si="45"/>
        <v>28629858</v>
      </c>
    </row>
    <row r="15" spans="1:114" s="112" customFormat="1" ht="12" customHeight="1">
      <c r="A15" s="108" t="s">
        <v>337</v>
      </c>
      <c r="B15" s="109" t="s">
        <v>338</v>
      </c>
      <c r="C15" s="108" t="s">
        <v>325</v>
      </c>
      <c r="D15" s="110">
        <f t="shared" si="0"/>
        <v>22955562</v>
      </c>
      <c r="E15" s="110">
        <f t="shared" si="1"/>
        <v>5544753</v>
      </c>
      <c r="F15" s="110">
        <v>6360</v>
      </c>
      <c r="G15" s="110">
        <v>19418</v>
      </c>
      <c r="H15" s="110">
        <v>27700</v>
      </c>
      <c r="I15" s="110">
        <v>3405405</v>
      </c>
      <c r="J15" s="111" t="s">
        <v>729</v>
      </c>
      <c r="K15" s="110">
        <v>2085870</v>
      </c>
      <c r="L15" s="110">
        <v>17410809</v>
      </c>
      <c r="M15" s="110">
        <f t="shared" si="2"/>
        <v>3307609</v>
      </c>
      <c r="N15" s="110">
        <f t="shared" si="3"/>
        <v>224029</v>
      </c>
      <c r="O15" s="110">
        <v>0</v>
      </c>
      <c r="P15" s="110">
        <v>0</v>
      </c>
      <c r="Q15" s="110">
        <v>4600</v>
      </c>
      <c r="R15" s="110">
        <v>217288</v>
      </c>
      <c r="S15" s="111" t="s">
        <v>729</v>
      </c>
      <c r="T15" s="110">
        <v>2141</v>
      </c>
      <c r="U15" s="110">
        <v>3083580</v>
      </c>
      <c r="V15" s="110">
        <f t="shared" ref="V15:AA15" si="46">+SUM(D15,M15)</f>
        <v>26263171</v>
      </c>
      <c r="W15" s="110">
        <f t="shared" si="46"/>
        <v>5768782</v>
      </c>
      <c r="X15" s="110">
        <f t="shared" si="46"/>
        <v>6360</v>
      </c>
      <c r="Y15" s="110">
        <f t="shared" si="46"/>
        <v>19418</v>
      </c>
      <c r="Z15" s="110">
        <f t="shared" si="46"/>
        <v>32300</v>
      </c>
      <c r="AA15" s="110">
        <f t="shared" si="46"/>
        <v>3622693</v>
      </c>
      <c r="AB15" s="111" t="s">
        <v>729</v>
      </c>
      <c r="AC15" s="110">
        <f t="shared" si="5"/>
        <v>2088011</v>
      </c>
      <c r="AD15" s="110">
        <f t="shared" si="6"/>
        <v>20494389</v>
      </c>
      <c r="AE15" s="110">
        <f t="shared" si="7"/>
        <v>1898395</v>
      </c>
      <c r="AF15" s="110">
        <f t="shared" si="8"/>
        <v>1279771</v>
      </c>
      <c r="AG15" s="110">
        <v>0</v>
      </c>
      <c r="AH15" s="110">
        <v>1151653</v>
      </c>
      <c r="AI15" s="110">
        <v>128118</v>
      </c>
      <c r="AJ15" s="110">
        <v>0</v>
      </c>
      <c r="AK15" s="110">
        <v>618624</v>
      </c>
      <c r="AL15" s="110">
        <v>1539654</v>
      </c>
      <c r="AM15" s="110">
        <f t="shared" si="9"/>
        <v>15672696</v>
      </c>
      <c r="AN15" s="110">
        <f t="shared" si="10"/>
        <v>2193426</v>
      </c>
      <c r="AO15" s="110">
        <v>1238074</v>
      </c>
      <c r="AP15" s="110">
        <v>334089</v>
      </c>
      <c r="AQ15" s="110">
        <v>572869</v>
      </c>
      <c r="AR15" s="110">
        <v>48394</v>
      </c>
      <c r="AS15" s="110">
        <f t="shared" si="11"/>
        <v>1997862</v>
      </c>
      <c r="AT15" s="110">
        <v>185872</v>
      </c>
      <c r="AU15" s="110">
        <v>1633982</v>
      </c>
      <c r="AV15" s="110">
        <v>178008</v>
      </c>
      <c r="AW15" s="110">
        <v>24243</v>
      </c>
      <c r="AX15" s="110">
        <f t="shared" si="12"/>
        <v>11396481</v>
      </c>
      <c r="AY15" s="110">
        <v>5112193</v>
      </c>
      <c r="AZ15" s="110">
        <v>4267735</v>
      </c>
      <c r="BA15" s="110">
        <v>625849</v>
      </c>
      <c r="BB15" s="110">
        <v>1390704</v>
      </c>
      <c r="BC15" s="110">
        <v>3342351</v>
      </c>
      <c r="BD15" s="110">
        <v>60684</v>
      </c>
      <c r="BE15" s="110">
        <v>502466</v>
      </c>
      <c r="BF15" s="110">
        <f t="shared" si="13"/>
        <v>18073557</v>
      </c>
      <c r="BG15" s="110">
        <f t="shared" si="14"/>
        <v>66098</v>
      </c>
      <c r="BH15" s="110">
        <f t="shared" si="15"/>
        <v>44094</v>
      </c>
      <c r="BI15" s="110">
        <v>0</v>
      </c>
      <c r="BJ15" s="110">
        <v>40122</v>
      </c>
      <c r="BK15" s="110">
        <v>0</v>
      </c>
      <c r="BL15" s="110">
        <v>3972</v>
      </c>
      <c r="BM15" s="110">
        <v>22004</v>
      </c>
      <c r="BN15" s="110">
        <v>48677</v>
      </c>
      <c r="BO15" s="110">
        <f t="shared" si="16"/>
        <v>1683572</v>
      </c>
      <c r="BP15" s="110">
        <f t="shared" si="17"/>
        <v>511592</v>
      </c>
      <c r="BQ15" s="110">
        <v>173097</v>
      </c>
      <c r="BR15" s="110">
        <v>195471</v>
      </c>
      <c r="BS15" s="110">
        <v>143024</v>
      </c>
      <c r="BT15" s="110">
        <v>0</v>
      </c>
      <c r="BU15" s="110">
        <f t="shared" si="18"/>
        <v>664196</v>
      </c>
      <c r="BV15" s="110">
        <v>189806</v>
      </c>
      <c r="BW15" s="110">
        <v>474390</v>
      </c>
      <c r="BX15" s="110">
        <v>0</v>
      </c>
      <c r="BY15" s="110">
        <v>6962</v>
      </c>
      <c r="BZ15" s="110">
        <f t="shared" si="19"/>
        <v>499874</v>
      </c>
      <c r="CA15" s="110">
        <v>57698</v>
      </c>
      <c r="CB15" s="110">
        <v>247235</v>
      </c>
      <c r="CC15" s="110">
        <v>0</v>
      </c>
      <c r="CD15" s="110">
        <v>194941</v>
      </c>
      <c r="CE15" s="110">
        <v>1438066</v>
      </c>
      <c r="CF15" s="110">
        <v>948</v>
      </c>
      <c r="CG15" s="110">
        <v>71196</v>
      </c>
      <c r="CH15" s="110">
        <f t="shared" si="20"/>
        <v>1820866</v>
      </c>
      <c r="CI15" s="110">
        <f t="shared" ref="CI15:CX15" si="47">SUM(AE15,+BG15)</f>
        <v>1964493</v>
      </c>
      <c r="CJ15" s="110">
        <f t="shared" si="47"/>
        <v>1323865</v>
      </c>
      <c r="CK15" s="110">
        <f t="shared" si="47"/>
        <v>0</v>
      </c>
      <c r="CL15" s="110">
        <f t="shared" si="47"/>
        <v>1191775</v>
      </c>
      <c r="CM15" s="110">
        <f t="shared" si="47"/>
        <v>128118</v>
      </c>
      <c r="CN15" s="110">
        <f t="shared" si="47"/>
        <v>3972</v>
      </c>
      <c r="CO15" s="110">
        <f t="shared" si="47"/>
        <v>640628</v>
      </c>
      <c r="CP15" s="110">
        <f t="shared" si="47"/>
        <v>1588331</v>
      </c>
      <c r="CQ15" s="110">
        <f t="shared" si="47"/>
        <v>17356268</v>
      </c>
      <c r="CR15" s="110">
        <f t="shared" si="47"/>
        <v>2705018</v>
      </c>
      <c r="CS15" s="110">
        <f t="shared" si="47"/>
        <v>1411171</v>
      </c>
      <c r="CT15" s="110">
        <f t="shared" si="47"/>
        <v>529560</v>
      </c>
      <c r="CU15" s="110">
        <f t="shared" si="47"/>
        <v>715893</v>
      </c>
      <c r="CV15" s="110">
        <f t="shared" si="47"/>
        <v>48394</v>
      </c>
      <c r="CW15" s="110">
        <f t="shared" si="47"/>
        <v>2662058</v>
      </c>
      <c r="CX15" s="110">
        <f t="shared" si="47"/>
        <v>375678</v>
      </c>
      <c r="CY15" s="110">
        <f t="shared" ref="CY15:DJ15" si="48">SUM(AU15,+BW15)</f>
        <v>2108372</v>
      </c>
      <c r="CZ15" s="110">
        <f t="shared" si="48"/>
        <v>178008</v>
      </c>
      <c r="DA15" s="110">
        <f t="shared" si="48"/>
        <v>31205</v>
      </c>
      <c r="DB15" s="110">
        <f t="shared" si="48"/>
        <v>11896355</v>
      </c>
      <c r="DC15" s="110">
        <f t="shared" si="48"/>
        <v>5169891</v>
      </c>
      <c r="DD15" s="110">
        <f t="shared" si="48"/>
        <v>4514970</v>
      </c>
      <c r="DE15" s="110">
        <f t="shared" si="48"/>
        <v>625849</v>
      </c>
      <c r="DF15" s="110">
        <f t="shared" si="48"/>
        <v>1585645</v>
      </c>
      <c r="DG15" s="110">
        <f t="shared" si="48"/>
        <v>4780417</v>
      </c>
      <c r="DH15" s="110">
        <f t="shared" si="48"/>
        <v>61632</v>
      </c>
      <c r="DI15" s="110">
        <f t="shared" si="48"/>
        <v>573662</v>
      </c>
      <c r="DJ15" s="110">
        <f t="shared" si="48"/>
        <v>19894423</v>
      </c>
    </row>
    <row r="16" spans="1:114" s="112" customFormat="1" ht="12" customHeight="1">
      <c r="A16" s="108" t="s">
        <v>424</v>
      </c>
      <c r="B16" s="109" t="s">
        <v>425</v>
      </c>
      <c r="C16" s="108" t="s">
        <v>380</v>
      </c>
      <c r="D16" s="110">
        <f t="shared" si="0"/>
        <v>24757191</v>
      </c>
      <c r="E16" s="110">
        <f t="shared" si="1"/>
        <v>6233147</v>
      </c>
      <c r="F16" s="110">
        <v>730123</v>
      </c>
      <c r="G16" s="110">
        <v>852</v>
      </c>
      <c r="H16" s="110">
        <v>1095500</v>
      </c>
      <c r="I16" s="110">
        <v>2734330</v>
      </c>
      <c r="J16" s="111" t="s">
        <v>729</v>
      </c>
      <c r="K16" s="110">
        <v>1672342</v>
      </c>
      <c r="L16" s="110">
        <v>18524044</v>
      </c>
      <c r="M16" s="110">
        <f t="shared" si="2"/>
        <v>4912325</v>
      </c>
      <c r="N16" s="110">
        <f t="shared" si="3"/>
        <v>1248096</v>
      </c>
      <c r="O16" s="110">
        <v>68157</v>
      </c>
      <c r="P16" s="110">
        <v>16944</v>
      </c>
      <c r="Q16" s="110">
        <v>411600</v>
      </c>
      <c r="R16" s="110">
        <v>388187</v>
      </c>
      <c r="S16" s="111" t="s">
        <v>729</v>
      </c>
      <c r="T16" s="110">
        <v>363208</v>
      </c>
      <c r="U16" s="110">
        <v>3664229</v>
      </c>
      <c r="V16" s="110">
        <f t="shared" ref="V16:AA16" si="49">+SUM(D16,M16)</f>
        <v>29669516</v>
      </c>
      <c r="W16" s="110">
        <f t="shared" si="49"/>
        <v>7481243</v>
      </c>
      <c r="X16" s="110">
        <f t="shared" si="49"/>
        <v>798280</v>
      </c>
      <c r="Y16" s="110">
        <f t="shared" si="49"/>
        <v>17796</v>
      </c>
      <c r="Z16" s="110">
        <f t="shared" si="49"/>
        <v>1507100</v>
      </c>
      <c r="AA16" s="110">
        <f t="shared" si="49"/>
        <v>3122517</v>
      </c>
      <c r="AB16" s="111" t="s">
        <v>729</v>
      </c>
      <c r="AC16" s="110">
        <f t="shared" si="5"/>
        <v>2035550</v>
      </c>
      <c r="AD16" s="110">
        <f t="shared" si="6"/>
        <v>22188273</v>
      </c>
      <c r="AE16" s="110">
        <f t="shared" si="7"/>
        <v>3067191</v>
      </c>
      <c r="AF16" s="110">
        <f t="shared" si="8"/>
        <v>2955740</v>
      </c>
      <c r="AG16" s="110">
        <v>0</v>
      </c>
      <c r="AH16" s="110">
        <v>2893386</v>
      </c>
      <c r="AI16" s="110">
        <v>57364</v>
      </c>
      <c r="AJ16" s="110">
        <v>4990</v>
      </c>
      <c r="AK16" s="110">
        <v>111451</v>
      </c>
      <c r="AL16" s="110">
        <v>850893</v>
      </c>
      <c r="AM16" s="110">
        <f t="shared" si="9"/>
        <v>16961996</v>
      </c>
      <c r="AN16" s="110">
        <f t="shared" si="10"/>
        <v>3019698</v>
      </c>
      <c r="AO16" s="110">
        <v>1648953</v>
      </c>
      <c r="AP16" s="110">
        <v>687214</v>
      </c>
      <c r="AQ16" s="110">
        <v>595016</v>
      </c>
      <c r="AR16" s="110">
        <v>88515</v>
      </c>
      <c r="AS16" s="110">
        <f t="shared" si="11"/>
        <v>3885281</v>
      </c>
      <c r="AT16" s="110">
        <v>169398</v>
      </c>
      <c r="AU16" s="110">
        <v>3420409</v>
      </c>
      <c r="AV16" s="110">
        <v>295474</v>
      </c>
      <c r="AW16" s="110">
        <v>5128</v>
      </c>
      <c r="AX16" s="110">
        <f t="shared" si="12"/>
        <v>10049588</v>
      </c>
      <c r="AY16" s="110">
        <v>4927452</v>
      </c>
      <c r="AZ16" s="110">
        <v>4405172</v>
      </c>
      <c r="BA16" s="110">
        <v>431010</v>
      </c>
      <c r="BB16" s="110">
        <v>285954</v>
      </c>
      <c r="BC16" s="110">
        <v>3127309</v>
      </c>
      <c r="BD16" s="110">
        <v>2301</v>
      </c>
      <c r="BE16" s="110">
        <v>749802</v>
      </c>
      <c r="BF16" s="110">
        <f t="shared" si="13"/>
        <v>20778989</v>
      </c>
      <c r="BG16" s="110">
        <f t="shared" si="14"/>
        <v>1009077</v>
      </c>
      <c r="BH16" s="110">
        <f t="shared" si="15"/>
        <v>991905</v>
      </c>
      <c r="BI16" s="110">
        <v>0</v>
      </c>
      <c r="BJ16" s="110">
        <v>991905</v>
      </c>
      <c r="BK16" s="110">
        <v>0</v>
      </c>
      <c r="BL16" s="110">
        <v>0</v>
      </c>
      <c r="BM16" s="110">
        <v>17172</v>
      </c>
      <c r="BN16" s="110">
        <v>7398</v>
      </c>
      <c r="BO16" s="110">
        <f t="shared" si="16"/>
        <v>2810044</v>
      </c>
      <c r="BP16" s="110">
        <f t="shared" si="17"/>
        <v>304855</v>
      </c>
      <c r="BQ16" s="110">
        <v>205197</v>
      </c>
      <c r="BR16" s="110">
        <v>24856</v>
      </c>
      <c r="BS16" s="110">
        <v>74802</v>
      </c>
      <c r="BT16" s="110">
        <v>0</v>
      </c>
      <c r="BU16" s="110">
        <f t="shared" si="18"/>
        <v>1060893</v>
      </c>
      <c r="BV16" s="110">
        <v>79128</v>
      </c>
      <c r="BW16" s="110">
        <v>981582</v>
      </c>
      <c r="BX16" s="110">
        <v>183</v>
      </c>
      <c r="BY16" s="110">
        <v>0</v>
      </c>
      <c r="BZ16" s="110">
        <f t="shared" si="19"/>
        <v>1443313</v>
      </c>
      <c r="CA16" s="110">
        <v>144511</v>
      </c>
      <c r="CB16" s="110">
        <v>1189701</v>
      </c>
      <c r="CC16" s="110">
        <v>29416</v>
      </c>
      <c r="CD16" s="110">
        <v>79685</v>
      </c>
      <c r="CE16" s="110">
        <v>1038167</v>
      </c>
      <c r="CF16" s="110">
        <v>983</v>
      </c>
      <c r="CG16" s="110">
        <v>47639</v>
      </c>
      <c r="CH16" s="110">
        <f t="shared" si="20"/>
        <v>3866760</v>
      </c>
      <c r="CI16" s="110">
        <f t="shared" ref="CI16:CW16" si="50">SUM(AE16,+BG16)</f>
        <v>4076268</v>
      </c>
      <c r="CJ16" s="110">
        <f t="shared" si="50"/>
        <v>3947645</v>
      </c>
      <c r="CK16" s="110">
        <f t="shared" si="50"/>
        <v>0</v>
      </c>
      <c r="CL16" s="110">
        <f t="shared" si="50"/>
        <v>3885291</v>
      </c>
      <c r="CM16" s="110">
        <f t="shared" si="50"/>
        <v>57364</v>
      </c>
      <c r="CN16" s="110">
        <f t="shared" si="50"/>
        <v>4990</v>
      </c>
      <c r="CO16" s="110">
        <f t="shared" si="50"/>
        <v>128623</v>
      </c>
      <c r="CP16" s="110">
        <f t="shared" si="50"/>
        <v>858291</v>
      </c>
      <c r="CQ16" s="110">
        <f t="shared" si="50"/>
        <v>19772040</v>
      </c>
      <c r="CR16" s="110">
        <f t="shared" si="50"/>
        <v>3324553</v>
      </c>
      <c r="CS16" s="110">
        <f t="shared" si="50"/>
        <v>1854150</v>
      </c>
      <c r="CT16" s="110">
        <f t="shared" si="50"/>
        <v>712070</v>
      </c>
      <c r="CU16" s="110">
        <f t="shared" si="50"/>
        <v>669818</v>
      </c>
      <c r="CV16" s="110">
        <f t="shared" si="50"/>
        <v>88515</v>
      </c>
      <c r="CW16" s="110">
        <f t="shared" si="50"/>
        <v>4946174</v>
      </c>
      <c r="CX16" s="110">
        <f>SUM(AT16,+BV16)</f>
        <v>248526</v>
      </c>
      <c r="CY16" s="110">
        <f>SUM(AU16,+BW16)</f>
        <v>4401991</v>
      </c>
      <c r="CZ16" s="110">
        <f>SUM(AV16,+BX16)</f>
        <v>295657</v>
      </c>
      <c r="DA16" s="110">
        <f>SUM(AW16,+BY16)</f>
        <v>5128</v>
      </c>
      <c r="DB16" s="110">
        <f t="shared" ref="DB16:DJ16" si="51">SUM(AX16,+BZ16)</f>
        <v>11492901</v>
      </c>
      <c r="DC16" s="110">
        <f t="shared" si="51"/>
        <v>5071963</v>
      </c>
      <c r="DD16" s="110">
        <f t="shared" si="51"/>
        <v>5594873</v>
      </c>
      <c r="DE16" s="110">
        <f t="shared" si="51"/>
        <v>460426</v>
      </c>
      <c r="DF16" s="110">
        <f t="shared" si="51"/>
        <v>365639</v>
      </c>
      <c r="DG16" s="110">
        <f t="shared" si="51"/>
        <v>4165476</v>
      </c>
      <c r="DH16" s="110">
        <f t="shared" si="51"/>
        <v>3284</v>
      </c>
      <c r="DI16" s="110">
        <f t="shared" si="51"/>
        <v>797441</v>
      </c>
      <c r="DJ16" s="110">
        <f t="shared" si="51"/>
        <v>24645749</v>
      </c>
    </row>
    <row r="17" spans="1:114" s="112" customFormat="1" ht="12" customHeight="1">
      <c r="A17" s="108" t="s">
        <v>429</v>
      </c>
      <c r="B17" s="109" t="s">
        <v>430</v>
      </c>
      <c r="C17" s="108" t="s">
        <v>385</v>
      </c>
      <c r="D17" s="110">
        <f t="shared" si="0"/>
        <v>89605546</v>
      </c>
      <c r="E17" s="110">
        <f t="shared" si="1"/>
        <v>15253790</v>
      </c>
      <c r="F17" s="110">
        <v>2343825</v>
      </c>
      <c r="G17" s="110">
        <v>23572</v>
      </c>
      <c r="H17" s="110">
        <v>1164200</v>
      </c>
      <c r="I17" s="110">
        <v>6702473</v>
      </c>
      <c r="J17" s="111" t="s">
        <v>729</v>
      </c>
      <c r="K17" s="110">
        <v>5019720</v>
      </c>
      <c r="L17" s="110">
        <v>74351756</v>
      </c>
      <c r="M17" s="110">
        <f t="shared" si="2"/>
        <v>8302694</v>
      </c>
      <c r="N17" s="110">
        <f t="shared" si="3"/>
        <v>1508906</v>
      </c>
      <c r="O17" s="110">
        <v>17815</v>
      </c>
      <c r="P17" s="110">
        <v>38222</v>
      </c>
      <c r="Q17" s="110">
        <v>896880</v>
      </c>
      <c r="R17" s="110">
        <v>481076</v>
      </c>
      <c r="S17" s="111" t="s">
        <v>729</v>
      </c>
      <c r="T17" s="110">
        <v>74913</v>
      </c>
      <c r="U17" s="110">
        <v>6793788</v>
      </c>
      <c r="V17" s="110">
        <f t="shared" ref="V17:AA17" si="52">+SUM(D17,M17)</f>
        <v>97908240</v>
      </c>
      <c r="W17" s="110">
        <f t="shared" si="52"/>
        <v>16762696</v>
      </c>
      <c r="X17" s="110">
        <f t="shared" si="52"/>
        <v>2361640</v>
      </c>
      <c r="Y17" s="110">
        <f t="shared" si="52"/>
        <v>61794</v>
      </c>
      <c r="Z17" s="110">
        <f t="shared" si="52"/>
        <v>2061080</v>
      </c>
      <c r="AA17" s="110">
        <f t="shared" si="52"/>
        <v>7183549</v>
      </c>
      <c r="AB17" s="111" t="s">
        <v>729</v>
      </c>
      <c r="AC17" s="110">
        <f t="shared" si="5"/>
        <v>5094633</v>
      </c>
      <c r="AD17" s="110">
        <f t="shared" si="6"/>
        <v>81145544</v>
      </c>
      <c r="AE17" s="110">
        <f t="shared" si="7"/>
        <v>8142371</v>
      </c>
      <c r="AF17" s="110">
        <f t="shared" si="8"/>
        <v>7738997</v>
      </c>
      <c r="AG17" s="110">
        <v>0</v>
      </c>
      <c r="AH17" s="110">
        <v>4530052</v>
      </c>
      <c r="AI17" s="110">
        <v>5095</v>
      </c>
      <c r="AJ17" s="110">
        <v>3203850</v>
      </c>
      <c r="AK17" s="110">
        <v>403374</v>
      </c>
      <c r="AL17" s="110">
        <v>1729754</v>
      </c>
      <c r="AM17" s="110">
        <f t="shared" si="9"/>
        <v>63914035</v>
      </c>
      <c r="AN17" s="110">
        <f t="shared" si="10"/>
        <v>12468248</v>
      </c>
      <c r="AO17" s="110">
        <v>4939940</v>
      </c>
      <c r="AP17" s="110">
        <v>5377388</v>
      </c>
      <c r="AQ17" s="110">
        <v>2101050</v>
      </c>
      <c r="AR17" s="110">
        <v>49870</v>
      </c>
      <c r="AS17" s="110">
        <f t="shared" si="11"/>
        <v>12041228</v>
      </c>
      <c r="AT17" s="110">
        <v>703402</v>
      </c>
      <c r="AU17" s="110">
        <v>11035669</v>
      </c>
      <c r="AV17" s="110">
        <v>302157</v>
      </c>
      <c r="AW17" s="110">
        <v>162438</v>
      </c>
      <c r="AX17" s="110">
        <f t="shared" si="12"/>
        <v>39219751</v>
      </c>
      <c r="AY17" s="110">
        <v>20502489</v>
      </c>
      <c r="AZ17" s="110">
        <v>14156742</v>
      </c>
      <c r="BA17" s="110">
        <v>2600363</v>
      </c>
      <c r="BB17" s="110">
        <v>1960157</v>
      </c>
      <c r="BC17" s="110">
        <v>14428426</v>
      </c>
      <c r="BD17" s="110">
        <v>22370</v>
      </c>
      <c r="BE17" s="110">
        <v>1390960</v>
      </c>
      <c r="BF17" s="110">
        <f t="shared" si="13"/>
        <v>73447366</v>
      </c>
      <c r="BG17" s="110">
        <f t="shared" si="14"/>
        <v>945507</v>
      </c>
      <c r="BH17" s="110">
        <f t="shared" si="15"/>
        <v>945507</v>
      </c>
      <c r="BI17" s="110">
        <v>0</v>
      </c>
      <c r="BJ17" s="110">
        <v>945507</v>
      </c>
      <c r="BK17" s="110">
        <v>0</v>
      </c>
      <c r="BL17" s="110">
        <v>0</v>
      </c>
      <c r="BM17" s="110">
        <v>0</v>
      </c>
      <c r="BN17" s="110">
        <v>104505</v>
      </c>
      <c r="BO17" s="110">
        <f t="shared" si="16"/>
        <v>4285237</v>
      </c>
      <c r="BP17" s="110">
        <f t="shared" si="17"/>
        <v>1052067</v>
      </c>
      <c r="BQ17" s="110">
        <v>713301</v>
      </c>
      <c r="BR17" s="110">
        <v>0</v>
      </c>
      <c r="BS17" s="110">
        <v>338766</v>
      </c>
      <c r="BT17" s="110">
        <v>0</v>
      </c>
      <c r="BU17" s="110">
        <f t="shared" si="18"/>
        <v>1364592</v>
      </c>
      <c r="BV17" s="110">
        <v>27198</v>
      </c>
      <c r="BW17" s="110">
        <v>1337394</v>
      </c>
      <c r="BX17" s="110">
        <v>0</v>
      </c>
      <c r="BY17" s="110">
        <v>0</v>
      </c>
      <c r="BZ17" s="110">
        <f t="shared" si="19"/>
        <v>1868175</v>
      </c>
      <c r="CA17" s="110">
        <v>865483</v>
      </c>
      <c r="CB17" s="110">
        <v>758794</v>
      </c>
      <c r="CC17" s="110">
        <v>63041</v>
      </c>
      <c r="CD17" s="110">
        <v>180857</v>
      </c>
      <c r="CE17" s="110">
        <v>2703149</v>
      </c>
      <c r="CF17" s="110">
        <v>403</v>
      </c>
      <c r="CG17" s="110">
        <v>264296</v>
      </c>
      <c r="CH17" s="110">
        <f t="shared" si="20"/>
        <v>5495040</v>
      </c>
      <c r="CI17" s="110">
        <f t="shared" ref="CI17:CX17" si="53">SUM(AE17,+BG17)</f>
        <v>9087878</v>
      </c>
      <c r="CJ17" s="110">
        <f t="shared" si="53"/>
        <v>8684504</v>
      </c>
      <c r="CK17" s="110">
        <f t="shared" si="53"/>
        <v>0</v>
      </c>
      <c r="CL17" s="110">
        <f t="shared" si="53"/>
        <v>5475559</v>
      </c>
      <c r="CM17" s="110">
        <f t="shared" si="53"/>
        <v>5095</v>
      </c>
      <c r="CN17" s="110">
        <f t="shared" si="53"/>
        <v>3203850</v>
      </c>
      <c r="CO17" s="110">
        <f t="shared" si="53"/>
        <v>403374</v>
      </c>
      <c r="CP17" s="110">
        <f t="shared" si="53"/>
        <v>1834259</v>
      </c>
      <c r="CQ17" s="110">
        <f t="shared" si="53"/>
        <v>68199272</v>
      </c>
      <c r="CR17" s="110">
        <f t="shared" si="53"/>
        <v>13520315</v>
      </c>
      <c r="CS17" s="110">
        <f t="shared" si="53"/>
        <v>5653241</v>
      </c>
      <c r="CT17" s="110">
        <f t="shared" si="53"/>
        <v>5377388</v>
      </c>
      <c r="CU17" s="110">
        <f t="shared" si="53"/>
        <v>2439816</v>
      </c>
      <c r="CV17" s="110">
        <f t="shared" si="53"/>
        <v>49870</v>
      </c>
      <c r="CW17" s="110">
        <f t="shared" si="53"/>
        <v>13405820</v>
      </c>
      <c r="CX17" s="110">
        <f t="shared" si="53"/>
        <v>730600</v>
      </c>
      <c r="CY17" s="110">
        <f>SUM(AU17,+BW17)</f>
        <v>12373063</v>
      </c>
      <c r="CZ17" s="110">
        <f>SUM(AV17,+BX17)</f>
        <v>302157</v>
      </c>
      <c r="DA17" s="110">
        <f>SUM(AW17,+BY17)</f>
        <v>162438</v>
      </c>
      <c r="DB17" s="110">
        <f t="shared" ref="DB17:DJ17" si="54">SUM(AX17,+BZ17)</f>
        <v>41087926</v>
      </c>
      <c r="DC17" s="110">
        <f t="shared" si="54"/>
        <v>21367972</v>
      </c>
      <c r="DD17" s="110">
        <f t="shared" si="54"/>
        <v>14915536</v>
      </c>
      <c r="DE17" s="110">
        <f t="shared" si="54"/>
        <v>2663404</v>
      </c>
      <c r="DF17" s="110">
        <f t="shared" si="54"/>
        <v>2141014</v>
      </c>
      <c r="DG17" s="110">
        <f t="shared" si="54"/>
        <v>17131575</v>
      </c>
      <c r="DH17" s="110">
        <f t="shared" si="54"/>
        <v>22773</v>
      </c>
      <c r="DI17" s="110">
        <f t="shared" si="54"/>
        <v>1655256</v>
      </c>
      <c r="DJ17" s="110">
        <f t="shared" si="54"/>
        <v>78942406</v>
      </c>
    </row>
    <row r="18" spans="1:114" s="112" customFormat="1" ht="12" customHeight="1">
      <c r="A18" s="108" t="s">
        <v>436</v>
      </c>
      <c r="B18" s="109" t="s">
        <v>437</v>
      </c>
      <c r="C18" s="108" t="s">
        <v>438</v>
      </c>
      <c r="D18" s="110">
        <f t="shared" si="0"/>
        <v>90279349</v>
      </c>
      <c r="E18" s="110">
        <f t="shared" si="1"/>
        <v>30065471</v>
      </c>
      <c r="F18" s="110">
        <v>3149407</v>
      </c>
      <c r="G18" s="110">
        <v>4954</v>
      </c>
      <c r="H18" s="110">
        <v>8465200</v>
      </c>
      <c r="I18" s="110">
        <v>12538624</v>
      </c>
      <c r="J18" s="111" t="s">
        <v>729</v>
      </c>
      <c r="K18" s="110">
        <v>5907286</v>
      </c>
      <c r="L18" s="110">
        <v>60213878</v>
      </c>
      <c r="M18" s="110">
        <f t="shared" si="2"/>
        <v>7506017</v>
      </c>
      <c r="N18" s="110">
        <f t="shared" si="3"/>
        <v>1184449</v>
      </c>
      <c r="O18" s="110">
        <v>151325</v>
      </c>
      <c r="P18" s="110">
        <v>20296</v>
      </c>
      <c r="Q18" s="110">
        <v>171800</v>
      </c>
      <c r="R18" s="110">
        <v>764144</v>
      </c>
      <c r="S18" s="111" t="s">
        <v>729</v>
      </c>
      <c r="T18" s="110">
        <v>76884</v>
      </c>
      <c r="U18" s="110">
        <v>6321568</v>
      </c>
      <c r="V18" s="110">
        <f t="shared" ref="V18:AA18" si="55">+SUM(D18,M18)</f>
        <v>97785366</v>
      </c>
      <c r="W18" s="110">
        <f t="shared" si="55"/>
        <v>31249920</v>
      </c>
      <c r="X18" s="110">
        <f t="shared" si="55"/>
        <v>3300732</v>
      </c>
      <c r="Y18" s="110">
        <f t="shared" si="55"/>
        <v>25250</v>
      </c>
      <c r="Z18" s="110">
        <f t="shared" si="55"/>
        <v>8637000</v>
      </c>
      <c r="AA18" s="110">
        <f t="shared" si="55"/>
        <v>13302768</v>
      </c>
      <c r="AB18" s="111" t="s">
        <v>729</v>
      </c>
      <c r="AC18" s="110">
        <f t="shared" si="5"/>
        <v>5984170</v>
      </c>
      <c r="AD18" s="110">
        <f t="shared" si="6"/>
        <v>66535446</v>
      </c>
      <c r="AE18" s="110">
        <f t="shared" si="7"/>
        <v>15128035</v>
      </c>
      <c r="AF18" s="110">
        <f t="shared" si="8"/>
        <v>14885658</v>
      </c>
      <c r="AG18" s="110">
        <v>1014</v>
      </c>
      <c r="AH18" s="110">
        <v>14778899</v>
      </c>
      <c r="AI18" s="110">
        <v>9557</v>
      </c>
      <c r="AJ18" s="110">
        <v>96188</v>
      </c>
      <c r="AK18" s="110">
        <v>242377</v>
      </c>
      <c r="AL18" s="110">
        <v>197269</v>
      </c>
      <c r="AM18" s="110">
        <f t="shared" si="9"/>
        <v>63478602</v>
      </c>
      <c r="AN18" s="110">
        <f t="shared" si="10"/>
        <v>11016117</v>
      </c>
      <c r="AO18" s="110">
        <v>5593850</v>
      </c>
      <c r="AP18" s="110">
        <v>3261548</v>
      </c>
      <c r="AQ18" s="110">
        <v>2024407</v>
      </c>
      <c r="AR18" s="110">
        <v>136312</v>
      </c>
      <c r="AS18" s="110">
        <f t="shared" si="11"/>
        <v>8838898</v>
      </c>
      <c r="AT18" s="110">
        <v>1422843</v>
      </c>
      <c r="AU18" s="110">
        <v>6965910</v>
      </c>
      <c r="AV18" s="110">
        <v>450145</v>
      </c>
      <c r="AW18" s="110">
        <v>126519</v>
      </c>
      <c r="AX18" s="110">
        <f t="shared" si="12"/>
        <v>43434310</v>
      </c>
      <c r="AY18" s="110">
        <v>15845890</v>
      </c>
      <c r="AZ18" s="110">
        <v>22656671</v>
      </c>
      <c r="BA18" s="110">
        <v>4533610</v>
      </c>
      <c r="BB18" s="110">
        <v>398139</v>
      </c>
      <c r="BC18" s="110">
        <v>7015913</v>
      </c>
      <c r="BD18" s="110">
        <v>62758</v>
      </c>
      <c r="BE18" s="110">
        <v>4459530</v>
      </c>
      <c r="BF18" s="110">
        <f t="shared" si="13"/>
        <v>83066167</v>
      </c>
      <c r="BG18" s="110">
        <f t="shared" si="14"/>
        <v>419951</v>
      </c>
      <c r="BH18" s="110">
        <f t="shared" si="15"/>
        <v>406105</v>
      </c>
      <c r="BI18" s="110">
        <v>3698</v>
      </c>
      <c r="BJ18" s="110">
        <v>389555</v>
      </c>
      <c r="BK18" s="110">
        <v>0</v>
      </c>
      <c r="BL18" s="110">
        <v>12852</v>
      </c>
      <c r="BM18" s="110">
        <v>13846</v>
      </c>
      <c r="BN18" s="110">
        <v>143304</v>
      </c>
      <c r="BO18" s="110">
        <f t="shared" si="16"/>
        <v>5361989</v>
      </c>
      <c r="BP18" s="110">
        <f t="shared" si="17"/>
        <v>960362</v>
      </c>
      <c r="BQ18" s="110">
        <v>588022</v>
      </c>
      <c r="BR18" s="110">
        <v>102711</v>
      </c>
      <c r="BS18" s="110">
        <v>269629</v>
      </c>
      <c r="BT18" s="110">
        <v>0</v>
      </c>
      <c r="BU18" s="110">
        <f t="shared" si="18"/>
        <v>1581998</v>
      </c>
      <c r="BV18" s="110">
        <v>146235</v>
      </c>
      <c r="BW18" s="110">
        <v>1358190</v>
      </c>
      <c r="BX18" s="110">
        <v>77573</v>
      </c>
      <c r="BY18" s="110">
        <v>11748</v>
      </c>
      <c r="BZ18" s="110">
        <f t="shared" si="19"/>
        <v>2805142</v>
      </c>
      <c r="CA18" s="110">
        <v>855435</v>
      </c>
      <c r="CB18" s="110">
        <v>1624948</v>
      </c>
      <c r="CC18" s="110">
        <v>131095</v>
      </c>
      <c r="CD18" s="110">
        <v>193664</v>
      </c>
      <c r="CE18" s="110">
        <v>1423800</v>
      </c>
      <c r="CF18" s="110">
        <v>2739</v>
      </c>
      <c r="CG18" s="110">
        <v>156973</v>
      </c>
      <c r="CH18" s="110">
        <f t="shared" si="20"/>
        <v>5938913</v>
      </c>
      <c r="CI18" s="110">
        <f t="shared" ref="CI18:CU18" si="56">SUM(AE18,+BG18)</f>
        <v>15547986</v>
      </c>
      <c r="CJ18" s="110">
        <f t="shared" si="56"/>
        <v>15291763</v>
      </c>
      <c r="CK18" s="110">
        <f t="shared" si="56"/>
        <v>4712</v>
      </c>
      <c r="CL18" s="110">
        <f t="shared" si="56"/>
        <v>15168454</v>
      </c>
      <c r="CM18" s="110">
        <f t="shared" si="56"/>
        <v>9557</v>
      </c>
      <c r="CN18" s="110">
        <f t="shared" si="56"/>
        <v>109040</v>
      </c>
      <c r="CO18" s="110">
        <f t="shared" si="56"/>
        <v>256223</v>
      </c>
      <c r="CP18" s="110">
        <f t="shared" si="56"/>
        <v>340573</v>
      </c>
      <c r="CQ18" s="110">
        <f t="shared" si="56"/>
        <v>68840591</v>
      </c>
      <c r="CR18" s="110">
        <f t="shared" si="56"/>
        <v>11976479</v>
      </c>
      <c r="CS18" s="110">
        <f t="shared" si="56"/>
        <v>6181872</v>
      </c>
      <c r="CT18" s="110">
        <f t="shared" si="56"/>
        <v>3364259</v>
      </c>
      <c r="CU18" s="110">
        <f t="shared" si="56"/>
        <v>2294036</v>
      </c>
      <c r="CV18" s="110">
        <f t="shared" ref="CV18:DD18" si="57">SUM(AR18,+BT18)</f>
        <v>136312</v>
      </c>
      <c r="CW18" s="110">
        <f t="shared" si="57"/>
        <v>10420896</v>
      </c>
      <c r="CX18" s="110">
        <f t="shared" si="57"/>
        <v>1569078</v>
      </c>
      <c r="CY18" s="110">
        <f t="shared" si="57"/>
        <v>8324100</v>
      </c>
      <c r="CZ18" s="110">
        <f t="shared" si="57"/>
        <v>527718</v>
      </c>
      <c r="DA18" s="110">
        <f t="shared" si="57"/>
        <v>138267</v>
      </c>
      <c r="DB18" s="110">
        <f t="shared" si="57"/>
        <v>46239452</v>
      </c>
      <c r="DC18" s="110">
        <f t="shared" si="57"/>
        <v>16701325</v>
      </c>
      <c r="DD18" s="110">
        <f t="shared" si="57"/>
        <v>24281619</v>
      </c>
      <c r="DE18" s="110">
        <f t="shared" ref="DE18:DJ18" si="58">SUM(BA18,+CC18)</f>
        <v>4664705</v>
      </c>
      <c r="DF18" s="110">
        <f t="shared" si="58"/>
        <v>591803</v>
      </c>
      <c r="DG18" s="110">
        <f t="shared" si="58"/>
        <v>8439713</v>
      </c>
      <c r="DH18" s="110">
        <f t="shared" si="58"/>
        <v>65497</v>
      </c>
      <c r="DI18" s="110">
        <f t="shared" si="58"/>
        <v>4616503</v>
      </c>
      <c r="DJ18" s="110">
        <f t="shared" si="58"/>
        <v>89005080</v>
      </c>
    </row>
    <row r="19" spans="1:114" s="112" customFormat="1" ht="12" customHeight="1">
      <c r="A19" s="108" t="s">
        <v>448</v>
      </c>
      <c r="B19" s="109" t="s">
        <v>449</v>
      </c>
      <c r="C19" s="108" t="s">
        <v>438</v>
      </c>
      <c r="D19" s="110">
        <f t="shared" si="0"/>
        <v>194579609</v>
      </c>
      <c r="E19" s="110">
        <f t="shared" si="1"/>
        <v>33636416</v>
      </c>
      <c r="F19" s="110">
        <v>437109</v>
      </c>
      <c r="G19" s="110">
        <v>5207055</v>
      </c>
      <c r="H19" s="110">
        <v>1014200</v>
      </c>
      <c r="I19" s="110">
        <v>20129768</v>
      </c>
      <c r="J19" s="111" t="s">
        <v>729</v>
      </c>
      <c r="K19" s="110">
        <v>6848284</v>
      </c>
      <c r="L19" s="110">
        <v>160943193</v>
      </c>
      <c r="M19" s="110">
        <f t="shared" si="2"/>
        <v>3365173</v>
      </c>
      <c r="N19" s="110">
        <f t="shared" si="3"/>
        <v>846214</v>
      </c>
      <c r="O19" s="110">
        <v>56398</v>
      </c>
      <c r="P19" s="110">
        <v>203582</v>
      </c>
      <c r="Q19" s="110">
        <v>237100</v>
      </c>
      <c r="R19" s="110">
        <v>322991</v>
      </c>
      <c r="S19" s="111" t="s">
        <v>729</v>
      </c>
      <c r="T19" s="110">
        <v>26143</v>
      </c>
      <c r="U19" s="110">
        <v>2518959</v>
      </c>
      <c r="V19" s="110">
        <f t="shared" ref="V19:AA19" si="59">+SUM(D19,M19)</f>
        <v>197944782</v>
      </c>
      <c r="W19" s="110">
        <f t="shared" si="59"/>
        <v>34482630</v>
      </c>
      <c r="X19" s="110">
        <f t="shared" si="59"/>
        <v>493507</v>
      </c>
      <c r="Y19" s="110">
        <f t="shared" si="59"/>
        <v>5410637</v>
      </c>
      <c r="Z19" s="110">
        <f t="shared" si="59"/>
        <v>1251300</v>
      </c>
      <c r="AA19" s="110">
        <f t="shared" si="59"/>
        <v>20452759</v>
      </c>
      <c r="AB19" s="111" t="s">
        <v>729</v>
      </c>
      <c r="AC19" s="110">
        <f t="shared" si="5"/>
        <v>6874427</v>
      </c>
      <c r="AD19" s="110">
        <f t="shared" si="6"/>
        <v>163462152</v>
      </c>
      <c r="AE19" s="110">
        <f t="shared" si="7"/>
        <v>4312751</v>
      </c>
      <c r="AF19" s="110">
        <f t="shared" si="8"/>
        <v>4226403</v>
      </c>
      <c r="AG19" s="110">
        <v>295523</v>
      </c>
      <c r="AH19" s="110">
        <v>2184615</v>
      </c>
      <c r="AI19" s="110">
        <v>48751</v>
      </c>
      <c r="AJ19" s="110">
        <v>1697514</v>
      </c>
      <c r="AK19" s="110">
        <v>86348</v>
      </c>
      <c r="AL19" s="110">
        <v>3784578</v>
      </c>
      <c r="AM19" s="110">
        <f t="shared" si="9"/>
        <v>133660755</v>
      </c>
      <c r="AN19" s="110">
        <f t="shared" si="10"/>
        <v>45325972</v>
      </c>
      <c r="AO19" s="110">
        <v>10819759</v>
      </c>
      <c r="AP19" s="110">
        <v>33562332</v>
      </c>
      <c r="AQ19" s="110">
        <v>939938</v>
      </c>
      <c r="AR19" s="110">
        <v>3943</v>
      </c>
      <c r="AS19" s="110">
        <f t="shared" si="11"/>
        <v>24645003</v>
      </c>
      <c r="AT19" s="110">
        <v>20185700</v>
      </c>
      <c r="AU19" s="110">
        <v>4368927</v>
      </c>
      <c r="AV19" s="110">
        <v>90376</v>
      </c>
      <c r="AW19" s="110">
        <v>449319</v>
      </c>
      <c r="AX19" s="110">
        <f t="shared" si="12"/>
        <v>63156847</v>
      </c>
      <c r="AY19" s="110">
        <v>47178794</v>
      </c>
      <c r="AZ19" s="110">
        <v>13005260</v>
      </c>
      <c r="BA19" s="110">
        <v>508901</v>
      </c>
      <c r="BB19" s="110">
        <v>2463892</v>
      </c>
      <c r="BC19" s="110">
        <v>40915938</v>
      </c>
      <c r="BD19" s="110">
        <v>83614</v>
      </c>
      <c r="BE19" s="110">
        <v>11905587</v>
      </c>
      <c r="BF19" s="110">
        <f t="shared" si="13"/>
        <v>149879093</v>
      </c>
      <c r="BG19" s="110">
        <f t="shared" si="14"/>
        <v>539502</v>
      </c>
      <c r="BH19" s="110">
        <f t="shared" si="15"/>
        <v>522633</v>
      </c>
      <c r="BI19" s="110">
        <v>1652</v>
      </c>
      <c r="BJ19" s="110">
        <v>214851</v>
      </c>
      <c r="BK19" s="110">
        <v>74520</v>
      </c>
      <c r="BL19" s="110">
        <v>231610</v>
      </c>
      <c r="BM19" s="110">
        <v>16869</v>
      </c>
      <c r="BN19" s="110">
        <v>108839</v>
      </c>
      <c r="BO19" s="110">
        <f t="shared" si="16"/>
        <v>1947727</v>
      </c>
      <c r="BP19" s="110">
        <f t="shared" si="17"/>
        <v>474097</v>
      </c>
      <c r="BQ19" s="110">
        <v>324147</v>
      </c>
      <c r="BR19" s="110">
        <v>113486</v>
      </c>
      <c r="BS19" s="110">
        <v>36464</v>
      </c>
      <c r="BT19" s="110">
        <v>0</v>
      </c>
      <c r="BU19" s="110">
        <f t="shared" si="18"/>
        <v>420181</v>
      </c>
      <c r="BV19" s="110">
        <v>126161</v>
      </c>
      <c r="BW19" s="110">
        <v>293204</v>
      </c>
      <c r="BX19" s="110">
        <v>816</v>
      </c>
      <c r="BY19" s="110">
        <v>7366</v>
      </c>
      <c r="BZ19" s="110">
        <f t="shared" si="19"/>
        <v>1046083</v>
      </c>
      <c r="CA19" s="110">
        <v>685782</v>
      </c>
      <c r="CB19" s="110">
        <v>309379</v>
      </c>
      <c r="CC19" s="110">
        <v>15380</v>
      </c>
      <c r="CD19" s="110">
        <v>35542</v>
      </c>
      <c r="CE19" s="110">
        <v>432748</v>
      </c>
      <c r="CF19" s="110">
        <v>0</v>
      </c>
      <c r="CG19" s="110">
        <v>336357</v>
      </c>
      <c r="CH19" s="110">
        <f t="shared" si="20"/>
        <v>2823586</v>
      </c>
      <c r="CI19" s="110">
        <f t="shared" ref="CI19:CU19" si="60">SUM(AE19,+BG19)</f>
        <v>4852253</v>
      </c>
      <c r="CJ19" s="110">
        <f t="shared" si="60"/>
        <v>4749036</v>
      </c>
      <c r="CK19" s="110">
        <f t="shared" si="60"/>
        <v>297175</v>
      </c>
      <c r="CL19" s="110">
        <f t="shared" si="60"/>
        <v>2399466</v>
      </c>
      <c r="CM19" s="110">
        <f t="shared" si="60"/>
        <v>123271</v>
      </c>
      <c r="CN19" s="110">
        <f t="shared" si="60"/>
        <v>1929124</v>
      </c>
      <c r="CO19" s="110">
        <f t="shared" si="60"/>
        <v>103217</v>
      </c>
      <c r="CP19" s="110">
        <f t="shared" si="60"/>
        <v>3893417</v>
      </c>
      <c r="CQ19" s="110">
        <f t="shared" si="60"/>
        <v>135608482</v>
      </c>
      <c r="CR19" s="110">
        <f t="shared" si="60"/>
        <v>45800069</v>
      </c>
      <c r="CS19" s="110">
        <f t="shared" si="60"/>
        <v>11143906</v>
      </c>
      <c r="CT19" s="110">
        <f t="shared" si="60"/>
        <v>33675818</v>
      </c>
      <c r="CU19" s="110">
        <f t="shared" si="60"/>
        <v>976402</v>
      </c>
      <c r="CV19" s="110">
        <f t="shared" ref="CV19:CX20" si="61">SUM(AR19,+BT19)</f>
        <v>3943</v>
      </c>
      <c r="CW19" s="110">
        <f t="shared" si="61"/>
        <v>25065184</v>
      </c>
      <c r="CX19" s="110">
        <f t="shared" si="61"/>
        <v>20311861</v>
      </c>
      <c r="CY19" s="110">
        <f t="shared" ref="CY19:DD19" si="62">SUM(AU19,+BW19)</f>
        <v>4662131</v>
      </c>
      <c r="CZ19" s="110">
        <f t="shared" si="62"/>
        <v>91192</v>
      </c>
      <c r="DA19" s="110">
        <f t="shared" si="62"/>
        <v>456685</v>
      </c>
      <c r="DB19" s="110">
        <f t="shared" si="62"/>
        <v>64202930</v>
      </c>
      <c r="DC19" s="110">
        <f t="shared" si="62"/>
        <v>47864576</v>
      </c>
      <c r="DD19" s="110">
        <f t="shared" si="62"/>
        <v>13314639</v>
      </c>
      <c r="DE19" s="110">
        <f t="shared" ref="DE19:DJ19" si="63">SUM(BA19,+CC19)</f>
        <v>524281</v>
      </c>
      <c r="DF19" s="110">
        <f t="shared" si="63"/>
        <v>2499434</v>
      </c>
      <c r="DG19" s="110">
        <f t="shared" si="63"/>
        <v>41348686</v>
      </c>
      <c r="DH19" s="110">
        <f t="shared" si="63"/>
        <v>83614</v>
      </c>
      <c r="DI19" s="110">
        <f t="shared" si="63"/>
        <v>12241944</v>
      </c>
      <c r="DJ19" s="110">
        <f t="shared" si="63"/>
        <v>152702679</v>
      </c>
    </row>
    <row r="20" spans="1:114" s="112" customFormat="1" ht="12" customHeight="1">
      <c r="A20" s="108" t="s">
        <v>453</v>
      </c>
      <c r="B20" s="109" t="s">
        <v>454</v>
      </c>
      <c r="C20" s="108" t="s">
        <v>371</v>
      </c>
      <c r="D20" s="110">
        <f t="shared" si="0"/>
        <v>122605222</v>
      </c>
      <c r="E20" s="110">
        <f t="shared" si="1"/>
        <v>35656447</v>
      </c>
      <c r="F20" s="110">
        <v>2884288</v>
      </c>
      <c r="G20" s="110">
        <v>91634</v>
      </c>
      <c r="H20" s="110">
        <v>7103825</v>
      </c>
      <c r="I20" s="110">
        <v>13639354</v>
      </c>
      <c r="J20" s="111" t="s">
        <v>729</v>
      </c>
      <c r="K20" s="110">
        <v>11937346</v>
      </c>
      <c r="L20" s="110">
        <v>86948775</v>
      </c>
      <c r="M20" s="110">
        <f t="shared" si="2"/>
        <v>5815012</v>
      </c>
      <c r="N20" s="110">
        <f t="shared" si="3"/>
        <v>829079</v>
      </c>
      <c r="O20" s="110">
        <v>472</v>
      </c>
      <c r="P20" s="110">
        <v>12644</v>
      </c>
      <c r="Q20" s="110">
        <v>59700</v>
      </c>
      <c r="R20" s="110">
        <v>683797</v>
      </c>
      <c r="S20" s="111" t="s">
        <v>729</v>
      </c>
      <c r="T20" s="110">
        <v>72466</v>
      </c>
      <c r="U20" s="110">
        <v>4985933</v>
      </c>
      <c r="V20" s="110">
        <f t="shared" ref="V20:AA20" si="64">+SUM(D20,M20)</f>
        <v>128420234</v>
      </c>
      <c r="W20" s="110">
        <f t="shared" si="64"/>
        <v>36485526</v>
      </c>
      <c r="X20" s="110">
        <f t="shared" si="64"/>
        <v>2884760</v>
      </c>
      <c r="Y20" s="110">
        <f t="shared" si="64"/>
        <v>104278</v>
      </c>
      <c r="Z20" s="110">
        <f t="shared" si="64"/>
        <v>7163525</v>
      </c>
      <c r="AA20" s="110">
        <f t="shared" si="64"/>
        <v>14323151</v>
      </c>
      <c r="AB20" s="111" t="s">
        <v>729</v>
      </c>
      <c r="AC20" s="110">
        <f t="shared" si="5"/>
        <v>12009812</v>
      </c>
      <c r="AD20" s="110">
        <f t="shared" si="6"/>
        <v>91934708</v>
      </c>
      <c r="AE20" s="110">
        <f t="shared" si="7"/>
        <v>16801101</v>
      </c>
      <c r="AF20" s="110">
        <f t="shared" si="8"/>
        <v>16719535</v>
      </c>
      <c r="AG20" s="110">
        <v>315730</v>
      </c>
      <c r="AH20" s="110">
        <v>11819275</v>
      </c>
      <c r="AI20" s="110">
        <v>4437204</v>
      </c>
      <c r="AJ20" s="110">
        <v>147326</v>
      </c>
      <c r="AK20" s="110">
        <v>81566</v>
      </c>
      <c r="AL20" s="110">
        <v>285947</v>
      </c>
      <c r="AM20" s="110">
        <f t="shared" si="9"/>
        <v>97528369</v>
      </c>
      <c r="AN20" s="110">
        <f t="shared" si="10"/>
        <v>40943820</v>
      </c>
      <c r="AO20" s="110">
        <v>10026337</v>
      </c>
      <c r="AP20" s="110">
        <v>25245735</v>
      </c>
      <c r="AQ20" s="110">
        <v>5373987</v>
      </c>
      <c r="AR20" s="110">
        <v>297761</v>
      </c>
      <c r="AS20" s="110">
        <f t="shared" si="11"/>
        <v>19438532</v>
      </c>
      <c r="AT20" s="110">
        <v>3540647</v>
      </c>
      <c r="AU20" s="110">
        <v>9192779</v>
      </c>
      <c r="AV20" s="110">
        <v>6705106</v>
      </c>
      <c r="AW20" s="110">
        <v>1398962</v>
      </c>
      <c r="AX20" s="110">
        <f t="shared" si="12"/>
        <v>35651521</v>
      </c>
      <c r="AY20" s="110">
        <v>16677880</v>
      </c>
      <c r="AZ20" s="110">
        <v>15870628</v>
      </c>
      <c r="BA20" s="110">
        <v>2865990</v>
      </c>
      <c r="BB20" s="110">
        <v>237023</v>
      </c>
      <c r="BC20" s="110">
        <v>3634099</v>
      </c>
      <c r="BD20" s="110">
        <v>95534</v>
      </c>
      <c r="BE20" s="110">
        <v>4355706</v>
      </c>
      <c r="BF20" s="110">
        <f t="shared" si="13"/>
        <v>118685176</v>
      </c>
      <c r="BG20" s="110">
        <f t="shared" si="14"/>
        <v>37645</v>
      </c>
      <c r="BH20" s="110">
        <f t="shared" si="15"/>
        <v>35230</v>
      </c>
      <c r="BI20" s="110">
        <v>0</v>
      </c>
      <c r="BJ20" s="110">
        <v>35230</v>
      </c>
      <c r="BK20" s="110">
        <v>0</v>
      </c>
      <c r="BL20" s="110">
        <v>0</v>
      </c>
      <c r="BM20" s="110">
        <v>2415</v>
      </c>
      <c r="BN20" s="110">
        <v>4941</v>
      </c>
      <c r="BO20" s="110">
        <f t="shared" si="16"/>
        <v>5372341</v>
      </c>
      <c r="BP20" s="110">
        <f t="shared" si="17"/>
        <v>2298505</v>
      </c>
      <c r="BQ20" s="110">
        <v>598092</v>
      </c>
      <c r="BR20" s="110">
        <v>1366505</v>
      </c>
      <c r="BS20" s="110">
        <v>333908</v>
      </c>
      <c r="BT20" s="110">
        <v>0</v>
      </c>
      <c r="BU20" s="110">
        <f t="shared" si="18"/>
        <v>1009083</v>
      </c>
      <c r="BV20" s="110">
        <v>328471</v>
      </c>
      <c r="BW20" s="110">
        <v>591045</v>
      </c>
      <c r="BX20" s="110">
        <v>89567</v>
      </c>
      <c r="BY20" s="110">
        <v>101568</v>
      </c>
      <c r="BZ20" s="110">
        <f t="shared" si="19"/>
        <v>1962901</v>
      </c>
      <c r="CA20" s="110">
        <v>1066425</v>
      </c>
      <c r="CB20" s="110">
        <v>823893</v>
      </c>
      <c r="CC20" s="110">
        <v>49123</v>
      </c>
      <c r="CD20" s="110">
        <v>23460</v>
      </c>
      <c r="CE20" s="110">
        <v>108428</v>
      </c>
      <c r="CF20" s="110">
        <v>284</v>
      </c>
      <c r="CG20" s="110">
        <v>291657</v>
      </c>
      <c r="CH20" s="110">
        <f t="shared" si="20"/>
        <v>5701643</v>
      </c>
      <c r="CI20" s="110">
        <f t="shared" ref="CI20:CU20" si="65">SUM(AE20,+BG20)</f>
        <v>16838746</v>
      </c>
      <c r="CJ20" s="110">
        <f t="shared" si="65"/>
        <v>16754765</v>
      </c>
      <c r="CK20" s="110">
        <f t="shared" si="65"/>
        <v>315730</v>
      </c>
      <c r="CL20" s="110">
        <f t="shared" si="65"/>
        <v>11854505</v>
      </c>
      <c r="CM20" s="110">
        <f t="shared" si="65"/>
        <v>4437204</v>
      </c>
      <c r="CN20" s="110">
        <f t="shared" si="65"/>
        <v>147326</v>
      </c>
      <c r="CO20" s="110">
        <f t="shared" si="65"/>
        <v>83981</v>
      </c>
      <c r="CP20" s="110">
        <f t="shared" si="65"/>
        <v>290888</v>
      </c>
      <c r="CQ20" s="110">
        <f t="shared" si="65"/>
        <v>102900710</v>
      </c>
      <c r="CR20" s="110">
        <f t="shared" si="65"/>
        <v>43242325</v>
      </c>
      <c r="CS20" s="110">
        <f t="shared" si="65"/>
        <v>10624429</v>
      </c>
      <c r="CT20" s="110">
        <f t="shared" si="65"/>
        <v>26612240</v>
      </c>
      <c r="CU20" s="110">
        <f t="shared" si="65"/>
        <v>5707895</v>
      </c>
      <c r="CV20" s="110">
        <f t="shared" si="61"/>
        <v>297761</v>
      </c>
      <c r="CW20" s="110">
        <f t="shared" si="61"/>
        <v>20447615</v>
      </c>
      <c r="CX20" s="110">
        <f t="shared" si="61"/>
        <v>3869118</v>
      </c>
      <c r="CY20" s="110">
        <f t="shared" ref="CY20:DD20" si="66">SUM(AU20,+BW20)</f>
        <v>9783824</v>
      </c>
      <c r="CZ20" s="110">
        <f t="shared" si="66"/>
        <v>6794673</v>
      </c>
      <c r="DA20" s="110">
        <f t="shared" si="66"/>
        <v>1500530</v>
      </c>
      <c r="DB20" s="110">
        <f t="shared" si="66"/>
        <v>37614422</v>
      </c>
      <c r="DC20" s="110">
        <f t="shared" si="66"/>
        <v>17744305</v>
      </c>
      <c r="DD20" s="110">
        <f t="shared" si="66"/>
        <v>16694521</v>
      </c>
      <c r="DE20" s="110">
        <f t="shared" ref="DE20:DJ20" si="67">SUM(BA20,+CC20)</f>
        <v>2915113</v>
      </c>
      <c r="DF20" s="110">
        <f t="shared" si="67"/>
        <v>260483</v>
      </c>
      <c r="DG20" s="110">
        <f t="shared" si="67"/>
        <v>3742527</v>
      </c>
      <c r="DH20" s="110">
        <f t="shared" si="67"/>
        <v>95818</v>
      </c>
      <c r="DI20" s="110">
        <f t="shared" si="67"/>
        <v>4647363</v>
      </c>
      <c r="DJ20" s="110">
        <f t="shared" si="67"/>
        <v>124386819</v>
      </c>
    </row>
    <row r="21" spans="1:114" s="112" customFormat="1" ht="12" customHeight="1">
      <c r="A21" s="108" t="s">
        <v>458</v>
      </c>
      <c r="B21" s="109" t="s">
        <v>459</v>
      </c>
      <c r="C21" s="108" t="s">
        <v>371</v>
      </c>
      <c r="D21" s="110">
        <f t="shared" si="0"/>
        <v>27629696</v>
      </c>
      <c r="E21" s="110">
        <f t="shared" si="1"/>
        <v>6762486</v>
      </c>
      <c r="F21" s="110">
        <v>295168</v>
      </c>
      <c r="G21" s="110">
        <v>10474</v>
      </c>
      <c r="H21" s="110">
        <v>339100</v>
      </c>
      <c r="I21" s="110">
        <v>4583852</v>
      </c>
      <c r="J21" s="111" t="s">
        <v>729</v>
      </c>
      <c r="K21" s="110">
        <v>1533892</v>
      </c>
      <c r="L21" s="110">
        <v>20867210</v>
      </c>
      <c r="M21" s="110">
        <f t="shared" si="2"/>
        <v>5106830</v>
      </c>
      <c r="N21" s="110">
        <f t="shared" si="3"/>
        <v>1057850</v>
      </c>
      <c r="O21" s="110">
        <v>21901</v>
      </c>
      <c r="P21" s="110">
        <v>0</v>
      </c>
      <c r="Q21" s="110">
        <v>0</v>
      </c>
      <c r="R21" s="110">
        <v>819951</v>
      </c>
      <c r="S21" s="111" t="s">
        <v>729</v>
      </c>
      <c r="T21" s="110">
        <v>215998</v>
      </c>
      <c r="U21" s="110">
        <v>4048980</v>
      </c>
      <c r="V21" s="110">
        <f t="shared" ref="V21:AA21" si="68">+SUM(D21,M21)</f>
        <v>32736526</v>
      </c>
      <c r="W21" s="110">
        <f t="shared" si="68"/>
        <v>7820336</v>
      </c>
      <c r="X21" s="110">
        <f t="shared" si="68"/>
        <v>317069</v>
      </c>
      <c r="Y21" s="110">
        <f t="shared" si="68"/>
        <v>10474</v>
      </c>
      <c r="Z21" s="110">
        <f t="shared" si="68"/>
        <v>339100</v>
      </c>
      <c r="AA21" s="110">
        <f t="shared" si="68"/>
        <v>5403803</v>
      </c>
      <c r="AB21" s="111" t="s">
        <v>729</v>
      </c>
      <c r="AC21" s="110">
        <f t="shared" si="5"/>
        <v>1749890</v>
      </c>
      <c r="AD21" s="110">
        <f t="shared" si="6"/>
        <v>24916190</v>
      </c>
      <c r="AE21" s="110">
        <f t="shared" si="7"/>
        <v>894419</v>
      </c>
      <c r="AF21" s="110">
        <f t="shared" si="8"/>
        <v>696508</v>
      </c>
      <c r="AG21" s="110">
        <v>0</v>
      </c>
      <c r="AH21" s="110">
        <v>479667</v>
      </c>
      <c r="AI21" s="110">
        <v>216841</v>
      </c>
      <c r="AJ21" s="110">
        <v>0</v>
      </c>
      <c r="AK21" s="110">
        <v>197911</v>
      </c>
      <c r="AL21" s="110">
        <v>11182</v>
      </c>
      <c r="AM21" s="110">
        <f t="shared" si="9"/>
        <v>22935563</v>
      </c>
      <c r="AN21" s="110">
        <f t="shared" si="10"/>
        <v>2745773</v>
      </c>
      <c r="AO21" s="110">
        <v>1554670</v>
      </c>
      <c r="AP21" s="110">
        <v>442141</v>
      </c>
      <c r="AQ21" s="110">
        <v>592809</v>
      </c>
      <c r="AR21" s="110">
        <v>156153</v>
      </c>
      <c r="AS21" s="110">
        <f t="shared" si="11"/>
        <v>3718060</v>
      </c>
      <c r="AT21" s="110">
        <v>313183</v>
      </c>
      <c r="AU21" s="110">
        <v>3078891</v>
      </c>
      <c r="AV21" s="110">
        <v>325986</v>
      </c>
      <c r="AW21" s="110">
        <v>5015</v>
      </c>
      <c r="AX21" s="110">
        <f t="shared" si="12"/>
        <v>16439992</v>
      </c>
      <c r="AY21" s="110">
        <v>7515270</v>
      </c>
      <c r="AZ21" s="110">
        <v>7777519</v>
      </c>
      <c r="BA21" s="110">
        <v>818696</v>
      </c>
      <c r="BB21" s="110">
        <v>328507</v>
      </c>
      <c r="BC21" s="110">
        <v>2356044</v>
      </c>
      <c r="BD21" s="110">
        <v>26723</v>
      </c>
      <c r="BE21" s="110">
        <v>1432488</v>
      </c>
      <c r="BF21" s="110">
        <f t="shared" si="13"/>
        <v>25262470</v>
      </c>
      <c r="BG21" s="110">
        <f t="shared" si="14"/>
        <v>350503</v>
      </c>
      <c r="BH21" s="110">
        <f t="shared" si="15"/>
        <v>350503</v>
      </c>
      <c r="BI21" s="110">
        <v>0</v>
      </c>
      <c r="BJ21" s="110">
        <v>350503</v>
      </c>
      <c r="BK21" s="110">
        <v>0</v>
      </c>
      <c r="BL21" s="110">
        <v>0</v>
      </c>
      <c r="BM21" s="110">
        <v>0</v>
      </c>
      <c r="BN21" s="110">
        <v>17999</v>
      </c>
      <c r="BO21" s="110">
        <f t="shared" si="16"/>
        <v>4349839</v>
      </c>
      <c r="BP21" s="110">
        <f t="shared" si="17"/>
        <v>818359</v>
      </c>
      <c r="BQ21" s="110">
        <v>522621</v>
      </c>
      <c r="BR21" s="110">
        <v>16008</v>
      </c>
      <c r="BS21" s="110">
        <v>279730</v>
      </c>
      <c r="BT21" s="110">
        <v>0</v>
      </c>
      <c r="BU21" s="110">
        <f t="shared" si="18"/>
        <v>1437928</v>
      </c>
      <c r="BV21" s="110">
        <v>86736</v>
      </c>
      <c r="BW21" s="110">
        <v>1347438</v>
      </c>
      <c r="BX21" s="110">
        <v>3754</v>
      </c>
      <c r="BY21" s="110">
        <v>0</v>
      </c>
      <c r="BZ21" s="110">
        <f t="shared" si="19"/>
        <v>2089805</v>
      </c>
      <c r="CA21" s="110">
        <v>1208837</v>
      </c>
      <c r="CB21" s="110">
        <v>813377</v>
      </c>
      <c r="CC21" s="110">
        <v>33192</v>
      </c>
      <c r="CD21" s="110">
        <v>34399</v>
      </c>
      <c r="CE21" s="110">
        <v>369265</v>
      </c>
      <c r="CF21" s="110">
        <v>3747</v>
      </c>
      <c r="CG21" s="110">
        <v>19224</v>
      </c>
      <c r="CH21" s="110">
        <f t="shared" si="20"/>
        <v>4719566</v>
      </c>
      <c r="CI21" s="110">
        <f t="shared" ref="CI21:DA21" si="69">SUM(AE21,+BG21)</f>
        <v>1244922</v>
      </c>
      <c r="CJ21" s="110">
        <f t="shared" si="69"/>
        <v>1047011</v>
      </c>
      <c r="CK21" s="110">
        <f t="shared" si="69"/>
        <v>0</v>
      </c>
      <c r="CL21" s="110">
        <f t="shared" si="69"/>
        <v>830170</v>
      </c>
      <c r="CM21" s="110">
        <f t="shared" si="69"/>
        <v>216841</v>
      </c>
      <c r="CN21" s="110">
        <f t="shared" si="69"/>
        <v>0</v>
      </c>
      <c r="CO21" s="110">
        <f t="shared" si="69"/>
        <v>197911</v>
      </c>
      <c r="CP21" s="110">
        <f t="shared" si="69"/>
        <v>29181</v>
      </c>
      <c r="CQ21" s="110">
        <f t="shared" si="69"/>
        <v>27285402</v>
      </c>
      <c r="CR21" s="110">
        <f t="shared" si="69"/>
        <v>3564132</v>
      </c>
      <c r="CS21" s="110">
        <f t="shared" si="69"/>
        <v>2077291</v>
      </c>
      <c r="CT21" s="110">
        <f t="shared" si="69"/>
        <v>458149</v>
      </c>
      <c r="CU21" s="110">
        <f t="shared" si="69"/>
        <v>872539</v>
      </c>
      <c r="CV21" s="110">
        <f t="shared" si="69"/>
        <v>156153</v>
      </c>
      <c r="CW21" s="110">
        <f t="shared" si="69"/>
        <v>5155988</v>
      </c>
      <c r="CX21" s="110">
        <f t="shared" si="69"/>
        <v>399919</v>
      </c>
      <c r="CY21" s="110">
        <f t="shared" si="69"/>
        <v>4426329</v>
      </c>
      <c r="CZ21" s="110">
        <f t="shared" si="69"/>
        <v>329740</v>
      </c>
      <c r="DA21" s="110">
        <f t="shared" si="69"/>
        <v>5015</v>
      </c>
      <c r="DB21" s="110">
        <f t="shared" ref="DB21:DJ21" si="70">SUM(AX21,+BZ21)</f>
        <v>18529797</v>
      </c>
      <c r="DC21" s="110">
        <f t="shared" si="70"/>
        <v>8724107</v>
      </c>
      <c r="DD21" s="110">
        <f t="shared" si="70"/>
        <v>8590896</v>
      </c>
      <c r="DE21" s="110">
        <f t="shared" si="70"/>
        <v>851888</v>
      </c>
      <c r="DF21" s="110">
        <f t="shared" si="70"/>
        <v>362906</v>
      </c>
      <c r="DG21" s="110">
        <f t="shared" si="70"/>
        <v>2725309</v>
      </c>
      <c r="DH21" s="110">
        <f t="shared" si="70"/>
        <v>30470</v>
      </c>
      <c r="DI21" s="110">
        <f t="shared" si="70"/>
        <v>1451712</v>
      </c>
      <c r="DJ21" s="110">
        <f t="shared" si="70"/>
        <v>29982036</v>
      </c>
    </row>
    <row r="22" spans="1:114" s="112" customFormat="1" ht="12" customHeight="1">
      <c r="A22" s="108" t="s">
        <v>464</v>
      </c>
      <c r="B22" s="109" t="s">
        <v>465</v>
      </c>
      <c r="C22" s="108" t="s">
        <v>359</v>
      </c>
      <c r="D22" s="110">
        <f t="shared" si="0"/>
        <v>8055107</v>
      </c>
      <c r="E22" s="110">
        <f t="shared" si="1"/>
        <v>1027708</v>
      </c>
      <c r="F22" s="110">
        <v>12211</v>
      </c>
      <c r="G22" s="110">
        <v>9226</v>
      </c>
      <c r="H22" s="110">
        <v>73900</v>
      </c>
      <c r="I22" s="110">
        <v>717285</v>
      </c>
      <c r="J22" s="111" t="s">
        <v>729</v>
      </c>
      <c r="K22" s="110">
        <v>215086</v>
      </c>
      <c r="L22" s="110">
        <v>7027399</v>
      </c>
      <c r="M22" s="110">
        <f t="shared" si="2"/>
        <v>1351746</v>
      </c>
      <c r="N22" s="110">
        <f t="shared" si="3"/>
        <v>421586</v>
      </c>
      <c r="O22" s="110">
        <v>74653</v>
      </c>
      <c r="P22" s="110">
        <v>2632</v>
      </c>
      <c r="Q22" s="110">
        <v>143100</v>
      </c>
      <c r="R22" s="110">
        <v>201183</v>
      </c>
      <c r="S22" s="111" t="s">
        <v>729</v>
      </c>
      <c r="T22" s="110">
        <v>18</v>
      </c>
      <c r="U22" s="110">
        <v>930160</v>
      </c>
      <c r="V22" s="110">
        <f t="shared" ref="V22:AA22" si="71">+SUM(D22,M22)</f>
        <v>9406853</v>
      </c>
      <c r="W22" s="110">
        <f t="shared" si="71"/>
        <v>1449294</v>
      </c>
      <c r="X22" s="110">
        <f t="shared" si="71"/>
        <v>86864</v>
      </c>
      <c r="Y22" s="110">
        <f t="shared" si="71"/>
        <v>11858</v>
      </c>
      <c r="Z22" s="110">
        <f t="shared" si="71"/>
        <v>217000</v>
      </c>
      <c r="AA22" s="110">
        <f t="shared" si="71"/>
        <v>918468</v>
      </c>
      <c r="AB22" s="111" t="s">
        <v>729</v>
      </c>
      <c r="AC22" s="110">
        <f t="shared" si="5"/>
        <v>215104</v>
      </c>
      <c r="AD22" s="110">
        <f t="shared" si="6"/>
        <v>7957559</v>
      </c>
      <c r="AE22" s="110">
        <f t="shared" si="7"/>
        <v>45997</v>
      </c>
      <c r="AF22" s="110">
        <f t="shared" si="8"/>
        <v>21287</v>
      </c>
      <c r="AG22" s="110">
        <v>21287</v>
      </c>
      <c r="AH22" s="110">
        <v>0</v>
      </c>
      <c r="AI22" s="110">
        <v>0</v>
      </c>
      <c r="AJ22" s="110">
        <v>0</v>
      </c>
      <c r="AK22" s="110">
        <v>24710</v>
      </c>
      <c r="AL22" s="110">
        <v>0</v>
      </c>
      <c r="AM22" s="110">
        <f t="shared" si="9"/>
        <v>5982284</v>
      </c>
      <c r="AN22" s="110">
        <f t="shared" si="10"/>
        <v>1803987</v>
      </c>
      <c r="AO22" s="110">
        <v>376475</v>
      </c>
      <c r="AP22" s="110">
        <v>1246293</v>
      </c>
      <c r="AQ22" s="110">
        <v>119373</v>
      </c>
      <c r="AR22" s="110">
        <v>61846</v>
      </c>
      <c r="AS22" s="110">
        <f t="shared" si="11"/>
        <v>353658</v>
      </c>
      <c r="AT22" s="110">
        <v>187447</v>
      </c>
      <c r="AU22" s="110">
        <v>81651</v>
      </c>
      <c r="AV22" s="110">
        <v>84560</v>
      </c>
      <c r="AW22" s="110">
        <v>39632</v>
      </c>
      <c r="AX22" s="110">
        <f t="shared" si="12"/>
        <v>3772300</v>
      </c>
      <c r="AY22" s="110">
        <v>2555265</v>
      </c>
      <c r="AZ22" s="110">
        <v>1064008</v>
      </c>
      <c r="BA22" s="110">
        <v>126746</v>
      </c>
      <c r="BB22" s="110">
        <v>26281</v>
      </c>
      <c r="BC22" s="110">
        <v>1941316</v>
      </c>
      <c r="BD22" s="110">
        <v>12707</v>
      </c>
      <c r="BE22" s="110">
        <v>85510</v>
      </c>
      <c r="BF22" s="110">
        <f t="shared" si="13"/>
        <v>6113791</v>
      </c>
      <c r="BG22" s="110">
        <f t="shared" si="14"/>
        <v>226673</v>
      </c>
      <c r="BH22" s="110">
        <f t="shared" si="15"/>
        <v>226673</v>
      </c>
      <c r="BI22" s="110">
        <v>0</v>
      </c>
      <c r="BJ22" s="110">
        <v>226673</v>
      </c>
      <c r="BK22" s="110">
        <v>0</v>
      </c>
      <c r="BL22" s="110">
        <v>0</v>
      </c>
      <c r="BM22" s="110">
        <v>0</v>
      </c>
      <c r="BN22" s="110">
        <v>0</v>
      </c>
      <c r="BO22" s="110">
        <f t="shared" si="16"/>
        <v>698760</v>
      </c>
      <c r="BP22" s="110">
        <f t="shared" si="17"/>
        <v>240196</v>
      </c>
      <c r="BQ22" s="110">
        <v>98279</v>
      </c>
      <c r="BR22" s="110">
        <v>94318</v>
      </c>
      <c r="BS22" s="110">
        <v>47599</v>
      </c>
      <c r="BT22" s="110">
        <v>0</v>
      </c>
      <c r="BU22" s="110">
        <f t="shared" si="18"/>
        <v>136310</v>
      </c>
      <c r="BV22" s="110">
        <v>4025</v>
      </c>
      <c r="BW22" s="110">
        <v>132098</v>
      </c>
      <c r="BX22" s="110">
        <v>187</v>
      </c>
      <c r="BY22" s="110">
        <v>0</v>
      </c>
      <c r="BZ22" s="110">
        <f t="shared" si="19"/>
        <v>322254</v>
      </c>
      <c r="CA22" s="110">
        <v>165933</v>
      </c>
      <c r="CB22" s="110">
        <v>119927</v>
      </c>
      <c r="CC22" s="110">
        <v>0</v>
      </c>
      <c r="CD22" s="110">
        <v>36394</v>
      </c>
      <c r="CE22" s="110">
        <v>383278</v>
      </c>
      <c r="CF22" s="110">
        <v>0</v>
      </c>
      <c r="CG22" s="110">
        <v>43035</v>
      </c>
      <c r="CH22" s="110">
        <f t="shared" si="20"/>
        <v>968468</v>
      </c>
      <c r="CI22" s="110">
        <f t="shared" ref="CI22:CW22" si="72">SUM(AE22,+BG22)</f>
        <v>272670</v>
      </c>
      <c r="CJ22" s="110">
        <f t="shared" si="72"/>
        <v>247960</v>
      </c>
      <c r="CK22" s="110">
        <f t="shared" si="72"/>
        <v>21287</v>
      </c>
      <c r="CL22" s="110">
        <f t="shared" si="72"/>
        <v>226673</v>
      </c>
      <c r="CM22" s="110">
        <f t="shared" si="72"/>
        <v>0</v>
      </c>
      <c r="CN22" s="110">
        <f t="shared" si="72"/>
        <v>0</v>
      </c>
      <c r="CO22" s="110">
        <f t="shared" si="72"/>
        <v>24710</v>
      </c>
      <c r="CP22" s="110">
        <f t="shared" si="72"/>
        <v>0</v>
      </c>
      <c r="CQ22" s="110">
        <f t="shared" si="72"/>
        <v>6681044</v>
      </c>
      <c r="CR22" s="110">
        <f t="shared" si="72"/>
        <v>2044183</v>
      </c>
      <c r="CS22" s="110">
        <f t="shared" si="72"/>
        <v>474754</v>
      </c>
      <c r="CT22" s="110">
        <f t="shared" si="72"/>
        <v>1340611</v>
      </c>
      <c r="CU22" s="110">
        <f t="shared" si="72"/>
        <v>166972</v>
      </c>
      <c r="CV22" s="110">
        <f t="shared" si="72"/>
        <v>61846</v>
      </c>
      <c r="CW22" s="110">
        <f t="shared" si="72"/>
        <v>489968</v>
      </c>
      <c r="CX22" s="110">
        <f>SUM(AT22,+BV22)</f>
        <v>191472</v>
      </c>
      <c r="CY22" s="110">
        <f>SUM(AU22,+BW22)</f>
        <v>213749</v>
      </c>
      <c r="CZ22" s="110">
        <f>SUM(AV22,+BX22)</f>
        <v>84747</v>
      </c>
      <c r="DA22" s="110">
        <f>SUM(AW22,+BY22)</f>
        <v>39632</v>
      </c>
      <c r="DB22" s="110">
        <f t="shared" ref="DB22:DJ22" si="73">SUM(AX22,+BZ22)</f>
        <v>4094554</v>
      </c>
      <c r="DC22" s="110">
        <f t="shared" si="73"/>
        <v>2721198</v>
      </c>
      <c r="DD22" s="110">
        <f t="shared" si="73"/>
        <v>1183935</v>
      </c>
      <c r="DE22" s="110">
        <f t="shared" si="73"/>
        <v>126746</v>
      </c>
      <c r="DF22" s="110">
        <f t="shared" si="73"/>
        <v>62675</v>
      </c>
      <c r="DG22" s="110">
        <f t="shared" si="73"/>
        <v>2324594</v>
      </c>
      <c r="DH22" s="110">
        <f t="shared" si="73"/>
        <v>12707</v>
      </c>
      <c r="DI22" s="110">
        <f t="shared" si="73"/>
        <v>128545</v>
      </c>
      <c r="DJ22" s="110">
        <f t="shared" si="73"/>
        <v>7082259</v>
      </c>
    </row>
    <row r="23" spans="1:114" s="112" customFormat="1" ht="12" customHeight="1">
      <c r="A23" s="108" t="s">
        <v>474</v>
      </c>
      <c r="B23" s="109" t="s">
        <v>475</v>
      </c>
      <c r="C23" s="108" t="s">
        <v>356</v>
      </c>
      <c r="D23" s="110">
        <f t="shared" si="0"/>
        <v>16214506</v>
      </c>
      <c r="E23" s="110">
        <f t="shared" si="1"/>
        <v>5115321</v>
      </c>
      <c r="F23" s="110">
        <v>613781</v>
      </c>
      <c r="G23" s="110">
        <v>0</v>
      </c>
      <c r="H23" s="110">
        <v>1690700</v>
      </c>
      <c r="I23" s="110">
        <v>1530991</v>
      </c>
      <c r="J23" s="111" t="s">
        <v>729</v>
      </c>
      <c r="K23" s="110">
        <v>1279849</v>
      </c>
      <c r="L23" s="110">
        <v>11099185</v>
      </c>
      <c r="M23" s="110">
        <f t="shared" si="2"/>
        <v>908929</v>
      </c>
      <c r="N23" s="110">
        <f t="shared" si="3"/>
        <v>163440</v>
      </c>
      <c r="O23" s="110">
        <v>0</v>
      </c>
      <c r="P23" s="110">
        <v>0</v>
      </c>
      <c r="Q23" s="110">
        <v>149900</v>
      </c>
      <c r="R23" s="110">
        <v>13540</v>
      </c>
      <c r="S23" s="111" t="s">
        <v>729</v>
      </c>
      <c r="T23" s="110">
        <v>0</v>
      </c>
      <c r="U23" s="110">
        <v>745489</v>
      </c>
      <c r="V23" s="110">
        <f t="shared" ref="V23:AA23" si="74">+SUM(D23,M23)</f>
        <v>17123435</v>
      </c>
      <c r="W23" s="110">
        <f t="shared" si="74"/>
        <v>5278761</v>
      </c>
      <c r="X23" s="110">
        <f t="shared" si="74"/>
        <v>613781</v>
      </c>
      <c r="Y23" s="110">
        <f t="shared" si="74"/>
        <v>0</v>
      </c>
      <c r="Z23" s="110">
        <f t="shared" si="74"/>
        <v>1840600</v>
      </c>
      <c r="AA23" s="110">
        <f t="shared" si="74"/>
        <v>1544531</v>
      </c>
      <c r="AB23" s="111" t="s">
        <v>729</v>
      </c>
      <c r="AC23" s="110">
        <f t="shared" si="5"/>
        <v>1279849</v>
      </c>
      <c r="AD23" s="110">
        <f t="shared" si="6"/>
        <v>11844674</v>
      </c>
      <c r="AE23" s="110">
        <f t="shared" si="7"/>
        <v>2813665</v>
      </c>
      <c r="AF23" s="110">
        <f t="shared" si="8"/>
        <v>2743394</v>
      </c>
      <c r="AG23" s="110">
        <v>0</v>
      </c>
      <c r="AH23" s="110">
        <v>1632540</v>
      </c>
      <c r="AI23" s="110">
        <v>1101664</v>
      </c>
      <c r="AJ23" s="110">
        <v>9190</v>
      </c>
      <c r="AK23" s="110">
        <v>70271</v>
      </c>
      <c r="AL23" s="110">
        <v>603793</v>
      </c>
      <c r="AM23" s="110">
        <f t="shared" si="9"/>
        <v>8984164</v>
      </c>
      <c r="AN23" s="110">
        <f t="shared" si="10"/>
        <v>2631270</v>
      </c>
      <c r="AO23" s="110">
        <v>888122</v>
      </c>
      <c r="AP23" s="110">
        <v>1044836</v>
      </c>
      <c r="AQ23" s="110">
        <v>595359</v>
      </c>
      <c r="AR23" s="110">
        <v>102953</v>
      </c>
      <c r="AS23" s="110">
        <f t="shared" si="11"/>
        <v>2075650</v>
      </c>
      <c r="AT23" s="110">
        <v>182237</v>
      </c>
      <c r="AU23" s="110">
        <v>1618119</v>
      </c>
      <c r="AV23" s="110">
        <v>275294</v>
      </c>
      <c r="AW23" s="110">
        <v>31365</v>
      </c>
      <c r="AX23" s="110">
        <f t="shared" si="12"/>
        <v>4245879</v>
      </c>
      <c r="AY23" s="110">
        <v>3153402</v>
      </c>
      <c r="AZ23" s="110">
        <v>876483</v>
      </c>
      <c r="BA23" s="110">
        <v>175948</v>
      </c>
      <c r="BB23" s="110">
        <v>40046</v>
      </c>
      <c r="BC23" s="110">
        <v>3326761</v>
      </c>
      <c r="BD23" s="110">
        <v>0</v>
      </c>
      <c r="BE23" s="110">
        <v>486123</v>
      </c>
      <c r="BF23" s="110">
        <f t="shared" si="13"/>
        <v>12283952</v>
      </c>
      <c r="BG23" s="110">
        <f t="shared" si="14"/>
        <v>145912</v>
      </c>
      <c r="BH23" s="110">
        <f t="shared" si="15"/>
        <v>141928</v>
      </c>
      <c r="BI23" s="110">
        <v>0</v>
      </c>
      <c r="BJ23" s="110">
        <v>141928</v>
      </c>
      <c r="BK23" s="110">
        <v>0</v>
      </c>
      <c r="BL23" s="110">
        <v>0</v>
      </c>
      <c r="BM23" s="110">
        <v>3984</v>
      </c>
      <c r="BN23" s="110">
        <v>3998</v>
      </c>
      <c r="BO23" s="110">
        <f t="shared" si="16"/>
        <v>304041</v>
      </c>
      <c r="BP23" s="110">
        <f t="shared" si="17"/>
        <v>39740</v>
      </c>
      <c r="BQ23" s="110">
        <v>13063</v>
      </c>
      <c r="BR23" s="110">
        <v>0</v>
      </c>
      <c r="BS23" s="110">
        <v>26677</v>
      </c>
      <c r="BT23" s="110">
        <v>0</v>
      </c>
      <c r="BU23" s="110">
        <f t="shared" si="18"/>
        <v>147861</v>
      </c>
      <c r="BV23" s="110">
        <v>0</v>
      </c>
      <c r="BW23" s="110">
        <v>147861</v>
      </c>
      <c r="BX23" s="110">
        <v>0</v>
      </c>
      <c r="BY23" s="110">
        <v>0</v>
      </c>
      <c r="BZ23" s="110">
        <f t="shared" si="19"/>
        <v>116440</v>
      </c>
      <c r="CA23" s="110">
        <v>0</v>
      </c>
      <c r="CB23" s="110">
        <v>98792</v>
      </c>
      <c r="CC23" s="110">
        <v>17648</v>
      </c>
      <c r="CD23" s="110">
        <v>0</v>
      </c>
      <c r="CE23" s="110">
        <v>450467</v>
      </c>
      <c r="CF23" s="110">
        <v>0</v>
      </c>
      <c r="CG23" s="110">
        <v>4511</v>
      </c>
      <c r="CH23" s="110">
        <f t="shared" si="20"/>
        <v>454464</v>
      </c>
      <c r="CI23" s="110">
        <f t="shared" ref="CI23:CW23" si="75">SUM(AE23,+BG23)</f>
        <v>2959577</v>
      </c>
      <c r="CJ23" s="110">
        <f t="shared" si="75"/>
        <v>2885322</v>
      </c>
      <c r="CK23" s="110">
        <f t="shared" si="75"/>
        <v>0</v>
      </c>
      <c r="CL23" s="110">
        <f t="shared" si="75"/>
        <v>1774468</v>
      </c>
      <c r="CM23" s="110">
        <f t="shared" si="75"/>
        <v>1101664</v>
      </c>
      <c r="CN23" s="110">
        <f t="shared" si="75"/>
        <v>9190</v>
      </c>
      <c r="CO23" s="110">
        <f t="shared" si="75"/>
        <v>74255</v>
      </c>
      <c r="CP23" s="110">
        <f t="shared" si="75"/>
        <v>607791</v>
      </c>
      <c r="CQ23" s="110">
        <f t="shared" si="75"/>
        <v>9288205</v>
      </c>
      <c r="CR23" s="110">
        <f t="shared" si="75"/>
        <v>2671010</v>
      </c>
      <c r="CS23" s="110">
        <f t="shared" si="75"/>
        <v>901185</v>
      </c>
      <c r="CT23" s="110">
        <f t="shared" si="75"/>
        <v>1044836</v>
      </c>
      <c r="CU23" s="110">
        <f t="shared" si="75"/>
        <v>622036</v>
      </c>
      <c r="CV23" s="110">
        <f t="shared" si="75"/>
        <v>102953</v>
      </c>
      <c r="CW23" s="110">
        <f t="shared" si="75"/>
        <v>2223511</v>
      </c>
      <c r="CX23" s="110">
        <f>SUM(AT23,+BV23)</f>
        <v>182237</v>
      </c>
      <c r="CY23" s="110">
        <f t="shared" ref="CY23:DJ23" si="76">SUM(AU23,+BW23)</f>
        <v>1765980</v>
      </c>
      <c r="CZ23" s="110">
        <f t="shared" si="76"/>
        <v>275294</v>
      </c>
      <c r="DA23" s="110">
        <f t="shared" si="76"/>
        <v>31365</v>
      </c>
      <c r="DB23" s="110">
        <f t="shared" si="76"/>
        <v>4362319</v>
      </c>
      <c r="DC23" s="110">
        <f t="shared" si="76"/>
        <v>3153402</v>
      </c>
      <c r="DD23" s="110">
        <f t="shared" si="76"/>
        <v>975275</v>
      </c>
      <c r="DE23" s="110">
        <f t="shared" si="76"/>
        <v>193596</v>
      </c>
      <c r="DF23" s="110">
        <f t="shared" si="76"/>
        <v>40046</v>
      </c>
      <c r="DG23" s="110">
        <f t="shared" si="76"/>
        <v>3777228</v>
      </c>
      <c r="DH23" s="110">
        <f t="shared" si="76"/>
        <v>0</v>
      </c>
      <c r="DI23" s="110">
        <f t="shared" si="76"/>
        <v>490634</v>
      </c>
      <c r="DJ23" s="110">
        <f t="shared" si="76"/>
        <v>12738416</v>
      </c>
    </row>
    <row r="24" spans="1:114" s="112" customFormat="1" ht="12" customHeight="1">
      <c r="A24" s="108" t="s">
        <v>482</v>
      </c>
      <c r="B24" s="109" t="s">
        <v>483</v>
      </c>
      <c r="C24" s="108" t="s">
        <v>397</v>
      </c>
      <c r="D24" s="110">
        <f t="shared" si="0"/>
        <v>9835361</v>
      </c>
      <c r="E24" s="110">
        <f t="shared" si="1"/>
        <v>2421593</v>
      </c>
      <c r="F24" s="110">
        <v>1031058</v>
      </c>
      <c r="G24" s="110">
        <v>8547</v>
      </c>
      <c r="H24" s="110">
        <v>500700</v>
      </c>
      <c r="I24" s="110">
        <v>499087</v>
      </c>
      <c r="J24" s="111" t="s">
        <v>729</v>
      </c>
      <c r="K24" s="110">
        <v>382201</v>
      </c>
      <c r="L24" s="110">
        <v>7413768</v>
      </c>
      <c r="M24" s="110">
        <f t="shared" si="2"/>
        <v>877208</v>
      </c>
      <c r="N24" s="110">
        <f t="shared" si="3"/>
        <v>43237</v>
      </c>
      <c r="O24" s="110">
        <v>12300</v>
      </c>
      <c r="P24" s="110">
        <v>0</v>
      </c>
      <c r="Q24" s="110">
        <v>0</v>
      </c>
      <c r="R24" s="110">
        <v>14377</v>
      </c>
      <c r="S24" s="111" t="s">
        <v>729</v>
      </c>
      <c r="T24" s="110">
        <v>16560</v>
      </c>
      <c r="U24" s="110">
        <v>833971</v>
      </c>
      <c r="V24" s="110">
        <f t="shared" ref="V24:AA24" si="77">+SUM(D24,M24)</f>
        <v>10712569</v>
      </c>
      <c r="W24" s="110">
        <f t="shared" si="77"/>
        <v>2464830</v>
      </c>
      <c r="X24" s="110">
        <f t="shared" si="77"/>
        <v>1043358</v>
      </c>
      <c r="Y24" s="110">
        <f t="shared" si="77"/>
        <v>8547</v>
      </c>
      <c r="Z24" s="110">
        <f t="shared" si="77"/>
        <v>500700</v>
      </c>
      <c r="AA24" s="110">
        <f t="shared" si="77"/>
        <v>513464</v>
      </c>
      <c r="AB24" s="111" t="s">
        <v>729</v>
      </c>
      <c r="AC24" s="110">
        <f t="shared" si="5"/>
        <v>398761</v>
      </c>
      <c r="AD24" s="110">
        <f t="shared" si="6"/>
        <v>8247739</v>
      </c>
      <c r="AE24" s="110">
        <f t="shared" si="7"/>
        <v>1290843</v>
      </c>
      <c r="AF24" s="110">
        <f t="shared" si="8"/>
        <v>1282093</v>
      </c>
      <c r="AG24" s="110">
        <v>0</v>
      </c>
      <c r="AH24" s="110">
        <v>1282093</v>
      </c>
      <c r="AI24" s="110">
        <v>0</v>
      </c>
      <c r="AJ24" s="110">
        <v>0</v>
      </c>
      <c r="AK24" s="110">
        <v>8750</v>
      </c>
      <c r="AL24" s="110">
        <v>77384</v>
      </c>
      <c r="AM24" s="110">
        <f t="shared" si="9"/>
        <v>5138027</v>
      </c>
      <c r="AN24" s="110">
        <f t="shared" si="10"/>
        <v>797446</v>
      </c>
      <c r="AO24" s="110">
        <v>591302</v>
      </c>
      <c r="AP24" s="110">
        <v>13817</v>
      </c>
      <c r="AQ24" s="110">
        <v>190778</v>
      </c>
      <c r="AR24" s="110">
        <v>1549</v>
      </c>
      <c r="AS24" s="110">
        <f t="shared" si="11"/>
        <v>748506</v>
      </c>
      <c r="AT24" s="110">
        <v>43833</v>
      </c>
      <c r="AU24" s="110">
        <v>644079</v>
      </c>
      <c r="AV24" s="110">
        <v>60594</v>
      </c>
      <c r="AW24" s="110">
        <v>10584</v>
      </c>
      <c r="AX24" s="110">
        <f t="shared" si="12"/>
        <v>3577245</v>
      </c>
      <c r="AY24" s="110">
        <v>2096361</v>
      </c>
      <c r="AZ24" s="110">
        <v>1161799</v>
      </c>
      <c r="BA24" s="110">
        <v>306060</v>
      </c>
      <c r="BB24" s="110">
        <v>13025</v>
      </c>
      <c r="BC24" s="110">
        <v>3210839</v>
      </c>
      <c r="BD24" s="110">
        <v>4246</v>
      </c>
      <c r="BE24" s="110">
        <v>118268</v>
      </c>
      <c r="BF24" s="110">
        <f t="shared" si="13"/>
        <v>6547138</v>
      </c>
      <c r="BG24" s="110">
        <f t="shared" si="14"/>
        <v>2946</v>
      </c>
      <c r="BH24" s="110">
        <f t="shared" si="15"/>
        <v>2946</v>
      </c>
      <c r="BI24" s="110">
        <v>0</v>
      </c>
      <c r="BJ24" s="110">
        <v>2946</v>
      </c>
      <c r="BK24" s="110">
        <v>0</v>
      </c>
      <c r="BL24" s="110">
        <v>0</v>
      </c>
      <c r="BM24" s="110">
        <v>0</v>
      </c>
      <c r="BN24" s="110">
        <v>0</v>
      </c>
      <c r="BO24" s="110">
        <f t="shared" si="16"/>
        <v>319377</v>
      </c>
      <c r="BP24" s="110">
        <f t="shared" si="17"/>
        <v>62027</v>
      </c>
      <c r="BQ24" s="110">
        <v>29283</v>
      </c>
      <c r="BR24" s="110">
        <v>0</v>
      </c>
      <c r="BS24" s="110">
        <v>32744</v>
      </c>
      <c r="BT24" s="110">
        <v>0</v>
      </c>
      <c r="BU24" s="110">
        <f t="shared" si="18"/>
        <v>155649</v>
      </c>
      <c r="BV24" s="110">
        <v>0</v>
      </c>
      <c r="BW24" s="110">
        <v>155649</v>
      </c>
      <c r="BX24" s="110">
        <v>0</v>
      </c>
      <c r="BY24" s="110">
        <v>0</v>
      </c>
      <c r="BZ24" s="110">
        <f t="shared" si="19"/>
        <v>101701</v>
      </c>
      <c r="CA24" s="110">
        <v>3072</v>
      </c>
      <c r="CB24" s="110">
        <v>98629</v>
      </c>
      <c r="CC24" s="110">
        <v>0</v>
      </c>
      <c r="CD24" s="110">
        <v>0</v>
      </c>
      <c r="CE24" s="110">
        <v>501690</v>
      </c>
      <c r="CF24" s="110">
        <v>0</v>
      </c>
      <c r="CG24" s="110">
        <v>53195</v>
      </c>
      <c r="CH24" s="110">
        <f t="shared" si="20"/>
        <v>375518</v>
      </c>
      <c r="CI24" s="110">
        <f t="shared" ref="CI24:CX24" si="78">SUM(AE24,+BG24)</f>
        <v>1293789</v>
      </c>
      <c r="CJ24" s="110">
        <f t="shared" si="78"/>
        <v>1285039</v>
      </c>
      <c r="CK24" s="110">
        <f t="shared" si="78"/>
        <v>0</v>
      </c>
      <c r="CL24" s="110">
        <f t="shared" si="78"/>
        <v>1285039</v>
      </c>
      <c r="CM24" s="110">
        <f t="shared" si="78"/>
        <v>0</v>
      </c>
      <c r="CN24" s="110">
        <f t="shared" si="78"/>
        <v>0</v>
      </c>
      <c r="CO24" s="110">
        <f t="shared" si="78"/>
        <v>8750</v>
      </c>
      <c r="CP24" s="110">
        <f t="shared" si="78"/>
        <v>77384</v>
      </c>
      <c r="CQ24" s="110">
        <f t="shared" si="78"/>
        <v>5457404</v>
      </c>
      <c r="CR24" s="110">
        <f t="shared" si="78"/>
        <v>859473</v>
      </c>
      <c r="CS24" s="110">
        <f t="shared" si="78"/>
        <v>620585</v>
      </c>
      <c r="CT24" s="110">
        <f t="shared" si="78"/>
        <v>13817</v>
      </c>
      <c r="CU24" s="110">
        <f t="shared" si="78"/>
        <v>223522</v>
      </c>
      <c r="CV24" s="110">
        <f t="shared" si="78"/>
        <v>1549</v>
      </c>
      <c r="CW24" s="110">
        <f t="shared" si="78"/>
        <v>904155</v>
      </c>
      <c r="CX24" s="110">
        <f t="shared" si="78"/>
        <v>43833</v>
      </c>
      <c r="CY24" s="110">
        <f t="shared" ref="CY24:DJ24" si="79">SUM(AU24,+BW24)</f>
        <v>799728</v>
      </c>
      <c r="CZ24" s="110">
        <f t="shared" si="79"/>
        <v>60594</v>
      </c>
      <c r="DA24" s="110">
        <f t="shared" si="79"/>
        <v>10584</v>
      </c>
      <c r="DB24" s="110">
        <f t="shared" si="79"/>
        <v>3678946</v>
      </c>
      <c r="DC24" s="110">
        <f t="shared" si="79"/>
        <v>2099433</v>
      </c>
      <c r="DD24" s="110">
        <f t="shared" si="79"/>
        <v>1260428</v>
      </c>
      <c r="DE24" s="110">
        <f t="shared" si="79"/>
        <v>306060</v>
      </c>
      <c r="DF24" s="110">
        <f t="shared" si="79"/>
        <v>13025</v>
      </c>
      <c r="DG24" s="110">
        <f t="shared" si="79"/>
        <v>3712529</v>
      </c>
      <c r="DH24" s="110">
        <f t="shared" si="79"/>
        <v>4246</v>
      </c>
      <c r="DI24" s="110">
        <f t="shared" si="79"/>
        <v>171463</v>
      </c>
      <c r="DJ24" s="110">
        <f t="shared" si="79"/>
        <v>6922656</v>
      </c>
    </row>
    <row r="25" spans="1:114" s="112" customFormat="1" ht="12" customHeight="1">
      <c r="A25" s="108" t="s">
        <v>492</v>
      </c>
      <c r="B25" s="109" t="s">
        <v>493</v>
      </c>
      <c r="C25" s="108" t="s">
        <v>397</v>
      </c>
      <c r="D25" s="110">
        <f t="shared" si="0"/>
        <v>12888382</v>
      </c>
      <c r="E25" s="110">
        <f t="shared" si="1"/>
        <v>2203769</v>
      </c>
      <c r="F25" s="110">
        <v>0</v>
      </c>
      <c r="G25" s="110">
        <v>668</v>
      </c>
      <c r="H25" s="110">
        <v>121800</v>
      </c>
      <c r="I25" s="110">
        <v>1143456</v>
      </c>
      <c r="J25" s="111" t="s">
        <v>729</v>
      </c>
      <c r="K25" s="110">
        <v>937845</v>
      </c>
      <c r="L25" s="110">
        <v>10684613</v>
      </c>
      <c r="M25" s="110">
        <f t="shared" si="2"/>
        <v>1387667</v>
      </c>
      <c r="N25" s="110">
        <f t="shared" si="3"/>
        <v>115426</v>
      </c>
      <c r="O25" s="110">
        <v>363</v>
      </c>
      <c r="P25" s="110">
        <v>3156</v>
      </c>
      <c r="Q25" s="110">
        <v>0</v>
      </c>
      <c r="R25" s="110">
        <v>65894</v>
      </c>
      <c r="S25" s="111" t="s">
        <v>729</v>
      </c>
      <c r="T25" s="110">
        <v>46013</v>
      </c>
      <c r="U25" s="110">
        <v>1272241</v>
      </c>
      <c r="V25" s="110">
        <f t="shared" ref="V25:AA25" si="80">+SUM(D25,M25)</f>
        <v>14276049</v>
      </c>
      <c r="W25" s="110">
        <f t="shared" si="80"/>
        <v>2319195</v>
      </c>
      <c r="X25" s="110">
        <f t="shared" si="80"/>
        <v>363</v>
      </c>
      <c r="Y25" s="110">
        <f t="shared" si="80"/>
        <v>3824</v>
      </c>
      <c r="Z25" s="110">
        <f t="shared" si="80"/>
        <v>121800</v>
      </c>
      <c r="AA25" s="110">
        <f t="shared" si="80"/>
        <v>1209350</v>
      </c>
      <c r="AB25" s="111" t="s">
        <v>729</v>
      </c>
      <c r="AC25" s="110">
        <f t="shared" si="5"/>
        <v>983858</v>
      </c>
      <c r="AD25" s="110">
        <f t="shared" si="6"/>
        <v>11956854</v>
      </c>
      <c r="AE25" s="110">
        <f t="shared" si="7"/>
        <v>5060</v>
      </c>
      <c r="AF25" s="110">
        <f t="shared" si="8"/>
        <v>5060</v>
      </c>
      <c r="AG25" s="110">
        <v>432</v>
      </c>
      <c r="AH25" s="110">
        <v>4628</v>
      </c>
      <c r="AI25" s="110">
        <v>0</v>
      </c>
      <c r="AJ25" s="110">
        <v>0</v>
      </c>
      <c r="AK25" s="110">
        <v>0</v>
      </c>
      <c r="AL25" s="110">
        <v>2243856</v>
      </c>
      <c r="AM25" s="110">
        <f t="shared" si="9"/>
        <v>7862828</v>
      </c>
      <c r="AN25" s="110">
        <f t="shared" si="10"/>
        <v>1358291</v>
      </c>
      <c r="AO25" s="110">
        <v>706233</v>
      </c>
      <c r="AP25" s="110">
        <v>251462</v>
      </c>
      <c r="AQ25" s="110">
        <v>400596</v>
      </c>
      <c r="AR25" s="110">
        <v>0</v>
      </c>
      <c r="AS25" s="110">
        <f t="shared" si="11"/>
        <v>936689</v>
      </c>
      <c r="AT25" s="110">
        <v>207156</v>
      </c>
      <c r="AU25" s="110">
        <v>720498</v>
      </c>
      <c r="AV25" s="110">
        <v>9035</v>
      </c>
      <c r="AW25" s="110">
        <v>7089</v>
      </c>
      <c r="AX25" s="110">
        <f t="shared" si="12"/>
        <v>5551420</v>
      </c>
      <c r="AY25" s="110">
        <v>2490121</v>
      </c>
      <c r="AZ25" s="110">
        <v>1947248</v>
      </c>
      <c r="BA25" s="110">
        <v>935961</v>
      </c>
      <c r="BB25" s="110">
        <v>178090</v>
      </c>
      <c r="BC25" s="110">
        <v>2720768</v>
      </c>
      <c r="BD25" s="110">
        <v>9339</v>
      </c>
      <c r="BE25" s="110">
        <v>55870</v>
      </c>
      <c r="BF25" s="110">
        <f t="shared" si="13"/>
        <v>7923758</v>
      </c>
      <c r="BG25" s="110">
        <f t="shared" si="14"/>
        <v>4482</v>
      </c>
      <c r="BH25" s="110">
        <f t="shared" si="15"/>
        <v>4482</v>
      </c>
      <c r="BI25" s="110">
        <v>0</v>
      </c>
      <c r="BJ25" s="110">
        <v>4482</v>
      </c>
      <c r="BK25" s="110">
        <v>0</v>
      </c>
      <c r="BL25" s="110">
        <v>0</v>
      </c>
      <c r="BM25" s="110">
        <v>0</v>
      </c>
      <c r="BN25" s="110">
        <v>24357</v>
      </c>
      <c r="BO25" s="110">
        <f t="shared" si="16"/>
        <v>770275</v>
      </c>
      <c r="BP25" s="110">
        <f t="shared" si="17"/>
        <v>203366</v>
      </c>
      <c r="BQ25" s="110">
        <v>122432</v>
      </c>
      <c r="BR25" s="110">
        <v>5211</v>
      </c>
      <c r="BS25" s="110">
        <v>75723</v>
      </c>
      <c r="BT25" s="110">
        <v>0</v>
      </c>
      <c r="BU25" s="110">
        <f t="shared" si="18"/>
        <v>268808</v>
      </c>
      <c r="BV25" s="110">
        <v>929</v>
      </c>
      <c r="BW25" s="110">
        <v>267879</v>
      </c>
      <c r="BX25" s="110">
        <v>0</v>
      </c>
      <c r="BY25" s="110">
        <v>0</v>
      </c>
      <c r="BZ25" s="110">
        <f t="shared" si="19"/>
        <v>298101</v>
      </c>
      <c r="CA25" s="110">
        <v>32018</v>
      </c>
      <c r="CB25" s="110">
        <v>197305</v>
      </c>
      <c r="CC25" s="110">
        <v>31364</v>
      </c>
      <c r="CD25" s="110">
        <v>37414</v>
      </c>
      <c r="CE25" s="110">
        <v>574513</v>
      </c>
      <c r="CF25" s="110">
        <v>0</v>
      </c>
      <c r="CG25" s="110">
        <v>14040</v>
      </c>
      <c r="CH25" s="110">
        <f t="shared" si="20"/>
        <v>788797</v>
      </c>
      <c r="CI25" s="110">
        <f t="shared" ref="CI25:CX25" si="81">SUM(AE25,+BG25)</f>
        <v>9542</v>
      </c>
      <c r="CJ25" s="110">
        <f t="shared" si="81"/>
        <v>9542</v>
      </c>
      <c r="CK25" s="110">
        <f t="shared" si="81"/>
        <v>432</v>
      </c>
      <c r="CL25" s="110">
        <f t="shared" si="81"/>
        <v>9110</v>
      </c>
      <c r="CM25" s="110">
        <f t="shared" si="81"/>
        <v>0</v>
      </c>
      <c r="CN25" s="110">
        <f t="shared" si="81"/>
        <v>0</v>
      </c>
      <c r="CO25" s="110">
        <f t="shared" si="81"/>
        <v>0</v>
      </c>
      <c r="CP25" s="110">
        <f t="shared" si="81"/>
        <v>2268213</v>
      </c>
      <c r="CQ25" s="110">
        <f t="shared" si="81"/>
        <v>8633103</v>
      </c>
      <c r="CR25" s="110">
        <f t="shared" si="81"/>
        <v>1561657</v>
      </c>
      <c r="CS25" s="110">
        <f t="shared" si="81"/>
        <v>828665</v>
      </c>
      <c r="CT25" s="110">
        <f t="shared" si="81"/>
        <v>256673</v>
      </c>
      <c r="CU25" s="110">
        <f t="shared" si="81"/>
        <v>476319</v>
      </c>
      <c r="CV25" s="110">
        <f t="shared" si="81"/>
        <v>0</v>
      </c>
      <c r="CW25" s="110">
        <f t="shared" si="81"/>
        <v>1205497</v>
      </c>
      <c r="CX25" s="110">
        <f t="shared" si="81"/>
        <v>208085</v>
      </c>
      <c r="CY25" s="110">
        <f t="shared" ref="CY25:DJ25" si="82">SUM(AU25,+BW25)</f>
        <v>988377</v>
      </c>
      <c r="CZ25" s="110">
        <f t="shared" si="82"/>
        <v>9035</v>
      </c>
      <c r="DA25" s="110">
        <f t="shared" si="82"/>
        <v>7089</v>
      </c>
      <c r="DB25" s="110">
        <f t="shared" si="82"/>
        <v>5849521</v>
      </c>
      <c r="DC25" s="110">
        <f t="shared" si="82"/>
        <v>2522139</v>
      </c>
      <c r="DD25" s="110">
        <f t="shared" si="82"/>
        <v>2144553</v>
      </c>
      <c r="DE25" s="110">
        <f t="shared" si="82"/>
        <v>967325</v>
      </c>
      <c r="DF25" s="110">
        <f t="shared" si="82"/>
        <v>215504</v>
      </c>
      <c r="DG25" s="110">
        <f t="shared" si="82"/>
        <v>3295281</v>
      </c>
      <c r="DH25" s="110">
        <f t="shared" si="82"/>
        <v>9339</v>
      </c>
      <c r="DI25" s="110">
        <f t="shared" si="82"/>
        <v>69910</v>
      </c>
      <c r="DJ25" s="110">
        <f t="shared" si="82"/>
        <v>8712555</v>
      </c>
    </row>
    <row r="26" spans="1:114" s="112" customFormat="1" ht="12" customHeight="1">
      <c r="A26" s="108" t="s">
        <v>501</v>
      </c>
      <c r="B26" s="109" t="s">
        <v>502</v>
      </c>
      <c r="C26" s="108" t="s">
        <v>371</v>
      </c>
      <c r="D26" s="110">
        <f t="shared" si="0"/>
        <v>21738788</v>
      </c>
      <c r="E26" s="110">
        <f t="shared" si="1"/>
        <v>4483037</v>
      </c>
      <c r="F26" s="110">
        <v>361550</v>
      </c>
      <c r="G26" s="110">
        <v>0</v>
      </c>
      <c r="H26" s="110">
        <v>612600</v>
      </c>
      <c r="I26" s="110">
        <v>2627208</v>
      </c>
      <c r="J26" s="111" t="s">
        <v>729</v>
      </c>
      <c r="K26" s="110">
        <v>881679</v>
      </c>
      <c r="L26" s="110">
        <v>17255751</v>
      </c>
      <c r="M26" s="110">
        <f t="shared" si="2"/>
        <v>3285894</v>
      </c>
      <c r="N26" s="110">
        <f t="shared" si="3"/>
        <v>281389</v>
      </c>
      <c r="O26" s="110">
        <v>2429</v>
      </c>
      <c r="P26" s="110">
        <v>2291</v>
      </c>
      <c r="Q26" s="110">
        <v>0</v>
      </c>
      <c r="R26" s="110">
        <v>247178</v>
      </c>
      <c r="S26" s="111" t="s">
        <v>729</v>
      </c>
      <c r="T26" s="110">
        <v>29491</v>
      </c>
      <c r="U26" s="110">
        <v>3004505</v>
      </c>
      <c r="V26" s="110">
        <f t="shared" ref="V26:AA26" si="83">+SUM(D26,M26)</f>
        <v>25024682</v>
      </c>
      <c r="W26" s="110">
        <f t="shared" si="83"/>
        <v>4764426</v>
      </c>
      <c r="X26" s="110">
        <f t="shared" si="83"/>
        <v>363979</v>
      </c>
      <c r="Y26" s="110">
        <f t="shared" si="83"/>
        <v>2291</v>
      </c>
      <c r="Z26" s="110">
        <f t="shared" si="83"/>
        <v>612600</v>
      </c>
      <c r="AA26" s="110">
        <f t="shared" si="83"/>
        <v>2874386</v>
      </c>
      <c r="AB26" s="111" t="s">
        <v>729</v>
      </c>
      <c r="AC26" s="110">
        <f t="shared" si="5"/>
        <v>911170</v>
      </c>
      <c r="AD26" s="110">
        <f t="shared" si="6"/>
        <v>20260256</v>
      </c>
      <c r="AE26" s="110">
        <f t="shared" si="7"/>
        <v>571847</v>
      </c>
      <c r="AF26" s="110">
        <f t="shared" si="8"/>
        <v>564719</v>
      </c>
      <c r="AG26" s="110">
        <v>1949</v>
      </c>
      <c r="AH26" s="110">
        <v>396424</v>
      </c>
      <c r="AI26" s="110">
        <v>160237</v>
      </c>
      <c r="AJ26" s="110">
        <v>6109</v>
      </c>
      <c r="AK26" s="110">
        <v>7128</v>
      </c>
      <c r="AL26" s="110">
        <v>2107180</v>
      </c>
      <c r="AM26" s="110">
        <f t="shared" si="9"/>
        <v>11882158</v>
      </c>
      <c r="AN26" s="110">
        <f t="shared" si="10"/>
        <v>2248224</v>
      </c>
      <c r="AO26" s="110">
        <v>1482871</v>
      </c>
      <c r="AP26" s="110">
        <v>260425</v>
      </c>
      <c r="AQ26" s="110">
        <v>422590</v>
      </c>
      <c r="AR26" s="110">
        <v>82338</v>
      </c>
      <c r="AS26" s="110">
        <f t="shared" si="11"/>
        <v>1473028</v>
      </c>
      <c r="AT26" s="110">
        <v>144824</v>
      </c>
      <c r="AU26" s="110">
        <v>1087366</v>
      </c>
      <c r="AV26" s="110">
        <v>240838</v>
      </c>
      <c r="AW26" s="110">
        <v>13473</v>
      </c>
      <c r="AX26" s="110">
        <f t="shared" si="12"/>
        <v>8132518</v>
      </c>
      <c r="AY26" s="110">
        <v>4999512</v>
      </c>
      <c r="AZ26" s="110">
        <v>2122297</v>
      </c>
      <c r="BA26" s="110">
        <v>944656</v>
      </c>
      <c r="BB26" s="110">
        <v>66053</v>
      </c>
      <c r="BC26" s="110">
        <v>6197024</v>
      </c>
      <c r="BD26" s="110">
        <v>14915</v>
      </c>
      <c r="BE26" s="110">
        <v>980579</v>
      </c>
      <c r="BF26" s="110">
        <f t="shared" si="13"/>
        <v>13434584</v>
      </c>
      <c r="BG26" s="110">
        <f t="shared" si="14"/>
        <v>49226</v>
      </c>
      <c r="BH26" s="110">
        <f t="shared" si="15"/>
        <v>49226</v>
      </c>
      <c r="BI26" s="110">
        <v>0</v>
      </c>
      <c r="BJ26" s="110">
        <v>49226</v>
      </c>
      <c r="BK26" s="110">
        <v>0</v>
      </c>
      <c r="BL26" s="110">
        <v>0</v>
      </c>
      <c r="BM26" s="110">
        <v>0</v>
      </c>
      <c r="BN26" s="110">
        <v>98634</v>
      </c>
      <c r="BO26" s="110">
        <f t="shared" si="16"/>
        <v>620962</v>
      </c>
      <c r="BP26" s="110">
        <f t="shared" si="17"/>
        <v>135688</v>
      </c>
      <c r="BQ26" s="110">
        <v>86353</v>
      </c>
      <c r="BR26" s="110">
        <v>390</v>
      </c>
      <c r="BS26" s="110">
        <v>48945</v>
      </c>
      <c r="BT26" s="110">
        <v>0</v>
      </c>
      <c r="BU26" s="110">
        <f t="shared" si="18"/>
        <v>142033</v>
      </c>
      <c r="BV26" s="110">
        <v>8759</v>
      </c>
      <c r="BW26" s="110">
        <v>133274</v>
      </c>
      <c r="BX26" s="110">
        <v>0</v>
      </c>
      <c r="BY26" s="110">
        <v>0</v>
      </c>
      <c r="BZ26" s="110">
        <f t="shared" si="19"/>
        <v>343241</v>
      </c>
      <c r="CA26" s="110">
        <v>252174</v>
      </c>
      <c r="CB26" s="110">
        <v>85163</v>
      </c>
      <c r="CC26" s="110">
        <v>5904</v>
      </c>
      <c r="CD26" s="110">
        <v>0</v>
      </c>
      <c r="CE26" s="110">
        <v>2446361</v>
      </c>
      <c r="CF26" s="110">
        <v>0</v>
      </c>
      <c r="CG26" s="110">
        <v>70711</v>
      </c>
      <c r="CH26" s="110">
        <f t="shared" si="20"/>
        <v>740899</v>
      </c>
      <c r="CI26" s="110">
        <f t="shared" ref="CI26:CW26" si="84">SUM(AE26,+BG26)</f>
        <v>621073</v>
      </c>
      <c r="CJ26" s="110">
        <f t="shared" si="84"/>
        <v>613945</v>
      </c>
      <c r="CK26" s="110">
        <f t="shared" si="84"/>
        <v>1949</v>
      </c>
      <c r="CL26" s="110">
        <f t="shared" si="84"/>
        <v>445650</v>
      </c>
      <c r="CM26" s="110">
        <f t="shared" si="84"/>
        <v>160237</v>
      </c>
      <c r="CN26" s="110">
        <f t="shared" si="84"/>
        <v>6109</v>
      </c>
      <c r="CO26" s="110">
        <f t="shared" si="84"/>
        <v>7128</v>
      </c>
      <c r="CP26" s="110">
        <f t="shared" si="84"/>
        <v>2205814</v>
      </c>
      <c r="CQ26" s="110">
        <f t="shared" si="84"/>
        <v>12503120</v>
      </c>
      <c r="CR26" s="110">
        <f t="shared" si="84"/>
        <v>2383912</v>
      </c>
      <c r="CS26" s="110">
        <f t="shared" si="84"/>
        <v>1569224</v>
      </c>
      <c r="CT26" s="110">
        <f t="shared" si="84"/>
        <v>260815</v>
      </c>
      <c r="CU26" s="110">
        <f t="shared" si="84"/>
        <v>471535</v>
      </c>
      <c r="CV26" s="110">
        <f t="shared" si="84"/>
        <v>82338</v>
      </c>
      <c r="CW26" s="110">
        <f t="shared" si="84"/>
        <v>1615061</v>
      </c>
      <c r="CX26" s="110">
        <f>SUM(AT26,+BV26)</f>
        <v>153583</v>
      </c>
      <c r="CY26" s="110">
        <f>SUM(AU26,+BW26)</f>
        <v>1220640</v>
      </c>
      <c r="CZ26" s="110">
        <f>SUM(AV26,+BX26)</f>
        <v>240838</v>
      </c>
      <c r="DA26" s="110">
        <f>SUM(AW26,+BY26)</f>
        <v>13473</v>
      </c>
      <c r="DB26" s="110">
        <f t="shared" ref="DB26:DJ26" si="85">SUM(AX26,+BZ26)</f>
        <v>8475759</v>
      </c>
      <c r="DC26" s="110">
        <f t="shared" si="85"/>
        <v>5251686</v>
      </c>
      <c r="DD26" s="110">
        <f t="shared" si="85"/>
        <v>2207460</v>
      </c>
      <c r="DE26" s="110">
        <f t="shared" si="85"/>
        <v>950560</v>
      </c>
      <c r="DF26" s="110">
        <f t="shared" si="85"/>
        <v>66053</v>
      </c>
      <c r="DG26" s="110">
        <f t="shared" si="85"/>
        <v>8643385</v>
      </c>
      <c r="DH26" s="110">
        <f t="shared" si="85"/>
        <v>14915</v>
      </c>
      <c r="DI26" s="110">
        <f t="shared" si="85"/>
        <v>1051290</v>
      </c>
      <c r="DJ26" s="110">
        <f t="shared" si="85"/>
        <v>14175483</v>
      </c>
    </row>
    <row r="27" spans="1:114" s="112" customFormat="1" ht="12" customHeight="1">
      <c r="A27" s="108" t="s">
        <v>509</v>
      </c>
      <c r="B27" s="109" t="s">
        <v>510</v>
      </c>
      <c r="C27" s="108" t="s">
        <v>362</v>
      </c>
      <c r="D27" s="110">
        <f t="shared" si="0"/>
        <v>28926220</v>
      </c>
      <c r="E27" s="110">
        <f t="shared" si="1"/>
        <v>4992006</v>
      </c>
      <c r="F27" s="110">
        <v>855114</v>
      </c>
      <c r="G27" s="110">
        <v>68311</v>
      </c>
      <c r="H27" s="110">
        <v>730535</v>
      </c>
      <c r="I27" s="110">
        <v>2380052</v>
      </c>
      <c r="J27" s="111" t="s">
        <v>729</v>
      </c>
      <c r="K27" s="110">
        <v>957994</v>
      </c>
      <c r="L27" s="110">
        <v>23934214</v>
      </c>
      <c r="M27" s="110">
        <f t="shared" si="2"/>
        <v>4899346</v>
      </c>
      <c r="N27" s="110">
        <f t="shared" si="3"/>
        <v>1077069</v>
      </c>
      <c r="O27" s="110">
        <v>34622</v>
      </c>
      <c r="P27" s="110">
        <v>28985</v>
      </c>
      <c r="Q27" s="110">
        <v>213000</v>
      </c>
      <c r="R27" s="110">
        <v>569622</v>
      </c>
      <c r="S27" s="111" t="s">
        <v>729</v>
      </c>
      <c r="T27" s="110">
        <v>230840</v>
      </c>
      <c r="U27" s="110">
        <v>3822277</v>
      </c>
      <c r="V27" s="110">
        <f t="shared" ref="V27:AA27" si="86">+SUM(D27,M27)</f>
        <v>33825566</v>
      </c>
      <c r="W27" s="110">
        <f t="shared" si="86"/>
        <v>6069075</v>
      </c>
      <c r="X27" s="110">
        <f t="shared" si="86"/>
        <v>889736</v>
      </c>
      <c r="Y27" s="110">
        <f t="shared" si="86"/>
        <v>97296</v>
      </c>
      <c r="Z27" s="110">
        <f t="shared" si="86"/>
        <v>943535</v>
      </c>
      <c r="AA27" s="110">
        <f t="shared" si="86"/>
        <v>2949674</v>
      </c>
      <c r="AB27" s="111" t="s">
        <v>729</v>
      </c>
      <c r="AC27" s="110">
        <f t="shared" si="5"/>
        <v>1188834</v>
      </c>
      <c r="AD27" s="110">
        <f t="shared" si="6"/>
        <v>27756491</v>
      </c>
      <c r="AE27" s="110">
        <f t="shared" si="7"/>
        <v>1464202</v>
      </c>
      <c r="AF27" s="110">
        <f t="shared" si="8"/>
        <v>1458590</v>
      </c>
      <c r="AG27" s="110">
        <v>1582</v>
      </c>
      <c r="AH27" s="110">
        <v>1440403</v>
      </c>
      <c r="AI27" s="110">
        <v>16216</v>
      </c>
      <c r="AJ27" s="110">
        <v>389</v>
      </c>
      <c r="AK27" s="110">
        <v>5612</v>
      </c>
      <c r="AL27" s="110">
        <v>335320</v>
      </c>
      <c r="AM27" s="110">
        <f t="shared" si="9"/>
        <v>21540901</v>
      </c>
      <c r="AN27" s="110">
        <f t="shared" si="10"/>
        <v>4470277</v>
      </c>
      <c r="AO27" s="110">
        <v>1539107</v>
      </c>
      <c r="AP27" s="110">
        <v>1895891</v>
      </c>
      <c r="AQ27" s="110">
        <v>924535</v>
      </c>
      <c r="AR27" s="110">
        <v>110744</v>
      </c>
      <c r="AS27" s="110">
        <f t="shared" si="11"/>
        <v>4308241</v>
      </c>
      <c r="AT27" s="110">
        <v>1157291</v>
      </c>
      <c r="AU27" s="110">
        <v>2958848</v>
      </c>
      <c r="AV27" s="110">
        <v>192102</v>
      </c>
      <c r="AW27" s="110">
        <v>85332</v>
      </c>
      <c r="AX27" s="110">
        <f t="shared" si="12"/>
        <v>12676925</v>
      </c>
      <c r="AY27" s="110">
        <v>5800170</v>
      </c>
      <c r="AZ27" s="110">
        <v>4842638</v>
      </c>
      <c r="BA27" s="110">
        <v>1776091</v>
      </c>
      <c r="BB27" s="110">
        <v>258026</v>
      </c>
      <c r="BC27" s="110">
        <v>4200514</v>
      </c>
      <c r="BD27" s="110">
        <v>126</v>
      </c>
      <c r="BE27" s="110">
        <v>1385283</v>
      </c>
      <c r="BF27" s="110">
        <f t="shared" si="13"/>
        <v>24390386</v>
      </c>
      <c r="BG27" s="110">
        <f t="shared" si="14"/>
        <v>354166</v>
      </c>
      <c r="BH27" s="110">
        <f t="shared" si="15"/>
        <v>335568</v>
      </c>
      <c r="BI27" s="110">
        <v>0</v>
      </c>
      <c r="BJ27" s="110">
        <v>292463</v>
      </c>
      <c r="BK27" s="110">
        <v>43105</v>
      </c>
      <c r="BL27" s="110">
        <v>0</v>
      </c>
      <c r="BM27" s="110">
        <v>18598</v>
      </c>
      <c r="BN27" s="110">
        <v>70677</v>
      </c>
      <c r="BO27" s="110">
        <f t="shared" si="16"/>
        <v>2682177</v>
      </c>
      <c r="BP27" s="110">
        <f t="shared" si="17"/>
        <v>546611</v>
      </c>
      <c r="BQ27" s="110">
        <v>290830</v>
      </c>
      <c r="BR27" s="110">
        <v>74207</v>
      </c>
      <c r="BS27" s="110">
        <v>181574</v>
      </c>
      <c r="BT27" s="110">
        <v>0</v>
      </c>
      <c r="BU27" s="110">
        <f t="shared" si="18"/>
        <v>978514</v>
      </c>
      <c r="BV27" s="110">
        <v>17827</v>
      </c>
      <c r="BW27" s="110">
        <v>931505</v>
      </c>
      <c r="BX27" s="110">
        <v>29182</v>
      </c>
      <c r="BY27" s="110">
        <v>6480</v>
      </c>
      <c r="BZ27" s="110">
        <f t="shared" si="19"/>
        <v>1146847</v>
      </c>
      <c r="CA27" s="110">
        <v>446045</v>
      </c>
      <c r="CB27" s="110">
        <v>458150</v>
      </c>
      <c r="CC27" s="110">
        <v>13603</v>
      </c>
      <c r="CD27" s="110">
        <v>229049</v>
      </c>
      <c r="CE27" s="110">
        <v>1622006</v>
      </c>
      <c r="CF27" s="110">
        <v>3725</v>
      </c>
      <c r="CG27" s="110">
        <v>170320</v>
      </c>
      <c r="CH27" s="110">
        <f t="shared" si="20"/>
        <v>3206663</v>
      </c>
      <c r="CI27" s="110">
        <f t="shared" ref="CI27:CP27" si="87">SUM(AE27,+BG27)</f>
        <v>1818368</v>
      </c>
      <c r="CJ27" s="110">
        <f t="shared" si="87"/>
        <v>1794158</v>
      </c>
      <c r="CK27" s="110">
        <f t="shared" si="87"/>
        <v>1582</v>
      </c>
      <c r="CL27" s="110">
        <f t="shared" si="87"/>
        <v>1732866</v>
      </c>
      <c r="CM27" s="110">
        <f t="shared" si="87"/>
        <v>59321</v>
      </c>
      <c r="CN27" s="110">
        <f t="shared" si="87"/>
        <v>389</v>
      </c>
      <c r="CO27" s="110">
        <f t="shared" si="87"/>
        <v>24210</v>
      </c>
      <c r="CP27" s="110">
        <f t="shared" si="87"/>
        <v>405997</v>
      </c>
      <c r="CQ27" s="110">
        <f t="shared" ref="CQ27:DF27" si="88">SUM(AM27,+BO27)</f>
        <v>24223078</v>
      </c>
      <c r="CR27" s="110">
        <f t="shared" si="88"/>
        <v>5016888</v>
      </c>
      <c r="CS27" s="110">
        <f t="shared" si="88"/>
        <v>1829937</v>
      </c>
      <c r="CT27" s="110">
        <f t="shared" si="88"/>
        <v>1970098</v>
      </c>
      <c r="CU27" s="110">
        <f t="shared" si="88"/>
        <v>1106109</v>
      </c>
      <c r="CV27" s="110">
        <f t="shared" si="88"/>
        <v>110744</v>
      </c>
      <c r="CW27" s="110">
        <f t="shared" si="88"/>
        <v>5286755</v>
      </c>
      <c r="CX27" s="110">
        <f t="shared" si="88"/>
        <v>1175118</v>
      </c>
      <c r="CY27" s="110">
        <f t="shared" si="88"/>
        <v>3890353</v>
      </c>
      <c r="CZ27" s="110">
        <f t="shared" si="88"/>
        <v>221284</v>
      </c>
      <c r="DA27" s="110">
        <f t="shared" si="88"/>
        <v>91812</v>
      </c>
      <c r="DB27" s="110">
        <f t="shared" si="88"/>
        <v>13823772</v>
      </c>
      <c r="DC27" s="110">
        <f t="shared" si="88"/>
        <v>6246215</v>
      </c>
      <c r="DD27" s="110">
        <f t="shared" si="88"/>
        <v>5300788</v>
      </c>
      <c r="DE27" s="110">
        <f t="shared" si="88"/>
        <v>1789694</v>
      </c>
      <c r="DF27" s="110">
        <f t="shared" si="88"/>
        <v>487075</v>
      </c>
      <c r="DG27" s="110">
        <f>SUM(BC27,+CE27)</f>
        <v>5822520</v>
      </c>
      <c r="DH27" s="110">
        <f>SUM(BD27,+CF27)</f>
        <v>3851</v>
      </c>
      <c r="DI27" s="110">
        <f>SUM(BE27,+CG27)</f>
        <v>1555603</v>
      </c>
      <c r="DJ27" s="110">
        <f>SUM(BF27,+CH27)</f>
        <v>27597049</v>
      </c>
    </row>
    <row r="28" spans="1:114" s="112" customFormat="1" ht="12" customHeight="1">
      <c r="A28" s="108" t="s">
        <v>516</v>
      </c>
      <c r="B28" s="109" t="s">
        <v>517</v>
      </c>
      <c r="C28" s="108" t="s">
        <v>391</v>
      </c>
      <c r="D28" s="110">
        <f t="shared" si="0"/>
        <v>43354786</v>
      </c>
      <c r="E28" s="110">
        <f t="shared" si="1"/>
        <v>7335242</v>
      </c>
      <c r="F28" s="110">
        <v>4936</v>
      </c>
      <c r="G28" s="110">
        <v>336</v>
      </c>
      <c r="H28" s="110">
        <v>615500</v>
      </c>
      <c r="I28" s="110">
        <v>3744590</v>
      </c>
      <c r="J28" s="111" t="s">
        <v>729</v>
      </c>
      <c r="K28" s="110">
        <v>2969880</v>
      </c>
      <c r="L28" s="110">
        <v>36019544</v>
      </c>
      <c r="M28" s="110">
        <f t="shared" si="2"/>
        <v>7494187</v>
      </c>
      <c r="N28" s="110">
        <f t="shared" si="3"/>
        <v>1412089</v>
      </c>
      <c r="O28" s="110">
        <v>110393</v>
      </c>
      <c r="P28" s="110">
        <v>14551</v>
      </c>
      <c r="Q28" s="110">
        <v>288200</v>
      </c>
      <c r="R28" s="110">
        <v>562913</v>
      </c>
      <c r="S28" s="111" t="s">
        <v>729</v>
      </c>
      <c r="T28" s="110">
        <v>436032</v>
      </c>
      <c r="U28" s="110">
        <v>6082098</v>
      </c>
      <c r="V28" s="110">
        <f t="shared" ref="V28:AA28" si="89">+SUM(D28,M28)</f>
        <v>50848973</v>
      </c>
      <c r="W28" s="110">
        <f t="shared" si="89"/>
        <v>8747331</v>
      </c>
      <c r="X28" s="110">
        <f t="shared" si="89"/>
        <v>115329</v>
      </c>
      <c r="Y28" s="110">
        <f t="shared" si="89"/>
        <v>14887</v>
      </c>
      <c r="Z28" s="110">
        <f t="shared" si="89"/>
        <v>903700</v>
      </c>
      <c r="AA28" s="110">
        <f t="shared" si="89"/>
        <v>4307503</v>
      </c>
      <c r="AB28" s="111" t="s">
        <v>729</v>
      </c>
      <c r="AC28" s="110">
        <f t="shared" si="5"/>
        <v>3405912</v>
      </c>
      <c r="AD28" s="110">
        <f t="shared" si="6"/>
        <v>42101642</v>
      </c>
      <c r="AE28" s="110">
        <f t="shared" si="7"/>
        <v>1637714</v>
      </c>
      <c r="AF28" s="110">
        <f t="shared" si="8"/>
        <v>1307224</v>
      </c>
      <c r="AG28" s="110">
        <v>0</v>
      </c>
      <c r="AH28" s="110">
        <v>614825</v>
      </c>
      <c r="AI28" s="110">
        <v>46938</v>
      </c>
      <c r="AJ28" s="110">
        <v>645461</v>
      </c>
      <c r="AK28" s="110">
        <v>330490</v>
      </c>
      <c r="AL28" s="110">
        <v>682753</v>
      </c>
      <c r="AM28" s="110">
        <f t="shared" si="9"/>
        <v>32790062</v>
      </c>
      <c r="AN28" s="110">
        <f t="shared" si="10"/>
        <v>8183218</v>
      </c>
      <c r="AO28" s="110">
        <v>2153530</v>
      </c>
      <c r="AP28" s="110">
        <v>4177771</v>
      </c>
      <c r="AQ28" s="110">
        <v>1667593</v>
      </c>
      <c r="AR28" s="110">
        <v>184324</v>
      </c>
      <c r="AS28" s="110">
        <f t="shared" si="11"/>
        <v>6990768</v>
      </c>
      <c r="AT28" s="110">
        <v>521957</v>
      </c>
      <c r="AU28" s="110">
        <v>5792454</v>
      </c>
      <c r="AV28" s="110">
        <v>676357</v>
      </c>
      <c r="AW28" s="110">
        <v>123605</v>
      </c>
      <c r="AX28" s="110">
        <f t="shared" si="12"/>
        <v>17483669</v>
      </c>
      <c r="AY28" s="110">
        <v>7851606</v>
      </c>
      <c r="AZ28" s="110">
        <v>8365185</v>
      </c>
      <c r="BA28" s="110">
        <v>1016778</v>
      </c>
      <c r="BB28" s="110">
        <v>250100</v>
      </c>
      <c r="BC28" s="110">
        <v>4933520</v>
      </c>
      <c r="BD28" s="110">
        <v>8802</v>
      </c>
      <c r="BE28" s="110">
        <v>3310737</v>
      </c>
      <c r="BF28" s="110">
        <f t="shared" si="13"/>
        <v>37738513</v>
      </c>
      <c r="BG28" s="110">
        <f t="shared" si="14"/>
        <v>1066008</v>
      </c>
      <c r="BH28" s="110">
        <f t="shared" si="15"/>
        <v>1066008</v>
      </c>
      <c r="BI28" s="110">
        <v>0</v>
      </c>
      <c r="BJ28" s="110">
        <v>1040533</v>
      </c>
      <c r="BK28" s="110">
        <v>19295</v>
      </c>
      <c r="BL28" s="110">
        <v>6180</v>
      </c>
      <c r="BM28" s="110">
        <v>0</v>
      </c>
      <c r="BN28" s="110">
        <v>0</v>
      </c>
      <c r="BO28" s="110">
        <f t="shared" si="16"/>
        <v>3672882</v>
      </c>
      <c r="BP28" s="110">
        <f t="shared" si="17"/>
        <v>757944</v>
      </c>
      <c r="BQ28" s="110">
        <v>330930</v>
      </c>
      <c r="BR28" s="110">
        <v>223312</v>
      </c>
      <c r="BS28" s="110">
        <v>192138</v>
      </c>
      <c r="BT28" s="110">
        <v>11564</v>
      </c>
      <c r="BU28" s="110">
        <f t="shared" si="18"/>
        <v>1152281</v>
      </c>
      <c r="BV28" s="110">
        <v>78090</v>
      </c>
      <c r="BW28" s="110">
        <v>1074191</v>
      </c>
      <c r="BX28" s="110">
        <v>0</v>
      </c>
      <c r="BY28" s="110">
        <v>14521</v>
      </c>
      <c r="BZ28" s="110">
        <f t="shared" si="19"/>
        <v>1748136</v>
      </c>
      <c r="CA28" s="110">
        <v>371499</v>
      </c>
      <c r="CB28" s="110">
        <v>1323509</v>
      </c>
      <c r="CC28" s="110">
        <v>16303</v>
      </c>
      <c r="CD28" s="110">
        <v>36825</v>
      </c>
      <c r="CE28" s="110">
        <v>2506497</v>
      </c>
      <c r="CF28" s="110">
        <v>0</v>
      </c>
      <c r="CG28" s="110">
        <v>248800</v>
      </c>
      <c r="CH28" s="110">
        <f t="shared" si="20"/>
        <v>4987690</v>
      </c>
      <c r="CI28" s="110">
        <f t="shared" ref="CI28:CX28" si="90">SUM(AE28,+BG28)</f>
        <v>2703722</v>
      </c>
      <c r="CJ28" s="110">
        <f t="shared" si="90"/>
        <v>2373232</v>
      </c>
      <c r="CK28" s="110">
        <f t="shared" si="90"/>
        <v>0</v>
      </c>
      <c r="CL28" s="110">
        <f t="shared" si="90"/>
        <v>1655358</v>
      </c>
      <c r="CM28" s="110">
        <f t="shared" si="90"/>
        <v>66233</v>
      </c>
      <c r="CN28" s="110">
        <f t="shared" si="90"/>
        <v>651641</v>
      </c>
      <c r="CO28" s="110">
        <f t="shared" si="90"/>
        <v>330490</v>
      </c>
      <c r="CP28" s="110">
        <f t="shared" si="90"/>
        <v>682753</v>
      </c>
      <c r="CQ28" s="110">
        <f t="shared" si="90"/>
        <v>36462944</v>
      </c>
      <c r="CR28" s="110">
        <f t="shared" si="90"/>
        <v>8941162</v>
      </c>
      <c r="CS28" s="110">
        <f t="shared" si="90"/>
        <v>2484460</v>
      </c>
      <c r="CT28" s="110">
        <f t="shared" si="90"/>
        <v>4401083</v>
      </c>
      <c r="CU28" s="110">
        <f t="shared" si="90"/>
        <v>1859731</v>
      </c>
      <c r="CV28" s="110">
        <f t="shared" si="90"/>
        <v>195888</v>
      </c>
      <c r="CW28" s="110">
        <f t="shared" si="90"/>
        <v>8143049</v>
      </c>
      <c r="CX28" s="110">
        <f t="shared" si="90"/>
        <v>600047</v>
      </c>
      <c r="CY28" s="110">
        <f t="shared" ref="CY28:DJ28" si="91">SUM(AU28,+BW28)</f>
        <v>6866645</v>
      </c>
      <c r="CZ28" s="110">
        <f t="shared" si="91"/>
        <v>676357</v>
      </c>
      <c r="DA28" s="110">
        <f t="shared" si="91"/>
        <v>138126</v>
      </c>
      <c r="DB28" s="110">
        <f t="shared" si="91"/>
        <v>19231805</v>
      </c>
      <c r="DC28" s="110">
        <f t="shared" si="91"/>
        <v>8223105</v>
      </c>
      <c r="DD28" s="110">
        <f t="shared" si="91"/>
        <v>9688694</v>
      </c>
      <c r="DE28" s="110">
        <f t="shared" si="91"/>
        <v>1033081</v>
      </c>
      <c r="DF28" s="110">
        <f t="shared" si="91"/>
        <v>286925</v>
      </c>
      <c r="DG28" s="110">
        <f t="shared" si="91"/>
        <v>7440017</v>
      </c>
      <c r="DH28" s="110">
        <f t="shared" si="91"/>
        <v>8802</v>
      </c>
      <c r="DI28" s="110">
        <f t="shared" si="91"/>
        <v>3559537</v>
      </c>
      <c r="DJ28" s="110">
        <f t="shared" si="91"/>
        <v>42726203</v>
      </c>
    </row>
    <row r="29" spans="1:114" s="112" customFormat="1" ht="12" customHeight="1">
      <c r="A29" s="108" t="s">
        <v>524</v>
      </c>
      <c r="B29" s="109" t="s">
        <v>525</v>
      </c>
      <c r="C29" s="108" t="s">
        <v>359</v>
      </c>
      <c r="D29" s="110">
        <f t="shared" si="0"/>
        <v>103592529</v>
      </c>
      <c r="E29" s="110">
        <f t="shared" si="1"/>
        <v>24457571</v>
      </c>
      <c r="F29" s="110">
        <v>2883952</v>
      </c>
      <c r="G29" s="110">
        <v>62972</v>
      </c>
      <c r="H29" s="110">
        <v>5395500</v>
      </c>
      <c r="I29" s="110">
        <v>9142555</v>
      </c>
      <c r="J29" s="111" t="s">
        <v>729</v>
      </c>
      <c r="K29" s="110">
        <v>6972592</v>
      </c>
      <c r="L29" s="110">
        <v>79134958</v>
      </c>
      <c r="M29" s="110">
        <f t="shared" si="2"/>
        <v>9876233</v>
      </c>
      <c r="N29" s="110">
        <f t="shared" si="3"/>
        <v>1047782</v>
      </c>
      <c r="O29" s="110">
        <v>360634</v>
      </c>
      <c r="P29" s="110">
        <v>13685</v>
      </c>
      <c r="Q29" s="110">
        <v>20963</v>
      </c>
      <c r="R29" s="110">
        <v>392873</v>
      </c>
      <c r="S29" s="111" t="s">
        <v>729</v>
      </c>
      <c r="T29" s="110">
        <v>259627</v>
      </c>
      <c r="U29" s="110">
        <v>8828451</v>
      </c>
      <c r="V29" s="110">
        <f t="shared" ref="V29:AA29" si="92">+SUM(D29,M29)</f>
        <v>113468762</v>
      </c>
      <c r="W29" s="110">
        <f t="shared" si="92"/>
        <v>25505353</v>
      </c>
      <c r="X29" s="110">
        <f t="shared" si="92"/>
        <v>3244586</v>
      </c>
      <c r="Y29" s="110">
        <f t="shared" si="92"/>
        <v>76657</v>
      </c>
      <c r="Z29" s="110">
        <f t="shared" si="92"/>
        <v>5416463</v>
      </c>
      <c r="AA29" s="110">
        <f t="shared" si="92"/>
        <v>9535428</v>
      </c>
      <c r="AB29" s="111" t="s">
        <v>729</v>
      </c>
      <c r="AC29" s="110">
        <f t="shared" si="5"/>
        <v>7232219</v>
      </c>
      <c r="AD29" s="110">
        <f t="shared" si="6"/>
        <v>87963409</v>
      </c>
      <c r="AE29" s="110">
        <f t="shared" si="7"/>
        <v>13536163</v>
      </c>
      <c r="AF29" s="110">
        <f t="shared" si="8"/>
        <v>13489301</v>
      </c>
      <c r="AG29" s="110">
        <v>3575</v>
      </c>
      <c r="AH29" s="110">
        <v>9912341</v>
      </c>
      <c r="AI29" s="110">
        <v>3551730</v>
      </c>
      <c r="AJ29" s="110">
        <v>21655</v>
      </c>
      <c r="AK29" s="110">
        <v>46862</v>
      </c>
      <c r="AL29" s="110">
        <v>1003269</v>
      </c>
      <c r="AM29" s="110">
        <f t="shared" si="9"/>
        <v>75576807</v>
      </c>
      <c r="AN29" s="110">
        <f t="shared" si="10"/>
        <v>22283113</v>
      </c>
      <c r="AO29" s="110">
        <v>7400593</v>
      </c>
      <c r="AP29" s="110">
        <v>12294313</v>
      </c>
      <c r="AQ29" s="110">
        <v>2255117</v>
      </c>
      <c r="AR29" s="110">
        <v>333090</v>
      </c>
      <c r="AS29" s="110">
        <f t="shared" si="11"/>
        <v>18189014</v>
      </c>
      <c r="AT29" s="110">
        <v>4890641</v>
      </c>
      <c r="AU29" s="110">
        <v>11854869</v>
      </c>
      <c r="AV29" s="110">
        <v>1443504</v>
      </c>
      <c r="AW29" s="110">
        <v>294325</v>
      </c>
      <c r="AX29" s="110">
        <f t="shared" si="12"/>
        <v>34529869</v>
      </c>
      <c r="AY29" s="110">
        <v>15918609</v>
      </c>
      <c r="AZ29" s="110">
        <v>15199858</v>
      </c>
      <c r="BA29" s="110">
        <v>1223606</v>
      </c>
      <c r="BB29" s="110">
        <v>2187796</v>
      </c>
      <c r="BC29" s="110">
        <v>9496675</v>
      </c>
      <c r="BD29" s="110">
        <v>280486</v>
      </c>
      <c r="BE29" s="110">
        <v>3979615</v>
      </c>
      <c r="BF29" s="110">
        <f t="shared" si="13"/>
        <v>93092585</v>
      </c>
      <c r="BG29" s="110">
        <f t="shared" si="14"/>
        <v>1537643</v>
      </c>
      <c r="BH29" s="110">
        <f t="shared" si="15"/>
        <v>1537378</v>
      </c>
      <c r="BI29" s="110">
        <v>0</v>
      </c>
      <c r="BJ29" s="110">
        <v>1529386</v>
      </c>
      <c r="BK29" s="110">
        <v>7992</v>
      </c>
      <c r="BL29" s="110">
        <v>0</v>
      </c>
      <c r="BM29" s="110">
        <v>265</v>
      </c>
      <c r="BN29" s="110">
        <v>0</v>
      </c>
      <c r="BO29" s="110">
        <f t="shared" si="16"/>
        <v>5109046</v>
      </c>
      <c r="BP29" s="110">
        <f t="shared" si="17"/>
        <v>1598326</v>
      </c>
      <c r="BQ29" s="110">
        <v>689490</v>
      </c>
      <c r="BR29" s="110">
        <v>603153</v>
      </c>
      <c r="BS29" s="110">
        <v>172154</v>
      </c>
      <c r="BT29" s="110">
        <v>133529</v>
      </c>
      <c r="BU29" s="110">
        <f t="shared" si="18"/>
        <v>1154322</v>
      </c>
      <c r="BV29" s="110">
        <v>80120</v>
      </c>
      <c r="BW29" s="110">
        <v>899447</v>
      </c>
      <c r="BX29" s="110">
        <v>174755</v>
      </c>
      <c r="BY29" s="110">
        <v>13784</v>
      </c>
      <c r="BZ29" s="110">
        <f t="shared" si="19"/>
        <v>2341160</v>
      </c>
      <c r="CA29" s="110">
        <v>808848</v>
      </c>
      <c r="CB29" s="110">
        <v>1224519</v>
      </c>
      <c r="CC29" s="110">
        <v>82062</v>
      </c>
      <c r="CD29" s="110">
        <v>225731</v>
      </c>
      <c r="CE29" s="110">
        <v>3073122</v>
      </c>
      <c r="CF29" s="110">
        <v>1454</v>
      </c>
      <c r="CG29" s="110">
        <v>156422</v>
      </c>
      <c r="CH29" s="110">
        <f t="shared" si="20"/>
        <v>6803111</v>
      </c>
      <c r="CI29" s="110">
        <f t="shared" ref="CI29:CX29" si="93">SUM(AE29,+BG29)</f>
        <v>15073806</v>
      </c>
      <c r="CJ29" s="110">
        <f t="shared" si="93"/>
        <v>15026679</v>
      </c>
      <c r="CK29" s="110">
        <f t="shared" si="93"/>
        <v>3575</v>
      </c>
      <c r="CL29" s="110">
        <f t="shared" si="93"/>
        <v>11441727</v>
      </c>
      <c r="CM29" s="110">
        <f t="shared" si="93"/>
        <v>3559722</v>
      </c>
      <c r="CN29" s="110">
        <f t="shared" si="93"/>
        <v>21655</v>
      </c>
      <c r="CO29" s="110">
        <f t="shared" si="93"/>
        <v>47127</v>
      </c>
      <c r="CP29" s="110">
        <f t="shared" si="93"/>
        <v>1003269</v>
      </c>
      <c r="CQ29" s="110">
        <f t="shared" si="93"/>
        <v>80685853</v>
      </c>
      <c r="CR29" s="110">
        <f t="shared" si="93"/>
        <v>23881439</v>
      </c>
      <c r="CS29" s="110">
        <f t="shared" si="93"/>
        <v>8090083</v>
      </c>
      <c r="CT29" s="110">
        <f t="shared" si="93"/>
        <v>12897466</v>
      </c>
      <c r="CU29" s="110">
        <f t="shared" si="93"/>
        <v>2427271</v>
      </c>
      <c r="CV29" s="110">
        <f t="shared" si="93"/>
        <v>466619</v>
      </c>
      <c r="CW29" s="110">
        <f t="shared" si="93"/>
        <v>19343336</v>
      </c>
      <c r="CX29" s="110">
        <f t="shared" si="93"/>
        <v>4970761</v>
      </c>
      <c r="CY29" s="110">
        <f>SUM(AU29,+BW29)</f>
        <v>12754316</v>
      </c>
      <c r="CZ29" s="110">
        <f>SUM(AV29,+BX29)</f>
        <v>1618259</v>
      </c>
      <c r="DA29" s="110">
        <f>SUM(AW29,+BY29)</f>
        <v>308109</v>
      </c>
      <c r="DB29" s="110">
        <f t="shared" ref="DB29:DJ29" si="94">SUM(AX29,+BZ29)</f>
        <v>36871029</v>
      </c>
      <c r="DC29" s="110">
        <f t="shared" si="94"/>
        <v>16727457</v>
      </c>
      <c r="DD29" s="110">
        <f t="shared" si="94"/>
        <v>16424377</v>
      </c>
      <c r="DE29" s="110">
        <f t="shared" si="94"/>
        <v>1305668</v>
      </c>
      <c r="DF29" s="110">
        <f t="shared" si="94"/>
        <v>2413527</v>
      </c>
      <c r="DG29" s="110">
        <f t="shared" si="94"/>
        <v>12569797</v>
      </c>
      <c r="DH29" s="110">
        <f t="shared" si="94"/>
        <v>281940</v>
      </c>
      <c r="DI29" s="110">
        <f t="shared" si="94"/>
        <v>4136037</v>
      </c>
      <c r="DJ29" s="110">
        <f t="shared" si="94"/>
        <v>99895696</v>
      </c>
    </row>
    <row r="30" spans="1:114" s="112" customFormat="1" ht="12" customHeight="1">
      <c r="A30" s="108" t="s">
        <v>531</v>
      </c>
      <c r="B30" s="109" t="s">
        <v>532</v>
      </c>
      <c r="C30" s="108" t="s">
        <v>380</v>
      </c>
      <c r="D30" s="110">
        <f t="shared" si="0"/>
        <v>27240278</v>
      </c>
      <c r="E30" s="110">
        <f t="shared" si="1"/>
        <v>3991216</v>
      </c>
      <c r="F30" s="110">
        <v>111097</v>
      </c>
      <c r="G30" s="110">
        <v>34278</v>
      </c>
      <c r="H30" s="110">
        <v>277400</v>
      </c>
      <c r="I30" s="110">
        <v>2179291</v>
      </c>
      <c r="J30" s="111" t="s">
        <v>729</v>
      </c>
      <c r="K30" s="110">
        <v>1389150</v>
      </c>
      <c r="L30" s="110">
        <v>23249062</v>
      </c>
      <c r="M30" s="110">
        <f t="shared" si="2"/>
        <v>5822463</v>
      </c>
      <c r="N30" s="110">
        <f t="shared" si="3"/>
        <v>981324</v>
      </c>
      <c r="O30" s="110">
        <v>54132</v>
      </c>
      <c r="P30" s="110">
        <v>24568</v>
      </c>
      <c r="Q30" s="110">
        <v>578400</v>
      </c>
      <c r="R30" s="110">
        <v>275123</v>
      </c>
      <c r="S30" s="111" t="s">
        <v>729</v>
      </c>
      <c r="T30" s="110">
        <v>49101</v>
      </c>
      <c r="U30" s="110">
        <v>4841139</v>
      </c>
      <c r="V30" s="110">
        <f t="shared" ref="V30:AA30" si="95">+SUM(D30,M30)</f>
        <v>33062741</v>
      </c>
      <c r="W30" s="110">
        <f t="shared" si="95"/>
        <v>4972540</v>
      </c>
      <c r="X30" s="110">
        <f t="shared" si="95"/>
        <v>165229</v>
      </c>
      <c r="Y30" s="110">
        <f t="shared" si="95"/>
        <v>58846</v>
      </c>
      <c r="Z30" s="110">
        <f t="shared" si="95"/>
        <v>855800</v>
      </c>
      <c r="AA30" s="110">
        <f t="shared" si="95"/>
        <v>2454414</v>
      </c>
      <c r="AB30" s="111" t="s">
        <v>729</v>
      </c>
      <c r="AC30" s="110">
        <f t="shared" si="5"/>
        <v>1438251</v>
      </c>
      <c r="AD30" s="110">
        <f t="shared" si="6"/>
        <v>28090201</v>
      </c>
      <c r="AE30" s="110">
        <f t="shared" si="7"/>
        <v>1822819</v>
      </c>
      <c r="AF30" s="110">
        <f t="shared" si="8"/>
        <v>1814081</v>
      </c>
      <c r="AG30" s="110">
        <v>5324</v>
      </c>
      <c r="AH30" s="110">
        <v>1748744</v>
      </c>
      <c r="AI30" s="110">
        <v>2823</v>
      </c>
      <c r="AJ30" s="110">
        <v>57190</v>
      </c>
      <c r="AK30" s="110">
        <v>8738</v>
      </c>
      <c r="AL30" s="110">
        <v>416217</v>
      </c>
      <c r="AM30" s="110">
        <f t="shared" si="9"/>
        <v>18955931</v>
      </c>
      <c r="AN30" s="110">
        <f t="shared" si="10"/>
        <v>4484901</v>
      </c>
      <c r="AO30" s="110">
        <v>1419313</v>
      </c>
      <c r="AP30" s="110">
        <v>2345693</v>
      </c>
      <c r="AQ30" s="110">
        <v>629026</v>
      </c>
      <c r="AR30" s="110">
        <v>90869</v>
      </c>
      <c r="AS30" s="110">
        <f t="shared" si="11"/>
        <v>3095848</v>
      </c>
      <c r="AT30" s="110">
        <v>463849</v>
      </c>
      <c r="AU30" s="110">
        <v>2342735</v>
      </c>
      <c r="AV30" s="110">
        <v>289264</v>
      </c>
      <c r="AW30" s="110">
        <v>97899</v>
      </c>
      <c r="AX30" s="110">
        <f t="shared" si="12"/>
        <v>11267288</v>
      </c>
      <c r="AY30" s="110">
        <v>5468441</v>
      </c>
      <c r="AZ30" s="110">
        <v>5065315</v>
      </c>
      <c r="BA30" s="110">
        <v>628859</v>
      </c>
      <c r="BB30" s="110">
        <v>104673</v>
      </c>
      <c r="BC30" s="110">
        <v>4572377</v>
      </c>
      <c r="BD30" s="110">
        <v>9995</v>
      </c>
      <c r="BE30" s="110">
        <v>1472934</v>
      </c>
      <c r="BF30" s="110">
        <f t="shared" si="13"/>
        <v>22251684</v>
      </c>
      <c r="BG30" s="110">
        <f t="shared" si="14"/>
        <v>498203</v>
      </c>
      <c r="BH30" s="110">
        <f t="shared" si="15"/>
        <v>498203</v>
      </c>
      <c r="BI30" s="110">
        <v>100</v>
      </c>
      <c r="BJ30" s="110">
        <v>428652</v>
      </c>
      <c r="BK30" s="110">
        <v>0</v>
      </c>
      <c r="BL30" s="110">
        <v>69451</v>
      </c>
      <c r="BM30" s="110">
        <v>0</v>
      </c>
      <c r="BN30" s="110">
        <v>396930</v>
      </c>
      <c r="BO30" s="110">
        <f t="shared" si="16"/>
        <v>2364857</v>
      </c>
      <c r="BP30" s="110">
        <f t="shared" si="17"/>
        <v>409789</v>
      </c>
      <c r="BQ30" s="110">
        <v>235641</v>
      </c>
      <c r="BR30" s="110">
        <v>72097</v>
      </c>
      <c r="BS30" s="110">
        <v>61911</v>
      </c>
      <c r="BT30" s="110">
        <v>40140</v>
      </c>
      <c r="BU30" s="110">
        <f t="shared" si="18"/>
        <v>482274</v>
      </c>
      <c r="BV30" s="110">
        <v>15766</v>
      </c>
      <c r="BW30" s="110">
        <v>393186</v>
      </c>
      <c r="BX30" s="110">
        <v>73322</v>
      </c>
      <c r="BY30" s="110">
        <v>5065</v>
      </c>
      <c r="BZ30" s="110">
        <f t="shared" si="19"/>
        <v>1466954</v>
      </c>
      <c r="CA30" s="110">
        <v>429868</v>
      </c>
      <c r="CB30" s="110">
        <v>894481</v>
      </c>
      <c r="CC30" s="110">
        <v>8094</v>
      </c>
      <c r="CD30" s="110">
        <v>134511</v>
      </c>
      <c r="CE30" s="110">
        <v>2088004</v>
      </c>
      <c r="CF30" s="110">
        <v>775</v>
      </c>
      <c r="CG30" s="110">
        <v>474469</v>
      </c>
      <c r="CH30" s="110">
        <f t="shared" si="20"/>
        <v>3337529</v>
      </c>
      <c r="CI30" s="110">
        <f t="shared" ref="CI30:CU30" si="96">SUM(AE30,+BG30)</f>
        <v>2321022</v>
      </c>
      <c r="CJ30" s="110">
        <f t="shared" si="96"/>
        <v>2312284</v>
      </c>
      <c r="CK30" s="110">
        <f t="shared" si="96"/>
        <v>5424</v>
      </c>
      <c r="CL30" s="110">
        <f t="shared" si="96"/>
        <v>2177396</v>
      </c>
      <c r="CM30" s="110">
        <f t="shared" si="96"/>
        <v>2823</v>
      </c>
      <c r="CN30" s="110">
        <f t="shared" si="96"/>
        <v>126641</v>
      </c>
      <c r="CO30" s="110">
        <f t="shared" si="96"/>
        <v>8738</v>
      </c>
      <c r="CP30" s="110">
        <f t="shared" si="96"/>
        <v>813147</v>
      </c>
      <c r="CQ30" s="110">
        <f t="shared" si="96"/>
        <v>21320788</v>
      </c>
      <c r="CR30" s="110">
        <f t="shared" si="96"/>
        <v>4894690</v>
      </c>
      <c r="CS30" s="110">
        <f t="shared" si="96"/>
        <v>1654954</v>
      </c>
      <c r="CT30" s="110">
        <f t="shared" si="96"/>
        <v>2417790</v>
      </c>
      <c r="CU30" s="110">
        <f t="shared" si="96"/>
        <v>690937</v>
      </c>
      <c r="CV30" s="110">
        <f>SUM(AR30,+BT30)</f>
        <v>131009</v>
      </c>
      <c r="CW30" s="110">
        <f>SUM(AS30,+BU30)</f>
        <v>3578122</v>
      </c>
      <c r="CX30" s="110">
        <f>SUM(AT30,+BV30)</f>
        <v>479615</v>
      </c>
      <c r="CY30" s="110">
        <f t="shared" ref="CY30:DD30" si="97">SUM(AU30,+BW30)</f>
        <v>2735921</v>
      </c>
      <c r="CZ30" s="110">
        <f t="shared" si="97"/>
        <v>362586</v>
      </c>
      <c r="DA30" s="110">
        <f t="shared" si="97"/>
        <v>102964</v>
      </c>
      <c r="DB30" s="110">
        <f t="shared" si="97"/>
        <v>12734242</v>
      </c>
      <c r="DC30" s="110">
        <f t="shared" si="97"/>
        <v>5898309</v>
      </c>
      <c r="DD30" s="110">
        <f t="shared" si="97"/>
        <v>5959796</v>
      </c>
      <c r="DE30" s="110">
        <f t="shared" ref="DE30:DJ30" si="98">SUM(BA30,+CC30)</f>
        <v>636953</v>
      </c>
      <c r="DF30" s="110">
        <f t="shared" si="98"/>
        <v>239184</v>
      </c>
      <c r="DG30" s="110">
        <f t="shared" si="98"/>
        <v>6660381</v>
      </c>
      <c r="DH30" s="110">
        <f t="shared" si="98"/>
        <v>10770</v>
      </c>
      <c r="DI30" s="110">
        <f t="shared" si="98"/>
        <v>1947403</v>
      </c>
      <c r="DJ30" s="110">
        <f t="shared" si="98"/>
        <v>25589213</v>
      </c>
    </row>
    <row r="31" spans="1:114" s="112" customFormat="1" ht="12" customHeight="1">
      <c r="A31" s="108" t="s">
        <v>538</v>
      </c>
      <c r="B31" s="109" t="s">
        <v>539</v>
      </c>
      <c r="C31" s="108" t="s">
        <v>380</v>
      </c>
      <c r="D31" s="110">
        <f t="shared" si="0"/>
        <v>20054108</v>
      </c>
      <c r="E31" s="110">
        <f t="shared" si="1"/>
        <v>5245912</v>
      </c>
      <c r="F31" s="110">
        <v>1179007</v>
      </c>
      <c r="G31" s="110">
        <v>3450</v>
      </c>
      <c r="H31" s="110">
        <v>1753880</v>
      </c>
      <c r="I31" s="110">
        <v>2062443</v>
      </c>
      <c r="J31" s="111" t="s">
        <v>729</v>
      </c>
      <c r="K31" s="110">
        <v>247132</v>
      </c>
      <c r="L31" s="110">
        <v>14808196</v>
      </c>
      <c r="M31" s="110">
        <f t="shared" si="2"/>
        <v>2720357</v>
      </c>
      <c r="N31" s="110">
        <f t="shared" si="3"/>
        <v>695033</v>
      </c>
      <c r="O31" s="110">
        <v>224271</v>
      </c>
      <c r="P31" s="110">
        <v>760</v>
      </c>
      <c r="Q31" s="110">
        <v>281500</v>
      </c>
      <c r="R31" s="110">
        <v>159634</v>
      </c>
      <c r="S31" s="111" t="s">
        <v>729</v>
      </c>
      <c r="T31" s="110">
        <v>28868</v>
      </c>
      <c r="U31" s="110">
        <v>2025324</v>
      </c>
      <c r="V31" s="110">
        <f t="shared" ref="V31:AA31" si="99">+SUM(D31,M31)</f>
        <v>22774465</v>
      </c>
      <c r="W31" s="110">
        <f t="shared" si="99"/>
        <v>5940945</v>
      </c>
      <c r="X31" s="110">
        <f t="shared" si="99"/>
        <v>1403278</v>
      </c>
      <c r="Y31" s="110">
        <f t="shared" si="99"/>
        <v>4210</v>
      </c>
      <c r="Z31" s="110">
        <f t="shared" si="99"/>
        <v>2035380</v>
      </c>
      <c r="AA31" s="110">
        <f t="shared" si="99"/>
        <v>2222077</v>
      </c>
      <c r="AB31" s="111" t="s">
        <v>729</v>
      </c>
      <c r="AC31" s="110">
        <f t="shared" si="5"/>
        <v>276000</v>
      </c>
      <c r="AD31" s="110">
        <f t="shared" si="6"/>
        <v>16833520</v>
      </c>
      <c r="AE31" s="110">
        <f t="shared" si="7"/>
        <v>4340775</v>
      </c>
      <c r="AF31" s="110">
        <f t="shared" si="8"/>
        <v>4289467</v>
      </c>
      <c r="AG31" s="110">
        <v>0</v>
      </c>
      <c r="AH31" s="110">
        <v>4285434</v>
      </c>
      <c r="AI31" s="110">
        <v>4033</v>
      </c>
      <c r="AJ31" s="110">
        <v>0</v>
      </c>
      <c r="AK31" s="110">
        <v>51308</v>
      </c>
      <c r="AL31" s="110">
        <v>49025</v>
      </c>
      <c r="AM31" s="110">
        <f t="shared" si="9"/>
        <v>12405163</v>
      </c>
      <c r="AN31" s="110">
        <f t="shared" si="10"/>
        <v>1454538</v>
      </c>
      <c r="AO31" s="110">
        <v>957623</v>
      </c>
      <c r="AP31" s="110">
        <v>199494</v>
      </c>
      <c r="AQ31" s="110">
        <v>285328</v>
      </c>
      <c r="AR31" s="110">
        <v>12093</v>
      </c>
      <c r="AS31" s="110">
        <f t="shared" si="11"/>
        <v>2545437</v>
      </c>
      <c r="AT31" s="110">
        <v>152888</v>
      </c>
      <c r="AU31" s="110">
        <v>2139866</v>
      </c>
      <c r="AV31" s="110">
        <v>252683</v>
      </c>
      <c r="AW31" s="110">
        <v>21266</v>
      </c>
      <c r="AX31" s="110">
        <f t="shared" si="12"/>
        <v>8379486</v>
      </c>
      <c r="AY31" s="110">
        <v>4927403</v>
      </c>
      <c r="AZ31" s="110">
        <v>3008282</v>
      </c>
      <c r="BA31" s="110">
        <v>308760</v>
      </c>
      <c r="BB31" s="110">
        <v>135041</v>
      </c>
      <c r="BC31" s="110">
        <v>2943527</v>
      </c>
      <c r="BD31" s="110">
        <v>4436</v>
      </c>
      <c r="BE31" s="110">
        <v>315618</v>
      </c>
      <c r="BF31" s="110">
        <f t="shared" si="13"/>
        <v>17061556</v>
      </c>
      <c r="BG31" s="110">
        <f t="shared" si="14"/>
        <v>534179</v>
      </c>
      <c r="BH31" s="110">
        <f t="shared" si="15"/>
        <v>534179</v>
      </c>
      <c r="BI31" s="110">
        <v>0</v>
      </c>
      <c r="BJ31" s="110">
        <v>14913</v>
      </c>
      <c r="BK31" s="110">
        <v>0</v>
      </c>
      <c r="BL31" s="110">
        <v>519266</v>
      </c>
      <c r="BM31" s="110">
        <v>0</v>
      </c>
      <c r="BN31" s="110">
        <v>0</v>
      </c>
      <c r="BO31" s="110">
        <f t="shared" si="16"/>
        <v>1052661</v>
      </c>
      <c r="BP31" s="110">
        <f t="shared" si="17"/>
        <v>136246</v>
      </c>
      <c r="BQ31" s="110">
        <v>114368</v>
      </c>
      <c r="BR31" s="110">
        <v>0</v>
      </c>
      <c r="BS31" s="110">
        <v>21878</v>
      </c>
      <c r="BT31" s="110">
        <v>0</v>
      </c>
      <c r="BU31" s="110">
        <f t="shared" si="18"/>
        <v>287354</v>
      </c>
      <c r="BV31" s="110">
        <v>3943</v>
      </c>
      <c r="BW31" s="110">
        <v>283411</v>
      </c>
      <c r="BX31" s="110">
        <v>0</v>
      </c>
      <c r="BY31" s="110">
        <v>0</v>
      </c>
      <c r="BZ31" s="110">
        <f t="shared" si="19"/>
        <v>629061</v>
      </c>
      <c r="CA31" s="110">
        <v>271300</v>
      </c>
      <c r="CB31" s="110">
        <v>342674</v>
      </c>
      <c r="CC31" s="110">
        <v>292</v>
      </c>
      <c r="CD31" s="110">
        <v>14795</v>
      </c>
      <c r="CE31" s="110">
        <v>1124644</v>
      </c>
      <c r="CF31" s="110">
        <v>0</v>
      </c>
      <c r="CG31" s="110">
        <v>8873</v>
      </c>
      <c r="CH31" s="110">
        <f t="shared" si="20"/>
        <v>1595713</v>
      </c>
      <c r="CI31" s="110">
        <f t="shared" ref="CI31:CW31" si="100">SUM(AE31,+BG31)</f>
        <v>4874954</v>
      </c>
      <c r="CJ31" s="110">
        <f t="shared" si="100"/>
        <v>4823646</v>
      </c>
      <c r="CK31" s="110">
        <f t="shared" si="100"/>
        <v>0</v>
      </c>
      <c r="CL31" s="110">
        <f t="shared" si="100"/>
        <v>4300347</v>
      </c>
      <c r="CM31" s="110">
        <f t="shared" si="100"/>
        <v>4033</v>
      </c>
      <c r="CN31" s="110">
        <f t="shared" si="100"/>
        <v>519266</v>
      </c>
      <c r="CO31" s="110">
        <f t="shared" si="100"/>
        <v>51308</v>
      </c>
      <c r="CP31" s="110">
        <f t="shared" si="100"/>
        <v>49025</v>
      </c>
      <c r="CQ31" s="110">
        <f t="shared" si="100"/>
        <v>13457824</v>
      </c>
      <c r="CR31" s="110">
        <f t="shared" si="100"/>
        <v>1590784</v>
      </c>
      <c r="CS31" s="110">
        <f t="shared" si="100"/>
        <v>1071991</v>
      </c>
      <c r="CT31" s="110">
        <f t="shared" si="100"/>
        <v>199494</v>
      </c>
      <c r="CU31" s="110">
        <f t="shared" si="100"/>
        <v>307206</v>
      </c>
      <c r="CV31" s="110">
        <f t="shared" si="100"/>
        <v>12093</v>
      </c>
      <c r="CW31" s="110">
        <f t="shared" si="100"/>
        <v>2832791</v>
      </c>
      <c r="CX31" s="110">
        <f>SUM(AT31,+BV31)</f>
        <v>156831</v>
      </c>
      <c r="CY31" s="110">
        <f>SUM(AU31,+BW31)</f>
        <v>2423277</v>
      </c>
      <c r="CZ31" s="110">
        <f>SUM(AV31,+BX31)</f>
        <v>252683</v>
      </c>
      <c r="DA31" s="110">
        <f>SUM(AW31,+BY31)</f>
        <v>21266</v>
      </c>
      <c r="DB31" s="110">
        <f t="shared" ref="DB31:DJ31" si="101">SUM(AX31,+BZ31)</f>
        <v>9008547</v>
      </c>
      <c r="DC31" s="110">
        <f t="shared" si="101"/>
        <v>5198703</v>
      </c>
      <c r="DD31" s="110">
        <f t="shared" si="101"/>
        <v>3350956</v>
      </c>
      <c r="DE31" s="110">
        <f t="shared" si="101"/>
        <v>309052</v>
      </c>
      <c r="DF31" s="110">
        <f t="shared" si="101"/>
        <v>149836</v>
      </c>
      <c r="DG31" s="110">
        <f t="shared" si="101"/>
        <v>4068171</v>
      </c>
      <c r="DH31" s="110">
        <f t="shared" si="101"/>
        <v>4436</v>
      </c>
      <c r="DI31" s="110">
        <f t="shared" si="101"/>
        <v>324491</v>
      </c>
      <c r="DJ31" s="110">
        <f t="shared" si="101"/>
        <v>18657269</v>
      </c>
    </row>
    <row r="32" spans="1:114" s="112" customFormat="1" ht="12" customHeight="1">
      <c r="A32" s="108" t="s">
        <v>547</v>
      </c>
      <c r="B32" s="109" t="s">
        <v>548</v>
      </c>
      <c r="C32" s="108" t="s">
        <v>359</v>
      </c>
      <c r="D32" s="110">
        <f t="shared" si="0"/>
        <v>43578115</v>
      </c>
      <c r="E32" s="110">
        <f t="shared" si="1"/>
        <v>16358806</v>
      </c>
      <c r="F32" s="110">
        <v>3132101</v>
      </c>
      <c r="G32" s="110">
        <v>68227</v>
      </c>
      <c r="H32" s="110">
        <v>3652000</v>
      </c>
      <c r="I32" s="110">
        <v>5133449</v>
      </c>
      <c r="J32" s="111" t="s">
        <v>729</v>
      </c>
      <c r="K32" s="110">
        <v>4373029</v>
      </c>
      <c r="L32" s="110">
        <v>27219309</v>
      </c>
      <c r="M32" s="110">
        <f t="shared" si="2"/>
        <v>4824203</v>
      </c>
      <c r="N32" s="110">
        <f t="shared" si="3"/>
        <v>1320797</v>
      </c>
      <c r="O32" s="110">
        <v>224384</v>
      </c>
      <c r="P32" s="110">
        <v>6817</v>
      </c>
      <c r="Q32" s="110">
        <v>257998</v>
      </c>
      <c r="R32" s="110">
        <v>800591</v>
      </c>
      <c r="S32" s="111" t="s">
        <v>729</v>
      </c>
      <c r="T32" s="110">
        <v>31007</v>
      </c>
      <c r="U32" s="110">
        <v>3503406</v>
      </c>
      <c r="V32" s="110">
        <f t="shared" ref="V32:AA32" si="102">+SUM(D32,M32)</f>
        <v>48402318</v>
      </c>
      <c r="W32" s="110">
        <f t="shared" si="102"/>
        <v>17679603</v>
      </c>
      <c r="X32" s="110">
        <f t="shared" si="102"/>
        <v>3356485</v>
      </c>
      <c r="Y32" s="110">
        <f t="shared" si="102"/>
        <v>75044</v>
      </c>
      <c r="Z32" s="110">
        <f t="shared" si="102"/>
        <v>3909998</v>
      </c>
      <c r="AA32" s="110">
        <f t="shared" si="102"/>
        <v>5934040</v>
      </c>
      <c r="AB32" s="111" t="s">
        <v>729</v>
      </c>
      <c r="AC32" s="110">
        <f t="shared" si="5"/>
        <v>4404036</v>
      </c>
      <c r="AD32" s="110">
        <f t="shared" si="6"/>
        <v>30722715</v>
      </c>
      <c r="AE32" s="110">
        <f t="shared" si="7"/>
        <v>10662724</v>
      </c>
      <c r="AF32" s="110">
        <f t="shared" si="8"/>
        <v>9890305</v>
      </c>
      <c r="AG32" s="110">
        <v>0</v>
      </c>
      <c r="AH32" s="110">
        <v>9409774</v>
      </c>
      <c r="AI32" s="110">
        <v>173517</v>
      </c>
      <c r="AJ32" s="110">
        <v>307014</v>
      </c>
      <c r="AK32" s="110">
        <v>772419</v>
      </c>
      <c r="AL32" s="110">
        <v>1666081</v>
      </c>
      <c r="AM32" s="110">
        <f t="shared" si="9"/>
        <v>26233509</v>
      </c>
      <c r="AN32" s="110">
        <f t="shared" si="10"/>
        <v>10610423</v>
      </c>
      <c r="AO32" s="110">
        <v>2053177</v>
      </c>
      <c r="AP32" s="110">
        <v>6084764</v>
      </c>
      <c r="AQ32" s="110">
        <v>2271830</v>
      </c>
      <c r="AR32" s="110">
        <v>200652</v>
      </c>
      <c r="AS32" s="110">
        <f t="shared" si="11"/>
        <v>6797174</v>
      </c>
      <c r="AT32" s="110">
        <v>1348247</v>
      </c>
      <c r="AU32" s="110">
        <v>4523660</v>
      </c>
      <c r="AV32" s="110">
        <v>925267</v>
      </c>
      <c r="AW32" s="110">
        <v>152731</v>
      </c>
      <c r="AX32" s="110">
        <f t="shared" si="12"/>
        <v>8648539</v>
      </c>
      <c r="AY32" s="110">
        <v>5642871</v>
      </c>
      <c r="AZ32" s="110">
        <v>2533990</v>
      </c>
      <c r="BA32" s="110">
        <v>327271</v>
      </c>
      <c r="BB32" s="110">
        <v>144407</v>
      </c>
      <c r="BC32" s="110">
        <v>2994671</v>
      </c>
      <c r="BD32" s="110">
        <v>24642</v>
      </c>
      <c r="BE32" s="110">
        <v>2021130</v>
      </c>
      <c r="BF32" s="110">
        <f t="shared" si="13"/>
        <v>38917363</v>
      </c>
      <c r="BG32" s="110">
        <f t="shared" si="14"/>
        <v>835619</v>
      </c>
      <c r="BH32" s="110">
        <f t="shared" si="15"/>
        <v>835619</v>
      </c>
      <c r="BI32" s="110">
        <v>0</v>
      </c>
      <c r="BJ32" s="110">
        <v>703041</v>
      </c>
      <c r="BK32" s="110">
        <v>11200</v>
      </c>
      <c r="BL32" s="110">
        <v>121378</v>
      </c>
      <c r="BM32" s="110">
        <v>0</v>
      </c>
      <c r="BN32" s="110">
        <v>97234</v>
      </c>
      <c r="BO32" s="110">
        <f t="shared" si="16"/>
        <v>2362185</v>
      </c>
      <c r="BP32" s="110">
        <f t="shared" si="17"/>
        <v>405727</v>
      </c>
      <c r="BQ32" s="110">
        <v>231703</v>
      </c>
      <c r="BR32" s="110">
        <v>148774</v>
      </c>
      <c r="BS32" s="110">
        <v>25250</v>
      </c>
      <c r="BT32" s="110">
        <v>0</v>
      </c>
      <c r="BU32" s="110">
        <f t="shared" si="18"/>
        <v>348616</v>
      </c>
      <c r="BV32" s="110">
        <v>91032</v>
      </c>
      <c r="BW32" s="110">
        <v>257584</v>
      </c>
      <c r="BX32" s="110">
        <v>0</v>
      </c>
      <c r="BY32" s="110">
        <v>9666</v>
      </c>
      <c r="BZ32" s="110">
        <f t="shared" si="19"/>
        <v>1598176</v>
      </c>
      <c r="CA32" s="110">
        <v>1043389</v>
      </c>
      <c r="CB32" s="110">
        <v>361441</v>
      </c>
      <c r="CC32" s="110">
        <v>12606</v>
      </c>
      <c r="CD32" s="110">
        <v>180740</v>
      </c>
      <c r="CE32" s="110">
        <v>1398047</v>
      </c>
      <c r="CF32" s="110">
        <v>0</v>
      </c>
      <c r="CG32" s="110">
        <v>131118</v>
      </c>
      <c r="CH32" s="110">
        <f t="shared" si="20"/>
        <v>3328922</v>
      </c>
      <c r="CI32" s="110">
        <f t="shared" ref="CI32:CX32" si="103">SUM(AE32,+BG32)</f>
        <v>11498343</v>
      </c>
      <c r="CJ32" s="110">
        <f t="shared" si="103"/>
        <v>10725924</v>
      </c>
      <c r="CK32" s="110">
        <f t="shared" si="103"/>
        <v>0</v>
      </c>
      <c r="CL32" s="110">
        <f t="shared" si="103"/>
        <v>10112815</v>
      </c>
      <c r="CM32" s="110">
        <f t="shared" si="103"/>
        <v>184717</v>
      </c>
      <c r="CN32" s="110">
        <f t="shared" si="103"/>
        <v>428392</v>
      </c>
      <c r="CO32" s="110">
        <f t="shared" si="103"/>
        <v>772419</v>
      </c>
      <c r="CP32" s="110">
        <f t="shared" si="103"/>
        <v>1763315</v>
      </c>
      <c r="CQ32" s="110">
        <f t="shared" si="103"/>
        <v>28595694</v>
      </c>
      <c r="CR32" s="110">
        <f t="shared" si="103"/>
        <v>11016150</v>
      </c>
      <c r="CS32" s="110">
        <f t="shared" si="103"/>
        <v>2284880</v>
      </c>
      <c r="CT32" s="110">
        <f t="shared" si="103"/>
        <v>6233538</v>
      </c>
      <c r="CU32" s="110">
        <f t="shared" si="103"/>
        <v>2297080</v>
      </c>
      <c r="CV32" s="110">
        <f t="shared" si="103"/>
        <v>200652</v>
      </c>
      <c r="CW32" s="110">
        <f t="shared" si="103"/>
        <v>7145790</v>
      </c>
      <c r="CX32" s="110">
        <f t="shared" si="103"/>
        <v>1439279</v>
      </c>
      <c r="CY32" s="110">
        <f t="shared" ref="CY32:DJ32" si="104">SUM(AU32,+BW32)</f>
        <v>4781244</v>
      </c>
      <c r="CZ32" s="110">
        <f t="shared" si="104"/>
        <v>925267</v>
      </c>
      <c r="DA32" s="110">
        <f t="shared" si="104"/>
        <v>162397</v>
      </c>
      <c r="DB32" s="110">
        <f t="shared" si="104"/>
        <v>10246715</v>
      </c>
      <c r="DC32" s="110">
        <f t="shared" si="104"/>
        <v>6686260</v>
      </c>
      <c r="DD32" s="110">
        <f t="shared" si="104"/>
        <v>2895431</v>
      </c>
      <c r="DE32" s="110">
        <f t="shared" si="104"/>
        <v>339877</v>
      </c>
      <c r="DF32" s="110">
        <f t="shared" si="104"/>
        <v>325147</v>
      </c>
      <c r="DG32" s="110">
        <f t="shared" si="104"/>
        <v>4392718</v>
      </c>
      <c r="DH32" s="110">
        <f t="shared" si="104"/>
        <v>24642</v>
      </c>
      <c r="DI32" s="110">
        <f t="shared" si="104"/>
        <v>2152248</v>
      </c>
      <c r="DJ32" s="110">
        <f t="shared" si="104"/>
        <v>42246285</v>
      </c>
    </row>
    <row r="33" spans="1:114" s="112" customFormat="1" ht="12" customHeight="1">
      <c r="A33" s="108" t="s">
        <v>552</v>
      </c>
      <c r="B33" s="109" t="s">
        <v>553</v>
      </c>
      <c r="C33" s="108" t="s">
        <v>438</v>
      </c>
      <c r="D33" s="110">
        <f t="shared" si="0"/>
        <v>105943576</v>
      </c>
      <c r="E33" s="110">
        <f t="shared" si="1"/>
        <v>19104880</v>
      </c>
      <c r="F33" s="110">
        <v>1934428</v>
      </c>
      <c r="G33" s="110">
        <v>82530</v>
      </c>
      <c r="H33" s="110">
        <v>4368900</v>
      </c>
      <c r="I33" s="110">
        <v>11254376</v>
      </c>
      <c r="J33" s="111" t="s">
        <v>729</v>
      </c>
      <c r="K33" s="110">
        <v>1464646</v>
      </c>
      <c r="L33" s="110">
        <v>86838696</v>
      </c>
      <c r="M33" s="110">
        <f t="shared" si="2"/>
        <v>6790156</v>
      </c>
      <c r="N33" s="110">
        <f t="shared" si="3"/>
        <v>537814</v>
      </c>
      <c r="O33" s="110">
        <v>5907</v>
      </c>
      <c r="P33" s="110">
        <v>4818</v>
      </c>
      <c r="Q33" s="110">
        <v>38900</v>
      </c>
      <c r="R33" s="110">
        <v>458767</v>
      </c>
      <c r="S33" s="111" t="s">
        <v>729</v>
      </c>
      <c r="T33" s="110">
        <v>29422</v>
      </c>
      <c r="U33" s="110">
        <v>6252342</v>
      </c>
      <c r="V33" s="110">
        <f t="shared" ref="V33:AA33" si="105">+SUM(D33,M33)</f>
        <v>112733732</v>
      </c>
      <c r="W33" s="110">
        <f t="shared" si="105"/>
        <v>19642694</v>
      </c>
      <c r="X33" s="110">
        <f t="shared" si="105"/>
        <v>1940335</v>
      </c>
      <c r="Y33" s="110">
        <f t="shared" si="105"/>
        <v>87348</v>
      </c>
      <c r="Z33" s="110">
        <f t="shared" si="105"/>
        <v>4407800</v>
      </c>
      <c r="AA33" s="110">
        <f t="shared" si="105"/>
        <v>11713143</v>
      </c>
      <c r="AB33" s="111" t="s">
        <v>729</v>
      </c>
      <c r="AC33" s="110">
        <f t="shared" si="5"/>
        <v>1494068</v>
      </c>
      <c r="AD33" s="110">
        <f t="shared" si="6"/>
        <v>93091038</v>
      </c>
      <c r="AE33" s="110">
        <f t="shared" si="7"/>
        <v>6883336</v>
      </c>
      <c r="AF33" s="110">
        <f t="shared" si="8"/>
        <v>6883196</v>
      </c>
      <c r="AG33" s="110">
        <v>202518</v>
      </c>
      <c r="AH33" s="110">
        <v>6352381</v>
      </c>
      <c r="AI33" s="110">
        <v>32867</v>
      </c>
      <c r="AJ33" s="110">
        <v>295430</v>
      </c>
      <c r="AK33" s="110">
        <v>140</v>
      </c>
      <c r="AL33" s="110">
        <v>2702106</v>
      </c>
      <c r="AM33" s="110">
        <f t="shared" si="9"/>
        <v>77213802</v>
      </c>
      <c r="AN33" s="110">
        <f t="shared" si="10"/>
        <v>32663022</v>
      </c>
      <c r="AO33" s="110">
        <v>7634067</v>
      </c>
      <c r="AP33" s="110">
        <v>23402796</v>
      </c>
      <c r="AQ33" s="110">
        <v>1573858</v>
      </c>
      <c r="AR33" s="110">
        <v>52301</v>
      </c>
      <c r="AS33" s="110">
        <f t="shared" si="11"/>
        <v>10677464</v>
      </c>
      <c r="AT33" s="110">
        <v>3399208</v>
      </c>
      <c r="AU33" s="110">
        <v>7194893</v>
      </c>
      <c r="AV33" s="110">
        <v>83363</v>
      </c>
      <c r="AW33" s="110">
        <v>359035</v>
      </c>
      <c r="AX33" s="110">
        <f t="shared" si="12"/>
        <v>33463516</v>
      </c>
      <c r="AY33" s="110">
        <v>24069962</v>
      </c>
      <c r="AZ33" s="110">
        <v>7638011</v>
      </c>
      <c r="BA33" s="110">
        <v>1226371</v>
      </c>
      <c r="BB33" s="110">
        <v>529172</v>
      </c>
      <c r="BC33" s="110">
        <v>16869566</v>
      </c>
      <c r="BD33" s="110">
        <v>50765</v>
      </c>
      <c r="BE33" s="110">
        <v>2274766</v>
      </c>
      <c r="BF33" s="110">
        <f t="shared" si="13"/>
        <v>86371904</v>
      </c>
      <c r="BG33" s="110">
        <f t="shared" si="14"/>
        <v>253357</v>
      </c>
      <c r="BH33" s="110">
        <f t="shared" si="15"/>
        <v>253323</v>
      </c>
      <c r="BI33" s="110">
        <v>16396</v>
      </c>
      <c r="BJ33" s="110">
        <v>160315</v>
      </c>
      <c r="BK33" s="110">
        <v>25</v>
      </c>
      <c r="BL33" s="110">
        <v>76587</v>
      </c>
      <c r="BM33" s="110">
        <v>34</v>
      </c>
      <c r="BN33" s="110">
        <v>1688</v>
      </c>
      <c r="BO33" s="110">
        <f t="shared" si="16"/>
        <v>5232975</v>
      </c>
      <c r="BP33" s="110">
        <f t="shared" si="17"/>
        <v>1315714</v>
      </c>
      <c r="BQ33" s="110">
        <v>856163</v>
      </c>
      <c r="BR33" s="110">
        <v>312589</v>
      </c>
      <c r="BS33" s="110">
        <v>146962</v>
      </c>
      <c r="BT33" s="110">
        <v>0</v>
      </c>
      <c r="BU33" s="110">
        <f t="shared" si="18"/>
        <v>1077911</v>
      </c>
      <c r="BV33" s="110">
        <v>65150</v>
      </c>
      <c r="BW33" s="110">
        <v>999271</v>
      </c>
      <c r="BX33" s="110">
        <v>13490</v>
      </c>
      <c r="BY33" s="110">
        <v>0</v>
      </c>
      <c r="BZ33" s="110">
        <f t="shared" si="19"/>
        <v>2824608</v>
      </c>
      <c r="CA33" s="110">
        <v>1514276</v>
      </c>
      <c r="CB33" s="110">
        <v>930607</v>
      </c>
      <c r="CC33" s="110">
        <v>162977</v>
      </c>
      <c r="CD33" s="110">
        <v>216748</v>
      </c>
      <c r="CE33" s="110">
        <v>813564</v>
      </c>
      <c r="CF33" s="110">
        <v>14742</v>
      </c>
      <c r="CG33" s="110">
        <v>488572</v>
      </c>
      <c r="CH33" s="110">
        <f t="shared" si="20"/>
        <v>5974904</v>
      </c>
      <c r="CI33" s="110">
        <f t="shared" ref="CI33:CW33" si="106">SUM(AE33,+BG33)</f>
        <v>7136693</v>
      </c>
      <c r="CJ33" s="110">
        <f t="shared" si="106"/>
        <v>7136519</v>
      </c>
      <c r="CK33" s="110">
        <f t="shared" si="106"/>
        <v>218914</v>
      </c>
      <c r="CL33" s="110">
        <f t="shared" si="106"/>
        <v>6512696</v>
      </c>
      <c r="CM33" s="110">
        <f t="shared" si="106"/>
        <v>32892</v>
      </c>
      <c r="CN33" s="110">
        <f t="shared" si="106"/>
        <v>372017</v>
      </c>
      <c r="CO33" s="110">
        <f t="shared" si="106"/>
        <v>174</v>
      </c>
      <c r="CP33" s="110">
        <f t="shared" si="106"/>
        <v>2703794</v>
      </c>
      <c r="CQ33" s="110">
        <f t="shared" si="106"/>
        <v>82446777</v>
      </c>
      <c r="CR33" s="110">
        <f t="shared" si="106"/>
        <v>33978736</v>
      </c>
      <c r="CS33" s="110">
        <f t="shared" si="106"/>
        <v>8490230</v>
      </c>
      <c r="CT33" s="110">
        <f t="shared" si="106"/>
        <v>23715385</v>
      </c>
      <c r="CU33" s="110">
        <f t="shared" si="106"/>
        <v>1720820</v>
      </c>
      <c r="CV33" s="110">
        <f t="shared" si="106"/>
        <v>52301</v>
      </c>
      <c r="CW33" s="110">
        <f t="shared" si="106"/>
        <v>11755375</v>
      </c>
      <c r="CX33" s="110">
        <f>SUM(AT33,+BV33)</f>
        <v>3464358</v>
      </c>
      <c r="CY33" s="110">
        <f>SUM(AU33,+BW33)</f>
        <v>8194164</v>
      </c>
      <c r="CZ33" s="110">
        <f>SUM(AV33,+BX33)</f>
        <v>96853</v>
      </c>
      <c r="DA33" s="110">
        <f>SUM(AW33,+BY33)</f>
        <v>359035</v>
      </c>
      <c r="DB33" s="110">
        <f t="shared" ref="DB33:DJ33" si="107">SUM(AX33,+BZ33)</f>
        <v>36288124</v>
      </c>
      <c r="DC33" s="110">
        <f t="shared" si="107"/>
        <v>25584238</v>
      </c>
      <c r="DD33" s="110">
        <f t="shared" si="107"/>
        <v>8568618</v>
      </c>
      <c r="DE33" s="110">
        <f t="shared" si="107"/>
        <v>1389348</v>
      </c>
      <c r="DF33" s="110">
        <f t="shared" si="107"/>
        <v>745920</v>
      </c>
      <c r="DG33" s="110">
        <f t="shared" si="107"/>
        <v>17683130</v>
      </c>
      <c r="DH33" s="110">
        <f t="shared" si="107"/>
        <v>65507</v>
      </c>
      <c r="DI33" s="110">
        <f t="shared" si="107"/>
        <v>2763338</v>
      </c>
      <c r="DJ33" s="110">
        <f t="shared" si="107"/>
        <v>92346808</v>
      </c>
    </row>
    <row r="34" spans="1:114" s="112" customFormat="1" ht="12" customHeight="1">
      <c r="A34" s="108" t="s">
        <v>555</v>
      </c>
      <c r="B34" s="109" t="s">
        <v>556</v>
      </c>
      <c r="C34" s="108" t="s">
        <v>397</v>
      </c>
      <c r="D34" s="110">
        <f t="shared" si="0"/>
        <v>85228538</v>
      </c>
      <c r="E34" s="110">
        <f t="shared" si="1"/>
        <v>23582328</v>
      </c>
      <c r="F34" s="110">
        <v>564205</v>
      </c>
      <c r="G34" s="110">
        <v>64608</v>
      </c>
      <c r="H34" s="110">
        <v>11650549</v>
      </c>
      <c r="I34" s="110">
        <v>7194209</v>
      </c>
      <c r="J34" s="111" t="s">
        <v>729</v>
      </c>
      <c r="K34" s="110">
        <v>4108757</v>
      </c>
      <c r="L34" s="110">
        <v>61646210</v>
      </c>
      <c r="M34" s="110">
        <f t="shared" si="2"/>
        <v>5844352</v>
      </c>
      <c r="N34" s="110">
        <f t="shared" si="3"/>
        <v>2078649</v>
      </c>
      <c r="O34" s="110">
        <v>4289</v>
      </c>
      <c r="P34" s="110">
        <v>15714</v>
      </c>
      <c r="Q34" s="110">
        <v>188104</v>
      </c>
      <c r="R34" s="110">
        <v>1099966</v>
      </c>
      <c r="S34" s="111" t="s">
        <v>729</v>
      </c>
      <c r="T34" s="110">
        <v>770576</v>
      </c>
      <c r="U34" s="110">
        <v>3765703</v>
      </c>
      <c r="V34" s="110">
        <f t="shared" ref="V34:AA34" si="108">+SUM(D34,M34)</f>
        <v>91072890</v>
      </c>
      <c r="W34" s="110">
        <f t="shared" si="108"/>
        <v>25660977</v>
      </c>
      <c r="X34" s="110">
        <f t="shared" si="108"/>
        <v>568494</v>
      </c>
      <c r="Y34" s="110">
        <f t="shared" si="108"/>
        <v>80322</v>
      </c>
      <c r="Z34" s="110">
        <f t="shared" si="108"/>
        <v>11838653</v>
      </c>
      <c r="AA34" s="110">
        <f t="shared" si="108"/>
        <v>8294175</v>
      </c>
      <c r="AB34" s="111" t="s">
        <v>729</v>
      </c>
      <c r="AC34" s="110">
        <f t="shared" si="5"/>
        <v>4879333</v>
      </c>
      <c r="AD34" s="110">
        <f t="shared" si="6"/>
        <v>65411913</v>
      </c>
      <c r="AE34" s="110">
        <f t="shared" si="7"/>
        <v>15813845</v>
      </c>
      <c r="AF34" s="110">
        <f t="shared" si="8"/>
        <v>15772058</v>
      </c>
      <c r="AG34" s="110">
        <v>263582</v>
      </c>
      <c r="AH34" s="110">
        <v>15270406</v>
      </c>
      <c r="AI34" s="110">
        <v>216836</v>
      </c>
      <c r="AJ34" s="110">
        <v>21234</v>
      </c>
      <c r="AK34" s="110">
        <v>41787</v>
      </c>
      <c r="AL34" s="110">
        <v>2834085</v>
      </c>
      <c r="AM34" s="110">
        <f t="shared" si="9"/>
        <v>55256891</v>
      </c>
      <c r="AN34" s="110">
        <f t="shared" si="10"/>
        <v>23850733</v>
      </c>
      <c r="AO34" s="110">
        <v>4535182</v>
      </c>
      <c r="AP34" s="110">
        <v>13631336</v>
      </c>
      <c r="AQ34" s="110">
        <v>5233569</v>
      </c>
      <c r="AR34" s="110">
        <v>450646</v>
      </c>
      <c r="AS34" s="110">
        <f t="shared" si="11"/>
        <v>9838217</v>
      </c>
      <c r="AT34" s="110">
        <v>2960700</v>
      </c>
      <c r="AU34" s="110">
        <v>5834568</v>
      </c>
      <c r="AV34" s="110">
        <v>1042949</v>
      </c>
      <c r="AW34" s="110">
        <v>548366</v>
      </c>
      <c r="AX34" s="110">
        <f t="shared" si="12"/>
        <v>20999460</v>
      </c>
      <c r="AY34" s="110">
        <v>8892764</v>
      </c>
      <c r="AZ34" s="110">
        <v>10019908</v>
      </c>
      <c r="BA34" s="110">
        <v>1650813</v>
      </c>
      <c r="BB34" s="110">
        <v>435975</v>
      </c>
      <c r="BC34" s="110">
        <v>6364077</v>
      </c>
      <c r="BD34" s="110">
        <v>20115</v>
      </c>
      <c r="BE34" s="110">
        <v>4959640</v>
      </c>
      <c r="BF34" s="110">
        <f t="shared" si="13"/>
        <v>76030376</v>
      </c>
      <c r="BG34" s="110">
        <f t="shared" si="14"/>
        <v>427452</v>
      </c>
      <c r="BH34" s="110">
        <f t="shared" si="15"/>
        <v>426719</v>
      </c>
      <c r="BI34" s="110">
        <v>8318</v>
      </c>
      <c r="BJ34" s="110">
        <v>404400</v>
      </c>
      <c r="BK34" s="110">
        <v>0</v>
      </c>
      <c r="BL34" s="110">
        <v>14001</v>
      </c>
      <c r="BM34" s="110">
        <v>733</v>
      </c>
      <c r="BN34" s="110">
        <v>0</v>
      </c>
      <c r="BO34" s="110">
        <f t="shared" si="16"/>
        <v>3657362</v>
      </c>
      <c r="BP34" s="110">
        <f t="shared" si="17"/>
        <v>1216745</v>
      </c>
      <c r="BQ34" s="110">
        <v>577830</v>
      </c>
      <c r="BR34" s="110">
        <v>456856</v>
      </c>
      <c r="BS34" s="110">
        <v>182059</v>
      </c>
      <c r="BT34" s="110">
        <v>0</v>
      </c>
      <c r="BU34" s="110">
        <f t="shared" si="18"/>
        <v>858217</v>
      </c>
      <c r="BV34" s="110">
        <v>85841</v>
      </c>
      <c r="BW34" s="110">
        <v>739691</v>
      </c>
      <c r="BX34" s="110">
        <v>32685</v>
      </c>
      <c r="BY34" s="110">
        <v>26802</v>
      </c>
      <c r="BZ34" s="110">
        <f t="shared" si="19"/>
        <v>1555598</v>
      </c>
      <c r="CA34" s="110">
        <v>729243</v>
      </c>
      <c r="CB34" s="110">
        <v>599164</v>
      </c>
      <c r="CC34" s="110">
        <v>179842</v>
      </c>
      <c r="CD34" s="110">
        <v>47349</v>
      </c>
      <c r="CE34" s="110">
        <v>691831</v>
      </c>
      <c r="CF34" s="110">
        <v>0</v>
      </c>
      <c r="CG34" s="110">
        <v>1067707</v>
      </c>
      <c r="CH34" s="110">
        <f t="shared" si="20"/>
        <v>5152521</v>
      </c>
      <c r="CI34" s="110">
        <f t="shared" ref="CI34:CX34" si="109">SUM(AE34,+BG34)</f>
        <v>16241297</v>
      </c>
      <c r="CJ34" s="110">
        <f t="shared" si="109"/>
        <v>16198777</v>
      </c>
      <c r="CK34" s="110">
        <f t="shared" si="109"/>
        <v>271900</v>
      </c>
      <c r="CL34" s="110">
        <f t="shared" si="109"/>
        <v>15674806</v>
      </c>
      <c r="CM34" s="110">
        <f t="shared" si="109"/>
        <v>216836</v>
      </c>
      <c r="CN34" s="110">
        <f t="shared" si="109"/>
        <v>35235</v>
      </c>
      <c r="CO34" s="110">
        <f t="shared" si="109"/>
        <v>42520</v>
      </c>
      <c r="CP34" s="110">
        <f t="shared" si="109"/>
        <v>2834085</v>
      </c>
      <c r="CQ34" s="110">
        <f t="shared" si="109"/>
        <v>58914253</v>
      </c>
      <c r="CR34" s="110">
        <f t="shared" si="109"/>
        <v>25067478</v>
      </c>
      <c r="CS34" s="110">
        <f t="shared" si="109"/>
        <v>5113012</v>
      </c>
      <c r="CT34" s="110">
        <f t="shared" si="109"/>
        <v>14088192</v>
      </c>
      <c r="CU34" s="110">
        <f t="shared" si="109"/>
        <v>5415628</v>
      </c>
      <c r="CV34" s="110">
        <f t="shared" si="109"/>
        <v>450646</v>
      </c>
      <c r="CW34" s="110">
        <f t="shared" si="109"/>
        <v>10696434</v>
      </c>
      <c r="CX34" s="110">
        <f t="shared" si="109"/>
        <v>3046541</v>
      </c>
      <c r="CY34" s="110">
        <f t="shared" ref="CY34:DJ34" si="110">SUM(AU34,+BW34)</f>
        <v>6574259</v>
      </c>
      <c r="CZ34" s="110">
        <f t="shared" si="110"/>
        <v>1075634</v>
      </c>
      <c r="DA34" s="110">
        <f t="shared" si="110"/>
        <v>575168</v>
      </c>
      <c r="DB34" s="110">
        <f t="shared" si="110"/>
        <v>22555058</v>
      </c>
      <c r="DC34" s="110">
        <f t="shared" si="110"/>
        <v>9622007</v>
      </c>
      <c r="DD34" s="110">
        <f t="shared" si="110"/>
        <v>10619072</v>
      </c>
      <c r="DE34" s="110">
        <f t="shared" si="110"/>
        <v>1830655</v>
      </c>
      <c r="DF34" s="110">
        <f t="shared" si="110"/>
        <v>483324</v>
      </c>
      <c r="DG34" s="110">
        <f t="shared" si="110"/>
        <v>7055908</v>
      </c>
      <c r="DH34" s="110">
        <f t="shared" si="110"/>
        <v>20115</v>
      </c>
      <c r="DI34" s="110">
        <f t="shared" si="110"/>
        <v>6027347</v>
      </c>
      <c r="DJ34" s="110">
        <f t="shared" si="110"/>
        <v>81182897</v>
      </c>
    </row>
    <row r="35" spans="1:114" s="112" customFormat="1" ht="12" customHeight="1">
      <c r="A35" s="108" t="s">
        <v>562</v>
      </c>
      <c r="B35" s="109" t="s">
        <v>563</v>
      </c>
      <c r="C35" s="108" t="s">
        <v>564</v>
      </c>
      <c r="D35" s="110">
        <f t="shared" si="0"/>
        <v>27997149</v>
      </c>
      <c r="E35" s="110">
        <f t="shared" si="1"/>
        <v>5459772</v>
      </c>
      <c r="F35" s="110">
        <v>983962</v>
      </c>
      <c r="G35" s="110">
        <v>5811</v>
      </c>
      <c r="H35" s="110">
        <v>1047490</v>
      </c>
      <c r="I35" s="110">
        <v>2590958</v>
      </c>
      <c r="J35" s="111" t="s">
        <v>729</v>
      </c>
      <c r="K35" s="110">
        <v>831551</v>
      </c>
      <c r="L35" s="110">
        <v>22537377</v>
      </c>
      <c r="M35" s="110">
        <f t="shared" si="2"/>
        <v>4855112</v>
      </c>
      <c r="N35" s="110">
        <f t="shared" si="3"/>
        <v>661140</v>
      </c>
      <c r="O35" s="110">
        <v>31788</v>
      </c>
      <c r="P35" s="110">
        <v>45696</v>
      </c>
      <c r="Q35" s="110">
        <v>6000</v>
      </c>
      <c r="R35" s="110">
        <v>460113</v>
      </c>
      <c r="S35" s="111" t="s">
        <v>729</v>
      </c>
      <c r="T35" s="110">
        <v>117543</v>
      </c>
      <c r="U35" s="110">
        <v>4193972</v>
      </c>
      <c r="V35" s="110">
        <f t="shared" ref="V35:AA35" si="111">+SUM(D35,M35)</f>
        <v>32852261</v>
      </c>
      <c r="W35" s="110">
        <f t="shared" si="111"/>
        <v>6120912</v>
      </c>
      <c r="X35" s="110">
        <f t="shared" si="111"/>
        <v>1015750</v>
      </c>
      <c r="Y35" s="110">
        <f t="shared" si="111"/>
        <v>51507</v>
      </c>
      <c r="Z35" s="110">
        <f t="shared" si="111"/>
        <v>1053490</v>
      </c>
      <c r="AA35" s="110">
        <f t="shared" si="111"/>
        <v>3051071</v>
      </c>
      <c r="AB35" s="111" t="s">
        <v>729</v>
      </c>
      <c r="AC35" s="110">
        <f t="shared" si="5"/>
        <v>949094</v>
      </c>
      <c r="AD35" s="110">
        <f t="shared" si="6"/>
        <v>26731349</v>
      </c>
      <c r="AE35" s="110">
        <f t="shared" si="7"/>
        <v>3995999</v>
      </c>
      <c r="AF35" s="110">
        <f t="shared" si="8"/>
        <v>3990928</v>
      </c>
      <c r="AG35" s="110">
        <v>364632</v>
      </c>
      <c r="AH35" s="110">
        <v>3002652</v>
      </c>
      <c r="AI35" s="110">
        <v>570745</v>
      </c>
      <c r="AJ35" s="110">
        <v>52899</v>
      </c>
      <c r="AK35" s="110">
        <v>5071</v>
      </c>
      <c r="AL35" s="110">
        <v>3053907</v>
      </c>
      <c r="AM35" s="110">
        <f t="shared" si="9"/>
        <v>18878777</v>
      </c>
      <c r="AN35" s="110">
        <f t="shared" si="10"/>
        <v>7240751</v>
      </c>
      <c r="AO35" s="110">
        <v>1912560</v>
      </c>
      <c r="AP35" s="110">
        <v>4013808</v>
      </c>
      <c r="AQ35" s="110">
        <v>1220682</v>
      </c>
      <c r="AR35" s="110">
        <v>93701</v>
      </c>
      <c r="AS35" s="110">
        <f t="shared" si="11"/>
        <v>3696664</v>
      </c>
      <c r="AT35" s="110">
        <v>499921</v>
      </c>
      <c r="AU35" s="110">
        <v>2713012</v>
      </c>
      <c r="AV35" s="110">
        <v>483731</v>
      </c>
      <c r="AW35" s="110">
        <v>102542</v>
      </c>
      <c r="AX35" s="110">
        <f t="shared" si="12"/>
        <v>7811486</v>
      </c>
      <c r="AY35" s="110">
        <v>2417906</v>
      </c>
      <c r="AZ35" s="110">
        <v>4033550</v>
      </c>
      <c r="BA35" s="110">
        <v>999505</v>
      </c>
      <c r="BB35" s="110">
        <v>360525</v>
      </c>
      <c r="BC35" s="110">
        <v>1584386</v>
      </c>
      <c r="BD35" s="110">
        <v>27334</v>
      </c>
      <c r="BE35" s="110">
        <v>484080</v>
      </c>
      <c r="BF35" s="110">
        <f t="shared" si="13"/>
        <v>23358856</v>
      </c>
      <c r="BG35" s="110">
        <f t="shared" si="14"/>
        <v>370503</v>
      </c>
      <c r="BH35" s="110">
        <f t="shared" si="15"/>
        <v>361961</v>
      </c>
      <c r="BI35" s="110">
        <v>43</v>
      </c>
      <c r="BJ35" s="110">
        <v>361820</v>
      </c>
      <c r="BK35" s="110">
        <v>98</v>
      </c>
      <c r="BL35" s="110">
        <v>0</v>
      </c>
      <c r="BM35" s="110">
        <v>8542</v>
      </c>
      <c r="BN35" s="110">
        <v>0</v>
      </c>
      <c r="BO35" s="110">
        <f t="shared" si="16"/>
        <v>2857332</v>
      </c>
      <c r="BP35" s="110">
        <f t="shared" si="17"/>
        <v>504754</v>
      </c>
      <c r="BQ35" s="110">
        <v>253210</v>
      </c>
      <c r="BR35" s="110">
        <v>167510</v>
      </c>
      <c r="BS35" s="110">
        <v>84034</v>
      </c>
      <c r="BT35" s="110">
        <v>0</v>
      </c>
      <c r="BU35" s="110">
        <f t="shared" si="18"/>
        <v>622603</v>
      </c>
      <c r="BV35" s="110">
        <v>60039</v>
      </c>
      <c r="BW35" s="110">
        <v>560793</v>
      </c>
      <c r="BX35" s="110">
        <v>1771</v>
      </c>
      <c r="BY35" s="110">
        <v>7668</v>
      </c>
      <c r="BZ35" s="110">
        <f t="shared" si="19"/>
        <v>1721108</v>
      </c>
      <c r="CA35" s="110">
        <v>691862</v>
      </c>
      <c r="CB35" s="110">
        <v>630423</v>
      </c>
      <c r="CC35" s="110">
        <v>187263</v>
      </c>
      <c r="CD35" s="110">
        <v>211560</v>
      </c>
      <c r="CE35" s="110">
        <v>1414412</v>
      </c>
      <c r="CF35" s="110">
        <v>1199</v>
      </c>
      <c r="CG35" s="110">
        <v>212865</v>
      </c>
      <c r="CH35" s="110">
        <f t="shared" si="20"/>
        <v>3440700</v>
      </c>
      <c r="CI35" s="110">
        <f t="shared" ref="CI35:CX35" si="112">SUM(AE35,+BG35)</f>
        <v>4366502</v>
      </c>
      <c r="CJ35" s="110">
        <f t="shared" si="112"/>
        <v>4352889</v>
      </c>
      <c r="CK35" s="110">
        <f t="shared" si="112"/>
        <v>364675</v>
      </c>
      <c r="CL35" s="110">
        <f t="shared" si="112"/>
        <v>3364472</v>
      </c>
      <c r="CM35" s="110">
        <f t="shared" si="112"/>
        <v>570843</v>
      </c>
      <c r="CN35" s="110">
        <f t="shared" si="112"/>
        <v>52899</v>
      </c>
      <c r="CO35" s="110">
        <f t="shared" si="112"/>
        <v>13613</v>
      </c>
      <c r="CP35" s="110">
        <f t="shared" si="112"/>
        <v>3053907</v>
      </c>
      <c r="CQ35" s="110">
        <f t="shared" si="112"/>
        <v>21736109</v>
      </c>
      <c r="CR35" s="110">
        <f t="shared" si="112"/>
        <v>7745505</v>
      </c>
      <c r="CS35" s="110">
        <f t="shared" si="112"/>
        <v>2165770</v>
      </c>
      <c r="CT35" s="110">
        <f t="shared" si="112"/>
        <v>4181318</v>
      </c>
      <c r="CU35" s="110">
        <f t="shared" si="112"/>
        <v>1304716</v>
      </c>
      <c r="CV35" s="110">
        <f t="shared" si="112"/>
        <v>93701</v>
      </c>
      <c r="CW35" s="110">
        <f t="shared" si="112"/>
        <v>4319267</v>
      </c>
      <c r="CX35" s="110">
        <f t="shared" si="112"/>
        <v>559960</v>
      </c>
      <c r="CY35" s="110">
        <f t="shared" ref="CY35:DJ35" si="113">SUM(AU35,+BW35)</f>
        <v>3273805</v>
      </c>
      <c r="CZ35" s="110">
        <f t="shared" si="113"/>
        <v>485502</v>
      </c>
      <c r="DA35" s="110">
        <f t="shared" si="113"/>
        <v>110210</v>
      </c>
      <c r="DB35" s="110">
        <f t="shared" si="113"/>
        <v>9532594</v>
      </c>
      <c r="DC35" s="110">
        <f t="shared" si="113"/>
        <v>3109768</v>
      </c>
      <c r="DD35" s="110">
        <f t="shared" si="113"/>
        <v>4663973</v>
      </c>
      <c r="DE35" s="110">
        <f t="shared" si="113"/>
        <v>1186768</v>
      </c>
      <c r="DF35" s="110">
        <f t="shared" si="113"/>
        <v>572085</v>
      </c>
      <c r="DG35" s="110">
        <f t="shared" si="113"/>
        <v>2998798</v>
      </c>
      <c r="DH35" s="110">
        <f t="shared" si="113"/>
        <v>28533</v>
      </c>
      <c r="DI35" s="110">
        <f t="shared" si="113"/>
        <v>696945</v>
      </c>
      <c r="DJ35" s="110">
        <f t="shared" si="113"/>
        <v>26799556</v>
      </c>
    </row>
    <row r="36" spans="1:114" s="112" customFormat="1" ht="12" customHeight="1">
      <c r="A36" s="108" t="s">
        <v>570</v>
      </c>
      <c r="B36" s="109" t="s">
        <v>571</v>
      </c>
      <c r="C36" s="108" t="s">
        <v>356</v>
      </c>
      <c r="D36" s="110">
        <f t="shared" si="0"/>
        <v>17814917</v>
      </c>
      <c r="E36" s="110">
        <f t="shared" si="1"/>
        <v>3118854</v>
      </c>
      <c r="F36" s="110">
        <v>532843</v>
      </c>
      <c r="G36" s="110">
        <v>30712</v>
      </c>
      <c r="H36" s="110">
        <v>567600</v>
      </c>
      <c r="I36" s="110">
        <v>1469945</v>
      </c>
      <c r="J36" s="111" t="s">
        <v>729</v>
      </c>
      <c r="K36" s="110">
        <v>517754</v>
      </c>
      <c r="L36" s="110">
        <v>14696063</v>
      </c>
      <c r="M36" s="110">
        <f t="shared" si="2"/>
        <v>7901395</v>
      </c>
      <c r="N36" s="110">
        <f t="shared" si="3"/>
        <v>1263003</v>
      </c>
      <c r="O36" s="110">
        <v>215027</v>
      </c>
      <c r="P36" s="110">
        <v>90351</v>
      </c>
      <c r="Q36" s="110">
        <v>731600</v>
      </c>
      <c r="R36" s="110">
        <v>49546</v>
      </c>
      <c r="S36" s="111" t="s">
        <v>729</v>
      </c>
      <c r="T36" s="110">
        <v>176479</v>
      </c>
      <c r="U36" s="110">
        <v>6638392</v>
      </c>
      <c r="V36" s="110">
        <f t="shared" ref="V36:AA36" si="114">+SUM(D36,M36)</f>
        <v>25716312</v>
      </c>
      <c r="W36" s="110">
        <f t="shared" si="114"/>
        <v>4381857</v>
      </c>
      <c r="X36" s="110">
        <f t="shared" si="114"/>
        <v>747870</v>
      </c>
      <c r="Y36" s="110">
        <f t="shared" si="114"/>
        <v>121063</v>
      </c>
      <c r="Z36" s="110">
        <f t="shared" si="114"/>
        <v>1299200</v>
      </c>
      <c r="AA36" s="110">
        <f t="shared" si="114"/>
        <v>1519491</v>
      </c>
      <c r="AB36" s="111" t="s">
        <v>729</v>
      </c>
      <c r="AC36" s="110">
        <f t="shared" si="5"/>
        <v>694233</v>
      </c>
      <c r="AD36" s="110">
        <f t="shared" si="6"/>
        <v>21334455</v>
      </c>
      <c r="AE36" s="110">
        <f t="shared" si="7"/>
        <v>2734676</v>
      </c>
      <c r="AF36" s="110">
        <f t="shared" si="8"/>
        <v>2733565</v>
      </c>
      <c r="AG36" s="110">
        <v>0</v>
      </c>
      <c r="AH36" s="110">
        <v>2541973</v>
      </c>
      <c r="AI36" s="110">
        <v>131360</v>
      </c>
      <c r="AJ36" s="110">
        <v>60232</v>
      </c>
      <c r="AK36" s="110">
        <v>1111</v>
      </c>
      <c r="AL36" s="110">
        <v>594697</v>
      </c>
      <c r="AM36" s="110">
        <f t="shared" si="9"/>
        <v>10979807</v>
      </c>
      <c r="AN36" s="110">
        <f t="shared" si="10"/>
        <v>3670978</v>
      </c>
      <c r="AO36" s="110">
        <v>1271868</v>
      </c>
      <c r="AP36" s="110">
        <v>1893514</v>
      </c>
      <c r="AQ36" s="110">
        <v>463748</v>
      </c>
      <c r="AR36" s="110">
        <v>41848</v>
      </c>
      <c r="AS36" s="110">
        <f t="shared" si="11"/>
        <v>2525945</v>
      </c>
      <c r="AT36" s="110">
        <v>460944</v>
      </c>
      <c r="AU36" s="110">
        <v>1926246</v>
      </c>
      <c r="AV36" s="110">
        <v>138755</v>
      </c>
      <c r="AW36" s="110">
        <v>60127</v>
      </c>
      <c r="AX36" s="110">
        <f t="shared" si="12"/>
        <v>4689033</v>
      </c>
      <c r="AY36" s="110">
        <v>2386222</v>
      </c>
      <c r="AZ36" s="110">
        <v>1741492</v>
      </c>
      <c r="BA36" s="110">
        <v>368950</v>
      </c>
      <c r="BB36" s="110">
        <v>192369</v>
      </c>
      <c r="BC36" s="110">
        <v>2961343</v>
      </c>
      <c r="BD36" s="110">
        <v>33724</v>
      </c>
      <c r="BE36" s="110">
        <v>544394</v>
      </c>
      <c r="BF36" s="110">
        <f t="shared" si="13"/>
        <v>14258877</v>
      </c>
      <c r="BG36" s="110">
        <f t="shared" si="14"/>
        <v>4039679</v>
      </c>
      <c r="BH36" s="110">
        <f t="shared" si="15"/>
        <v>4039679</v>
      </c>
      <c r="BI36" s="110">
        <v>0</v>
      </c>
      <c r="BJ36" s="110">
        <v>4039679</v>
      </c>
      <c r="BK36" s="110">
        <v>0</v>
      </c>
      <c r="BL36" s="110">
        <v>0</v>
      </c>
      <c r="BM36" s="110">
        <v>0</v>
      </c>
      <c r="BN36" s="110">
        <v>760444</v>
      </c>
      <c r="BO36" s="110">
        <f t="shared" si="16"/>
        <v>530650</v>
      </c>
      <c r="BP36" s="110">
        <f t="shared" si="17"/>
        <v>213218</v>
      </c>
      <c r="BQ36" s="110">
        <v>131263</v>
      </c>
      <c r="BR36" s="110">
        <v>33093</v>
      </c>
      <c r="BS36" s="110">
        <v>48862</v>
      </c>
      <c r="BT36" s="110">
        <v>0</v>
      </c>
      <c r="BU36" s="110">
        <f t="shared" si="18"/>
        <v>60923</v>
      </c>
      <c r="BV36" s="110">
        <v>11843</v>
      </c>
      <c r="BW36" s="110">
        <v>49080</v>
      </c>
      <c r="BX36" s="110">
        <v>0</v>
      </c>
      <c r="BY36" s="110">
        <v>10061</v>
      </c>
      <c r="BZ36" s="110">
        <f t="shared" si="19"/>
        <v>13429</v>
      </c>
      <c r="CA36" s="110">
        <v>4583</v>
      </c>
      <c r="CB36" s="110">
        <v>8036</v>
      </c>
      <c r="CC36" s="110">
        <v>0</v>
      </c>
      <c r="CD36" s="110">
        <v>810</v>
      </c>
      <c r="CE36" s="110">
        <v>2258870</v>
      </c>
      <c r="CF36" s="110">
        <v>233019</v>
      </c>
      <c r="CG36" s="110">
        <v>311752</v>
      </c>
      <c r="CH36" s="110">
        <f t="shared" si="20"/>
        <v>4882081</v>
      </c>
      <c r="CI36" s="110">
        <f t="shared" ref="CI36:CX36" si="115">SUM(AE36,+BG36)</f>
        <v>6774355</v>
      </c>
      <c r="CJ36" s="110">
        <f t="shared" si="115"/>
        <v>6773244</v>
      </c>
      <c r="CK36" s="110">
        <f t="shared" si="115"/>
        <v>0</v>
      </c>
      <c r="CL36" s="110">
        <f t="shared" si="115"/>
        <v>6581652</v>
      </c>
      <c r="CM36" s="110">
        <f t="shared" si="115"/>
        <v>131360</v>
      </c>
      <c r="CN36" s="110">
        <f t="shared" si="115"/>
        <v>60232</v>
      </c>
      <c r="CO36" s="110">
        <f t="shared" si="115"/>
        <v>1111</v>
      </c>
      <c r="CP36" s="110">
        <f t="shared" si="115"/>
        <v>1355141</v>
      </c>
      <c r="CQ36" s="110">
        <f t="shared" si="115"/>
        <v>11510457</v>
      </c>
      <c r="CR36" s="110">
        <f t="shared" si="115"/>
        <v>3884196</v>
      </c>
      <c r="CS36" s="110">
        <f t="shared" si="115"/>
        <v>1403131</v>
      </c>
      <c r="CT36" s="110">
        <f t="shared" si="115"/>
        <v>1926607</v>
      </c>
      <c r="CU36" s="110">
        <f t="shared" si="115"/>
        <v>512610</v>
      </c>
      <c r="CV36" s="110">
        <f t="shared" si="115"/>
        <v>41848</v>
      </c>
      <c r="CW36" s="110">
        <f t="shared" si="115"/>
        <v>2586868</v>
      </c>
      <c r="CX36" s="110">
        <f t="shared" si="115"/>
        <v>472787</v>
      </c>
      <c r="CY36" s="110">
        <f t="shared" ref="CY36:DJ36" si="116">SUM(AU36,+BW36)</f>
        <v>1975326</v>
      </c>
      <c r="CZ36" s="110">
        <f t="shared" si="116"/>
        <v>138755</v>
      </c>
      <c r="DA36" s="110">
        <f t="shared" si="116"/>
        <v>70188</v>
      </c>
      <c r="DB36" s="110">
        <f t="shared" si="116"/>
        <v>4702462</v>
      </c>
      <c r="DC36" s="110">
        <f t="shared" si="116"/>
        <v>2390805</v>
      </c>
      <c r="DD36" s="110">
        <f t="shared" si="116"/>
        <v>1749528</v>
      </c>
      <c r="DE36" s="110">
        <f t="shared" si="116"/>
        <v>368950</v>
      </c>
      <c r="DF36" s="110">
        <f t="shared" si="116"/>
        <v>193179</v>
      </c>
      <c r="DG36" s="110">
        <f t="shared" si="116"/>
        <v>5220213</v>
      </c>
      <c r="DH36" s="110">
        <f t="shared" si="116"/>
        <v>266743</v>
      </c>
      <c r="DI36" s="110">
        <f t="shared" si="116"/>
        <v>856146</v>
      </c>
      <c r="DJ36" s="110">
        <f t="shared" si="116"/>
        <v>19140958</v>
      </c>
    </row>
    <row r="37" spans="1:114" s="112" customFormat="1" ht="12" customHeight="1">
      <c r="A37" s="108" t="s">
        <v>579</v>
      </c>
      <c r="B37" s="109" t="s">
        <v>580</v>
      </c>
      <c r="C37" s="108" t="s">
        <v>391</v>
      </c>
      <c r="D37" s="110">
        <f t="shared" si="0"/>
        <v>7544700</v>
      </c>
      <c r="E37" s="110">
        <f t="shared" si="1"/>
        <v>2525675</v>
      </c>
      <c r="F37" s="110">
        <v>8900</v>
      </c>
      <c r="G37" s="110">
        <v>17412</v>
      </c>
      <c r="H37" s="110">
        <v>255156</v>
      </c>
      <c r="I37" s="110">
        <v>1637392</v>
      </c>
      <c r="J37" s="111" t="s">
        <v>729</v>
      </c>
      <c r="K37" s="110">
        <v>606815</v>
      </c>
      <c r="L37" s="110">
        <v>5019025</v>
      </c>
      <c r="M37" s="110">
        <f t="shared" si="2"/>
        <v>1406940</v>
      </c>
      <c r="N37" s="110">
        <f t="shared" si="3"/>
        <v>468276</v>
      </c>
      <c r="O37" s="110">
        <v>264</v>
      </c>
      <c r="P37" s="110">
        <v>464</v>
      </c>
      <c r="Q37" s="110">
        <v>442427</v>
      </c>
      <c r="R37" s="110">
        <v>22670</v>
      </c>
      <c r="S37" s="111" t="s">
        <v>729</v>
      </c>
      <c r="T37" s="110">
        <v>2451</v>
      </c>
      <c r="U37" s="110">
        <v>938664</v>
      </c>
      <c r="V37" s="110">
        <f t="shared" ref="V37:AA37" si="117">+SUM(D37,M37)</f>
        <v>8951640</v>
      </c>
      <c r="W37" s="110">
        <f t="shared" si="117"/>
        <v>2993951</v>
      </c>
      <c r="X37" s="110">
        <f t="shared" si="117"/>
        <v>9164</v>
      </c>
      <c r="Y37" s="110">
        <f t="shared" si="117"/>
        <v>17876</v>
      </c>
      <c r="Z37" s="110">
        <f t="shared" si="117"/>
        <v>697583</v>
      </c>
      <c r="AA37" s="110">
        <f t="shared" si="117"/>
        <v>1660062</v>
      </c>
      <c r="AB37" s="111" t="s">
        <v>729</v>
      </c>
      <c r="AC37" s="110">
        <f t="shared" si="5"/>
        <v>609266</v>
      </c>
      <c r="AD37" s="110">
        <f t="shared" si="6"/>
        <v>5957689</v>
      </c>
      <c r="AE37" s="110">
        <f t="shared" si="7"/>
        <v>227148</v>
      </c>
      <c r="AF37" s="110">
        <f t="shared" si="8"/>
        <v>227148</v>
      </c>
      <c r="AG37" s="110">
        <v>0</v>
      </c>
      <c r="AH37" s="110">
        <v>227148</v>
      </c>
      <c r="AI37" s="110">
        <v>0</v>
      </c>
      <c r="AJ37" s="110">
        <v>0</v>
      </c>
      <c r="AK37" s="110">
        <v>0</v>
      </c>
      <c r="AL37" s="110">
        <v>138750</v>
      </c>
      <c r="AM37" s="110">
        <f t="shared" si="9"/>
        <v>5156404</v>
      </c>
      <c r="AN37" s="110">
        <f t="shared" si="10"/>
        <v>443950</v>
      </c>
      <c r="AO37" s="110">
        <v>318899</v>
      </c>
      <c r="AP37" s="110">
        <v>57476</v>
      </c>
      <c r="AQ37" s="110">
        <v>67575</v>
      </c>
      <c r="AR37" s="110">
        <v>0</v>
      </c>
      <c r="AS37" s="110">
        <f t="shared" si="11"/>
        <v>889202</v>
      </c>
      <c r="AT37" s="110">
        <v>227795</v>
      </c>
      <c r="AU37" s="110">
        <v>661343</v>
      </c>
      <c r="AV37" s="110">
        <v>64</v>
      </c>
      <c r="AW37" s="110">
        <v>0</v>
      </c>
      <c r="AX37" s="110">
        <f t="shared" si="12"/>
        <v>3821695</v>
      </c>
      <c r="AY37" s="110">
        <v>2337297</v>
      </c>
      <c r="AZ37" s="110">
        <v>1456024</v>
      </c>
      <c r="BA37" s="110">
        <v>3302</v>
      </c>
      <c r="BB37" s="110">
        <v>25072</v>
      </c>
      <c r="BC37" s="110">
        <v>1666689</v>
      </c>
      <c r="BD37" s="110">
        <v>1557</v>
      </c>
      <c r="BE37" s="110">
        <v>355709</v>
      </c>
      <c r="BF37" s="110">
        <f t="shared" si="13"/>
        <v>5739261</v>
      </c>
      <c r="BG37" s="110">
        <f t="shared" si="14"/>
        <v>0</v>
      </c>
      <c r="BH37" s="110">
        <f t="shared" si="15"/>
        <v>0</v>
      </c>
      <c r="BI37" s="110">
        <v>0</v>
      </c>
      <c r="BJ37" s="110">
        <v>0</v>
      </c>
      <c r="BK37" s="110">
        <v>0</v>
      </c>
      <c r="BL37" s="110">
        <v>0</v>
      </c>
      <c r="BM37" s="110">
        <v>0</v>
      </c>
      <c r="BN37" s="110">
        <v>633231</v>
      </c>
      <c r="BO37" s="110">
        <f t="shared" si="16"/>
        <v>85558</v>
      </c>
      <c r="BP37" s="110">
        <f t="shared" si="17"/>
        <v>31580</v>
      </c>
      <c r="BQ37" s="110">
        <v>28641</v>
      </c>
      <c r="BR37" s="110">
        <v>1239</v>
      </c>
      <c r="BS37" s="110">
        <v>1700</v>
      </c>
      <c r="BT37" s="110">
        <v>0</v>
      </c>
      <c r="BU37" s="110">
        <f t="shared" si="18"/>
        <v>37291</v>
      </c>
      <c r="BV37" s="110">
        <v>22996</v>
      </c>
      <c r="BW37" s="110">
        <v>14295</v>
      </c>
      <c r="BX37" s="110">
        <v>0</v>
      </c>
      <c r="BY37" s="110">
        <v>0</v>
      </c>
      <c r="BZ37" s="110">
        <f t="shared" si="19"/>
        <v>16687</v>
      </c>
      <c r="CA37" s="110">
        <v>11004</v>
      </c>
      <c r="CB37" s="110">
        <v>3705</v>
      </c>
      <c r="CC37" s="110">
        <v>0</v>
      </c>
      <c r="CD37" s="110">
        <v>1978</v>
      </c>
      <c r="CE37" s="110">
        <v>687447</v>
      </c>
      <c r="CF37" s="110">
        <v>0</v>
      </c>
      <c r="CG37" s="110">
        <v>704</v>
      </c>
      <c r="CH37" s="110">
        <f t="shared" si="20"/>
        <v>86262</v>
      </c>
      <c r="CI37" s="110">
        <f t="shared" ref="CI37:CW37" si="118">SUM(AE37,+BG37)</f>
        <v>227148</v>
      </c>
      <c r="CJ37" s="110">
        <f t="shared" si="118"/>
        <v>227148</v>
      </c>
      <c r="CK37" s="110">
        <f t="shared" si="118"/>
        <v>0</v>
      </c>
      <c r="CL37" s="110">
        <f t="shared" si="118"/>
        <v>227148</v>
      </c>
      <c r="CM37" s="110">
        <f t="shared" si="118"/>
        <v>0</v>
      </c>
      <c r="CN37" s="110">
        <f t="shared" si="118"/>
        <v>0</v>
      </c>
      <c r="CO37" s="110">
        <f t="shared" si="118"/>
        <v>0</v>
      </c>
      <c r="CP37" s="110">
        <f t="shared" si="118"/>
        <v>771981</v>
      </c>
      <c r="CQ37" s="110">
        <f t="shared" si="118"/>
        <v>5241962</v>
      </c>
      <c r="CR37" s="110">
        <f t="shared" si="118"/>
        <v>475530</v>
      </c>
      <c r="CS37" s="110">
        <f t="shared" si="118"/>
        <v>347540</v>
      </c>
      <c r="CT37" s="110">
        <f t="shared" si="118"/>
        <v>58715</v>
      </c>
      <c r="CU37" s="110">
        <f t="shared" si="118"/>
        <v>69275</v>
      </c>
      <c r="CV37" s="110">
        <f t="shared" si="118"/>
        <v>0</v>
      </c>
      <c r="CW37" s="110">
        <f t="shared" si="118"/>
        <v>926493</v>
      </c>
      <c r="CX37" s="110">
        <f>SUM(AT37,+BV37)</f>
        <v>250791</v>
      </c>
      <c r="CY37" s="110">
        <f>SUM(AU37,+BW37)</f>
        <v>675638</v>
      </c>
      <c r="CZ37" s="110">
        <f>SUM(AV37,+BX37)</f>
        <v>64</v>
      </c>
      <c r="DA37" s="110">
        <f>SUM(AW37,+BY37)</f>
        <v>0</v>
      </c>
      <c r="DB37" s="110">
        <f t="shared" ref="DB37:DJ37" si="119">SUM(AX37,+BZ37)</f>
        <v>3838382</v>
      </c>
      <c r="DC37" s="110">
        <f t="shared" si="119"/>
        <v>2348301</v>
      </c>
      <c r="DD37" s="110">
        <f t="shared" si="119"/>
        <v>1459729</v>
      </c>
      <c r="DE37" s="110">
        <f t="shared" si="119"/>
        <v>3302</v>
      </c>
      <c r="DF37" s="110">
        <f t="shared" si="119"/>
        <v>27050</v>
      </c>
      <c r="DG37" s="110">
        <f t="shared" si="119"/>
        <v>2354136</v>
      </c>
      <c r="DH37" s="110">
        <f t="shared" si="119"/>
        <v>1557</v>
      </c>
      <c r="DI37" s="110">
        <f t="shared" si="119"/>
        <v>356413</v>
      </c>
      <c r="DJ37" s="110">
        <f t="shared" si="119"/>
        <v>5825523</v>
      </c>
    </row>
    <row r="38" spans="1:114" s="112" customFormat="1" ht="12" customHeight="1">
      <c r="A38" s="108" t="s">
        <v>584</v>
      </c>
      <c r="B38" s="109" t="s">
        <v>585</v>
      </c>
      <c r="C38" s="108" t="s">
        <v>391</v>
      </c>
      <c r="D38" s="110">
        <f t="shared" si="0"/>
        <v>10652291</v>
      </c>
      <c r="E38" s="110">
        <f t="shared" si="1"/>
        <v>4308883</v>
      </c>
      <c r="F38" s="110">
        <v>537500</v>
      </c>
      <c r="G38" s="110">
        <v>17599</v>
      </c>
      <c r="H38" s="110">
        <v>877300</v>
      </c>
      <c r="I38" s="110">
        <v>1879654</v>
      </c>
      <c r="J38" s="111" t="s">
        <v>729</v>
      </c>
      <c r="K38" s="110">
        <v>996830</v>
      </c>
      <c r="L38" s="110">
        <v>6343408</v>
      </c>
      <c r="M38" s="110">
        <f t="shared" si="2"/>
        <v>2175461</v>
      </c>
      <c r="N38" s="110">
        <f t="shared" si="3"/>
        <v>357714</v>
      </c>
      <c r="O38" s="110">
        <v>142359</v>
      </c>
      <c r="P38" s="110">
        <v>0</v>
      </c>
      <c r="Q38" s="110">
        <v>19200</v>
      </c>
      <c r="R38" s="110">
        <v>182398</v>
      </c>
      <c r="S38" s="111" t="s">
        <v>729</v>
      </c>
      <c r="T38" s="110">
        <v>13757</v>
      </c>
      <c r="U38" s="110">
        <v>1817747</v>
      </c>
      <c r="V38" s="110">
        <f t="shared" ref="V38:AA38" si="120">+SUM(D38,M38)</f>
        <v>12827752</v>
      </c>
      <c r="W38" s="110">
        <f t="shared" si="120"/>
        <v>4666597</v>
      </c>
      <c r="X38" s="110">
        <f t="shared" si="120"/>
        <v>679859</v>
      </c>
      <c r="Y38" s="110">
        <f t="shared" si="120"/>
        <v>17599</v>
      </c>
      <c r="Z38" s="110">
        <f t="shared" si="120"/>
        <v>896500</v>
      </c>
      <c r="AA38" s="110">
        <f t="shared" si="120"/>
        <v>2062052</v>
      </c>
      <c r="AB38" s="111" t="s">
        <v>729</v>
      </c>
      <c r="AC38" s="110">
        <f t="shared" si="5"/>
        <v>1010587</v>
      </c>
      <c r="AD38" s="110">
        <f t="shared" si="6"/>
        <v>8161155</v>
      </c>
      <c r="AE38" s="110">
        <f t="shared" si="7"/>
        <v>1054582</v>
      </c>
      <c r="AF38" s="110">
        <f t="shared" si="8"/>
        <v>1008210</v>
      </c>
      <c r="AG38" s="110">
        <v>0</v>
      </c>
      <c r="AH38" s="110">
        <v>752750</v>
      </c>
      <c r="AI38" s="110">
        <v>97367</v>
      </c>
      <c r="AJ38" s="110">
        <v>158093</v>
      </c>
      <c r="AK38" s="110">
        <v>46372</v>
      </c>
      <c r="AL38" s="110">
        <v>20679</v>
      </c>
      <c r="AM38" s="110">
        <f t="shared" si="9"/>
        <v>7137677</v>
      </c>
      <c r="AN38" s="110">
        <f t="shared" si="10"/>
        <v>1173709</v>
      </c>
      <c r="AO38" s="110">
        <v>899815</v>
      </c>
      <c r="AP38" s="110">
        <v>165336</v>
      </c>
      <c r="AQ38" s="110">
        <v>95317</v>
      </c>
      <c r="AR38" s="110">
        <v>13241</v>
      </c>
      <c r="AS38" s="110">
        <f t="shared" si="11"/>
        <v>975334</v>
      </c>
      <c r="AT38" s="110">
        <v>41091</v>
      </c>
      <c r="AU38" s="110">
        <v>681028</v>
      </c>
      <c r="AV38" s="110">
        <v>253215</v>
      </c>
      <c r="AW38" s="110">
        <v>77868</v>
      </c>
      <c r="AX38" s="110">
        <f t="shared" si="12"/>
        <v>4910766</v>
      </c>
      <c r="AY38" s="110">
        <v>2006392</v>
      </c>
      <c r="AZ38" s="110">
        <v>2640151</v>
      </c>
      <c r="BA38" s="110">
        <v>189945</v>
      </c>
      <c r="BB38" s="110">
        <v>74278</v>
      </c>
      <c r="BC38" s="110">
        <v>2133225</v>
      </c>
      <c r="BD38" s="110">
        <v>0</v>
      </c>
      <c r="BE38" s="110">
        <v>306128</v>
      </c>
      <c r="BF38" s="110">
        <f t="shared" si="13"/>
        <v>8498387</v>
      </c>
      <c r="BG38" s="110">
        <f t="shared" si="14"/>
        <v>723125</v>
      </c>
      <c r="BH38" s="110">
        <f t="shared" si="15"/>
        <v>723125</v>
      </c>
      <c r="BI38" s="110">
        <v>15930</v>
      </c>
      <c r="BJ38" s="110">
        <v>696924</v>
      </c>
      <c r="BK38" s="110">
        <v>0</v>
      </c>
      <c r="BL38" s="110">
        <v>10271</v>
      </c>
      <c r="BM38" s="110">
        <v>0</v>
      </c>
      <c r="BN38" s="110">
        <v>0</v>
      </c>
      <c r="BO38" s="110">
        <f t="shared" si="16"/>
        <v>1175404</v>
      </c>
      <c r="BP38" s="110">
        <f t="shared" si="17"/>
        <v>235958</v>
      </c>
      <c r="BQ38" s="110">
        <v>152220</v>
      </c>
      <c r="BR38" s="110">
        <v>0</v>
      </c>
      <c r="BS38" s="110">
        <v>83738</v>
      </c>
      <c r="BT38" s="110">
        <v>0</v>
      </c>
      <c r="BU38" s="110">
        <f t="shared" si="18"/>
        <v>287681</v>
      </c>
      <c r="BV38" s="110">
        <v>41919</v>
      </c>
      <c r="BW38" s="110">
        <v>245762</v>
      </c>
      <c r="BX38" s="110">
        <v>0</v>
      </c>
      <c r="BY38" s="110">
        <v>0</v>
      </c>
      <c r="BZ38" s="110">
        <f t="shared" si="19"/>
        <v>651765</v>
      </c>
      <c r="CA38" s="110">
        <v>57264</v>
      </c>
      <c r="CB38" s="110">
        <v>569781</v>
      </c>
      <c r="CC38" s="110">
        <v>0</v>
      </c>
      <c r="CD38" s="110">
        <v>24720</v>
      </c>
      <c r="CE38" s="110">
        <v>273474</v>
      </c>
      <c r="CF38" s="110">
        <v>0</v>
      </c>
      <c r="CG38" s="110">
        <v>3458</v>
      </c>
      <c r="CH38" s="110">
        <f t="shared" si="20"/>
        <v>1901987</v>
      </c>
      <c r="CI38" s="110">
        <f t="shared" ref="CI38:CX38" si="121">SUM(AE38,+BG38)</f>
        <v>1777707</v>
      </c>
      <c r="CJ38" s="110">
        <f t="shared" si="121"/>
        <v>1731335</v>
      </c>
      <c r="CK38" s="110">
        <f t="shared" si="121"/>
        <v>15930</v>
      </c>
      <c r="CL38" s="110">
        <f t="shared" si="121"/>
        <v>1449674</v>
      </c>
      <c r="CM38" s="110">
        <f t="shared" si="121"/>
        <v>97367</v>
      </c>
      <c r="CN38" s="110">
        <f t="shared" si="121"/>
        <v>168364</v>
      </c>
      <c r="CO38" s="110">
        <f t="shared" si="121"/>
        <v>46372</v>
      </c>
      <c r="CP38" s="110">
        <f t="shared" si="121"/>
        <v>20679</v>
      </c>
      <c r="CQ38" s="110">
        <f t="shared" si="121"/>
        <v>8313081</v>
      </c>
      <c r="CR38" s="110">
        <f t="shared" si="121"/>
        <v>1409667</v>
      </c>
      <c r="CS38" s="110">
        <f t="shared" si="121"/>
        <v>1052035</v>
      </c>
      <c r="CT38" s="110">
        <f t="shared" si="121"/>
        <v>165336</v>
      </c>
      <c r="CU38" s="110">
        <f t="shared" si="121"/>
        <v>179055</v>
      </c>
      <c r="CV38" s="110">
        <f t="shared" si="121"/>
        <v>13241</v>
      </c>
      <c r="CW38" s="110">
        <f t="shared" si="121"/>
        <v>1263015</v>
      </c>
      <c r="CX38" s="110">
        <f t="shared" si="121"/>
        <v>83010</v>
      </c>
      <c r="CY38" s="110">
        <f t="shared" ref="CY38:DJ38" si="122">SUM(AU38,+BW38)</f>
        <v>926790</v>
      </c>
      <c r="CZ38" s="110">
        <f t="shared" si="122"/>
        <v>253215</v>
      </c>
      <c r="DA38" s="110">
        <f t="shared" si="122"/>
        <v>77868</v>
      </c>
      <c r="DB38" s="110">
        <f t="shared" si="122"/>
        <v>5562531</v>
      </c>
      <c r="DC38" s="110">
        <f t="shared" si="122"/>
        <v>2063656</v>
      </c>
      <c r="DD38" s="110">
        <f t="shared" si="122"/>
        <v>3209932</v>
      </c>
      <c r="DE38" s="110">
        <f t="shared" si="122"/>
        <v>189945</v>
      </c>
      <c r="DF38" s="110">
        <f t="shared" si="122"/>
        <v>98998</v>
      </c>
      <c r="DG38" s="110">
        <f t="shared" si="122"/>
        <v>2406699</v>
      </c>
      <c r="DH38" s="110">
        <f t="shared" si="122"/>
        <v>0</v>
      </c>
      <c r="DI38" s="110">
        <f t="shared" si="122"/>
        <v>309586</v>
      </c>
      <c r="DJ38" s="110">
        <f t="shared" si="122"/>
        <v>10400374</v>
      </c>
    </row>
    <row r="39" spans="1:114" s="112" customFormat="1" ht="12" customHeight="1">
      <c r="A39" s="108" t="s">
        <v>595</v>
      </c>
      <c r="B39" s="109" t="s">
        <v>596</v>
      </c>
      <c r="C39" s="108" t="s">
        <v>380</v>
      </c>
      <c r="D39" s="110">
        <f t="shared" si="0"/>
        <v>25177969</v>
      </c>
      <c r="E39" s="110">
        <f t="shared" si="1"/>
        <v>6796843</v>
      </c>
      <c r="F39" s="110">
        <v>590831</v>
      </c>
      <c r="G39" s="110">
        <v>2558</v>
      </c>
      <c r="H39" s="110">
        <v>1048000</v>
      </c>
      <c r="I39" s="110">
        <v>3566559</v>
      </c>
      <c r="J39" s="111" t="s">
        <v>729</v>
      </c>
      <c r="K39" s="110">
        <v>1588895</v>
      </c>
      <c r="L39" s="110">
        <v>18381126</v>
      </c>
      <c r="M39" s="110">
        <f t="shared" si="2"/>
        <v>5547703</v>
      </c>
      <c r="N39" s="110">
        <f t="shared" si="3"/>
        <v>597550</v>
      </c>
      <c r="O39" s="110">
        <v>8415</v>
      </c>
      <c r="P39" s="110">
        <v>12354</v>
      </c>
      <c r="Q39" s="110">
        <v>279500</v>
      </c>
      <c r="R39" s="110">
        <v>272266</v>
      </c>
      <c r="S39" s="111" t="s">
        <v>729</v>
      </c>
      <c r="T39" s="110">
        <v>25015</v>
      </c>
      <c r="U39" s="110">
        <v>4950153</v>
      </c>
      <c r="V39" s="110">
        <f t="shared" ref="V39:AA39" si="123">+SUM(D39,M39)</f>
        <v>30725672</v>
      </c>
      <c r="W39" s="110">
        <f t="shared" si="123"/>
        <v>7394393</v>
      </c>
      <c r="X39" s="110">
        <f t="shared" si="123"/>
        <v>599246</v>
      </c>
      <c r="Y39" s="110">
        <f t="shared" si="123"/>
        <v>14912</v>
      </c>
      <c r="Z39" s="110">
        <f t="shared" si="123"/>
        <v>1327500</v>
      </c>
      <c r="AA39" s="110">
        <f t="shared" si="123"/>
        <v>3838825</v>
      </c>
      <c r="AB39" s="111" t="s">
        <v>729</v>
      </c>
      <c r="AC39" s="110">
        <f t="shared" si="5"/>
        <v>1613910</v>
      </c>
      <c r="AD39" s="110">
        <f t="shared" si="6"/>
        <v>23331279</v>
      </c>
      <c r="AE39" s="110">
        <f t="shared" si="7"/>
        <v>1123201</v>
      </c>
      <c r="AF39" s="110">
        <f t="shared" si="8"/>
        <v>1075609</v>
      </c>
      <c r="AG39" s="110">
        <v>4445</v>
      </c>
      <c r="AH39" s="110">
        <v>289481</v>
      </c>
      <c r="AI39" s="110">
        <v>766844</v>
      </c>
      <c r="AJ39" s="110">
        <v>14839</v>
      </c>
      <c r="AK39" s="110">
        <v>47592</v>
      </c>
      <c r="AL39" s="110">
        <v>159164</v>
      </c>
      <c r="AM39" s="110">
        <f t="shared" si="9"/>
        <v>19519501</v>
      </c>
      <c r="AN39" s="110">
        <f t="shared" si="10"/>
        <v>5526570</v>
      </c>
      <c r="AO39" s="110">
        <v>1183314</v>
      </c>
      <c r="AP39" s="110">
        <v>2715054</v>
      </c>
      <c r="AQ39" s="110">
        <v>1341960</v>
      </c>
      <c r="AR39" s="110">
        <v>286242</v>
      </c>
      <c r="AS39" s="110">
        <f t="shared" si="11"/>
        <v>2308588</v>
      </c>
      <c r="AT39" s="110">
        <v>440851</v>
      </c>
      <c r="AU39" s="110">
        <v>1416310</v>
      </c>
      <c r="AV39" s="110">
        <v>451427</v>
      </c>
      <c r="AW39" s="110">
        <v>111305</v>
      </c>
      <c r="AX39" s="110">
        <f t="shared" si="12"/>
        <v>11550551</v>
      </c>
      <c r="AY39" s="110">
        <v>4785777</v>
      </c>
      <c r="AZ39" s="110">
        <v>6193044</v>
      </c>
      <c r="BA39" s="110">
        <v>490231</v>
      </c>
      <c r="BB39" s="110">
        <v>81499</v>
      </c>
      <c r="BC39" s="110">
        <v>3218617</v>
      </c>
      <c r="BD39" s="110">
        <v>22487</v>
      </c>
      <c r="BE39" s="110">
        <v>1157486</v>
      </c>
      <c r="BF39" s="110">
        <f t="shared" si="13"/>
        <v>21800188</v>
      </c>
      <c r="BG39" s="110">
        <f t="shared" si="14"/>
        <v>333942</v>
      </c>
      <c r="BH39" s="110">
        <f t="shared" si="15"/>
        <v>294678</v>
      </c>
      <c r="BI39" s="110">
        <v>3013</v>
      </c>
      <c r="BJ39" s="110">
        <v>261906</v>
      </c>
      <c r="BK39" s="110">
        <v>0</v>
      </c>
      <c r="BL39" s="110">
        <v>29759</v>
      </c>
      <c r="BM39" s="110">
        <v>39264</v>
      </c>
      <c r="BN39" s="110">
        <v>127561</v>
      </c>
      <c r="BO39" s="110">
        <f t="shared" si="16"/>
        <v>3107882</v>
      </c>
      <c r="BP39" s="110">
        <f t="shared" si="17"/>
        <v>796130</v>
      </c>
      <c r="BQ39" s="110">
        <v>449213</v>
      </c>
      <c r="BR39" s="110">
        <v>273714</v>
      </c>
      <c r="BS39" s="110">
        <v>73203</v>
      </c>
      <c r="BT39" s="110">
        <v>0</v>
      </c>
      <c r="BU39" s="110">
        <f t="shared" si="18"/>
        <v>1437655</v>
      </c>
      <c r="BV39" s="110">
        <v>44450</v>
      </c>
      <c r="BW39" s="110">
        <v>1390215</v>
      </c>
      <c r="BX39" s="110">
        <v>2990</v>
      </c>
      <c r="BY39" s="110">
        <v>0</v>
      </c>
      <c r="BZ39" s="110">
        <f t="shared" si="19"/>
        <v>874097</v>
      </c>
      <c r="CA39" s="110">
        <v>211204</v>
      </c>
      <c r="CB39" s="110">
        <v>632990</v>
      </c>
      <c r="CC39" s="110">
        <v>18463</v>
      </c>
      <c r="CD39" s="110">
        <v>11440</v>
      </c>
      <c r="CE39" s="110">
        <v>1614129</v>
      </c>
      <c r="CF39" s="110">
        <v>0</v>
      </c>
      <c r="CG39" s="110">
        <v>364189</v>
      </c>
      <c r="CH39" s="110">
        <f t="shared" si="20"/>
        <v>3806013</v>
      </c>
      <c r="CI39" s="110">
        <f t="shared" ref="CI39:CX39" si="124">SUM(AE39,+BG39)</f>
        <v>1457143</v>
      </c>
      <c r="CJ39" s="110">
        <f t="shared" si="124"/>
        <v>1370287</v>
      </c>
      <c r="CK39" s="110">
        <f t="shared" si="124"/>
        <v>7458</v>
      </c>
      <c r="CL39" s="110">
        <f t="shared" si="124"/>
        <v>551387</v>
      </c>
      <c r="CM39" s="110">
        <f t="shared" si="124"/>
        <v>766844</v>
      </c>
      <c r="CN39" s="110">
        <f t="shared" si="124"/>
        <v>44598</v>
      </c>
      <c r="CO39" s="110">
        <f t="shared" si="124"/>
        <v>86856</v>
      </c>
      <c r="CP39" s="110">
        <f t="shared" si="124"/>
        <v>286725</v>
      </c>
      <c r="CQ39" s="110">
        <f t="shared" si="124"/>
        <v>22627383</v>
      </c>
      <c r="CR39" s="110">
        <f t="shared" si="124"/>
        <v>6322700</v>
      </c>
      <c r="CS39" s="110">
        <f t="shared" si="124"/>
        <v>1632527</v>
      </c>
      <c r="CT39" s="110">
        <f t="shared" si="124"/>
        <v>2988768</v>
      </c>
      <c r="CU39" s="110">
        <f t="shared" si="124"/>
        <v>1415163</v>
      </c>
      <c r="CV39" s="110">
        <f t="shared" si="124"/>
        <v>286242</v>
      </c>
      <c r="CW39" s="110">
        <f t="shared" si="124"/>
        <v>3746243</v>
      </c>
      <c r="CX39" s="110">
        <f t="shared" si="124"/>
        <v>485301</v>
      </c>
      <c r="CY39" s="110">
        <f t="shared" ref="CY39:DJ39" si="125">SUM(AU39,+BW39)</f>
        <v>2806525</v>
      </c>
      <c r="CZ39" s="110">
        <f t="shared" si="125"/>
        <v>454417</v>
      </c>
      <c r="DA39" s="110">
        <f t="shared" si="125"/>
        <v>111305</v>
      </c>
      <c r="DB39" s="110">
        <f t="shared" si="125"/>
        <v>12424648</v>
      </c>
      <c r="DC39" s="110">
        <f t="shared" si="125"/>
        <v>4996981</v>
      </c>
      <c r="DD39" s="110">
        <f t="shared" si="125"/>
        <v>6826034</v>
      </c>
      <c r="DE39" s="110">
        <f t="shared" si="125"/>
        <v>508694</v>
      </c>
      <c r="DF39" s="110">
        <f t="shared" si="125"/>
        <v>92939</v>
      </c>
      <c r="DG39" s="110">
        <f t="shared" si="125"/>
        <v>4832746</v>
      </c>
      <c r="DH39" s="110">
        <f t="shared" si="125"/>
        <v>22487</v>
      </c>
      <c r="DI39" s="110">
        <f t="shared" si="125"/>
        <v>1521675</v>
      </c>
      <c r="DJ39" s="110">
        <f t="shared" si="125"/>
        <v>25606201</v>
      </c>
    </row>
    <row r="40" spans="1:114" s="112" customFormat="1" ht="12" customHeight="1">
      <c r="A40" s="108" t="s">
        <v>292</v>
      </c>
      <c r="B40" s="109" t="s">
        <v>738</v>
      </c>
      <c r="C40" s="108" t="s">
        <v>4</v>
      </c>
      <c r="D40" s="110">
        <v>39922628</v>
      </c>
      <c r="E40" s="110">
        <v>11710305</v>
      </c>
      <c r="F40" s="110">
        <v>1781434</v>
      </c>
      <c r="G40" s="110">
        <v>46355</v>
      </c>
      <c r="H40" s="110">
        <v>2762200</v>
      </c>
      <c r="I40" s="110">
        <v>5176819</v>
      </c>
      <c r="J40" s="111" t="s">
        <v>729</v>
      </c>
      <c r="K40" s="110">
        <v>1943497</v>
      </c>
      <c r="L40" s="110">
        <v>28212323</v>
      </c>
      <c r="M40" s="110">
        <v>5556140</v>
      </c>
      <c r="N40" s="110">
        <v>1126545</v>
      </c>
      <c r="O40" s="110">
        <v>83820</v>
      </c>
      <c r="P40" s="110">
        <v>6386</v>
      </c>
      <c r="Q40" s="110">
        <v>467700</v>
      </c>
      <c r="R40" s="110">
        <v>490779</v>
      </c>
      <c r="S40" s="111" t="s">
        <v>729</v>
      </c>
      <c r="T40" s="110">
        <v>77860</v>
      </c>
      <c r="U40" s="110">
        <v>4429595</v>
      </c>
      <c r="V40" s="110">
        <v>45478768</v>
      </c>
      <c r="W40" s="110">
        <v>12836850</v>
      </c>
      <c r="X40" s="110">
        <v>1865254</v>
      </c>
      <c r="Y40" s="110">
        <v>52741</v>
      </c>
      <c r="Z40" s="110">
        <v>3229900</v>
      </c>
      <c r="AA40" s="110">
        <v>5667598</v>
      </c>
      <c r="AB40" s="111" t="s">
        <v>729</v>
      </c>
      <c r="AC40" s="110">
        <v>2021357</v>
      </c>
      <c r="AD40" s="110">
        <v>32641918</v>
      </c>
      <c r="AE40" s="110">
        <v>5326048</v>
      </c>
      <c r="AF40" s="110">
        <v>5290095</v>
      </c>
      <c r="AG40" s="110">
        <v>0</v>
      </c>
      <c r="AH40" s="110">
        <v>4161465</v>
      </c>
      <c r="AI40" s="110">
        <v>1127105</v>
      </c>
      <c r="AJ40" s="110">
        <v>1525</v>
      </c>
      <c r="AK40" s="110">
        <v>35953</v>
      </c>
      <c r="AL40" s="110">
        <v>674876</v>
      </c>
      <c r="AM40" s="110">
        <v>30248445</v>
      </c>
      <c r="AN40" s="110">
        <v>6788540</v>
      </c>
      <c r="AO40" s="110">
        <v>2083830</v>
      </c>
      <c r="AP40" s="110">
        <v>3624958</v>
      </c>
      <c r="AQ40" s="110">
        <v>824369</v>
      </c>
      <c r="AR40" s="110">
        <v>255383</v>
      </c>
      <c r="AS40" s="110">
        <v>5329011</v>
      </c>
      <c r="AT40" s="110">
        <v>435609</v>
      </c>
      <c r="AU40" s="110">
        <v>4470313</v>
      </c>
      <c r="AV40" s="110">
        <v>423089</v>
      </c>
      <c r="AW40" s="110">
        <v>90046</v>
      </c>
      <c r="AX40" s="110">
        <v>18036068</v>
      </c>
      <c r="AY40" s="110">
        <v>7542443</v>
      </c>
      <c r="AZ40" s="110">
        <v>9291760</v>
      </c>
      <c r="BA40" s="110">
        <v>565376</v>
      </c>
      <c r="BB40" s="110">
        <v>636489</v>
      </c>
      <c r="BC40" s="110">
        <v>3110350</v>
      </c>
      <c r="BD40" s="110">
        <v>4780</v>
      </c>
      <c r="BE40" s="110">
        <v>562909</v>
      </c>
      <c r="BF40" s="110">
        <v>36137402</v>
      </c>
      <c r="BG40" s="110">
        <v>568401</v>
      </c>
      <c r="BH40" s="110">
        <v>558585</v>
      </c>
      <c r="BI40" s="110">
        <v>28947</v>
      </c>
      <c r="BJ40" s="110">
        <v>448476</v>
      </c>
      <c r="BK40" s="110">
        <v>81162</v>
      </c>
      <c r="BL40" s="110">
        <v>0</v>
      </c>
      <c r="BM40" s="110">
        <v>9816</v>
      </c>
      <c r="BN40" s="110">
        <v>883</v>
      </c>
      <c r="BO40" s="110">
        <v>3739523</v>
      </c>
      <c r="BP40" s="110">
        <v>587988</v>
      </c>
      <c r="BQ40" s="110">
        <v>291482</v>
      </c>
      <c r="BR40" s="110">
        <v>121369</v>
      </c>
      <c r="BS40" s="110">
        <v>175137</v>
      </c>
      <c r="BT40" s="110">
        <v>0</v>
      </c>
      <c r="BU40" s="110">
        <v>1046233</v>
      </c>
      <c r="BV40" s="110">
        <v>72853</v>
      </c>
      <c r="BW40" s="110">
        <v>736710</v>
      </c>
      <c r="BX40" s="110">
        <v>236670</v>
      </c>
      <c r="BY40" s="110">
        <v>0</v>
      </c>
      <c r="BZ40" s="110">
        <v>2105302</v>
      </c>
      <c r="CA40" s="110">
        <v>1119489</v>
      </c>
      <c r="CB40" s="110">
        <v>920946</v>
      </c>
      <c r="CC40" s="110">
        <v>22255</v>
      </c>
      <c r="CD40" s="110">
        <v>42612</v>
      </c>
      <c r="CE40" s="110">
        <v>1138835</v>
      </c>
      <c r="CF40" s="110">
        <v>0</v>
      </c>
      <c r="CG40" s="110">
        <v>108498</v>
      </c>
      <c r="CH40" s="110">
        <v>4416422</v>
      </c>
      <c r="CI40" s="110">
        <v>5894449</v>
      </c>
      <c r="CJ40" s="110">
        <v>5848680</v>
      </c>
      <c r="CK40" s="110">
        <v>28947</v>
      </c>
      <c r="CL40" s="110">
        <v>4609941</v>
      </c>
      <c r="CM40" s="110">
        <v>1208267</v>
      </c>
      <c r="CN40" s="110">
        <v>1525</v>
      </c>
      <c r="CO40" s="110">
        <v>45769</v>
      </c>
      <c r="CP40" s="110">
        <v>675759</v>
      </c>
      <c r="CQ40" s="110">
        <v>33987968</v>
      </c>
      <c r="CR40" s="110">
        <v>7376528</v>
      </c>
      <c r="CS40" s="110">
        <v>2375312</v>
      </c>
      <c r="CT40" s="110">
        <v>3746327</v>
      </c>
      <c r="CU40" s="110">
        <v>999506</v>
      </c>
      <c r="CV40" s="110">
        <v>255383</v>
      </c>
      <c r="CW40" s="110">
        <v>6375244</v>
      </c>
      <c r="CX40" s="110">
        <v>508462</v>
      </c>
      <c r="CY40" s="110">
        <v>5207023</v>
      </c>
      <c r="CZ40" s="110">
        <v>659759</v>
      </c>
      <c r="DA40" s="110">
        <v>90046</v>
      </c>
      <c r="DB40" s="110">
        <v>20141370</v>
      </c>
      <c r="DC40" s="110">
        <v>8661932</v>
      </c>
      <c r="DD40" s="110">
        <v>10212706</v>
      </c>
      <c r="DE40" s="110">
        <v>587631</v>
      </c>
      <c r="DF40" s="110">
        <v>679101</v>
      </c>
      <c r="DG40" s="110">
        <v>4249185</v>
      </c>
      <c r="DH40" s="110">
        <v>4780</v>
      </c>
      <c r="DI40" s="110">
        <v>671407</v>
      </c>
      <c r="DJ40" s="110">
        <v>40553824</v>
      </c>
    </row>
    <row r="41" spans="1:114" s="112" customFormat="1" ht="12" customHeight="1">
      <c r="A41" s="108" t="s">
        <v>607</v>
      </c>
      <c r="B41" s="109" t="s">
        <v>608</v>
      </c>
      <c r="C41" s="108" t="s">
        <v>391</v>
      </c>
      <c r="D41" s="110">
        <f t="shared" si="0"/>
        <v>22123694</v>
      </c>
      <c r="E41" s="110">
        <f t="shared" si="1"/>
        <v>5937860</v>
      </c>
      <c r="F41" s="110">
        <v>1441104</v>
      </c>
      <c r="G41" s="110">
        <v>41979</v>
      </c>
      <c r="H41" s="110">
        <v>865200</v>
      </c>
      <c r="I41" s="110">
        <v>2289817</v>
      </c>
      <c r="J41" s="111" t="s">
        <v>729</v>
      </c>
      <c r="K41" s="110">
        <v>1299760</v>
      </c>
      <c r="L41" s="110">
        <v>16185834</v>
      </c>
      <c r="M41" s="110">
        <f t="shared" si="2"/>
        <v>3265231</v>
      </c>
      <c r="N41" s="110">
        <f t="shared" si="3"/>
        <v>431541</v>
      </c>
      <c r="O41" s="110">
        <v>35312</v>
      </c>
      <c r="P41" s="110">
        <v>2932</v>
      </c>
      <c r="Q41" s="110">
        <v>54400</v>
      </c>
      <c r="R41" s="110">
        <v>319331</v>
      </c>
      <c r="S41" s="111" t="s">
        <v>729</v>
      </c>
      <c r="T41" s="110">
        <v>19566</v>
      </c>
      <c r="U41" s="110">
        <v>2833690</v>
      </c>
      <c r="V41" s="110">
        <f t="shared" ref="V41:AA41" si="126">+SUM(D41,M41)</f>
        <v>25388925</v>
      </c>
      <c r="W41" s="110">
        <f t="shared" si="126"/>
        <v>6369401</v>
      </c>
      <c r="X41" s="110">
        <f t="shared" si="126"/>
        <v>1476416</v>
      </c>
      <c r="Y41" s="110">
        <f t="shared" si="126"/>
        <v>44911</v>
      </c>
      <c r="Z41" s="110">
        <f t="shared" si="126"/>
        <v>919600</v>
      </c>
      <c r="AA41" s="110">
        <f t="shared" si="126"/>
        <v>2609148</v>
      </c>
      <c r="AB41" s="111" t="s">
        <v>729</v>
      </c>
      <c r="AC41" s="110">
        <f t="shared" si="5"/>
        <v>1319326</v>
      </c>
      <c r="AD41" s="110">
        <f t="shared" si="6"/>
        <v>19019524</v>
      </c>
      <c r="AE41" s="110">
        <f t="shared" si="7"/>
        <v>2702608</v>
      </c>
      <c r="AF41" s="110">
        <f t="shared" si="8"/>
        <v>2702608</v>
      </c>
      <c r="AG41" s="110">
        <v>0</v>
      </c>
      <c r="AH41" s="110">
        <v>734378</v>
      </c>
      <c r="AI41" s="110">
        <v>176323</v>
      </c>
      <c r="AJ41" s="110">
        <v>1791907</v>
      </c>
      <c r="AK41" s="110">
        <v>0</v>
      </c>
      <c r="AL41" s="110">
        <v>0</v>
      </c>
      <c r="AM41" s="110">
        <f t="shared" si="9"/>
        <v>16417873</v>
      </c>
      <c r="AN41" s="110">
        <f t="shared" si="10"/>
        <v>5176265</v>
      </c>
      <c r="AO41" s="110">
        <v>1403270</v>
      </c>
      <c r="AP41" s="110">
        <v>2828471</v>
      </c>
      <c r="AQ41" s="110">
        <v>711527</v>
      </c>
      <c r="AR41" s="110">
        <v>232997</v>
      </c>
      <c r="AS41" s="110">
        <f t="shared" si="11"/>
        <v>2798455</v>
      </c>
      <c r="AT41" s="110">
        <v>292018</v>
      </c>
      <c r="AU41" s="110">
        <v>2305821</v>
      </c>
      <c r="AV41" s="110">
        <v>200616</v>
      </c>
      <c r="AW41" s="110">
        <v>77490</v>
      </c>
      <c r="AX41" s="110">
        <f t="shared" si="12"/>
        <v>8365663</v>
      </c>
      <c r="AY41" s="110">
        <v>3651039</v>
      </c>
      <c r="AZ41" s="110">
        <v>3326308</v>
      </c>
      <c r="BA41" s="110">
        <v>381588</v>
      </c>
      <c r="BB41" s="110">
        <v>1006728</v>
      </c>
      <c r="BC41" s="110">
        <v>2245669</v>
      </c>
      <c r="BD41" s="110">
        <v>0</v>
      </c>
      <c r="BE41" s="110">
        <v>757544</v>
      </c>
      <c r="BF41" s="110">
        <f t="shared" si="13"/>
        <v>19878025</v>
      </c>
      <c r="BG41" s="110">
        <f t="shared" si="14"/>
        <v>34036</v>
      </c>
      <c r="BH41" s="110">
        <f t="shared" si="15"/>
        <v>34036</v>
      </c>
      <c r="BI41" s="110">
        <v>9763</v>
      </c>
      <c r="BJ41" s="110">
        <v>24273</v>
      </c>
      <c r="BK41" s="110">
        <v>0</v>
      </c>
      <c r="BL41" s="110">
        <v>0</v>
      </c>
      <c r="BM41" s="110">
        <v>0</v>
      </c>
      <c r="BN41" s="110">
        <v>0</v>
      </c>
      <c r="BO41" s="110">
        <f t="shared" si="16"/>
        <v>2386794</v>
      </c>
      <c r="BP41" s="110">
        <f t="shared" si="17"/>
        <v>295128</v>
      </c>
      <c r="BQ41" s="110">
        <v>179976</v>
      </c>
      <c r="BR41" s="110">
        <v>0</v>
      </c>
      <c r="BS41" s="110">
        <v>115152</v>
      </c>
      <c r="BT41" s="110">
        <v>0</v>
      </c>
      <c r="BU41" s="110">
        <f t="shared" si="18"/>
        <v>781704</v>
      </c>
      <c r="BV41" s="110">
        <v>10791</v>
      </c>
      <c r="BW41" s="110">
        <v>760327</v>
      </c>
      <c r="BX41" s="110">
        <v>10586</v>
      </c>
      <c r="BY41" s="110">
        <v>5112</v>
      </c>
      <c r="BZ41" s="110">
        <f t="shared" si="19"/>
        <v>1304850</v>
      </c>
      <c r="CA41" s="110">
        <v>545516</v>
      </c>
      <c r="CB41" s="110">
        <v>544552</v>
      </c>
      <c r="CC41" s="110">
        <v>20407</v>
      </c>
      <c r="CD41" s="110">
        <v>194375</v>
      </c>
      <c r="CE41" s="110">
        <v>654502</v>
      </c>
      <c r="CF41" s="110">
        <v>0</v>
      </c>
      <c r="CG41" s="110">
        <v>189899</v>
      </c>
      <c r="CH41" s="110">
        <f t="shared" si="20"/>
        <v>2610729</v>
      </c>
      <c r="CI41" s="110">
        <f t="shared" ref="CI41:CW41" si="127">SUM(AE41,+BG41)</f>
        <v>2736644</v>
      </c>
      <c r="CJ41" s="110">
        <f t="shared" si="127"/>
        <v>2736644</v>
      </c>
      <c r="CK41" s="110">
        <f t="shared" si="127"/>
        <v>9763</v>
      </c>
      <c r="CL41" s="110">
        <f t="shared" si="127"/>
        <v>758651</v>
      </c>
      <c r="CM41" s="110">
        <f t="shared" si="127"/>
        <v>176323</v>
      </c>
      <c r="CN41" s="110">
        <f t="shared" si="127"/>
        <v>1791907</v>
      </c>
      <c r="CO41" s="110">
        <f t="shared" si="127"/>
        <v>0</v>
      </c>
      <c r="CP41" s="110">
        <f t="shared" si="127"/>
        <v>0</v>
      </c>
      <c r="CQ41" s="110">
        <f t="shared" si="127"/>
        <v>18804667</v>
      </c>
      <c r="CR41" s="110">
        <f t="shared" si="127"/>
        <v>5471393</v>
      </c>
      <c r="CS41" s="110">
        <f t="shared" si="127"/>
        <v>1583246</v>
      </c>
      <c r="CT41" s="110">
        <f t="shared" si="127"/>
        <v>2828471</v>
      </c>
      <c r="CU41" s="110">
        <f t="shared" si="127"/>
        <v>826679</v>
      </c>
      <c r="CV41" s="110">
        <f t="shared" si="127"/>
        <v>232997</v>
      </c>
      <c r="CW41" s="110">
        <f t="shared" si="127"/>
        <v>3580159</v>
      </c>
      <c r="CX41" s="110">
        <f t="shared" ref="CX40:DA41" si="128">SUM(AT41,+BV41)</f>
        <v>302809</v>
      </c>
      <c r="CY41" s="110">
        <f t="shared" si="128"/>
        <v>3066148</v>
      </c>
      <c r="CZ41" s="110">
        <f t="shared" si="128"/>
        <v>211202</v>
      </c>
      <c r="DA41" s="110">
        <f t="shared" si="128"/>
        <v>82602</v>
      </c>
      <c r="DB41" s="110">
        <f t="shared" ref="DB41:DJ41" si="129">SUM(AX41,+BZ41)</f>
        <v>9670513</v>
      </c>
      <c r="DC41" s="110">
        <f t="shared" si="129"/>
        <v>4196555</v>
      </c>
      <c r="DD41" s="110">
        <f t="shared" si="129"/>
        <v>3870860</v>
      </c>
      <c r="DE41" s="110">
        <f t="shared" si="129"/>
        <v>401995</v>
      </c>
      <c r="DF41" s="110">
        <f t="shared" si="129"/>
        <v>1201103</v>
      </c>
      <c r="DG41" s="110">
        <f t="shared" si="129"/>
        <v>2900171</v>
      </c>
      <c r="DH41" s="110">
        <f t="shared" si="129"/>
        <v>0</v>
      </c>
      <c r="DI41" s="110">
        <f t="shared" si="129"/>
        <v>947443</v>
      </c>
      <c r="DJ41" s="110">
        <f t="shared" si="129"/>
        <v>22488754</v>
      </c>
    </row>
    <row r="42" spans="1:114" s="112" customFormat="1" ht="12" customHeight="1">
      <c r="A42" s="108" t="s">
        <v>614</v>
      </c>
      <c r="B42" s="109" t="s">
        <v>615</v>
      </c>
      <c r="C42" s="108" t="s">
        <v>359</v>
      </c>
      <c r="D42" s="110">
        <f t="shared" si="0"/>
        <v>13650755</v>
      </c>
      <c r="E42" s="110">
        <f t="shared" si="1"/>
        <v>1279050</v>
      </c>
      <c r="F42" s="110">
        <v>6958</v>
      </c>
      <c r="G42" s="110">
        <v>15789</v>
      </c>
      <c r="H42" s="110">
        <v>303700</v>
      </c>
      <c r="I42" s="110">
        <v>676024</v>
      </c>
      <c r="J42" s="111" t="s">
        <v>729</v>
      </c>
      <c r="K42" s="110">
        <v>276579</v>
      </c>
      <c r="L42" s="110">
        <v>12371705</v>
      </c>
      <c r="M42" s="110">
        <f t="shared" si="2"/>
        <v>2462609</v>
      </c>
      <c r="N42" s="110">
        <f t="shared" si="3"/>
        <v>367586</v>
      </c>
      <c r="O42" s="110">
        <v>1923</v>
      </c>
      <c r="P42" s="110">
        <v>1204</v>
      </c>
      <c r="Q42" s="110">
        <v>36200</v>
      </c>
      <c r="R42" s="110">
        <v>303568</v>
      </c>
      <c r="S42" s="111" t="s">
        <v>729</v>
      </c>
      <c r="T42" s="110">
        <v>24691</v>
      </c>
      <c r="U42" s="110">
        <v>2095023</v>
      </c>
      <c r="V42" s="110">
        <f t="shared" ref="V42:AA42" si="130">+SUM(D42,M42)</f>
        <v>16113364</v>
      </c>
      <c r="W42" s="110">
        <f t="shared" si="130"/>
        <v>1646636</v>
      </c>
      <c r="X42" s="110">
        <f t="shared" si="130"/>
        <v>8881</v>
      </c>
      <c r="Y42" s="110">
        <f t="shared" si="130"/>
        <v>16993</v>
      </c>
      <c r="Z42" s="110">
        <f t="shared" si="130"/>
        <v>339900</v>
      </c>
      <c r="AA42" s="110">
        <f t="shared" si="130"/>
        <v>979592</v>
      </c>
      <c r="AB42" s="111" t="s">
        <v>729</v>
      </c>
      <c r="AC42" s="110">
        <f t="shared" si="5"/>
        <v>301270</v>
      </c>
      <c r="AD42" s="110">
        <f t="shared" si="6"/>
        <v>14466728</v>
      </c>
      <c r="AE42" s="110">
        <f t="shared" si="7"/>
        <v>470998</v>
      </c>
      <c r="AF42" s="110">
        <f t="shared" si="8"/>
        <v>454966</v>
      </c>
      <c r="AG42" s="110">
        <v>12204</v>
      </c>
      <c r="AH42" s="110">
        <v>438986</v>
      </c>
      <c r="AI42" s="110">
        <v>3366</v>
      </c>
      <c r="AJ42" s="110">
        <v>410</v>
      </c>
      <c r="AK42" s="110">
        <v>16032</v>
      </c>
      <c r="AL42" s="110">
        <v>917757</v>
      </c>
      <c r="AM42" s="110">
        <f t="shared" si="9"/>
        <v>9436560</v>
      </c>
      <c r="AN42" s="110">
        <f t="shared" si="10"/>
        <v>4140778</v>
      </c>
      <c r="AO42" s="110">
        <v>1490254</v>
      </c>
      <c r="AP42" s="110">
        <v>2040201</v>
      </c>
      <c r="AQ42" s="110">
        <v>541516</v>
      </c>
      <c r="AR42" s="110">
        <v>68807</v>
      </c>
      <c r="AS42" s="110">
        <f t="shared" si="11"/>
        <v>1938536</v>
      </c>
      <c r="AT42" s="110">
        <v>433999</v>
      </c>
      <c r="AU42" s="110">
        <v>1210191</v>
      </c>
      <c r="AV42" s="110">
        <v>294346</v>
      </c>
      <c r="AW42" s="110">
        <v>89644</v>
      </c>
      <c r="AX42" s="110">
        <f t="shared" si="12"/>
        <v>3247647</v>
      </c>
      <c r="AY42" s="110">
        <v>551338</v>
      </c>
      <c r="AZ42" s="110">
        <v>1776766</v>
      </c>
      <c r="BA42" s="110">
        <v>830593</v>
      </c>
      <c r="BB42" s="110">
        <v>88950</v>
      </c>
      <c r="BC42" s="110">
        <v>2599593</v>
      </c>
      <c r="BD42" s="110">
        <v>19955</v>
      </c>
      <c r="BE42" s="110">
        <v>225847</v>
      </c>
      <c r="BF42" s="110">
        <f t="shared" si="13"/>
        <v>10133405</v>
      </c>
      <c r="BG42" s="110">
        <f t="shared" si="14"/>
        <v>110372</v>
      </c>
      <c r="BH42" s="110">
        <f t="shared" si="15"/>
        <v>110372</v>
      </c>
      <c r="BI42" s="110">
        <v>0</v>
      </c>
      <c r="BJ42" s="110">
        <v>110372</v>
      </c>
      <c r="BK42" s="110">
        <v>0</v>
      </c>
      <c r="BL42" s="110">
        <v>0</v>
      </c>
      <c r="BM42" s="110">
        <v>0</v>
      </c>
      <c r="BN42" s="110">
        <v>0</v>
      </c>
      <c r="BO42" s="110">
        <f t="shared" si="16"/>
        <v>1234730</v>
      </c>
      <c r="BP42" s="110">
        <f t="shared" si="17"/>
        <v>316285</v>
      </c>
      <c r="BQ42" s="110">
        <v>194687</v>
      </c>
      <c r="BR42" s="110">
        <v>0</v>
      </c>
      <c r="BS42" s="110">
        <v>121598</v>
      </c>
      <c r="BT42" s="110">
        <v>0</v>
      </c>
      <c r="BU42" s="110">
        <f t="shared" si="18"/>
        <v>532975</v>
      </c>
      <c r="BV42" s="110">
        <v>908</v>
      </c>
      <c r="BW42" s="110">
        <v>529498</v>
      </c>
      <c r="BX42" s="110">
        <v>2569</v>
      </c>
      <c r="BY42" s="110">
        <v>0</v>
      </c>
      <c r="BZ42" s="110">
        <f t="shared" si="19"/>
        <v>384790</v>
      </c>
      <c r="CA42" s="110">
        <v>78823</v>
      </c>
      <c r="CB42" s="110">
        <v>293305</v>
      </c>
      <c r="CC42" s="110">
        <v>3334</v>
      </c>
      <c r="CD42" s="110">
        <v>9328</v>
      </c>
      <c r="CE42" s="110">
        <v>990845</v>
      </c>
      <c r="CF42" s="110">
        <v>680</v>
      </c>
      <c r="CG42" s="110">
        <v>126662</v>
      </c>
      <c r="CH42" s="110">
        <f t="shared" si="20"/>
        <v>1471764</v>
      </c>
      <c r="CI42" s="110">
        <f t="shared" ref="CI42:CX42" si="131">SUM(AE42,+BG42)</f>
        <v>581370</v>
      </c>
      <c r="CJ42" s="110">
        <f t="shared" si="131"/>
        <v>565338</v>
      </c>
      <c r="CK42" s="110">
        <f t="shared" si="131"/>
        <v>12204</v>
      </c>
      <c r="CL42" s="110">
        <f t="shared" si="131"/>
        <v>549358</v>
      </c>
      <c r="CM42" s="110">
        <f t="shared" si="131"/>
        <v>3366</v>
      </c>
      <c r="CN42" s="110">
        <f t="shared" si="131"/>
        <v>410</v>
      </c>
      <c r="CO42" s="110">
        <f t="shared" si="131"/>
        <v>16032</v>
      </c>
      <c r="CP42" s="110">
        <f t="shared" si="131"/>
        <v>917757</v>
      </c>
      <c r="CQ42" s="110">
        <f t="shared" si="131"/>
        <v>10671290</v>
      </c>
      <c r="CR42" s="110">
        <f t="shared" si="131"/>
        <v>4457063</v>
      </c>
      <c r="CS42" s="110">
        <f t="shared" si="131"/>
        <v>1684941</v>
      </c>
      <c r="CT42" s="110">
        <f t="shared" si="131"/>
        <v>2040201</v>
      </c>
      <c r="CU42" s="110">
        <f t="shared" si="131"/>
        <v>663114</v>
      </c>
      <c r="CV42" s="110">
        <f t="shared" si="131"/>
        <v>68807</v>
      </c>
      <c r="CW42" s="110">
        <f t="shared" si="131"/>
        <v>2471511</v>
      </c>
      <c r="CX42" s="110">
        <f t="shared" si="131"/>
        <v>434907</v>
      </c>
      <c r="CY42" s="110">
        <f t="shared" ref="CY42:DJ42" si="132">SUM(AU42,+BW42)</f>
        <v>1739689</v>
      </c>
      <c r="CZ42" s="110">
        <f t="shared" si="132"/>
        <v>296915</v>
      </c>
      <c r="DA42" s="110">
        <f t="shared" si="132"/>
        <v>89644</v>
      </c>
      <c r="DB42" s="110">
        <f t="shared" si="132"/>
        <v>3632437</v>
      </c>
      <c r="DC42" s="110">
        <f t="shared" si="132"/>
        <v>630161</v>
      </c>
      <c r="DD42" s="110">
        <f t="shared" si="132"/>
        <v>2070071</v>
      </c>
      <c r="DE42" s="110">
        <f t="shared" si="132"/>
        <v>833927</v>
      </c>
      <c r="DF42" s="110">
        <f t="shared" si="132"/>
        <v>98278</v>
      </c>
      <c r="DG42" s="110">
        <f t="shared" si="132"/>
        <v>3590438</v>
      </c>
      <c r="DH42" s="110">
        <f t="shared" si="132"/>
        <v>20635</v>
      </c>
      <c r="DI42" s="110">
        <f t="shared" si="132"/>
        <v>352509</v>
      </c>
      <c r="DJ42" s="110">
        <f t="shared" si="132"/>
        <v>11605169</v>
      </c>
    </row>
    <row r="43" spans="1:114" s="112" customFormat="1" ht="12" customHeight="1">
      <c r="A43" s="108" t="s">
        <v>623</v>
      </c>
      <c r="B43" s="109" t="s">
        <v>624</v>
      </c>
      <c r="C43" s="108" t="s">
        <v>391</v>
      </c>
      <c r="D43" s="110">
        <f t="shared" si="0"/>
        <v>14452745</v>
      </c>
      <c r="E43" s="110">
        <f t="shared" si="1"/>
        <v>3721514</v>
      </c>
      <c r="F43" s="110">
        <v>499655</v>
      </c>
      <c r="G43" s="110">
        <v>1177</v>
      </c>
      <c r="H43" s="110">
        <v>738500</v>
      </c>
      <c r="I43" s="110">
        <v>2092086</v>
      </c>
      <c r="J43" s="111" t="s">
        <v>729</v>
      </c>
      <c r="K43" s="110">
        <v>390096</v>
      </c>
      <c r="L43" s="110">
        <v>10731231</v>
      </c>
      <c r="M43" s="110">
        <f t="shared" si="2"/>
        <v>2457043</v>
      </c>
      <c r="N43" s="110">
        <f t="shared" si="3"/>
        <v>899915</v>
      </c>
      <c r="O43" s="110">
        <v>0</v>
      </c>
      <c r="P43" s="110">
        <v>0</v>
      </c>
      <c r="Q43" s="110">
        <v>34200</v>
      </c>
      <c r="R43" s="110">
        <v>743972</v>
      </c>
      <c r="S43" s="111" t="s">
        <v>729</v>
      </c>
      <c r="T43" s="110">
        <v>121743</v>
      </c>
      <c r="U43" s="110">
        <v>1557128</v>
      </c>
      <c r="V43" s="110">
        <f t="shared" ref="V43:AA43" si="133">+SUM(D43,M43)</f>
        <v>16909788</v>
      </c>
      <c r="W43" s="110">
        <f t="shared" si="133"/>
        <v>4621429</v>
      </c>
      <c r="X43" s="110">
        <f t="shared" si="133"/>
        <v>499655</v>
      </c>
      <c r="Y43" s="110">
        <f t="shared" si="133"/>
        <v>1177</v>
      </c>
      <c r="Z43" s="110">
        <f t="shared" si="133"/>
        <v>772700</v>
      </c>
      <c r="AA43" s="110">
        <f t="shared" si="133"/>
        <v>2836058</v>
      </c>
      <c r="AB43" s="111" t="s">
        <v>729</v>
      </c>
      <c r="AC43" s="110">
        <f t="shared" si="5"/>
        <v>511839</v>
      </c>
      <c r="AD43" s="110">
        <f t="shared" si="6"/>
        <v>12288359</v>
      </c>
      <c r="AE43" s="110">
        <f t="shared" si="7"/>
        <v>2482935</v>
      </c>
      <c r="AF43" s="110">
        <f t="shared" si="8"/>
        <v>2482935</v>
      </c>
      <c r="AG43" s="110">
        <v>51807</v>
      </c>
      <c r="AH43" s="110">
        <v>2118270</v>
      </c>
      <c r="AI43" s="110">
        <v>310963</v>
      </c>
      <c r="AJ43" s="110">
        <v>1895</v>
      </c>
      <c r="AK43" s="110">
        <v>0</v>
      </c>
      <c r="AL43" s="110">
        <v>584671</v>
      </c>
      <c r="AM43" s="110">
        <f t="shared" si="9"/>
        <v>8936856</v>
      </c>
      <c r="AN43" s="110">
        <f t="shared" si="10"/>
        <v>3114800</v>
      </c>
      <c r="AO43" s="110">
        <v>930238</v>
      </c>
      <c r="AP43" s="110">
        <v>1852402</v>
      </c>
      <c r="AQ43" s="110">
        <v>257549</v>
      </c>
      <c r="AR43" s="110">
        <v>74611</v>
      </c>
      <c r="AS43" s="110">
        <f t="shared" si="11"/>
        <v>805758</v>
      </c>
      <c r="AT43" s="110">
        <v>368151</v>
      </c>
      <c r="AU43" s="110">
        <v>308467</v>
      </c>
      <c r="AV43" s="110">
        <v>129140</v>
      </c>
      <c r="AW43" s="110">
        <v>65357</v>
      </c>
      <c r="AX43" s="110">
        <f t="shared" si="12"/>
        <v>4950941</v>
      </c>
      <c r="AY43" s="110">
        <v>2444608</v>
      </c>
      <c r="AZ43" s="110">
        <v>2081119</v>
      </c>
      <c r="BA43" s="110">
        <v>358712</v>
      </c>
      <c r="BB43" s="110">
        <v>66502</v>
      </c>
      <c r="BC43" s="110">
        <v>1963939</v>
      </c>
      <c r="BD43" s="110">
        <v>0</v>
      </c>
      <c r="BE43" s="110">
        <v>484344</v>
      </c>
      <c r="BF43" s="110">
        <f t="shared" si="13"/>
        <v>11904135</v>
      </c>
      <c r="BG43" s="110">
        <f t="shared" si="14"/>
        <v>38311</v>
      </c>
      <c r="BH43" s="110">
        <f t="shared" si="15"/>
        <v>38311</v>
      </c>
      <c r="BI43" s="110">
        <v>12721</v>
      </c>
      <c r="BJ43" s="110">
        <v>2283</v>
      </c>
      <c r="BK43" s="110">
        <v>23246</v>
      </c>
      <c r="BL43" s="110">
        <v>61</v>
      </c>
      <c r="BM43" s="110">
        <v>0</v>
      </c>
      <c r="BN43" s="110">
        <v>60548</v>
      </c>
      <c r="BO43" s="110">
        <f t="shared" si="16"/>
        <v>1716441</v>
      </c>
      <c r="BP43" s="110">
        <f t="shared" si="17"/>
        <v>500179</v>
      </c>
      <c r="BQ43" s="110">
        <v>238130</v>
      </c>
      <c r="BR43" s="110">
        <v>202467</v>
      </c>
      <c r="BS43" s="110">
        <v>34036</v>
      </c>
      <c r="BT43" s="110">
        <v>25546</v>
      </c>
      <c r="BU43" s="110">
        <f t="shared" si="18"/>
        <v>464273</v>
      </c>
      <c r="BV43" s="110">
        <v>156485</v>
      </c>
      <c r="BW43" s="110">
        <v>210901</v>
      </c>
      <c r="BX43" s="110">
        <v>96887</v>
      </c>
      <c r="BY43" s="110">
        <v>26317</v>
      </c>
      <c r="BZ43" s="110">
        <f t="shared" si="19"/>
        <v>725672</v>
      </c>
      <c r="CA43" s="110">
        <v>308962</v>
      </c>
      <c r="CB43" s="110">
        <v>197639</v>
      </c>
      <c r="CC43" s="110">
        <v>190046</v>
      </c>
      <c r="CD43" s="110">
        <v>29025</v>
      </c>
      <c r="CE43" s="110">
        <v>601418</v>
      </c>
      <c r="CF43" s="110">
        <v>0</v>
      </c>
      <c r="CG43" s="110">
        <v>40325</v>
      </c>
      <c r="CH43" s="110">
        <f t="shared" si="20"/>
        <v>1795077</v>
      </c>
      <c r="CI43" s="110">
        <f t="shared" ref="CI43:CW43" si="134">SUM(AE43,+BG43)</f>
        <v>2521246</v>
      </c>
      <c r="CJ43" s="110">
        <f t="shared" si="134"/>
        <v>2521246</v>
      </c>
      <c r="CK43" s="110">
        <f t="shared" si="134"/>
        <v>64528</v>
      </c>
      <c r="CL43" s="110">
        <f t="shared" si="134"/>
        <v>2120553</v>
      </c>
      <c r="CM43" s="110">
        <f t="shared" si="134"/>
        <v>334209</v>
      </c>
      <c r="CN43" s="110">
        <f t="shared" si="134"/>
        <v>1956</v>
      </c>
      <c r="CO43" s="110">
        <f t="shared" si="134"/>
        <v>0</v>
      </c>
      <c r="CP43" s="110">
        <f t="shared" si="134"/>
        <v>645219</v>
      </c>
      <c r="CQ43" s="110">
        <f t="shared" si="134"/>
        <v>10653297</v>
      </c>
      <c r="CR43" s="110">
        <f t="shared" si="134"/>
        <v>3614979</v>
      </c>
      <c r="CS43" s="110">
        <f t="shared" si="134"/>
        <v>1168368</v>
      </c>
      <c r="CT43" s="110">
        <f t="shared" si="134"/>
        <v>2054869</v>
      </c>
      <c r="CU43" s="110">
        <f t="shared" si="134"/>
        <v>291585</v>
      </c>
      <c r="CV43" s="110">
        <f t="shared" si="134"/>
        <v>100157</v>
      </c>
      <c r="CW43" s="110">
        <f t="shared" si="134"/>
        <v>1270031</v>
      </c>
      <c r="CX43" s="110">
        <f>SUM(AT43,+BV43)</f>
        <v>524636</v>
      </c>
      <c r="CY43" s="110">
        <f>SUM(AU43,+BW43)</f>
        <v>519368</v>
      </c>
      <c r="CZ43" s="110">
        <f>SUM(AV43,+BX43)</f>
        <v>226027</v>
      </c>
      <c r="DA43" s="110">
        <f>SUM(AW43,+BY43)</f>
        <v>91674</v>
      </c>
      <c r="DB43" s="110">
        <f t="shared" ref="DB43:DJ43" si="135">SUM(AX43,+BZ43)</f>
        <v>5676613</v>
      </c>
      <c r="DC43" s="110">
        <f t="shared" si="135"/>
        <v>2753570</v>
      </c>
      <c r="DD43" s="110">
        <f t="shared" si="135"/>
        <v>2278758</v>
      </c>
      <c r="DE43" s="110">
        <f t="shared" si="135"/>
        <v>548758</v>
      </c>
      <c r="DF43" s="110">
        <f t="shared" si="135"/>
        <v>95527</v>
      </c>
      <c r="DG43" s="110">
        <f t="shared" si="135"/>
        <v>2565357</v>
      </c>
      <c r="DH43" s="110">
        <f t="shared" si="135"/>
        <v>0</v>
      </c>
      <c r="DI43" s="110">
        <f t="shared" si="135"/>
        <v>524669</v>
      </c>
      <c r="DJ43" s="110">
        <f t="shared" si="135"/>
        <v>13699212</v>
      </c>
    </row>
    <row r="44" spans="1:114" s="112" customFormat="1" ht="12" customHeight="1">
      <c r="A44" s="108" t="s">
        <v>630</v>
      </c>
      <c r="B44" s="109" t="s">
        <v>631</v>
      </c>
      <c r="C44" s="108" t="s">
        <v>391</v>
      </c>
      <c r="D44" s="110">
        <f t="shared" si="0"/>
        <v>25091839</v>
      </c>
      <c r="E44" s="110">
        <f t="shared" si="1"/>
        <v>6219685</v>
      </c>
      <c r="F44" s="110">
        <v>1760783</v>
      </c>
      <c r="G44" s="110">
        <v>0</v>
      </c>
      <c r="H44" s="110">
        <v>1744700</v>
      </c>
      <c r="I44" s="110">
        <v>1988178</v>
      </c>
      <c r="J44" s="111" t="s">
        <v>729</v>
      </c>
      <c r="K44" s="110">
        <v>726024</v>
      </c>
      <c r="L44" s="110">
        <v>18872154</v>
      </c>
      <c r="M44" s="110">
        <f t="shared" si="2"/>
        <v>5214747</v>
      </c>
      <c r="N44" s="110">
        <f t="shared" si="3"/>
        <v>946195</v>
      </c>
      <c r="O44" s="110">
        <v>607333</v>
      </c>
      <c r="P44" s="110">
        <v>30849</v>
      </c>
      <c r="Q44" s="110">
        <v>37218</v>
      </c>
      <c r="R44" s="110">
        <v>158257</v>
      </c>
      <c r="S44" s="111" t="s">
        <v>729</v>
      </c>
      <c r="T44" s="110">
        <v>112538</v>
      </c>
      <c r="U44" s="110">
        <v>4268552</v>
      </c>
      <c r="V44" s="110">
        <f t="shared" ref="V44:AA44" si="136">+SUM(D44,M44)</f>
        <v>30306586</v>
      </c>
      <c r="W44" s="110">
        <f t="shared" si="136"/>
        <v>7165880</v>
      </c>
      <c r="X44" s="110">
        <f t="shared" si="136"/>
        <v>2368116</v>
      </c>
      <c r="Y44" s="110">
        <f t="shared" si="136"/>
        <v>30849</v>
      </c>
      <c r="Z44" s="110">
        <f t="shared" si="136"/>
        <v>1781918</v>
      </c>
      <c r="AA44" s="110">
        <f t="shared" si="136"/>
        <v>2146435</v>
      </c>
      <c r="AB44" s="111" t="s">
        <v>729</v>
      </c>
      <c r="AC44" s="110">
        <f t="shared" si="5"/>
        <v>838562</v>
      </c>
      <c r="AD44" s="110">
        <f t="shared" si="6"/>
        <v>23140706</v>
      </c>
      <c r="AE44" s="110">
        <f t="shared" si="7"/>
        <v>6512810</v>
      </c>
      <c r="AF44" s="110">
        <f t="shared" si="8"/>
        <v>6409772</v>
      </c>
      <c r="AG44" s="110">
        <v>103605</v>
      </c>
      <c r="AH44" s="110">
        <v>5694761</v>
      </c>
      <c r="AI44" s="110">
        <v>598910</v>
      </c>
      <c r="AJ44" s="110">
        <v>12496</v>
      </c>
      <c r="AK44" s="110">
        <v>103038</v>
      </c>
      <c r="AL44" s="110">
        <v>3082375</v>
      </c>
      <c r="AM44" s="110">
        <f t="shared" si="9"/>
        <v>14976420</v>
      </c>
      <c r="AN44" s="110">
        <f t="shared" si="10"/>
        <v>2811705</v>
      </c>
      <c r="AO44" s="110">
        <v>1437664</v>
      </c>
      <c r="AP44" s="110">
        <v>1167716</v>
      </c>
      <c r="AQ44" s="110">
        <v>194482</v>
      </c>
      <c r="AR44" s="110">
        <v>11843</v>
      </c>
      <c r="AS44" s="110">
        <f t="shared" si="11"/>
        <v>2911161</v>
      </c>
      <c r="AT44" s="110">
        <v>266945</v>
      </c>
      <c r="AU44" s="110">
        <v>2441552</v>
      </c>
      <c r="AV44" s="110">
        <v>202664</v>
      </c>
      <c r="AW44" s="110">
        <v>20583</v>
      </c>
      <c r="AX44" s="110">
        <f t="shared" si="12"/>
        <v>9220309</v>
      </c>
      <c r="AY44" s="110">
        <v>3766561</v>
      </c>
      <c r="AZ44" s="110">
        <v>4428260</v>
      </c>
      <c r="BA44" s="110">
        <v>926671</v>
      </c>
      <c r="BB44" s="110">
        <v>98817</v>
      </c>
      <c r="BC44" s="110">
        <v>369248</v>
      </c>
      <c r="BD44" s="110">
        <v>12662</v>
      </c>
      <c r="BE44" s="110">
        <v>150986</v>
      </c>
      <c r="BF44" s="110">
        <f t="shared" si="13"/>
        <v>21640216</v>
      </c>
      <c r="BG44" s="110">
        <f t="shared" si="14"/>
        <v>2327958</v>
      </c>
      <c r="BH44" s="110">
        <f t="shared" si="15"/>
        <v>2327958</v>
      </c>
      <c r="BI44" s="110">
        <v>0</v>
      </c>
      <c r="BJ44" s="110">
        <v>2298904</v>
      </c>
      <c r="BK44" s="110">
        <v>0</v>
      </c>
      <c r="BL44" s="110">
        <v>29054</v>
      </c>
      <c r="BM44" s="110">
        <v>0</v>
      </c>
      <c r="BN44" s="110">
        <v>37438</v>
      </c>
      <c r="BO44" s="110">
        <f t="shared" si="16"/>
        <v>1189957</v>
      </c>
      <c r="BP44" s="110">
        <f t="shared" si="17"/>
        <v>187017</v>
      </c>
      <c r="BQ44" s="110">
        <v>184391</v>
      </c>
      <c r="BR44" s="110">
        <v>0</v>
      </c>
      <c r="BS44" s="110">
        <v>2626</v>
      </c>
      <c r="BT44" s="110">
        <v>0</v>
      </c>
      <c r="BU44" s="110">
        <f t="shared" si="18"/>
        <v>589734</v>
      </c>
      <c r="BV44" s="110">
        <v>111327</v>
      </c>
      <c r="BW44" s="110">
        <v>478407</v>
      </c>
      <c r="BX44" s="110">
        <v>0</v>
      </c>
      <c r="BY44" s="110">
        <v>6264</v>
      </c>
      <c r="BZ44" s="110">
        <f t="shared" si="19"/>
        <v>406942</v>
      </c>
      <c r="CA44" s="110">
        <v>189632</v>
      </c>
      <c r="CB44" s="110">
        <v>200817</v>
      </c>
      <c r="CC44" s="110">
        <v>6870</v>
      </c>
      <c r="CD44" s="110">
        <v>9623</v>
      </c>
      <c r="CE44" s="110">
        <v>1095091</v>
      </c>
      <c r="CF44" s="110">
        <v>0</v>
      </c>
      <c r="CG44" s="110">
        <v>564303</v>
      </c>
      <c r="CH44" s="110">
        <f t="shared" si="20"/>
        <v>4082218</v>
      </c>
      <c r="CI44" s="110">
        <f t="shared" ref="CI44:CX44" si="137">SUM(AE44,+BG44)</f>
        <v>8840768</v>
      </c>
      <c r="CJ44" s="110">
        <f t="shared" si="137"/>
        <v>8737730</v>
      </c>
      <c r="CK44" s="110">
        <f t="shared" si="137"/>
        <v>103605</v>
      </c>
      <c r="CL44" s="110">
        <f t="shared" si="137"/>
        <v>7993665</v>
      </c>
      <c r="CM44" s="110">
        <f t="shared" si="137"/>
        <v>598910</v>
      </c>
      <c r="CN44" s="110">
        <f t="shared" si="137"/>
        <v>41550</v>
      </c>
      <c r="CO44" s="110">
        <f t="shared" si="137"/>
        <v>103038</v>
      </c>
      <c r="CP44" s="110">
        <f t="shared" si="137"/>
        <v>3119813</v>
      </c>
      <c r="CQ44" s="110">
        <f t="shared" si="137"/>
        <v>16166377</v>
      </c>
      <c r="CR44" s="110">
        <f t="shared" si="137"/>
        <v>2998722</v>
      </c>
      <c r="CS44" s="110">
        <f t="shared" si="137"/>
        <v>1622055</v>
      </c>
      <c r="CT44" s="110">
        <f t="shared" si="137"/>
        <v>1167716</v>
      </c>
      <c r="CU44" s="110">
        <f t="shared" si="137"/>
        <v>197108</v>
      </c>
      <c r="CV44" s="110">
        <f t="shared" si="137"/>
        <v>11843</v>
      </c>
      <c r="CW44" s="110">
        <f t="shared" si="137"/>
        <v>3500895</v>
      </c>
      <c r="CX44" s="110">
        <f t="shared" si="137"/>
        <v>378272</v>
      </c>
      <c r="CY44" s="110">
        <f t="shared" ref="CY44:DJ44" si="138">SUM(AU44,+BW44)</f>
        <v>2919959</v>
      </c>
      <c r="CZ44" s="110">
        <f t="shared" si="138"/>
        <v>202664</v>
      </c>
      <c r="DA44" s="110">
        <f t="shared" si="138"/>
        <v>26847</v>
      </c>
      <c r="DB44" s="110">
        <f t="shared" si="138"/>
        <v>9627251</v>
      </c>
      <c r="DC44" s="110">
        <f t="shared" si="138"/>
        <v>3956193</v>
      </c>
      <c r="DD44" s="110">
        <f t="shared" si="138"/>
        <v>4629077</v>
      </c>
      <c r="DE44" s="110">
        <f t="shared" si="138"/>
        <v>933541</v>
      </c>
      <c r="DF44" s="110">
        <f t="shared" si="138"/>
        <v>108440</v>
      </c>
      <c r="DG44" s="110">
        <f t="shared" si="138"/>
        <v>1464339</v>
      </c>
      <c r="DH44" s="110">
        <f t="shared" si="138"/>
        <v>12662</v>
      </c>
      <c r="DI44" s="110">
        <f t="shared" si="138"/>
        <v>715289</v>
      </c>
      <c r="DJ44" s="110">
        <f t="shared" si="138"/>
        <v>25722434</v>
      </c>
    </row>
    <row r="45" spans="1:114" s="112" customFormat="1" ht="12" customHeight="1">
      <c r="A45" s="108" t="s">
        <v>640</v>
      </c>
      <c r="B45" s="109" t="s">
        <v>641</v>
      </c>
      <c r="C45" s="108" t="s">
        <v>397</v>
      </c>
      <c r="D45" s="110">
        <f t="shared" si="0"/>
        <v>8960490</v>
      </c>
      <c r="E45" s="110">
        <f t="shared" si="1"/>
        <v>2418644</v>
      </c>
      <c r="F45" s="110">
        <v>0</v>
      </c>
      <c r="G45" s="110">
        <v>17573</v>
      </c>
      <c r="H45" s="110">
        <v>291800</v>
      </c>
      <c r="I45" s="110">
        <v>1137844</v>
      </c>
      <c r="J45" s="111" t="s">
        <v>729</v>
      </c>
      <c r="K45" s="110">
        <v>971427</v>
      </c>
      <c r="L45" s="110">
        <v>6541846</v>
      </c>
      <c r="M45" s="110">
        <f t="shared" si="2"/>
        <v>2974919</v>
      </c>
      <c r="N45" s="110">
        <f t="shared" si="3"/>
        <v>186942</v>
      </c>
      <c r="O45" s="110">
        <v>14977</v>
      </c>
      <c r="P45" s="110">
        <v>16151</v>
      </c>
      <c r="Q45" s="110">
        <v>43500</v>
      </c>
      <c r="R45" s="110">
        <v>102825</v>
      </c>
      <c r="S45" s="111" t="s">
        <v>729</v>
      </c>
      <c r="T45" s="110">
        <v>9489</v>
      </c>
      <c r="U45" s="110">
        <v>2787977</v>
      </c>
      <c r="V45" s="110">
        <f t="shared" ref="V45:AA45" si="139">+SUM(D45,M45)</f>
        <v>11935409</v>
      </c>
      <c r="W45" s="110">
        <f t="shared" si="139"/>
        <v>2605586</v>
      </c>
      <c r="X45" s="110">
        <f t="shared" si="139"/>
        <v>14977</v>
      </c>
      <c r="Y45" s="110">
        <f t="shared" si="139"/>
        <v>33724</v>
      </c>
      <c r="Z45" s="110">
        <f t="shared" si="139"/>
        <v>335300</v>
      </c>
      <c r="AA45" s="110">
        <f t="shared" si="139"/>
        <v>1240669</v>
      </c>
      <c r="AB45" s="111" t="s">
        <v>729</v>
      </c>
      <c r="AC45" s="110">
        <f t="shared" si="5"/>
        <v>980916</v>
      </c>
      <c r="AD45" s="110">
        <f t="shared" si="6"/>
        <v>9329823</v>
      </c>
      <c r="AE45" s="110">
        <f t="shared" si="7"/>
        <v>535622</v>
      </c>
      <c r="AF45" s="110">
        <f t="shared" si="8"/>
        <v>437720</v>
      </c>
      <c r="AG45" s="110">
        <v>0</v>
      </c>
      <c r="AH45" s="110">
        <v>408870</v>
      </c>
      <c r="AI45" s="110">
        <v>19043</v>
      </c>
      <c r="AJ45" s="110">
        <v>9807</v>
      </c>
      <c r="AK45" s="110">
        <v>97902</v>
      </c>
      <c r="AL45" s="110">
        <v>347557</v>
      </c>
      <c r="AM45" s="110">
        <f t="shared" si="9"/>
        <v>5194223</v>
      </c>
      <c r="AN45" s="110">
        <f t="shared" si="10"/>
        <v>1915010</v>
      </c>
      <c r="AO45" s="110">
        <v>732837</v>
      </c>
      <c r="AP45" s="110">
        <v>920991</v>
      </c>
      <c r="AQ45" s="110">
        <v>223008</v>
      </c>
      <c r="AR45" s="110">
        <v>38174</v>
      </c>
      <c r="AS45" s="110">
        <f t="shared" si="11"/>
        <v>524897</v>
      </c>
      <c r="AT45" s="110">
        <v>114212</v>
      </c>
      <c r="AU45" s="110">
        <v>323777</v>
      </c>
      <c r="AV45" s="110">
        <v>86908</v>
      </c>
      <c r="AW45" s="110">
        <v>60270</v>
      </c>
      <c r="AX45" s="110">
        <f t="shared" si="12"/>
        <v>2689530</v>
      </c>
      <c r="AY45" s="110">
        <v>1503036</v>
      </c>
      <c r="AZ45" s="110">
        <v>993362</v>
      </c>
      <c r="BA45" s="110">
        <v>151167</v>
      </c>
      <c r="BB45" s="110">
        <v>41965</v>
      </c>
      <c r="BC45" s="110">
        <v>2554074</v>
      </c>
      <c r="BD45" s="110">
        <v>4516</v>
      </c>
      <c r="BE45" s="110">
        <v>329014</v>
      </c>
      <c r="BF45" s="110">
        <f t="shared" si="13"/>
        <v>6058859</v>
      </c>
      <c r="BG45" s="110">
        <f t="shared" si="14"/>
        <v>73336</v>
      </c>
      <c r="BH45" s="110">
        <f t="shared" si="15"/>
        <v>58762</v>
      </c>
      <c r="BI45" s="110">
        <v>0</v>
      </c>
      <c r="BJ45" s="110">
        <v>47077</v>
      </c>
      <c r="BK45" s="110">
        <v>11199</v>
      </c>
      <c r="BL45" s="110">
        <v>486</v>
      </c>
      <c r="BM45" s="110">
        <v>14574</v>
      </c>
      <c r="BN45" s="110">
        <v>649419</v>
      </c>
      <c r="BO45" s="110">
        <f t="shared" si="16"/>
        <v>1124171</v>
      </c>
      <c r="BP45" s="110">
        <f t="shared" si="17"/>
        <v>111678</v>
      </c>
      <c r="BQ45" s="110">
        <v>105125</v>
      </c>
      <c r="BR45" s="110">
        <v>0</v>
      </c>
      <c r="BS45" s="110">
        <v>0</v>
      </c>
      <c r="BT45" s="110">
        <v>6553</v>
      </c>
      <c r="BU45" s="110">
        <f t="shared" si="18"/>
        <v>356003</v>
      </c>
      <c r="BV45" s="110">
        <v>130</v>
      </c>
      <c r="BW45" s="110">
        <v>355873</v>
      </c>
      <c r="BX45" s="110">
        <v>0</v>
      </c>
      <c r="BY45" s="110">
        <v>732</v>
      </c>
      <c r="BZ45" s="110">
        <f t="shared" si="19"/>
        <v>655417</v>
      </c>
      <c r="CA45" s="110">
        <v>10035</v>
      </c>
      <c r="CB45" s="110">
        <v>621794</v>
      </c>
      <c r="CC45" s="110">
        <v>19813</v>
      </c>
      <c r="CD45" s="110">
        <v>3775</v>
      </c>
      <c r="CE45" s="110">
        <v>1022752</v>
      </c>
      <c r="CF45" s="110">
        <v>341</v>
      </c>
      <c r="CG45" s="110">
        <v>105241</v>
      </c>
      <c r="CH45" s="110">
        <f t="shared" si="20"/>
        <v>1302748</v>
      </c>
      <c r="CI45" s="110">
        <f t="shared" ref="CI45:CX45" si="140">SUM(AE45,+BG45)</f>
        <v>608958</v>
      </c>
      <c r="CJ45" s="110">
        <f t="shared" si="140"/>
        <v>496482</v>
      </c>
      <c r="CK45" s="110">
        <f t="shared" si="140"/>
        <v>0</v>
      </c>
      <c r="CL45" s="110">
        <f t="shared" si="140"/>
        <v>455947</v>
      </c>
      <c r="CM45" s="110">
        <f t="shared" si="140"/>
        <v>30242</v>
      </c>
      <c r="CN45" s="110">
        <f t="shared" si="140"/>
        <v>10293</v>
      </c>
      <c r="CO45" s="110">
        <f t="shared" si="140"/>
        <v>112476</v>
      </c>
      <c r="CP45" s="110">
        <f t="shared" si="140"/>
        <v>996976</v>
      </c>
      <c r="CQ45" s="110">
        <f t="shared" si="140"/>
        <v>6318394</v>
      </c>
      <c r="CR45" s="110">
        <f t="shared" si="140"/>
        <v>2026688</v>
      </c>
      <c r="CS45" s="110">
        <f t="shared" si="140"/>
        <v>837962</v>
      </c>
      <c r="CT45" s="110">
        <f t="shared" si="140"/>
        <v>920991</v>
      </c>
      <c r="CU45" s="110">
        <f t="shared" si="140"/>
        <v>223008</v>
      </c>
      <c r="CV45" s="110">
        <f t="shared" si="140"/>
        <v>44727</v>
      </c>
      <c r="CW45" s="110">
        <f t="shared" si="140"/>
        <v>880900</v>
      </c>
      <c r="CX45" s="110">
        <f t="shared" si="140"/>
        <v>114342</v>
      </c>
      <c r="CY45" s="110">
        <f t="shared" ref="CY45:DJ45" si="141">SUM(AU45,+BW45)</f>
        <v>679650</v>
      </c>
      <c r="CZ45" s="110">
        <f t="shared" si="141"/>
        <v>86908</v>
      </c>
      <c r="DA45" s="110">
        <f t="shared" si="141"/>
        <v>61002</v>
      </c>
      <c r="DB45" s="110">
        <f t="shared" si="141"/>
        <v>3344947</v>
      </c>
      <c r="DC45" s="110">
        <f t="shared" si="141"/>
        <v>1513071</v>
      </c>
      <c r="DD45" s="110">
        <f t="shared" si="141"/>
        <v>1615156</v>
      </c>
      <c r="DE45" s="110">
        <f t="shared" si="141"/>
        <v>170980</v>
      </c>
      <c r="DF45" s="110">
        <f t="shared" si="141"/>
        <v>45740</v>
      </c>
      <c r="DG45" s="110">
        <f t="shared" si="141"/>
        <v>3576826</v>
      </c>
      <c r="DH45" s="110">
        <f t="shared" si="141"/>
        <v>4857</v>
      </c>
      <c r="DI45" s="110">
        <f t="shared" si="141"/>
        <v>434255</v>
      </c>
      <c r="DJ45" s="110">
        <f t="shared" si="141"/>
        <v>7361607</v>
      </c>
    </row>
    <row r="46" spans="1:114" s="112" customFormat="1" ht="12" customHeight="1">
      <c r="A46" s="108" t="s">
        <v>651</v>
      </c>
      <c r="B46" s="109" t="s">
        <v>652</v>
      </c>
      <c r="C46" s="108" t="s">
        <v>362</v>
      </c>
      <c r="D46" s="110">
        <f t="shared" si="0"/>
        <v>73991591</v>
      </c>
      <c r="E46" s="110">
        <f t="shared" si="1"/>
        <v>23794623</v>
      </c>
      <c r="F46" s="110">
        <v>478064</v>
      </c>
      <c r="G46" s="110">
        <v>18547</v>
      </c>
      <c r="H46" s="110">
        <v>1980976</v>
      </c>
      <c r="I46" s="110">
        <v>15167237</v>
      </c>
      <c r="J46" s="111" t="s">
        <v>729</v>
      </c>
      <c r="K46" s="110">
        <v>6149799</v>
      </c>
      <c r="L46" s="110">
        <v>50196968</v>
      </c>
      <c r="M46" s="110">
        <f t="shared" si="2"/>
        <v>10497866</v>
      </c>
      <c r="N46" s="110">
        <f t="shared" si="3"/>
        <v>2734729</v>
      </c>
      <c r="O46" s="110">
        <v>108573</v>
      </c>
      <c r="P46" s="110">
        <v>16145</v>
      </c>
      <c r="Q46" s="110">
        <v>876868</v>
      </c>
      <c r="R46" s="110">
        <v>1544876</v>
      </c>
      <c r="S46" s="111" t="s">
        <v>729</v>
      </c>
      <c r="T46" s="110">
        <v>188267</v>
      </c>
      <c r="U46" s="110">
        <v>7763137</v>
      </c>
      <c r="V46" s="110">
        <f t="shared" ref="V46:AA46" si="142">+SUM(D46,M46)</f>
        <v>84489457</v>
      </c>
      <c r="W46" s="110">
        <f t="shared" si="142"/>
        <v>26529352</v>
      </c>
      <c r="X46" s="110">
        <f t="shared" si="142"/>
        <v>586637</v>
      </c>
      <c r="Y46" s="110">
        <f t="shared" si="142"/>
        <v>34692</v>
      </c>
      <c r="Z46" s="110">
        <f t="shared" si="142"/>
        <v>2857844</v>
      </c>
      <c r="AA46" s="110">
        <f t="shared" si="142"/>
        <v>16712113</v>
      </c>
      <c r="AB46" s="111" t="s">
        <v>729</v>
      </c>
      <c r="AC46" s="110">
        <f t="shared" si="5"/>
        <v>6338066</v>
      </c>
      <c r="AD46" s="110">
        <f t="shared" si="6"/>
        <v>57960105</v>
      </c>
      <c r="AE46" s="110">
        <f t="shared" si="7"/>
        <v>5149982</v>
      </c>
      <c r="AF46" s="110">
        <f t="shared" si="8"/>
        <v>5123306</v>
      </c>
      <c r="AG46" s="110">
        <v>0</v>
      </c>
      <c r="AH46" s="110">
        <v>4296127</v>
      </c>
      <c r="AI46" s="110">
        <v>821605</v>
      </c>
      <c r="AJ46" s="110">
        <v>5574</v>
      </c>
      <c r="AK46" s="110">
        <v>26676</v>
      </c>
      <c r="AL46" s="110">
        <v>1658034</v>
      </c>
      <c r="AM46" s="110">
        <f t="shared" si="9"/>
        <v>52261545</v>
      </c>
      <c r="AN46" s="110">
        <f t="shared" si="10"/>
        <v>7845119</v>
      </c>
      <c r="AO46" s="110">
        <v>4027912</v>
      </c>
      <c r="AP46" s="110">
        <v>2899446</v>
      </c>
      <c r="AQ46" s="110">
        <v>816445</v>
      </c>
      <c r="AR46" s="110">
        <v>101316</v>
      </c>
      <c r="AS46" s="110">
        <f t="shared" si="11"/>
        <v>8058829</v>
      </c>
      <c r="AT46" s="110">
        <v>2374498</v>
      </c>
      <c r="AU46" s="110">
        <v>4894747</v>
      </c>
      <c r="AV46" s="110">
        <v>789584</v>
      </c>
      <c r="AW46" s="110">
        <v>67708</v>
      </c>
      <c r="AX46" s="110">
        <f t="shared" si="12"/>
        <v>36267385</v>
      </c>
      <c r="AY46" s="110">
        <v>23702263</v>
      </c>
      <c r="AZ46" s="110">
        <v>11058069</v>
      </c>
      <c r="BA46" s="110">
        <v>737398</v>
      </c>
      <c r="BB46" s="110">
        <v>769655</v>
      </c>
      <c r="BC46" s="110">
        <v>12152504</v>
      </c>
      <c r="BD46" s="110">
        <v>22504</v>
      </c>
      <c r="BE46" s="110">
        <v>2769526</v>
      </c>
      <c r="BF46" s="110">
        <f t="shared" si="13"/>
        <v>60181053</v>
      </c>
      <c r="BG46" s="110">
        <f t="shared" si="14"/>
        <v>1534788</v>
      </c>
      <c r="BH46" s="110">
        <f t="shared" si="15"/>
        <v>1474837</v>
      </c>
      <c r="BI46" s="110">
        <v>0</v>
      </c>
      <c r="BJ46" s="110">
        <v>570087</v>
      </c>
      <c r="BK46" s="110">
        <v>874559</v>
      </c>
      <c r="BL46" s="110">
        <v>30191</v>
      </c>
      <c r="BM46" s="110">
        <v>59951</v>
      </c>
      <c r="BN46" s="110">
        <v>262683</v>
      </c>
      <c r="BO46" s="110">
        <f t="shared" si="16"/>
        <v>5976941</v>
      </c>
      <c r="BP46" s="110">
        <f t="shared" si="17"/>
        <v>1328138</v>
      </c>
      <c r="BQ46" s="110">
        <v>677607</v>
      </c>
      <c r="BR46" s="110">
        <v>324547</v>
      </c>
      <c r="BS46" s="110">
        <v>325984</v>
      </c>
      <c r="BT46" s="110">
        <v>0</v>
      </c>
      <c r="BU46" s="110">
        <f t="shared" si="18"/>
        <v>1609282</v>
      </c>
      <c r="BV46" s="110">
        <v>121903</v>
      </c>
      <c r="BW46" s="110">
        <v>1326568</v>
      </c>
      <c r="BX46" s="110">
        <v>160811</v>
      </c>
      <c r="BY46" s="110">
        <v>9229</v>
      </c>
      <c r="BZ46" s="110">
        <f t="shared" si="19"/>
        <v>3027345</v>
      </c>
      <c r="CA46" s="110">
        <v>1698452</v>
      </c>
      <c r="CB46" s="110">
        <v>996020</v>
      </c>
      <c r="CC46" s="110">
        <v>287304</v>
      </c>
      <c r="CD46" s="110">
        <v>45569</v>
      </c>
      <c r="CE46" s="110">
        <v>2607148</v>
      </c>
      <c r="CF46" s="110">
        <v>2947</v>
      </c>
      <c r="CG46" s="110">
        <v>116306</v>
      </c>
      <c r="CH46" s="110">
        <f t="shared" si="20"/>
        <v>7628035</v>
      </c>
      <c r="CI46" s="110">
        <f t="shared" ref="CI46:CX46" si="143">SUM(AE46,+BG46)</f>
        <v>6684770</v>
      </c>
      <c r="CJ46" s="110">
        <f t="shared" si="143"/>
        <v>6598143</v>
      </c>
      <c r="CK46" s="110">
        <f t="shared" si="143"/>
        <v>0</v>
      </c>
      <c r="CL46" s="110">
        <f t="shared" si="143"/>
        <v>4866214</v>
      </c>
      <c r="CM46" s="110">
        <f t="shared" si="143"/>
        <v>1696164</v>
      </c>
      <c r="CN46" s="110">
        <f t="shared" si="143"/>
        <v>35765</v>
      </c>
      <c r="CO46" s="110">
        <f t="shared" si="143"/>
        <v>86627</v>
      </c>
      <c r="CP46" s="110">
        <f t="shared" si="143"/>
        <v>1920717</v>
      </c>
      <c r="CQ46" s="110">
        <f t="shared" si="143"/>
        <v>58238486</v>
      </c>
      <c r="CR46" s="110">
        <f t="shared" si="143"/>
        <v>9173257</v>
      </c>
      <c r="CS46" s="110">
        <f t="shared" si="143"/>
        <v>4705519</v>
      </c>
      <c r="CT46" s="110">
        <f t="shared" si="143"/>
        <v>3223993</v>
      </c>
      <c r="CU46" s="110">
        <f t="shared" si="143"/>
        <v>1142429</v>
      </c>
      <c r="CV46" s="110">
        <f t="shared" si="143"/>
        <v>101316</v>
      </c>
      <c r="CW46" s="110">
        <f t="shared" si="143"/>
        <v>9668111</v>
      </c>
      <c r="CX46" s="110">
        <f t="shared" si="143"/>
        <v>2496401</v>
      </c>
      <c r="CY46" s="110">
        <f>SUM(AU46,+BW46)</f>
        <v>6221315</v>
      </c>
      <c r="CZ46" s="110">
        <f>SUM(AV46,+BX46)</f>
        <v>950395</v>
      </c>
      <c r="DA46" s="110">
        <f>SUM(AW46,+BY46)</f>
        <v>76937</v>
      </c>
      <c r="DB46" s="110">
        <f t="shared" ref="DB46:DJ46" si="144">SUM(AX46,+BZ46)</f>
        <v>39294730</v>
      </c>
      <c r="DC46" s="110">
        <f t="shared" si="144"/>
        <v>25400715</v>
      </c>
      <c r="DD46" s="110">
        <f t="shared" si="144"/>
        <v>12054089</v>
      </c>
      <c r="DE46" s="110">
        <f t="shared" si="144"/>
        <v>1024702</v>
      </c>
      <c r="DF46" s="110">
        <f t="shared" si="144"/>
        <v>815224</v>
      </c>
      <c r="DG46" s="110">
        <f t="shared" si="144"/>
        <v>14759652</v>
      </c>
      <c r="DH46" s="110">
        <f t="shared" si="144"/>
        <v>25451</v>
      </c>
      <c r="DI46" s="110">
        <f t="shared" si="144"/>
        <v>2885832</v>
      </c>
      <c r="DJ46" s="110">
        <f t="shared" si="144"/>
        <v>67809088</v>
      </c>
    </row>
    <row r="47" spans="1:114" s="112" customFormat="1" ht="12" customHeight="1">
      <c r="A47" s="108" t="s">
        <v>658</v>
      </c>
      <c r="B47" s="109" t="s">
        <v>659</v>
      </c>
      <c r="C47" s="108" t="s">
        <v>371</v>
      </c>
      <c r="D47" s="110">
        <f t="shared" si="0"/>
        <v>11024798</v>
      </c>
      <c r="E47" s="110">
        <f t="shared" si="1"/>
        <v>2973777</v>
      </c>
      <c r="F47" s="110">
        <v>187086</v>
      </c>
      <c r="G47" s="110">
        <v>111448</v>
      </c>
      <c r="H47" s="110">
        <v>340200</v>
      </c>
      <c r="I47" s="110">
        <v>1680600</v>
      </c>
      <c r="J47" s="111" t="s">
        <v>729</v>
      </c>
      <c r="K47" s="110">
        <v>654443</v>
      </c>
      <c r="L47" s="110">
        <v>8051021</v>
      </c>
      <c r="M47" s="110">
        <f t="shared" si="2"/>
        <v>2856848</v>
      </c>
      <c r="N47" s="110">
        <f t="shared" si="3"/>
        <v>323569</v>
      </c>
      <c r="O47" s="110">
        <v>25474</v>
      </c>
      <c r="P47" s="110">
        <v>40000</v>
      </c>
      <c r="Q47" s="110">
        <v>26400</v>
      </c>
      <c r="R47" s="110">
        <v>191308</v>
      </c>
      <c r="S47" s="111" t="s">
        <v>729</v>
      </c>
      <c r="T47" s="110">
        <v>40387</v>
      </c>
      <c r="U47" s="110">
        <v>2533279</v>
      </c>
      <c r="V47" s="110">
        <f t="shared" ref="V47:AA47" si="145">+SUM(D47,M47)</f>
        <v>13881646</v>
      </c>
      <c r="W47" s="110">
        <f t="shared" si="145"/>
        <v>3297346</v>
      </c>
      <c r="X47" s="110">
        <f t="shared" si="145"/>
        <v>212560</v>
      </c>
      <c r="Y47" s="110">
        <f t="shared" si="145"/>
        <v>151448</v>
      </c>
      <c r="Z47" s="110">
        <f t="shared" si="145"/>
        <v>366600</v>
      </c>
      <c r="AA47" s="110">
        <f t="shared" si="145"/>
        <v>1871908</v>
      </c>
      <c r="AB47" s="111" t="s">
        <v>729</v>
      </c>
      <c r="AC47" s="110">
        <f t="shared" si="5"/>
        <v>694830</v>
      </c>
      <c r="AD47" s="110">
        <f t="shared" si="6"/>
        <v>10584300</v>
      </c>
      <c r="AE47" s="110">
        <f t="shared" si="7"/>
        <v>546115</v>
      </c>
      <c r="AF47" s="110">
        <f t="shared" si="8"/>
        <v>546115</v>
      </c>
      <c r="AG47" s="110">
        <v>0</v>
      </c>
      <c r="AH47" s="110">
        <v>545273</v>
      </c>
      <c r="AI47" s="110">
        <v>842</v>
      </c>
      <c r="AJ47" s="110">
        <v>0</v>
      </c>
      <c r="AK47" s="110">
        <v>0</v>
      </c>
      <c r="AL47" s="110">
        <v>196301</v>
      </c>
      <c r="AM47" s="110">
        <f t="shared" si="9"/>
        <v>7195306</v>
      </c>
      <c r="AN47" s="110">
        <f t="shared" si="10"/>
        <v>1369790</v>
      </c>
      <c r="AO47" s="110">
        <v>594045</v>
      </c>
      <c r="AP47" s="110">
        <v>619889</v>
      </c>
      <c r="AQ47" s="110">
        <v>155856</v>
      </c>
      <c r="AR47" s="110">
        <v>0</v>
      </c>
      <c r="AS47" s="110">
        <f t="shared" si="11"/>
        <v>1058765</v>
      </c>
      <c r="AT47" s="110">
        <v>82438</v>
      </c>
      <c r="AU47" s="110">
        <v>680545</v>
      </c>
      <c r="AV47" s="110">
        <v>295782</v>
      </c>
      <c r="AW47" s="110">
        <v>11016</v>
      </c>
      <c r="AX47" s="110">
        <f t="shared" si="12"/>
        <v>4752442</v>
      </c>
      <c r="AY47" s="110">
        <v>2696007</v>
      </c>
      <c r="AZ47" s="110">
        <v>1807128</v>
      </c>
      <c r="BA47" s="110">
        <v>109895</v>
      </c>
      <c r="BB47" s="110">
        <v>139412</v>
      </c>
      <c r="BC47" s="110">
        <v>2650593</v>
      </c>
      <c r="BD47" s="110">
        <v>3293</v>
      </c>
      <c r="BE47" s="110">
        <v>436483</v>
      </c>
      <c r="BF47" s="110">
        <f t="shared" si="13"/>
        <v>8177904</v>
      </c>
      <c r="BG47" s="110">
        <f t="shared" si="14"/>
        <v>80212</v>
      </c>
      <c r="BH47" s="110">
        <f t="shared" si="15"/>
        <v>77166</v>
      </c>
      <c r="BI47" s="110">
        <v>0</v>
      </c>
      <c r="BJ47" s="110">
        <v>11751</v>
      </c>
      <c r="BK47" s="110">
        <v>0</v>
      </c>
      <c r="BL47" s="110">
        <v>65415</v>
      </c>
      <c r="BM47" s="110">
        <v>3046</v>
      </c>
      <c r="BN47" s="110">
        <v>39056</v>
      </c>
      <c r="BO47" s="110">
        <f t="shared" si="16"/>
        <v>1344336</v>
      </c>
      <c r="BP47" s="110">
        <f t="shared" si="17"/>
        <v>170005</v>
      </c>
      <c r="BQ47" s="110">
        <v>122764</v>
      </c>
      <c r="BR47" s="110">
        <v>0</v>
      </c>
      <c r="BS47" s="110">
        <v>47241</v>
      </c>
      <c r="BT47" s="110">
        <v>0</v>
      </c>
      <c r="BU47" s="110">
        <f t="shared" si="18"/>
        <v>357699</v>
      </c>
      <c r="BV47" s="110">
        <v>11324</v>
      </c>
      <c r="BW47" s="110">
        <v>305215</v>
      </c>
      <c r="BX47" s="110">
        <v>41160</v>
      </c>
      <c r="BY47" s="110">
        <v>0</v>
      </c>
      <c r="BZ47" s="110">
        <f t="shared" si="19"/>
        <v>816632</v>
      </c>
      <c r="CA47" s="110">
        <v>484690</v>
      </c>
      <c r="CB47" s="110">
        <v>175350</v>
      </c>
      <c r="CC47" s="110">
        <v>148350</v>
      </c>
      <c r="CD47" s="110">
        <v>8242</v>
      </c>
      <c r="CE47" s="110">
        <v>1318295</v>
      </c>
      <c r="CF47" s="110">
        <v>0</v>
      </c>
      <c r="CG47" s="110">
        <v>74949</v>
      </c>
      <c r="CH47" s="110">
        <f t="shared" si="20"/>
        <v>1499497</v>
      </c>
      <c r="CI47" s="110">
        <f t="shared" ref="CI47:CU47" si="146">SUM(AE47,+BG47)</f>
        <v>626327</v>
      </c>
      <c r="CJ47" s="110">
        <f t="shared" si="146"/>
        <v>623281</v>
      </c>
      <c r="CK47" s="110">
        <f t="shared" si="146"/>
        <v>0</v>
      </c>
      <c r="CL47" s="110">
        <f t="shared" si="146"/>
        <v>557024</v>
      </c>
      <c r="CM47" s="110">
        <f t="shared" si="146"/>
        <v>842</v>
      </c>
      <c r="CN47" s="110">
        <f t="shared" si="146"/>
        <v>65415</v>
      </c>
      <c r="CO47" s="110">
        <f t="shared" si="146"/>
        <v>3046</v>
      </c>
      <c r="CP47" s="110">
        <f t="shared" si="146"/>
        <v>235357</v>
      </c>
      <c r="CQ47" s="110">
        <f t="shared" si="146"/>
        <v>8539642</v>
      </c>
      <c r="CR47" s="110">
        <f t="shared" si="146"/>
        <v>1539795</v>
      </c>
      <c r="CS47" s="110">
        <f t="shared" si="146"/>
        <v>716809</v>
      </c>
      <c r="CT47" s="110">
        <f t="shared" si="146"/>
        <v>619889</v>
      </c>
      <c r="CU47" s="110">
        <f t="shared" si="146"/>
        <v>203097</v>
      </c>
      <c r="CV47" s="110">
        <f>SUM(AR47,+BT47)</f>
        <v>0</v>
      </c>
      <c r="CW47" s="110">
        <f>SUM(AS47,+BU47)</f>
        <v>1416464</v>
      </c>
      <c r="CX47" s="110">
        <f>SUM(AT47,+BV47)</f>
        <v>93762</v>
      </c>
      <c r="CY47" s="110">
        <f t="shared" ref="CY47:DD47" si="147">SUM(AU47,+BW47)</f>
        <v>985760</v>
      </c>
      <c r="CZ47" s="110">
        <f t="shared" si="147"/>
        <v>336942</v>
      </c>
      <c r="DA47" s="110">
        <f t="shared" si="147"/>
        <v>11016</v>
      </c>
      <c r="DB47" s="110">
        <f t="shared" si="147"/>
        <v>5569074</v>
      </c>
      <c r="DC47" s="110">
        <f t="shared" si="147"/>
        <v>3180697</v>
      </c>
      <c r="DD47" s="110">
        <f t="shared" si="147"/>
        <v>1982478</v>
      </c>
      <c r="DE47" s="110">
        <f t="shared" ref="DE47:DJ47" si="148">SUM(BA47,+CC47)</f>
        <v>258245</v>
      </c>
      <c r="DF47" s="110">
        <f t="shared" si="148"/>
        <v>147654</v>
      </c>
      <c r="DG47" s="110">
        <f t="shared" si="148"/>
        <v>3968888</v>
      </c>
      <c r="DH47" s="110">
        <f t="shared" si="148"/>
        <v>3293</v>
      </c>
      <c r="DI47" s="110">
        <f t="shared" si="148"/>
        <v>511432</v>
      </c>
      <c r="DJ47" s="110">
        <f t="shared" si="148"/>
        <v>9677401</v>
      </c>
    </row>
    <row r="48" spans="1:114" s="112" customFormat="1" ht="12" customHeight="1">
      <c r="A48" s="108" t="s">
        <v>663</v>
      </c>
      <c r="B48" s="109" t="s">
        <v>664</v>
      </c>
      <c r="C48" s="108" t="s">
        <v>438</v>
      </c>
      <c r="D48" s="110">
        <f t="shared" si="0"/>
        <v>24307645</v>
      </c>
      <c r="E48" s="110">
        <f t="shared" si="1"/>
        <v>6183736</v>
      </c>
      <c r="F48" s="110">
        <v>1015842</v>
      </c>
      <c r="G48" s="110">
        <v>436218</v>
      </c>
      <c r="H48" s="110">
        <v>2349100</v>
      </c>
      <c r="I48" s="110">
        <v>1705025</v>
      </c>
      <c r="J48" s="111" t="s">
        <v>729</v>
      </c>
      <c r="K48" s="110">
        <v>677551</v>
      </c>
      <c r="L48" s="110">
        <v>18123909</v>
      </c>
      <c r="M48" s="110">
        <f t="shared" si="2"/>
        <v>5504701</v>
      </c>
      <c r="N48" s="110">
        <f t="shared" si="3"/>
        <v>668145</v>
      </c>
      <c r="O48" s="110">
        <v>207835</v>
      </c>
      <c r="P48" s="110">
        <v>34790</v>
      </c>
      <c r="Q48" s="110">
        <v>32500</v>
      </c>
      <c r="R48" s="110">
        <v>351016</v>
      </c>
      <c r="S48" s="111" t="s">
        <v>729</v>
      </c>
      <c r="T48" s="110">
        <v>42004</v>
      </c>
      <c r="U48" s="110">
        <v>4836556</v>
      </c>
      <c r="V48" s="110">
        <f t="shared" ref="V48:AA48" si="149">+SUM(D48,M48)</f>
        <v>29812346</v>
      </c>
      <c r="W48" s="110">
        <f t="shared" si="149"/>
        <v>6851881</v>
      </c>
      <c r="X48" s="110">
        <f t="shared" si="149"/>
        <v>1223677</v>
      </c>
      <c r="Y48" s="110">
        <f t="shared" si="149"/>
        <v>471008</v>
      </c>
      <c r="Z48" s="110">
        <f t="shared" si="149"/>
        <v>2381600</v>
      </c>
      <c r="AA48" s="110">
        <f t="shared" si="149"/>
        <v>2056041</v>
      </c>
      <c r="AB48" s="111" t="s">
        <v>729</v>
      </c>
      <c r="AC48" s="110">
        <f t="shared" si="5"/>
        <v>719555</v>
      </c>
      <c r="AD48" s="110">
        <f t="shared" si="6"/>
        <v>22960465</v>
      </c>
      <c r="AE48" s="110">
        <f t="shared" si="7"/>
        <v>5277981</v>
      </c>
      <c r="AF48" s="110">
        <f t="shared" si="8"/>
        <v>5240777</v>
      </c>
      <c r="AG48" s="110">
        <v>117559</v>
      </c>
      <c r="AH48" s="110">
        <v>3399809</v>
      </c>
      <c r="AI48" s="110">
        <v>1398049</v>
      </c>
      <c r="AJ48" s="110">
        <v>325360</v>
      </c>
      <c r="AK48" s="110">
        <v>37204</v>
      </c>
      <c r="AL48" s="110">
        <v>10630</v>
      </c>
      <c r="AM48" s="110">
        <f t="shared" si="9"/>
        <v>14845329</v>
      </c>
      <c r="AN48" s="110">
        <f t="shared" si="10"/>
        <v>4204011</v>
      </c>
      <c r="AO48" s="110">
        <v>1574663</v>
      </c>
      <c r="AP48" s="110">
        <v>1794198</v>
      </c>
      <c r="AQ48" s="110">
        <v>731195</v>
      </c>
      <c r="AR48" s="110">
        <v>103955</v>
      </c>
      <c r="AS48" s="110">
        <f t="shared" si="11"/>
        <v>2982045</v>
      </c>
      <c r="AT48" s="110">
        <v>313331</v>
      </c>
      <c r="AU48" s="110">
        <v>2441560</v>
      </c>
      <c r="AV48" s="110">
        <v>227154</v>
      </c>
      <c r="AW48" s="110">
        <v>83845</v>
      </c>
      <c r="AX48" s="110">
        <f t="shared" si="12"/>
        <v>7570309</v>
      </c>
      <c r="AY48" s="110">
        <v>3662989</v>
      </c>
      <c r="AZ48" s="110">
        <v>3016630</v>
      </c>
      <c r="BA48" s="110">
        <v>246932</v>
      </c>
      <c r="BB48" s="110">
        <v>643758</v>
      </c>
      <c r="BC48" s="110">
        <v>3166452</v>
      </c>
      <c r="BD48" s="110">
        <v>5119</v>
      </c>
      <c r="BE48" s="110">
        <v>1007253</v>
      </c>
      <c r="BF48" s="110">
        <f t="shared" si="13"/>
        <v>21130563</v>
      </c>
      <c r="BG48" s="110">
        <f t="shared" si="14"/>
        <v>1769494</v>
      </c>
      <c r="BH48" s="110">
        <f t="shared" si="15"/>
        <v>1769494</v>
      </c>
      <c r="BI48" s="110">
        <v>0</v>
      </c>
      <c r="BJ48" s="110">
        <v>1769494</v>
      </c>
      <c r="BK48" s="110">
        <v>0</v>
      </c>
      <c r="BL48" s="110">
        <v>0</v>
      </c>
      <c r="BM48" s="110">
        <v>0</v>
      </c>
      <c r="BN48" s="110">
        <v>0</v>
      </c>
      <c r="BO48" s="110">
        <f t="shared" si="16"/>
        <v>3065004</v>
      </c>
      <c r="BP48" s="110">
        <f t="shared" si="17"/>
        <v>473033</v>
      </c>
      <c r="BQ48" s="110">
        <v>257959</v>
      </c>
      <c r="BR48" s="110">
        <v>83295</v>
      </c>
      <c r="BS48" s="110">
        <v>119217</v>
      </c>
      <c r="BT48" s="110">
        <v>12562</v>
      </c>
      <c r="BU48" s="110">
        <f t="shared" si="18"/>
        <v>1194082</v>
      </c>
      <c r="BV48" s="110">
        <v>45954</v>
      </c>
      <c r="BW48" s="110">
        <v>1130977</v>
      </c>
      <c r="BX48" s="110">
        <v>17151</v>
      </c>
      <c r="BY48" s="110">
        <v>0</v>
      </c>
      <c r="BZ48" s="110">
        <f t="shared" si="19"/>
        <v>1397889</v>
      </c>
      <c r="CA48" s="110">
        <v>284352</v>
      </c>
      <c r="CB48" s="110">
        <v>1043402</v>
      </c>
      <c r="CC48" s="110">
        <v>54395</v>
      </c>
      <c r="CD48" s="110">
        <v>15740</v>
      </c>
      <c r="CE48" s="110">
        <v>615122</v>
      </c>
      <c r="CF48" s="110">
        <v>0</v>
      </c>
      <c r="CG48" s="110">
        <v>55081</v>
      </c>
      <c r="CH48" s="110">
        <f t="shared" si="20"/>
        <v>4889579</v>
      </c>
      <c r="CI48" s="110">
        <f t="shared" ref="CI48:CX48" si="150">SUM(AE48,+BG48)</f>
        <v>7047475</v>
      </c>
      <c r="CJ48" s="110">
        <f t="shared" si="150"/>
        <v>7010271</v>
      </c>
      <c r="CK48" s="110">
        <f t="shared" si="150"/>
        <v>117559</v>
      </c>
      <c r="CL48" s="110">
        <f t="shared" si="150"/>
        <v>5169303</v>
      </c>
      <c r="CM48" s="110">
        <f t="shared" si="150"/>
        <v>1398049</v>
      </c>
      <c r="CN48" s="110">
        <f t="shared" si="150"/>
        <v>325360</v>
      </c>
      <c r="CO48" s="110">
        <f t="shared" si="150"/>
        <v>37204</v>
      </c>
      <c r="CP48" s="110">
        <f t="shared" si="150"/>
        <v>10630</v>
      </c>
      <c r="CQ48" s="110">
        <f t="shared" si="150"/>
        <v>17910333</v>
      </c>
      <c r="CR48" s="110">
        <f t="shared" si="150"/>
        <v>4677044</v>
      </c>
      <c r="CS48" s="110">
        <f t="shared" si="150"/>
        <v>1832622</v>
      </c>
      <c r="CT48" s="110">
        <f t="shared" si="150"/>
        <v>1877493</v>
      </c>
      <c r="CU48" s="110">
        <f t="shared" si="150"/>
        <v>850412</v>
      </c>
      <c r="CV48" s="110">
        <f t="shared" si="150"/>
        <v>116517</v>
      </c>
      <c r="CW48" s="110">
        <f t="shared" si="150"/>
        <v>4176127</v>
      </c>
      <c r="CX48" s="110">
        <f t="shared" si="150"/>
        <v>359285</v>
      </c>
      <c r="CY48" s="110">
        <f t="shared" ref="CY48:DJ48" si="151">SUM(AU48,+BW48)</f>
        <v>3572537</v>
      </c>
      <c r="CZ48" s="110">
        <f t="shared" si="151"/>
        <v>244305</v>
      </c>
      <c r="DA48" s="110">
        <f t="shared" si="151"/>
        <v>83845</v>
      </c>
      <c r="DB48" s="110">
        <f t="shared" si="151"/>
        <v>8968198</v>
      </c>
      <c r="DC48" s="110">
        <f t="shared" si="151"/>
        <v>3947341</v>
      </c>
      <c r="DD48" s="110">
        <f t="shared" si="151"/>
        <v>4060032</v>
      </c>
      <c r="DE48" s="110">
        <f t="shared" si="151"/>
        <v>301327</v>
      </c>
      <c r="DF48" s="110">
        <f t="shared" si="151"/>
        <v>659498</v>
      </c>
      <c r="DG48" s="110">
        <f t="shared" si="151"/>
        <v>3781574</v>
      </c>
      <c r="DH48" s="110">
        <f t="shared" si="151"/>
        <v>5119</v>
      </c>
      <c r="DI48" s="110">
        <f t="shared" si="151"/>
        <v>1062334</v>
      </c>
      <c r="DJ48" s="110">
        <f t="shared" si="151"/>
        <v>26020142</v>
      </c>
    </row>
    <row r="49" spans="1:114" s="112" customFormat="1" ht="12" customHeight="1">
      <c r="A49" s="108" t="s">
        <v>672</v>
      </c>
      <c r="B49" s="109" t="s">
        <v>673</v>
      </c>
      <c r="C49" s="108" t="s">
        <v>380</v>
      </c>
      <c r="D49" s="110">
        <f t="shared" si="0"/>
        <v>20183117</v>
      </c>
      <c r="E49" s="110">
        <f t="shared" si="1"/>
        <v>7972476</v>
      </c>
      <c r="F49" s="110">
        <v>16010</v>
      </c>
      <c r="G49" s="110">
        <v>63658</v>
      </c>
      <c r="H49" s="110">
        <v>2931843</v>
      </c>
      <c r="I49" s="110">
        <v>3423635</v>
      </c>
      <c r="J49" s="111" t="s">
        <v>729</v>
      </c>
      <c r="K49" s="110">
        <v>1537330</v>
      </c>
      <c r="L49" s="110">
        <v>12210641</v>
      </c>
      <c r="M49" s="110">
        <f t="shared" si="2"/>
        <v>5148170</v>
      </c>
      <c r="N49" s="110">
        <f t="shared" si="3"/>
        <v>1568575</v>
      </c>
      <c r="O49" s="110">
        <v>115724</v>
      </c>
      <c r="P49" s="110">
        <v>35613</v>
      </c>
      <c r="Q49" s="110">
        <v>1099300</v>
      </c>
      <c r="R49" s="110">
        <v>184423</v>
      </c>
      <c r="S49" s="111" t="s">
        <v>729</v>
      </c>
      <c r="T49" s="110">
        <v>133515</v>
      </c>
      <c r="U49" s="110">
        <v>3579595</v>
      </c>
      <c r="V49" s="110">
        <f t="shared" ref="V49:AA49" si="152">+SUM(D49,M49)</f>
        <v>25331287</v>
      </c>
      <c r="W49" s="110">
        <f t="shared" si="152"/>
        <v>9541051</v>
      </c>
      <c r="X49" s="110">
        <f t="shared" si="152"/>
        <v>131734</v>
      </c>
      <c r="Y49" s="110">
        <f t="shared" si="152"/>
        <v>99271</v>
      </c>
      <c r="Z49" s="110">
        <f t="shared" si="152"/>
        <v>4031143</v>
      </c>
      <c r="AA49" s="110">
        <f t="shared" si="152"/>
        <v>3608058</v>
      </c>
      <c r="AB49" s="111" t="s">
        <v>729</v>
      </c>
      <c r="AC49" s="110">
        <f t="shared" si="5"/>
        <v>1670845</v>
      </c>
      <c r="AD49" s="110">
        <f t="shared" si="6"/>
        <v>15790236</v>
      </c>
      <c r="AE49" s="110">
        <f t="shared" si="7"/>
        <v>1144111</v>
      </c>
      <c r="AF49" s="110">
        <f t="shared" si="8"/>
        <v>1140590</v>
      </c>
      <c r="AG49" s="110">
        <v>0</v>
      </c>
      <c r="AH49" s="110">
        <v>889315</v>
      </c>
      <c r="AI49" s="110">
        <v>188246</v>
      </c>
      <c r="AJ49" s="110">
        <v>63029</v>
      </c>
      <c r="AK49" s="110">
        <v>3521</v>
      </c>
      <c r="AL49" s="110">
        <v>708480</v>
      </c>
      <c r="AM49" s="110">
        <f t="shared" si="9"/>
        <v>10973857</v>
      </c>
      <c r="AN49" s="110">
        <f t="shared" si="10"/>
        <v>3368835</v>
      </c>
      <c r="AO49" s="110">
        <v>851222</v>
      </c>
      <c r="AP49" s="110">
        <v>1708514</v>
      </c>
      <c r="AQ49" s="110">
        <v>691843</v>
      </c>
      <c r="AR49" s="110">
        <v>117256</v>
      </c>
      <c r="AS49" s="110">
        <f t="shared" si="11"/>
        <v>1873565</v>
      </c>
      <c r="AT49" s="110">
        <v>411842</v>
      </c>
      <c r="AU49" s="110">
        <v>1255172</v>
      </c>
      <c r="AV49" s="110">
        <v>206551</v>
      </c>
      <c r="AW49" s="110">
        <v>85694</v>
      </c>
      <c r="AX49" s="110">
        <f t="shared" si="12"/>
        <v>5624988</v>
      </c>
      <c r="AY49" s="110">
        <v>3162303</v>
      </c>
      <c r="AZ49" s="110">
        <v>1902366</v>
      </c>
      <c r="BA49" s="110">
        <v>400558</v>
      </c>
      <c r="BB49" s="110">
        <v>159761</v>
      </c>
      <c r="BC49" s="110">
        <v>6595559</v>
      </c>
      <c r="BD49" s="110">
        <v>20775</v>
      </c>
      <c r="BE49" s="110">
        <v>761110</v>
      </c>
      <c r="BF49" s="110">
        <f t="shared" si="13"/>
        <v>12879078</v>
      </c>
      <c r="BG49" s="110">
        <f t="shared" si="14"/>
        <v>1234949</v>
      </c>
      <c r="BH49" s="110">
        <f t="shared" si="15"/>
        <v>1226204</v>
      </c>
      <c r="BI49" s="110">
        <v>0</v>
      </c>
      <c r="BJ49" s="110">
        <v>1208990</v>
      </c>
      <c r="BK49" s="110">
        <v>0</v>
      </c>
      <c r="BL49" s="110">
        <v>17214</v>
      </c>
      <c r="BM49" s="110">
        <v>8745</v>
      </c>
      <c r="BN49" s="110">
        <v>151306</v>
      </c>
      <c r="BO49" s="110">
        <f t="shared" si="16"/>
        <v>1366023</v>
      </c>
      <c r="BP49" s="110">
        <f t="shared" si="17"/>
        <v>405501</v>
      </c>
      <c r="BQ49" s="110">
        <v>210622</v>
      </c>
      <c r="BR49" s="110">
        <v>0</v>
      </c>
      <c r="BS49" s="110">
        <v>194879</v>
      </c>
      <c r="BT49" s="110">
        <v>0</v>
      </c>
      <c r="BU49" s="110">
        <f t="shared" si="18"/>
        <v>344381</v>
      </c>
      <c r="BV49" s="110">
        <v>972</v>
      </c>
      <c r="BW49" s="110">
        <v>343409</v>
      </c>
      <c r="BX49" s="110">
        <v>0</v>
      </c>
      <c r="BY49" s="110">
        <v>0</v>
      </c>
      <c r="BZ49" s="110">
        <f t="shared" si="19"/>
        <v>614529</v>
      </c>
      <c r="CA49" s="110">
        <v>277681</v>
      </c>
      <c r="CB49" s="110">
        <v>211122</v>
      </c>
      <c r="CC49" s="110">
        <v>0</v>
      </c>
      <c r="CD49" s="110">
        <v>125726</v>
      </c>
      <c r="CE49" s="110">
        <v>1860165</v>
      </c>
      <c r="CF49" s="110">
        <v>1612</v>
      </c>
      <c r="CG49" s="110">
        <v>535727</v>
      </c>
      <c r="CH49" s="110">
        <f t="shared" si="20"/>
        <v>3136699</v>
      </c>
      <c r="CI49" s="110">
        <f t="shared" ref="CI49:CW49" si="153">SUM(AE49,+BG49)</f>
        <v>2379060</v>
      </c>
      <c r="CJ49" s="110">
        <f t="shared" si="153"/>
        <v>2366794</v>
      </c>
      <c r="CK49" s="110">
        <f t="shared" si="153"/>
        <v>0</v>
      </c>
      <c r="CL49" s="110">
        <f t="shared" si="153"/>
        <v>2098305</v>
      </c>
      <c r="CM49" s="110">
        <f t="shared" si="153"/>
        <v>188246</v>
      </c>
      <c r="CN49" s="110">
        <f t="shared" si="153"/>
        <v>80243</v>
      </c>
      <c r="CO49" s="110">
        <f t="shared" si="153"/>
        <v>12266</v>
      </c>
      <c r="CP49" s="110">
        <f t="shared" si="153"/>
        <v>859786</v>
      </c>
      <c r="CQ49" s="110">
        <f t="shared" si="153"/>
        <v>12339880</v>
      </c>
      <c r="CR49" s="110">
        <f t="shared" si="153"/>
        <v>3774336</v>
      </c>
      <c r="CS49" s="110">
        <f t="shared" si="153"/>
        <v>1061844</v>
      </c>
      <c r="CT49" s="110">
        <f t="shared" si="153"/>
        <v>1708514</v>
      </c>
      <c r="CU49" s="110">
        <f t="shared" si="153"/>
        <v>886722</v>
      </c>
      <c r="CV49" s="110">
        <f t="shared" si="153"/>
        <v>117256</v>
      </c>
      <c r="CW49" s="110">
        <f t="shared" si="153"/>
        <v>2217946</v>
      </c>
      <c r="CX49" s="110">
        <f t="shared" ref="CX49:DJ49" si="154">SUM(AT49,+BV49)</f>
        <v>412814</v>
      </c>
      <c r="CY49" s="110">
        <f t="shared" si="154"/>
        <v>1598581</v>
      </c>
      <c r="CZ49" s="110">
        <f t="shared" si="154"/>
        <v>206551</v>
      </c>
      <c r="DA49" s="110">
        <f t="shared" si="154"/>
        <v>85694</v>
      </c>
      <c r="DB49" s="110">
        <f t="shared" si="154"/>
        <v>6239517</v>
      </c>
      <c r="DC49" s="110">
        <f t="shared" si="154"/>
        <v>3439984</v>
      </c>
      <c r="DD49" s="110">
        <f t="shared" si="154"/>
        <v>2113488</v>
      </c>
      <c r="DE49" s="110">
        <f t="shared" si="154"/>
        <v>400558</v>
      </c>
      <c r="DF49" s="110">
        <f t="shared" si="154"/>
        <v>285487</v>
      </c>
      <c r="DG49" s="110">
        <f t="shared" si="154"/>
        <v>8455724</v>
      </c>
      <c r="DH49" s="110">
        <f t="shared" si="154"/>
        <v>22387</v>
      </c>
      <c r="DI49" s="110">
        <f t="shared" si="154"/>
        <v>1296837</v>
      </c>
      <c r="DJ49" s="110">
        <f t="shared" si="154"/>
        <v>16015777</v>
      </c>
    </row>
    <row r="50" spans="1:114" s="112" customFormat="1" ht="12" customHeight="1">
      <c r="A50" s="108" t="s">
        <v>679</v>
      </c>
      <c r="B50" s="109" t="s">
        <v>680</v>
      </c>
      <c r="C50" s="108" t="s">
        <v>438</v>
      </c>
      <c r="D50" s="110">
        <f t="shared" si="0"/>
        <v>15775081</v>
      </c>
      <c r="E50" s="110">
        <f t="shared" si="1"/>
        <v>3775300</v>
      </c>
      <c r="F50" s="110">
        <v>80337</v>
      </c>
      <c r="G50" s="110">
        <v>30605</v>
      </c>
      <c r="H50" s="110">
        <v>921500</v>
      </c>
      <c r="I50" s="110">
        <v>2049556</v>
      </c>
      <c r="J50" s="111" t="s">
        <v>729</v>
      </c>
      <c r="K50" s="110">
        <v>693302</v>
      </c>
      <c r="L50" s="110">
        <v>11999781</v>
      </c>
      <c r="M50" s="110">
        <f t="shared" si="2"/>
        <v>2801950</v>
      </c>
      <c r="N50" s="110">
        <f t="shared" si="3"/>
        <v>266000</v>
      </c>
      <c r="O50" s="110">
        <v>19467</v>
      </c>
      <c r="P50" s="110">
        <v>23791</v>
      </c>
      <c r="Q50" s="110">
        <v>12905</v>
      </c>
      <c r="R50" s="110">
        <v>209155</v>
      </c>
      <c r="S50" s="111" t="s">
        <v>729</v>
      </c>
      <c r="T50" s="110">
        <v>682</v>
      </c>
      <c r="U50" s="110">
        <v>2535950</v>
      </c>
      <c r="V50" s="110">
        <f t="shared" ref="V50:AA50" si="155">+SUM(D50,M50)</f>
        <v>18577031</v>
      </c>
      <c r="W50" s="110">
        <f t="shared" si="155"/>
        <v>4041300</v>
      </c>
      <c r="X50" s="110">
        <f t="shared" si="155"/>
        <v>99804</v>
      </c>
      <c r="Y50" s="110">
        <f t="shared" si="155"/>
        <v>54396</v>
      </c>
      <c r="Z50" s="110">
        <f t="shared" si="155"/>
        <v>934405</v>
      </c>
      <c r="AA50" s="110">
        <f t="shared" si="155"/>
        <v>2258711</v>
      </c>
      <c r="AB50" s="111" t="s">
        <v>729</v>
      </c>
      <c r="AC50" s="110">
        <f t="shared" si="5"/>
        <v>693984</v>
      </c>
      <c r="AD50" s="110">
        <f t="shared" si="6"/>
        <v>14535731</v>
      </c>
      <c r="AE50" s="110">
        <f t="shared" si="7"/>
        <v>963834</v>
      </c>
      <c r="AF50" s="110">
        <f t="shared" si="8"/>
        <v>963834</v>
      </c>
      <c r="AG50" s="110">
        <v>7017</v>
      </c>
      <c r="AH50" s="110">
        <v>915037</v>
      </c>
      <c r="AI50" s="110">
        <v>14290</v>
      </c>
      <c r="AJ50" s="110">
        <v>27490</v>
      </c>
      <c r="AK50" s="110">
        <v>0</v>
      </c>
      <c r="AL50" s="110">
        <v>297590</v>
      </c>
      <c r="AM50" s="110">
        <f t="shared" si="9"/>
        <v>12756859</v>
      </c>
      <c r="AN50" s="110">
        <f t="shared" si="10"/>
        <v>3425795</v>
      </c>
      <c r="AO50" s="110">
        <v>1792919</v>
      </c>
      <c r="AP50" s="110">
        <v>1007287</v>
      </c>
      <c r="AQ50" s="110">
        <v>567778</v>
      </c>
      <c r="AR50" s="110">
        <v>57811</v>
      </c>
      <c r="AS50" s="110">
        <f t="shared" si="11"/>
        <v>2292187</v>
      </c>
      <c r="AT50" s="110">
        <v>332917</v>
      </c>
      <c r="AU50" s="110">
        <v>1750831</v>
      </c>
      <c r="AV50" s="110">
        <v>208439</v>
      </c>
      <c r="AW50" s="110">
        <v>20875</v>
      </c>
      <c r="AX50" s="110">
        <f t="shared" si="12"/>
        <v>7018002</v>
      </c>
      <c r="AY50" s="110">
        <v>2886566</v>
      </c>
      <c r="AZ50" s="110">
        <v>3577378</v>
      </c>
      <c r="BA50" s="110">
        <v>252228</v>
      </c>
      <c r="BB50" s="110">
        <v>301830</v>
      </c>
      <c r="BC50" s="110">
        <v>912512</v>
      </c>
      <c r="BD50" s="110">
        <v>0</v>
      </c>
      <c r="BE50" s="110">
        <v>844286</v>
      </c>
      <c r="BF50" s="110">
        <f t="shared" si="13"/>
        <v>14564979</v>
      </c>
      <c r="BG50" s="110">
        <f t="shared" si="14"/>
        <v>199916</v>
      </c>
      <c r="BH50" s="110">
        <f t="shared" si="15"/>
        <v>183279</v>
      </c>
      <c r="BI50" s="110">
        <v>0</v>
      </c>
      <c r="BJ50" s="110">
        <v>183279</v>
      </c>
      <c r="BK50" s="110">
        <v>0</v>
      </c>
      <c r="BL50" s="110">
        <v>0</v>
      </c>
      <c r="BM50" s="110">
        <v>16637</v>
      </c>
      <c r="BN50" s="110">
        <v>0</v>
      </c>
      <c r="BO50" s="110">
        <f t="shared" si="16"/>
        <v>2021462</v>
      </c>
      <c r="BP50" s="110">
        <f t="shared" si="17"/>
        <v>544478</v>
      </c>
      <c r="BQ50" s="110">
        <v>314608</v>
      </c>
      <c r="BR50" s="110">
        <v>88982</v>
      </c>
      <c r="BS50" s="110">
        <v>140888</v>
      </c>
      <c r="BT50" s="110">
        <v>0</v>
      </c>
      <c r="BU50" s="110">
        <f t="shared" si="18"/>
        <v>627380</v>
      </c>
      <c r="BV50" s="110">
        <v>49613</v>
      </c>
      <c r="BW50" s="110">
        <v>577767</v>
      </c>
      <c r="BX50" s="110">
        <v>0</v>
      </c>
      <c r="BY50" s="110">
        <v>0</v>
      </c>
      <c r="BZ50" s="110">
        <f t="shared" si="19"/>
        <v>849604</v>
      </c>
      <c r="CA50" s="110">
        <v>345701</v>
      </c>
      <c r="CB50" s="110">
        <v>479368</v>
      </c>
      <c r="CC50" s="110">
        <v>7355</v>
      </c>
      <c r="CD50" s="110">
        <v>17180</v>
      </c>
      <c r="CE50" s="110">
        <v>551031</v>
      </c>
      <c r="CF50" s="110">
        <v>0</v>
      </c>
      <c r="CG50" s="110">
        <v>29541</v>
      </c>
      <c r="CH50" s="110">
        <f t="shared" si="20"/>
        <v>2250919</v>
      </c>
      <c r="CI50" s="110">
        <f t="shared" ref="CI50:CX50" si="156">SUM(AE50,+BG50)</f>
        <v>1163750</v>
      </c>
      <c r="CJ50" s="110">
        <f t="shared" si="156"/>
        <v>1147113</v>
      </c>
      <c r="CK50" s="110">
        <f t="shared" si="156"/>
        <v>7017</v>
      </c>
      <c r="CL50" s="110">
        <f t="shared" si="156"/>
        <v>1098316</v>
      </c>
      <c r="CM50" s="110">
        <f t="shared" si="156"/>
        <v>14290</v>
      </c>
      <c r="CN50" s="110">
        <f t="shared" si="156"/>
        <v>27490</v>
      </c>
      <c r="CO50" s="110">
        <f t="shared" si="156"/>
        <v>16637</v>
      </c>
      <c r="CP50" s="110">
        <f t="shared" si="156"/>
        <v>297590</v>
      </c>
      <c r="CQ50" s="110">
        <f t="shared" si="156"/>
        <v>14778321</v>
      </c>
      <c r="CR50" s="110">
        <f t="shared" si="156"/>
        <v>3970273</v>
      </c>
      <c r="CS50" s="110">
        <f t="shared" si="156"/>
        <v>2107527</v>
      </c>
      <c r="CT50" s="110">
        <f t="shared" si="156"/>
        <v>1096269</v>
      </c>
      <c r="CU50" s="110">
        <f t="shared" si="156"/>
        <v>708666</v>
      </c>
      <c r="CV50" s="110">
        <f t="shared" si="156"/>
        <v>57811</v>
      </c>
      <c r="CW50" s="110">
        <f t="shared" si="156"/>
        <v>2919567</v>
      </c>
      <c r="CX50" s="110">
        <f t="shared" si="156"/>
        <v>382530</v>
      </c>
      <c r="CY50" s="110">
        <f t="shared" ref="CY50:DJ50" si="157">SUM(AU50,+BW50)</f>
        <v>2328598</v>
      </c>
      <c r="CZ50" s="110">
        <f t="shared" si="157"/>
        <v>208439</v>
      </c>
      <c r="DA50" s="110">
        <f t="shared" si="157"/>
        <v>20875</v>
      </c>
      <c r="DB50" s="110">
        <f t="shared" si="157"/>
        <v>7867606</v>
      </c>
      <c r="DC50" s="110">
        <f t="shared" si="157"/>
        <v>3232267</v>
      </c>
      <c r="DD50" s="110">
        <f t="shared" si="157"/>
        <v>4056746</v>
      </c>
      <c r="DE50" s="110">
        <f t="shared" si="157"/>
        <v>259583</v>
      </c>
      <c r="DF50" s="110">
        <f t="shared" si="157"/>
        <v>319010</v>
      </c>
      <c r="DG50" s="110">
        <f t="shared" si="157"/>
        <v>1463543</v>
      </c>
      <c r="DH50" s="110">
        <f t="shared" si="157"/>
        <v>0</v>
      </c>
      <c r="DI50" s="110">
        <f t="shared" si="157"/>
        <v>873827</v>
      </c>
      <c r="DJ50" s="110">
        <f t="shared" si="157"/>
        <v>16815898</v>
      </c>
    </row>
    <row r="51" spans="1:114" s="112" customFormat="1" ht="12" customHeight="1">
      <c r="A51" s="108" t="s">
        <v>688</v>
      </c>
      <c r="B51" s="109" t="s">
        <v>689</v>
      </c>
      <c r="C51" s="108" t="s">
        <v>359</v>
      </c>
      <c r="D51" s="110">
        <f t="shared" si="0"/>
        <v>13251697</v>
      </c>
      <c r="E51" s="110">
        <f t="shared" si="1"/>
        <v>3502985</v>
      </c>
      <c r="F51" s="110">
        <v>88121</v>
      </c>
      <c r="G51" s="110">
        <v>0</v>
      </c>
      <c r="H51" s="110">
        <v>283500</v>
      </c>
      <c r="I51" s="110">
        <v>1402393</v>
      </c>
      <c r="J51" s="111" t="s">
        <v>729</v>
      </c>
      <c r="K51" s="110">
        <v>1728971</v>
      </c>
      <c r="L51" s="110">
        <v>9748712</v>
      </c>
      <c r="M51" s="110">
        <f t="shared" si="2"/>
        <v>2471510</v>
      </c>
      <c r="N51" s="110">
        <f t="shared" si="3"/>
        <v>300361</v>
      </c>
      <c r="O51" s="110">
        <v>20566</v>
      </c>
      <c r="P51" s="110">
        <v>4665</v>
      </c>
      <c r="Q51" s="110">
        <v>0</v>
      </c>
      <c r="R51" s="110">
        <v>236624</v>
      </c>
      <c r="S51" s="111" t="s">
        <v>729</v>
      </c>
      <c r="T51" s="110">
        <v>38506</v>
      </c>
      <c r="U51" s="110">
        <v>2171149</v>
      </c>
      <c r="V51" s="110">
        <f t="shared" ref="V51:AA51" si="158">+SUM(D51,M51)</f>
        <v>15723207</v>
      </c>
      <c r="W51" s="110">
        <f t="shared" si="158"/>
        <v>3803346</v>
      </c>
      <c r="X51" s="110">
        <f t="shared" si="158"/>
        <v>108687</v>
      </c>
      <c r="Y51" s="110">
        <f t="shared" si="158"/>
        <v>4665</v>
      </c>
      <c r="Z51" s="110">
        <f t="shared" si="158"/>
        <v>283500</v>
      </c>
      <c r="AA51" s="110">
        <f t="shared" si="158"/>
        <v>1639017</v>
      </c>
      <c r="AB51" s="111" t="s">
        <v>729</v>
      </c>
      <c r="AC51" s="110">
        <f t="shared" si="5"/>
        <v>1767477</v>
      </c>
      <c r="AD51" s="110">
        <f t="shared" si="6"/>
        <v>11919861</v>
      </c>
      <c r="AE51" s="110">
        <f t="shared" si="7"/>
        <v>388886</v>
      </c>
      <c r="AF51" s="110">
        <f t="shared" si="8"/>
        <v>363810</v>
      </c>
      <c r="AG51" s="110">
        <v>216309</v>
      </c>
      <c r="AH51" s="110">
        <v>11997</v>
      </c>
      <c r="AI51" s="110">
        <v>56652</v>
      </c>
      <c r="AJ51" s="110">
        <v>78852</v>
      </c>
      <c r="AK51" s="110">
        <v>25076</v>
      </c>
      <c r="AL51" s="110">
        <v>79073</v>
      </c>
      <c r="AM51" s="110">
        <f t="shared" si="9"/>
        <v>10942840</v>
      </c>
      <c r="AN51" s="110">
        <f t="shared" si="10"/>
        <v>2071474</v>
      </c>
      <c r="AO51" s="110">
        <v>749201</v>
      </c>
      <c r="AP51" s="110">
        <v>1132278</v>
      </c>
      <c r="AQ51" s="110">
        <v>128758</v>
      </c>
      <c r="AR51" s="110">
        <v>61237</v>
      </c>
      <c r="AS51" s="110">
        <f t="shared" si="11"/>
        <v>1160011</v>
      </c>
      <c r="AT51" s="110">
        <v>319505</v>
      </c>
      <c r="AU51" s="110">
        <v>678058</v>
      </c>
      <c r="AV51" s="110">
        <v>162448</v>
      </c>
      <c r="AW51" s="110">
        <v>63676</v>
      </c>
      <c r="AX51" s="110">
        <f t="shared" si="12"/>
        <v>7644397</v>
      </c>
      <c r="AY51" s="110">
        <v>3689485</v>
      </c>
      <c r="AZ51" s="110">
        <v>3431226</v>
      </c>
      <c r="BA51" s="110">
        <v>369964</v>
      </c>
      <c r="BB51" s="110">
        <v>153722</v>
      </c>
      <c r="BC51" s="110">
        <v>1241773</v>
      </c>
      <c r="BD51" s="110">
        <v>3282</v>
      </c>
      <c r="BE51" s="110">
        <v>599125</v>
      </c>
      <c r="BF51" s="110">
        <f t="shared" si="13"/>
        <v>11930851</v>
      </c>
      <c r="BG51" s="110">
        <f t="shared" si="14"/>
        <v>14564</v>
      </c>
      <c r="BH51" s="110">
        <f t="shared" si="15"/>
        <v>3579</v>
      </c>
      <c r="BI51" s="110">
        <v>0</v>
      </c>
      <c r="BJ51" s="110">
        <v>3579</v>
      </c>
      <c r="BK51" s="110">
        <v>0</v>
      </c>
      <c r="BL51" s="110">
        <v>0</v>
      </c>
      <c r="BM51" s="110">
        <v>10985</v>
      </c>
      <c r="BN51" s="110">
        <v>835</v>
      </c>
      <c r="BO51" s="110">
        <f t="shared" si="16"/>
        <v>1749492</v>
      </c>
      <c r="BP51" s="110">
        <f t="shared" si="17"/>
        <v>157675</v>
      </c>
      <c r="BQ51" s="110">
        <v>126163</v>
      </c>
      <c r="BR51" s="110">
        <v>0</v>
      </c>
      <c r="BS51" s="110">
        <v>31512</v>
      </c>
      <c r="BT51" s="110">
        <v>0</v>
      </c>
      <c r="BU51" s="110">
        <f t="shared" si="18"/>
        <v>617144</v>
      </c>
      <c r="BV51" s="110">
        <v>1102</v>
      </c>
      <c r="BW51" s="110">
        <v>616042</v>
      </c>
      <c r="BX51" s="110">
        <v>0</v>
      </c>
      <c r="BY51" s="110">
        <v>0</v>
      </c>
      <c r="BZ51" s="110">
        <f t="shared" si="19"/>
        <v>967090</v>
      </c>
      <c r="CA51" s="110">
        <v>326621</v>
      </c>
      <c r="CB51" s="110">
        <v>389933</v>
      </c>
      <c r="CC51" s="110">
        <v>220673</v>
      </c>
      <c r="CD51" s="110">
        <v>29863</v>
      </c>
      <c r="CE51" s="110">
        <v>562852</v>
      </c>
      <c r="CF51" s="110">
        <v>7583</v>
      </c>
      <c r="CG51" s="110">
        <v>143767</v>
      </c>
      <c r="CH51" s="110">
        <f t="shared" si="20"/>
        <v>1907823</v>
      </c>
      <c r="CI51" s="110">
        <f t="shared" ref="CI51:CX51" si="159">SUM(AE51,+BG51)</f>
        <v>403450</v>
      </c>
      <c r="CJ51" s="110">
        <f t="shared" si="159"/>
        <v>367389</v>
      </c>
      <c r="CK51" s="110">
        <f t="shared" si="159"/>
        <v>216309</v>
      </c>
      <c r="CL51" s="110">
        <f t="shared" si="159"/>
        <v>15576</v>
      </c>
      <c r="CM51" s="110">
        <f t="shared" si="159"/>
        <v>56652</v>
      </c>
      <c r="CN51" s="110">
        <f t="shared" si="159"/>
        <v>78852</v>
      </c>
      <c r="CO51" s="110">
        <f t="shared" si="159"/>
        <v>36061</v>
      </c>
      <c r="CP51" s="110">
        <f t="shared" si="159"/>
        <v>79908</v>
      </c>
      <c r="CQ51" s="110">
        <f t="shared" si="159"/>
        <v>12692332</v>
      </c>
      <c r="CR51" s="110">
        <f t="shared" si="159"/>
        <v>2229149</v>
      </c>
      <c r="CS51" s="110">
        <f t="shared" si="159"/>
        <v>875364</v>
      </c>
      <c r="CT51" s="110">
        <f t="shared" si="159"/>
        <v>1132278</v>
      </c>
      <c r="CU51" s="110">
        <f t="shared" si="159"/>
        <v>160270</v>
      </c>
      <c r="CV51" s="110">
        <f t="shared" si="159"/>
        <v>61237</v>
      </c>
      <c r="CW51" s="110">
        <f t="shared" si="159"/>
        <v>1777155</v>
      </c>
      <c r="CX51" s="110">
        <f t="shared" si="159"/>
        <v>320607</v>
      </c>
      <c r="CY51" s="110">
        <f t="shared" ref="CY51:DJ51" si="160">SUM(AU51,+BW51)</f>
        <v>1294100</v>
      </c>
      <c r="CZ51" s="110">
        <f t="shared" si="160"/>
        <v>162448</v>
      </c>
      <c r="DA51" s="110">
        <f t="shared" si="160"/>
        <v>63676</v>
      </c>
      <c r="DB51" s="110">
        <f t="shared" si="160"/>
        <v>8611487</v>
      </c>
      <c r="DC51" s="110">
        <f t="shared" si="160"/>
        <v>4016106</v>
      </c>
      <c r="DD51" s="110">
        <f t="shared" si="160"/>
        <v>3821159</v>
      </c>
      <c r="DE51" s="110">
        <f t="shared" si="160"/>
        <v>590637</v>
      </c>
      <c r="DF51" s="110">
        <f t="shared" si="160"/>
        <v>183585</v>
      </c>
      <c r="DG51" s="110">
        <f t="shared" si="160"/>
        <v>1804625</v>
      </c>
      <c r="DH51" s="110">
        <f t="shared" si="160"/>
        <v>10865</v>
      </c>
      <c r="DI51" s="110">
        <f t="shared" si="160"/>
        <v>742892</v>
      </c>
      <c r="DJ51" s="110">
        <f t="shared" si="160"/>
        <v>13838674</v>
      </c>
    </row>
    <row r="52" spans="1:114" s="112" customFormat="1" ht="12" customHeight="1">
      <c r="A52" s="108" t="s">
        <v>694</v>
      </c>
      <c r="B52" s="109" t="s">
        <v>695</v>
      </c>
      <c r="C52" s="108" t="s">
        <v>391</v>
      </c>
      <c r="D52" s="110">
        <f t="shared" si="0"/>
        <v>18946943</v>
      </c>
      <c r="E52" s="110">
        <f t="shared" si="1"/>
        <v>3422388</v>
      </c>
      <c r="F52" s="110">
        <v>184324</v>
      </c>
      <c r="G52" s="110">
        <v>38169</v>
      </c>
      <c r="H52" s="110">
        <v>662580</v>
      </c>
      <c r="I52" s="110">
        <v>1097891</v>
      </c>
      <c r="J52" s="111" t="s">
        <v>729</v>
      </c>
      <c r="K52" s="110">
        <v>1439424</v>
      </c>
      <c r="L52" s="110">
        <v>15524555</v>
      </c>
      <c r="M52" s="110">
        <f t="shared" si="2"/>
        <v>4127044</v>
      </c>
      <c r="N52" s="110">
        <f t="shared" si="3"/>
        <v>857162</v>
      </c>
      <c r="O52" s="110">
        <v>47671</v>
      </c>
      <c r="P52" s="110">
        <v>91914</v>
      </c>
      <c r="Q52" s="110">
        <v>385450</v>
      </c>
      <c r="R52" s="110">
        <v>284493</v>
      </c>
      <c r="S52" s="111" t="s">
        <v>729</v>
      </c>
      <c r="T52" s="110">
        <v>47634</v>
      </c>
      <c r="U52" s="110">
        <v>3269882</v>
      </c>
      <c r="V52" s="110">
        <f t="shared" ref="V52:AA52" si="161">+SUM(D52,M52)</f>
        <v>23073987</v>
      </c>
      <c r="W52" s="110">
        <f t="shared" si="161"/>
        <v>4279550</v>
      </c>
      <c r="X52" s="110">
        <f t="shared" si="161"/>
        <v>231995</v>
      </c>
      <c r="Y52" s="110">
        <f t="shared" si="161"/>
        <v>130083</v>
      </c>
      <c r="Z52" s="110">
        <f t="shared" si="161"/>
        <v>1048030</v>
      </c>
      <c r="AA52" s="110">
        <f t="shared" si="161"/>
        <v>1382384</v>
      </c>
      <c r="AB52" s="111" t="s">
        <v>729</v>
      </c>
      <c r="AC52" s="110">
        <f t="shared" si="5"/>
        <v>1487058</v>
      </c>
      <c r="AD52" s="110">
        <f t="shared" si="6"/>
        <v>18794437</v>
      </c>
      <c r="AE52" s="110">
        <f t="shared" si="7"/>
        <v>1996343</v>
      </c>
      <c r="AF52" s="110">
        <f t="shared" si="8"/>
        <v>1951107</v>
      </c>
      <c r="AG52" s="110">
        <v>14212</v>
      </c>
      <c r="AH52" s="110">
        <v>1073511</v>
      </c>
      <c r="AI52" s="110">
        <v>621337</v>
      </c>
      <c r="AJ52" s="110">
        <v>242047</v>
      </c>
      <c r="AK52" s="110">
        <v>45236</v>
      </c>
      <c r="AL52" s="110">
        <v>377982</v>
      </c>
      <c r="AM52" s="110">
        <f t="shared" si="9"/>
        <v>12962082</v>
      </c>
      <c r="AN52" s="110">
        <f t="shared" si="10"/>
        <v>2551839</v>
      </c>
      <c r="AO52" s="110">
        <v>730883</v>
      </c>
      <c r="AP52" s="110">
        <v>1499269</v>
      </c>
      <c r="AQ52" s="110">
        <v>252033</v>
      </c>
      <c r="AR52" s="110">
        <v>69654</v>
      </c>
      <c r="AS52" s="110">
        <f t="shared" si="11"/>
        <v>3689098</v>
      </c>
      <c r="AT52" s="110">
        <v>1313268</v>
      </c>
      <c r="AU52" s="110">
        <v>2127730</v>
      </c>
      <c r="AV52" s="110">
        <v>248100</v>
      </c>
      <c r="AW52" s="110">
        <v>48308</v>
      </c>
      <c r="AX52" s="110">
        <f t="shared" si="12"/>
        <v>6670257</v>
      </c>
      <c r="AY52" s="110">
        <v>3249579</v>
      </c>
      <c r="AZ52" s="110">
        <v>2899426</v>
      </c>
      <c r="BA52" s="110">
        <v>293691</v>
      </c>
      <c r="BB52" s="110">
        <v>227561</v>
      </c>
      <c r="BC52" s="110">
        <v>3471810</v>
      </c>
      <c r="BD52" s="110">
        <v>2580</v>
      </c>
      <c r="BE52" s="110">
        <v>138726</v>
      </c>
      <c r="BF52" s="110">
        <f t="shared" si="13"/>
        <v>15097151</v>
      </c>
      <c r="BG52" s="110">
        <f t="shared" si="14"/>
        <v>483817</v>
      </c>
      <c r="BH52" s="110">
        <f t="shared" si="15"/>
        <v>442808</v>
      </c>
      <c r="BI52" s="110">
        <v>0</v>
      </c>
      <c r="BJ52" s="110">
        <v>442808</v>
      </c>
      <c r="BK52" s="110">
        <v>0</v>
      </c>
      <c r="BL52" s="110">
        <v>0</v>
      </c>
      <c r="BM52" s="110">
        <v>41009</v>
      </c>
      <c r="BN52" s="110">
        <v>54926</v>
      </c>
      <c r="BO52" s="110">
        <f t="shared" si="16"/>
        <v>2405416</v>
      </c>
      <c r="BP52" s="110">
        <f t="shared" si="17"/>
        <v>267412</v>
      </c>
      <c r="BQ52" s="110">
        <v>131601</v>
      </c>
      <c r="BR52" s="110">
        <v>40647</v>
      </c>
      <c r="BS52" s="110">
        <v>80226</v>
      </c>
      <c r="BT52" s="110">
        <v>14938</v>
      </c>
      <c r="BU52" s="110">
        <f t="shared" si="18"/>
        <v>638942</v>
      </c>
      <c r="BV52" s="110">
        <v>7518</v>
      </c>
      <c r="BW52" s="110">
        <v>533908</v>
      </c>
      <c r="BX52" s="110">
        <v>97516</v>
      </c>
      <c r="BY52" s="110">
        <v>2511</v>
      </c>
      <c r="BZ52" s="110">
        <f t="shared" si="19"/>
        <v>1496551</v>
      </c>
      <c r="CA52" s="110">
        <v>394382</v>
      </c>
      <c r="CB52" s="110">
        <v>948214</v>
      </c>
      <c r="CC52" s="110">
        <v>1859</v>
      </c>
      <c r="CD52" s="110">
        <v>152096</v>
      </c>
      <c r="CE52" s="110">
        <v>1042938</v>
      </c>
      <c r="CF52" s="110">
        <v>0</v>
      </c>
      <c r="CG52" s="110">
        <v>139947</v>
      </c>
      <c r="CH52" s="110">
        <f t="shared" si="20"/>
        <v>3029180</v>
      </c>
      <c r="CI52" s="110">
        <f t="shared" ref="CI52:CW52" si="162">SUM(AE52,+BG52)</f>
        <v>2480160</v>
      </c>
      <c r="CJ52" s="110">
        <f t="shared" si="162"/>
        <v>2393915</v>
      </c>
      <c r="CK52" s="110">
        <f t="shared" si="162"/>
        <v>14212</v>
      </c>
      <c r="CL52" s="110">
        <f t="shared" si="162"/>
        <v>1516319</v>
      </c>
      <c r="CM52" s="110">
        <f t="shared" si="162"/>
        <v>621337</v>
      </c>
      <c r="CN52" s="110">
        <f t="shared" si="162"/>
        <v>242047</v>
      </c>
      <c r="CO52" s="110">
        <f t="shared" si="162"/>
        <v>86245</v>
      </c>
      <c r="CP52" s="110">
        <f t="shared" si="162"/>
        <v>432908</v>
      </c>
      <c r="CQ52" s="110">
        <f t="shared" si="162"/>
        <v>15367498</v>
      </c>
      <c r="CR52" s="110">
        <f t="shared" si="162"/>
        <v>2819251</v>
      </c>
      <c r="CS52" s="110">
        <f t="shared" si="162"/>
        <v>862484</v>
      </c>
      <c r="CT52" s="110">
        <f t="shared" si="162"/>
        <v>1539916</v>
      </c>
      <c r="CU52" s="110">
        <f t="shared" si="162"/>
        <v>332259</v>
      </c>
      <c r="CV52" s="110">
        <f t="shared" si="162"/>
        <v>84592</v>
      </c>
      <c r="CW52" s="110">
        <f t="shared" si="162"/>
        <v>4328040</v>
      </c>
      <c r="CX52" s="110">
        <f>SUM(AT52,+BV52)</f>
        <v>1320786</v>
      </c>
      <c r="CY52" s="110">
        <f>SUM(AU52,+BW52)</f>
        <v>2661638</v>
      </c>
      <c r="CZ52" s="110">
        <f>SUM(AV52,+BX52)</f>
        <v>345616</v>
      </c>
      <c r="DA52" s="110">
        <f>SUM(AW52,+BY52)</f>
        <v>50819</v>
      </c>
      <c r="DB52" s="110">
        <f t="shared" ref="DB52:DJ52" si="163">SUM(AX52,+BZ52)</f>
        <v>8166808</v>
      </c>
      <c r="DC52" s="110">
        <f t="shared" si="163"/>
        <v>3643961</v>
      </c>
      <c r="DD52" s="110">
        <f t="shared" si="163"/>
        <v>3847640</v>
      </c>
      <c r="DE52" s="110">
        <f t="shared" si="163"/>
        <v>295550</v>
      </c>
      <c r="DF52" s="110">
        <f t="shared" si="163"/>
        <v>379657</v>
      </c>
      <c r="DG52" s="110">
        <f t="shared" si="163"/>
        <v>4514748</v>
      </c>
      <c r="DH52" s="110">
        <f t="shared" si="163"/>
        <v>2580</v>
      </c>
      <c r="DI52" s="110">
        <f t="shared" si="163"/>
        <v>278673</v>
      </c>
      <c r="DJ52" s="110">
        <f t="shared" si="163"/>
        <v>18126331</v>
      </c>
    </row>
    <row r="53" spans="1:114" s="112" customFormat="1" ht="12" customHeight="1">
      <c r="A53" s="108" t="s">
        <v>703</v>
      </c>
      <c r="B53" s="109" t="s">
        <v>704</v>
      </c>
      <c r="C53" s="108" t="s">
        <v>371</v>
      </c>
      <c r="D53" s="110">
        <f t="shared" si="0"/>
        <v>13893121</v>
      </c>
      <c r="E53" s="110">
        <f t="shared" si="1"/>
        <v>2258172</v>
      </c>
      <c r="F53" s="110">
        <v>30027</v>
      </c>
      <c r="G53" s="110">
        <v>16580</v>
      </c>
      <c r="H53" s="110">
        <v>4400</v>
      </c>
      <c r="I53" s="110">
        <v>2040081</v>
      </c>
      <c r="J53" s="111" t="s">
        <v>729</v>
      </c>
      <c r="K53" s="110">
        <v>167084</v>
      </c>
      <c r="L53" s="110">
        <v>11634949</v>
      </c>
      <c r="M53" s="110">
        <f t="shared" si="2"/>
        <v>928920</v>
      </c>
      <c r="N53" s="110">
        <f t="shared" si="3"/>
        <v>101392</v>
      </c>
      <c r="O53" s="110">
        <v>1958</v>
      </c>
      <c r="P53" s="110">
        <v>0</v>
      </c>
      <c r="Q53" s="110">
        <v>0</v>
      </c>
      <c r="R53" s="110">
        <v>81609</v>
      </c>
      <c r="S53" s="111" t="s">
        <v>729</v>
      </c>
      <c r="T53" s="110">
        <v>17825</v>
      </c>
      <c r="U53" s="110">
        <v>827528</v>
      </c>
      <c r="V53" s="110">
        <f t="shared" ref="V53:AA53" si="164">+SUM(D53,M53)</f>
        <v>14822041</v>
      </c>
      <c r="W53" s="110">
        <f t="shared" si="164"/>
        <v>2359564</v>
      </c>
      <c r="X53" s="110">
        <f t="shared" si="164"/>
        <v>31985</v>
      </c>
      <c r="Y53" s="110">
        <f t="shared" si="164"/>
        <v>16580</v>
      </c>
      <c r="Z53" s="110">
        <f t="shared" si="164"/>
        <v>4400</v>
      </c>
      <c r="AA53" s="110">
        <f t="shared" si="164"/>
        <v>2121690</v>
      </c>
      <c r="AB53" s="111" t="s">
        <v>729</v>
      </c>
      <c r="AC53" s="110">
        <f t="shared" si="5"/>
        <v>184909</v>
      </c>
      <c r="AD53" s="110">
        <f t="shared" si="6"/>
        <v>12462477</v>
      </c>
      <c r="AE53" s="110">
        <f t="shared" si="7"/>
        <v>52829</v>
      </c>
      <c r="AF53" s="110">
        <f t="shared" si="8"/>
        <v>52829</v>
      </c>
      <c r="AG53" s="110">
        <v>0</v>
      </c>
      <c r="AH53" s="110">
        <v>26792</v>
      </c>
      <c r="AI53" s="110">
        <v>1499</v>
      </c>
      <c r="AJ53" s="110">
        <v>24538</v>
      </c>
      <c r="AK53" s="110">
        <v>0</v>
      </c>
      <c r="AL53" s="110">
        <v>205731</v>
      </c>
      <c r="AM53" s="110">
        <f t="shared" si="9"/>
        <v>7403475</v>
      </c>
      <c r="AN53" s="110">
        <f t="shared" si="10"/>
        <v>1479754</v>
      </c>
      <c r="AO53" s="110">
        <v>748656</v>
      </c>
      <c r="AP53" s="110">
        <v>580470</v>
      </c>
      <c r="AQ53" s="110">
        <v>135273</v>
      </c>
      <c r="AR53" s="110">
        <v>15355</v>
      </c>
      <c r="AS53" s="110">
        <f t="shared" si="11"/>
        <v>1205581</v>
      </c>
      <c r="AT53" s="110">
        <v>406604</v>
      </c>
      <c r="AU53" s="110">
        <v>650181</v>
      </c>
      <c r="AV53" s="110">
        <v>148796</v>
      </c>
      <c r="AW53" s="110">
        <v>58963</v>
      </c>
      <c r="AX53" s="110">
        <f t="shared" si="12"/>
        <v>4647151</v>
      </c>
      <c r="AY53" s="110">
        <v>3022315</v>
      </c>
      <c r="AZ53" s="110">
        <v>753078</v>
      </c>
      <c r="BA53" s="110">
        <v>214301</v>
      </c>
      <c r="BB53" s="110">
        <v>657457</v>
      </c>
      <c r="BC53" s="110">
        <v>5855456</v>
      </c>
      <c r="BD53" s="110">
        <v>12026</v>
      </c>
      <c r="BE53" s="110">
        <v>375630</v>
      </c>
      <c r="BF53" s="110">
        <f t="shared" si="13"/>
        <v>7831934</v>
      </c>
      <c r="BG53" s="110">
        <f t="shared" si="14"/>
        <v>2155</v>
      </c>
      <c r="BH53" s="110">
        <f t="shared" si="15"/>
        <v>2155</v>
      </c>
      <c r="BI53" s="110">
        <v>0</v>
      </c>
      <c r="BJ53" s="110">
        <v>0</v>
      </c>
      <c r="BK53" s="110">
        <v>0</v>
      </c>
      <c r="BL53" s="110">
        <v>2155</v>
      </c>
      <c r="BM53" s="110">
        <v>0</v>
      </c>
      <c r="BN53" s="110">
        <v>0</v>
      </c>
      <c r="BO53" s="110">
        <f t="shared" si="16"/>
        <v>261340</v>
      </c>
      <c r="BP53" s="110">
        <f t="shared" si="17"/>
        <v>45209</v>
      </c>
      <c r="BQ53" s="110">
        <v>45150</v>
      </c>
      <c r="BR53" s="110">
        <v>59</v>
      </c>
      <c r="BS53" s="110">
        <v>0</v>
      </c>
      <c r="BT53" s="110">
        <v>0</v>
      </c>
      <c r="BU53" s="110">
        <f t="shared" si="18"/>
        <v>19680</v>
      </c>
      <c r="BV53" s="110">
        <v>805</v>
      </c>
      <c r="BW53" s="110">
        <v>18875</v>
      </c>
      <c r="BX53" s="110">
        <v>0</v>
      </c>
      <c r="BY53" s="110">
        <v>0</v>
      </c>
      <c r="BZ53" s="110">
        <f t="shared" si="19"/>
        <v>196451</v>
      </c>
      <c r="CA53" s="110">
        <v>303</v>
      </c>
      <c r="CB53" s="110">
        <v>119694</v>
      </c>
      <c r="CC53" s="110">
        <v>15708</v>
      </c>
      <c r="CD53" s="110">
        <v>60746</v>
      </c>
      <c r="CE53" s="110">
        <v>595144</v>
      </c>
      <c r="CF53" s="110">
        <v>0</v>
      </c>
      <c r="CG53" s="110">
        <v>70281</v>
      </c>
      <c r="CH53" s="110">
        <f t="shared" si="20"/>
        <v>333776</v>
      </c>
      <c r="CI53" s="110">
        <f t="shared" ref="CI53:CX53" si="165">SUM(AE53,+BG53)</f>
        <v>54984</v>
      </c>
      <c r="CJ53" s="110">
        <f t="shared" si="165"/>
        <v>54984</v>
      </c>
      <c r="CK53" s="110">
        <f t="shared" si="165"/>
        <v>0</v>
      </c>
      <c r="CL53" s="110">
        <f t="shared" si="165"/>
        <v>26792</v>
      </c>
      <c r="CM53" s="110">
        <f t="shared" si="165"/>
        <v>1499</v>
      </c>
      <c r="CN53" s="110">
        <f t="shared" si="165"/>
        <v>26693</v>
      </c>
      <c r="CO53" s="110">
        <f t="shared" si="165"/>
        <v>0</v>
      </c>
      <c r="CP53" s="110">
        <f t="shared" si="165"/>
        <v>205731</v>
      </c>
      <c r="CQ53" s="110">
        <f t="shared" si="165"/>
        <v>7664815</v>
      </c>
      <c r="CR53" s="110">
        <f t="shared" si="165"/>
        <v>1524963</v>
      </c>
      <c r="CS53" s="110">
        <f t="shared" si="165"/>
        <v>793806</v>
      </c>
      <c r="CT53" s="110">
        <f t="shared" si="165"/>
        <v>580529</v>
      </c>
      <c r="CU53" s="110">
        <f t="shared" si="165"/>
        <v>135273</v>
      </c>
      <c r="CV53" s="110">
        <f t="shared" si="165"/>
        <v>15355</v>
      </c>
      <c r="CW53" s="110">
        <f t="shared" si="165"/>
        <v>1225261</v>
      </c>
      <c r="CX53" s="110">
        <f t="shared" si="165"/>
        <v>407409</v>
      </c>
      <c r="CY53" s="110">
        <f t="shared" ref="CY53:DJ53" si="166">SUM(AU53,+BW53)</f>
        <v>669056</v>
      </c>
      <c r="CZ53" s="110">
        <f t="shared" si="166"/>
        <v>148796</v>
      </c>
      <c r="DA53" s="110">
        <f t="shared" si="166"/>
        <v>58963</v>
      </c>
      <c r="DB53" s="110">
        <f t="shared" si="166"/>
        <v>4843602</v>
      </c>
      <c r="DC53" s="110">
        <f t="shared" si="166"/>
        <v>3022618</v>
      </c>
      <c r="DD53" s="110">
        <f t="shared" si="166"/>
        <v>872772</v>
      </c>
      <c r="DE53" s="110">
        <f t="shared" si="166"/>
        <v>230009</v>
      </c>
      <c r="DF53" s="110">
        <f t="shared" si="166"/>
        <v>718203</v>
      </c>
      <c r="DG53" s="110">
        <f t="shared" si="166"/>
        <v>6450600</v>
      </c>
      <c r="DH53" s="110">
        <f t="shared" si="166"/>
        <v>12026</v>
      </c>
      <c r="DI53" s="110">
        <f t="shared" si="166"/>
        <v>445911</v>
      </c>
      <c r="DJ53" s="110">
        <f t="shared" si="166"/>
        <v>8165710</v>
      </c>
    </row>
    <row r="54" spans="1:114" s="112" customFormat="1" ht="12" customHeight="1">
      <c r="A54" s="108" t="s">
        <v>722</v>
      </c>
      <c r="B54" s="109" t="s">
        <v>723</v>
      </c>
      <c r="C54" s="108" t="s">
        <v>325</v>
      </c>
      <c r="D54" s="110">
        <f t="shared" ref="D54:AI54" si="167">SUM(D7:D53)</f>
        <v>1739966559</v>
      </c>
      <c r="E54" s="110">
        <f t="shared" si="167"/>
        <v>425487217</v>
      </c>
      <c r="F54" s="110">
        <f t="shared" si="167"/>
        <v>41794001</v>
      </c>
      <c r="G54" s="110">
        <f t="shared" si="167"/>
        <v>7327555</v>
      </c>
      <c r="H54" s="110">
        <f t="shared" si="167"/>
        <v>85761400</v>
      </c>
      <c r="I54" s="110">
        <f t="shared" si="167"/>
        <v>195634574</v>
      </c>
      <c r="J54" s="111">
        <f t="shared" si="167"/>
        <v>0</v>
      </c>
      <c r="K54" s="110">
        <f t="shared" si="167"/>
        <v>94969687</v>
      </c>
      <c r="L54" s="110">
        <f t="shared" si="167"/>
        <v>1314479342</v>
      </c>
      <c r="M54" s="110">
        <f t="shared" si="167"/>
        <v>204038152</v>
      </c>
      <c r="N54" s="110">
        <f t="shared" si="167"/>
        <v>35312119</v>
      </c>
      <c r="O54" s="110">
        <f t="shared" si="167"/>
        <v>3216671</v>
      </c>
      <c r="P54" s="110">
        <f t="shared" si="167"/>
        <v>940247</v>
      </c>
      <c r="Q54" s="110">
        <f t="shared" si="167"/>
        <v>8945070</v>
      </c>
      <c r="R54" s="110">
        <f t="shared" si="167"/>
        <v>17864370</v>
      </c>
      <c r="S54" s="111">
        <f t="shared" si="167"/>
        <v>0</v>
      </c>
      <c r="T54" s="110">
        <f t="shared" si="167"/>
        <v>4345761</v>
      </c>
      <c r="U54" s="110">
        <f t="shared" si="167"/>
        <v>168726033</v>
      </c>
      <c r="V54" s="110">
        <f t="shared" si="167"/>
        <v>1944004711</v>
      </c>
      <c r="W54" s="110">
        <f t="shared" si="167"/>
        <v>460799336</v>
      </c>
      <c r="X54" s="110">
        <f t="shared" si="167"/>
        <v>45010672</v>
      </c>
      <c r="Y54" s="110">
        <f t="shared" si="167"/>
        <v>8267802</v>
      </c>
      <c r="Z54" s="110">
        <f t="shared" si="167"/>
        <v>94706470</v>
      </c>
      <c r="AA54" s="110">
        <f t="shared" si="167"/>
        <v>213498944</v>
      </c>
      <c r="AB54" s="111">
        <f t="shared" si="167"/>
        <v>0</v>
      </c>
      <c r="AC54" s="110">
        <f t="shared" si="167"/>
        <v>99315448</v>
      </c>
      <c r="AD54" s="110">
        <f t="shared" si="167"/>
        <v>1483205375</v>
      </c>
      <c r="AE54" s="110">
        <f t="shared" si="167"/>
        <v>192917566</v>
      </c>
      <c r="AF54" s="110">
        <f t="shared" si="167"/>
        <v>188783108</v>
      </c>
      <c r="AG54" s="110">
        <f t="shared" si="167"/>
        <v>2613294</v>
      </c>
      <c r="AH54" s="110">
        <f t="shared" si="167"/>
        <v>148668359</v>
      </c>
      <c r="AI54" s="110">
        <f t="shared" si="167"/>
        <v>25538038</v>
      </c>
      <c r="AJ54" s="110">
        <f t="shared" ref="AJ54:BO54" si="168">SUM(AJ7:AJ53)</f>
        <v>11963417</v>
      </c>
      <c r="AK54" s="110">
        <f t="shared" si="168"/>
        <v>4134458</v>
      </c>
      <c r="AL54" s="110">
        <f t="shared" si="168"/>
        <v>48608968</v>
      </c>
      <c r="AM54" s="110">
        <f t="shared" si="168"/>
        <v>1176056312</v>
      </c>
      <c r="AN54" s="110">
        <f t="shared" si="168"/>
        <v>326889018</v>
      </c>
      <c r="AO54" s="110">
        <f t="shared" si="168"/>
        <v>108939641</v>
      </c>
      <c r="AP54" s="110">
        <f t="shared" si="168"/>
        <v>172489686</v>
      </c>
      <c r="AQ54" s="110">
        <f t="shared" si="168"/>
        <v>40749895</v>
      </c>
      <c r="AR54" s="110">
        <f t="shared" si="168"/>
        <v>4709796</v>
      </c>
      <c r="AS54" s="110">
        <f t="shared" si="168"/>
        <v>209682989</v>
      </c>
      <c r="AT54" s="110">
        <f t="shared" si="168"/>
        <v>54783241</v>
      </c>
      <c r="AU54" s="110">
        <f t="shared" si="168"/>
        <v>133112282</v>
      </c>
      <c r="AV54" s="110">
        <f t="shared" si="168"/>
        <v>21787466</v>
      </c>
      <c r="AW54" s="110">
        <f t="shared" si="168"/>
        <v>5568090</v>
      </c>
      <c r="AX54" s="110">
        <f t="shared" si="168"/>
        <v>632866397</v>
      </c>
      <c r="AY54" s="110">
        <f t="shared" si="168"/>
        <v>336369030</v>
      </c>
      <c r="AZ54" s="110">
        <f t="shared" si="168"/>
        <v>239058971</v>
      </c>
      <c r="BA54" s="110">
        <f t="shared" si="168"/>
        <v>37089535</v>
      </c>
      <c r="BB54" s="110">
        <f t="shared" si="168"/>
        <v>20348861</v>
      </c>
      <c r="BC54" s="110">
        <f t="shared" si="168"/>
        <v>258449429</v>
      </c>
      <c r="BD54" s="110">
        <f t="shared" si="168"/>
        <v>1049818</v>
      </c>
      <c r="BE54" s="110">
        <f t="shared" si="168"/>
        <v>63934284</v>
      </c>
      <c r="BF54" s="110">
        <f t="shared" si="168"/>
        <v>1432908162</v>
      </c>
      <c r="BG54" s="110">
        <f t="shared" si="168"/>
        <v>24168368</v>
      </c>
      <c r="BH54" s="110">
        <f t="shared" si="168"/>
        <v>23840279</v>
      </c>
      <c r="BI54" s="110">
        <f t="shared" si="168"/>
        <v>100581</v>
      </c>
      <c r="BJ54" s="110">
        <f t="shared" si="168"/>
        <v>21023071</v>
      </c>
      <c r="BK54" s="110">
        <f t="shared" si="168"/>
        <v>1421349</v>
      </c>
      <c r="BL54" s="110">
        <f t="shared" si="168"/>
        <v>1295278</v>
      </c>
      <c r="BM54" s="110">
        <f t="shared" si="168"/>
        <v>328089</v>
      </c>
      <c r="BN54" s="110">
        <f t="shared" si="168"/>
        <v>4769733</v>
      </c>
      <c r="BO54" s="110">
        <f t="shared" si="168"/>
        <v>103745776</v>
      </c>
      <c r="BP54" s="110">
        <f t="shared" ref="BP54:CU54" si="169">SUM(BP7:BP53)</f>
        <v>22646688</v>
      </c>
      <c r="BQ54" s="110">
        <f t="shared" si="169"/>
        <v>12249009</v>
      </c>
      <c r="BR54" s="110">
        <f t="shared" si="169"/>
        <v>5233901</v>
      </c>
      <c r="BS54" s="110">
        <f t="shared" si="169"/>
        <v>4871235</v>
      </c>
      <c r="BT54" s="110">
        <f t="shared" si="169"/>
        <v>292543</v>
      </c>
      <c r="BU54" s="110">
        <f t="shared" si="169"/>
        <v>29718441</v>
      </c>
      <c r="BV54" s="110">
        <f t="shared" si="169"/>
        <v>2320119</v>
      </c>
      <c r="BW54" s="110">
        <f t="shared" si="169"/>
        <v>25809415</v>
      </c>
      <c r="BX54" s="110">
        <f t="shared" si="169"/>
        <v>1588907</v>
      </c>
      <c r="BY54" s="110">
        <f t="shared" si="169"/>
        <v>294341</v>
      </c>
      <c r="BZ54" s="110">
        <f t="shared" si="169"/>
        <v>50805673</v>
      </c>
      <c r="CA54" s="110">
        <f t="shared" si="169"/>
        <v>21507843</v>
      </c>
      <c r="CB54" s="110">
        <f t="shared" si="169"/>
        <v>23670937</v>
      </c>
      <c r="CC54" s="110">
        <f t="shared" si="169"/>
        <v>2474363</v>
      </c>
      <c r="CD54" s="110">
        <f t="shared" si="169"/>
        <v>3152530</v>
      </c>
      <c r="CE54" s="110">
        <f t="shared" si="169"/>
        <v>63426239</v>
      </c>
      <c r="CF54" s="110">
        <f t="shared" si="169"/>
        <v>280633</v>
      </c>
      <c r="CG54" s="110">
        <f t="shared" si="169"/>
        <v>7928036</v>
      </c>
      <c r="CH54" s="110">
        <f t="shared" si="169"/>
        <v>135842180</v>
      </c>
      <c r="CI54" s="110">
        <f t="shared" si="169"/>
        <v>217085934</v>
      </c>
      <c r="CJ54" s="110">
        <f t="shared" si="169"/>
        <v>212623387</v>
      </c>
      <c r="CK54" s="110">
        <f t="shared" si="169"/>
        <v>2713875</v>
      </c>
      <c r="CL54" s="110">
        <f t="shared" si="169"/>
        <v>169691430</v>
      </c>
      <c r="CM54" s="110">
        <f t="shared" si="169"/>
        <v>26959387</v>
      </c>
      <c r="CN54" s="110">
        <f t="shared" si="169"/>
        <v>13258695</v>
      </c>
      <c r="CO54" s="110">
        <f t="shared" si="169"/>
        <v>4462547</v>
      </c>
      <c r="CP54" s="110">
        <f t="shared" si="169"/>
        <v>53378701</v>
      </c>
      <c r="CQ54" s="110">
        <f t="shared" si="169"/>
        <v>1279802088</v>
      </c>
      <c r="CR54" s="110">
        <f t="shared" si="169"/>
        <v>349535706</v>
      </c>
      <c r="CS54" s="110">
        <f t="shared" si="169"/>
        <v>121188650</v>
      </c>
      <c r="CT54" s="110">
        <f t="shared" si="169"/>
        <v>177723587</v>
      </c>
      <c r="CU54" s="110">
        <f t="shared" si="169"/>
        <v>45621130</v>
      </c>
      <c r="CV54" s="110">
        <f t="shared" ref="CV54:DJ54" si="170">SUM(CV7:CV53)</f>
        <v>5002339</v>
      </c>
      <c r="CW54" s="110">
        <f t="shared" si="170"/>
        <v>239401430</v>
      </c>
      <c r="CX54" s="110">
        <f t="shared" si="170"/>
        <v>57103360</v>
      </c>
      <c r="CY54" s="110">
        <f t="shared" si="170"/>
        <v>158921697</v>
      </c>
      <c r="CZ54" s="110">
        <f t="shared" si="170"/>
        <v>23376373</v>
      </c>
      <c r="DA54" s="110">
        <f t="shared" si="170"/>
        <v>5862431</v>
      </c>
      <c r="DB54" s="110">
        <f t="shared" si="170"/>
        <v>683672070</v>
      </c>
      <c r="DC54" s="110">
        <f t="shared" si="170"/>
        <v>357876873</v>
      </c>
      <c r="DD54" s="110">
        <f t="shared" si="170"/>
        <v>262729908</v>
      </c>
      <c r="DE54" s="110">
        <f t="shared" si="170"/>
        <v>39563898</v>
      </c>
      <c r="DF54" s="110">
        <f t="shared" si="170"/>
        <v>23501391</v>
      </c>
      <c r="DG54" s="110">
        <f t="shared" si="170"/>
        <v>321875668</v>
      </c>
      <c r="DH54" s="110">
        <f t="shared" si="170"/>
        <v>1330451</v>
      </c>
      <c r="DI54" s="110">
        <f t="shared" si="170"/>
        <v>71862320</v>
      </c>
      <c r="DJ54" s="110">
        <f t="shared" si="170"/>
        <v>1568750342</v>
      </c>
    </row>
  </sheetData>
  <mergeCells count="6">
    <mergeCell ref="CP4:CP5"/>
    <mergeCell ref="BN4:BN5"/>
    <mergeCell ref="AL4:AL5"/>
    <mergeCell ref="A2:A6"/>
    <mergeCell ref="B2:B6"/>
    <mergeCell ref="C2:C6"/>
  </mergeCells>
  <phoneticPr fontId="4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ゴシック,標準"&amp;14廃棄物処理事業経費（市区町村の合計）（平成27年度実績）</oddHeader>
  </headerFooter>
  <colBreaks count="5" manualBreakCount="5">
    <brk id="21" max="1048575" man="1"/>
    <brk id="30" max="1048575" man="1"/>
    <brk id="38" max="1048575" man="1"/>
    <brk id="66" max="1048575" man="1"/>
    <brk id="9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6" customWidth="1"/>
    <col min="3" max="3" width="20.5" style="125" bestFit="1" customWidth="1"/>
    <col min="4" max="114" width="14.75" style="127" customWidth="1"/>
    <col min="115" max="16384" width="9" style="125"/>
  </cols>
  <sheetData>
    <row r="1" spans="1:114" s="32" customFormat="1" ht="17.25">
      <c r="A1" s="114" t="s">
        <v>735</v>
      </c>
      <c r="B1" s="117"/>
      <c r="C1" s="117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6"/>
      <c r="AF1" s="117"/>
      <c r="AG1" s="117"/>
      <c r="AH1" s="117"/>
      <c r="AI1" s="118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</row>
    <row r="2" spans="1:114" s="35" customFormat="1">
      <c r="A2" s="141" t="s">
        <v>197</v>
      </c>
      <c r="B2" s="141" t="s">
        <v>192</v>
      </c>
      <c r="C2" s="144" t="s">
        <v>193</v>
      </c>
      <c r="D2" s="45" t="s">
        <v>226</v>
      </c>
      <c r="E2" s="46"/>
      <c r="F2" s="46"/>
      <c r="G2" s="46"/>
      <c r="H2" s="46"/>
      <c r="I2" s="46"/>
      <c r="J2" s="46"/>
      <c r="K2" s="46"/>
      <c r="L2" s="47"/>
      <c r="M2" s="45" t="s">
        <v>1</v>
      </c>
      <c r="N2" s="46"/>
      <c r="O2" s="46"/>
      <c r="P2" s="46"/>
      <c r="Q2" s="46"/>
      <c r="R2" s="46"/>
      <c r="S2" s="46"/>
      <c r="T2" s="46"/>
      <c r="U2" s="47"/>
      <c r="V2" s="45" t="s">
        <v>2</v>
      </c>
      <c r="W2" s="46"/>
      <c r="X2" s="46"/>
      <c r="Y2" s="46"/>
      <c r="Z2" s="46"/>
      <c r="AA2" s="46"/>
      <c r="AB2" s="46"/>
      <c r="AC2" s="46"/>
      <c r="AD2" s="47"/>
      <c r="AE2" s="48" t="s">
        <v>207</v>
      </c>
      <c r="AF2" s="49"/>
      <c r="AG2" s="49"/>
      <c r="AH2" s="49"/>
      <c r="AI2" s="49"/>
      <c r="AJ2" s="49"/>
      <c r="AK2" s="49"/>
      <c r="AL2" s="50"/>
      <c r="AM2" s="49"/>
      <c r="AN2" s="49"/>
      <c r="AO2" s="49"/>
      <c r="AP2" s="49"/>
      <c r="AQ2" s="49"/>
      <c r="AR2" s="49"/>
      <c r="AS2" s="49"/>
      <c r="AT2" s="49"/>
      <c r="AU2" s="49"/>
      <c r="AV2" s="50"/>
      <c r="AW2" s="50"/>
      <c r="AX2" s="50"/>
      <c r="AY2" s="49"/>
      <c r="AZ2" s="49"/>
      <c r="BA2" s="49"/>
      <c r="BB2" s="49"/>
      <c r="BC2" s="49"/>
      <c r="BD2" s="49"/>
      <c r="BE2" s="49"/>
      <c r="BF2" s="51"/>
      <c r="BG2" s="48" t="s">
        <v>208</v>
      </c>
      <c r="BH2" s="49"/>
      <c r="BI2" s="49"/>
      <c r="BJ2" s="49"/>
      <c r="BK2" s="49"/>
      <c r="BL2" s="49"/>
      <c r="BM2" s="49"/>
      <c r="BN2" s="50"/>
      <c r="BO2" s="49"/>
      <c r="BP2" s="49"/>
      <c r="BQ2" s="49"/>
      <c r="BR2" s="49"/>
      <c r="BS2" s="49"/>
      <c r="BT2" s="49"/>
      <c r="BU2" s="49"/>
      <c r="BV2" s="49"/>
      <c r="BW2" s="49"/>
      <c r="BX2" s="50"/>
      <c r="BY2" s="50"/>
      <c r="BZ2" s="50"/>
      <c r="CA2" s="50"/>
      <c r="CB2" s="50"/>
      <c r="CC2" s="50"/>
      <c r="CD2" s="49"/>
      <c r="CE2" s="49"/>
      <c r="CF2" s="49"/>
      <c r="CG2" s="49"/>
      <c r="CH2" s="51"/>
      <c r="CI2" s="48" t="s">
        <v>209</v>
      </c>
      <c r="CJ2" s="49"/>
      <c r="CK2" s="49"/>
      <c r="CL2" s="49"/>
      <c r="CM2" s="49"/>
      <c r="CN2" s="49"/>
      <c r="CO2" s="49"/>
      <c r="CP2" s="50"/>
      <c r="CQ2" s="49"/>
      <c r="CR2" s="49"/>
      <c r="CS2" s="49"/>
      <c r="CT2" s="49"/>
      <c r="CU2" s="49"/>
      <c r="CV2" s="49"/>
      <c r="CW2" s="49"/>
      <c r="CX2" s="49"/>
      <c r="CY2" s="49"/>
      <c r="CZ2" s="50"/>
      <c r="DA2" s="50"/>
      <c r="DB2" s="50"/>
      <c r="DC2" s="50"/>
      <c r="DD2" s="50"/>
      <c r="DE2" s="50"/>
      <c r="DF2" s="49"/>
      <c r="DG2" s="49"/>
      <c r="DH2" s="49"/>
      <c r="DI2" s="49"/>
      <c r="DJ2" s="51"/>
    </row>
    <row r="3" spans="1:114" s="35" customFormat="1">
      <c r="A3" s="142"/>
      <c r="B3" s="142"/>
      <c r="C3" s="142"/>
      <c r="D3" s="52" t="s">
        <v>156</v>
      </c>
      <c r="E3" s="53"/>
      <c r="F3" s="53"/>
      <c r="G3" s="53"/>
      <c r="H3" s="53"/>
      <c r="I3" s="53"/>
      <c r="J3" s="53"/>
      <c r="K3" s="53"/>
      <c r="L3" s="54"/>
      <c r="M3" s="52" t="s">
        <v>156</v>
      </c>
      <c r="N3" s="53"/>
      <c r="O3" s="53"/>
      <c r="P3" s="53"/>
      <c r="Q3" s="53"/>
      <c r="R3" s="53"/>
      <c r="S3" s="53"/>
      <c r="T3" s="53"/>
      <c r="U3" s="54"/>
      <c r="V3" s="52" t="s">
        <v>156</v>
      </c>
      <c r="W3" s="53"/>
      <c r="X3" s="53"/>
      <c r="Y3" s="53"/>
      <c r="Z3" s="53"/>
      <c r="AA3" s="53"/>
      <c r="AB3" s="53"/>
      <c r="AC3" s="53"/>
      <c r="AD3" s="54"/>
      <c r="AE3" s="55" t="s">
        <v>104</v>
      </c>
      <c r="AF3" s="49"/>
      <c r="AG3" s="49"/>
      <c r="AH3" s="49"/>
      <c r="AI3" s="49"/>
      <c r="AJ3" s="49"/>
      <c r="AK3" s="49"/>
      <c r="AL3" s="56"/>
      <c r="AM3" s="57" t="s">
        <v>105</v>
      </c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58"/>
      <c r="BD3" s="59"/>
      <c r="BE3" s="60" t="s">
        <v>3</v>
      </c>
      <c r="BF3" s="61" t="s">
        <v>4</v>
      </c>
      <c r="BG3" s="55" t="s">
        <v>104</v>
      </c>
      <c r="BH3" s="49"/>
      <c r="BI3" s="49"/>
      <c r="BJ3" s="49"/>
      <c r="BK3" s="49"/>
      <c r="BL3" s="49"/>
      <c r="BM3" s="49"/>
      <c r="BN3" s="56"/>
      <c r="BO3" s="57" t="s">
        <v>105</v>
      </c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58"/>
      <c r="CF3" s="59"/>
      <c r="CG3" s="60" t="s">
        <v>3</v>
      </c>
      <c r="CH3" s="61" t="s">
        <v>4</v>
      </c>
      <c r="CI3" s="55" t="s">
        <v>104</v>
      </c>
      <c r="CJ3" s="49"/>
      <c r="CK3" s="49"/>
      <c r="CL3" s="49"/>
      <c r="CM3" s="49"/>
      <c r="CN3" s="49"/>
      <c r="CO3" s="49"/>
      <c r="CP3" s="56"/>
      <c r="CQ3" s="57" t="s">
        <v>105</v>
      </c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58"/>
      <c r="DH3" s="59"/>
      <c r="DI3" s="60" t="s">
        <v>3</v>
      </c>
      <c r="DJ3" s="61" t="s">
        <v>4</v>
      </c>
    </row>
    <row r="4" spans="1:114" s="35" customFormat="1" ht="13.5" customHeight="1">
      <c r="A4" s="142"/>
      <c r="B4" s="142"/>
      <c r="C4" s="142"/>
      <c r="D4" s="41"/>
      <c r="E4" s="52" t="s">
        <v>157</v>
      </c>
      <c r="F4" s="62"/>
      <c r="G4" s="62"/>
      <c r="H4" s="62"/>
      <c r="I4" s="62"/>
      <c r="J4" s="62"/>
      <c r="K4" s="63"/>
      <c r="L4" s="64" t="s">
        <v>227</v>
      </c>
      <c r="M4" s="41"/>
      <c r="N4" s="52" t="s">
        <v>157</v>
      </c>
      <c r="O4" s="62"/>
      <c r="P4" s="62"/>
      <c r="Q4" s="62"/>
      <c r="R4" s="62"/>
      <c r="S4" s="62"/>
      <c r="T4" s="63"/>
      <c r="U4" s="64" t="s">
        <v>227</v>
      </c>
      <c r="V4" s="41"/>
      <c r="W4" s="52" t="s">
        <v>157</v>
      </c>
      <c r="X4" s="62"/>
      <c r="Y4" s="62"/>
      <c r="Z4" s="62"/>
      <c r="AA4" s="62"/>
      <c r="AB4" s="62"/>
      <c r="AC4" s="63"/>
      <c r="AD4" s="64" t="s">
        <v>5</v>
      </c>
      <c r="AE4" s="61" t="s">
        <v>2</v>
      </c>
      <c r="AF4" s="60" t="s">
        <v>6</v>
      </c>
      <c r="AG4" s="60"/>
      <c r="AH4" s="65"/>
      <c r="AI4" s="49"/>
      <c r="AJ4" s="66"/>
      <c r="AK4" s="67" t="s">
        <v>228</v>
      </c>
      <c r="AL4" s="140" t="s">
        <v>229</v>
      </c>
      <c r="AM4" s="61" t="s">
        <v>2</v>
      </c>
      <c r="AN4" s="55" t="s">
        <v>110</v>
      </c>
      <c r="AO4" s="58"/>
      <c r="AP4" s="58"/>
      <c r="AQ4" s="58"/>
      <c r="AR4" s="59"/>
      <c r="AS4" s="55" t="s">
        <v>9</v>
      </c>
      <c r="AT4" s="49"/>
      <c r="AU4" s="49"/>
      <c r="AV4" s="66"/>
      <c r="AW4" s="60" t="s">
        <v>230</v>
      </c>
      <c r="AX4" s="55" t="s">
        <v>11</v>
      </c>
      <c r="AY4" s="57"/>
      <c r="AZ4" s="58"/>
      <c r="BA4" s="58"/>
      <c r="BB4" s="59"/>
      <c r="BC4" s="68" t="s">
        <v>12</v>
      </c>
      <c r="BD4" s="68" t="s">
        <v>13</v>
      </c>
      <c r="BE4" s="61"/>
      <c r="BF4" s="61"/>
      <c r="BG4" s="61" t="s">
        <v>2</v>
      </c>
      <c r="BH4" s="60" t="s">
        <v>6</v>
      </c>
      <c r="BI4" s="60"/>
      <c r="BJ4" s="65"/>
      <c r="BK4" s="49"/>
      <c r="BL4" s="66"/>
      <c r="BM4" s="67" t="s">
        <v>7</v>
      </c>
      <c r="BN4" s="140" t="s">
        <v>8</v>
      </c>
      <c r="BO4" s="61" t="s">
        <v>2</v>
      </c>
      <c r="BP4" s="55" t="s">
        <v>110</v>
      </c>
      <c r="BQ4" s="58"/>
      <c r="BR4" s="58"/>
      <c r="BS4" s="58"/>
      <c r="BT4" s="59"/>
      <c r="BU4" s="55" t="s">
        <v>9</v>
      </c>
      <c r="BV4" s="49"/>
      <c r="BW4" s="49"/>
      <c r="BX4" s="66"/>
      <c r="BY4" s="60" t="s">
        <v>230</v>
      </c>
      <c r="BZ4" s="55" t="s">
        <v>11</v>
      </c>
      <c r="CA4" s="69"/>
      <c r="CB4" s="70"/>
      <c r="CC4" s="58"/>
      <c r="CD4" s="59"/>
      <c r="CE4" s="68" t="s">
        <v>231</v>
      </c>
      <c r="CF4" s="68" t="s">
        <v>13</v>
      </c>
      <c r="CG4" s="61"/>
      <c r="CH4" s="61"/>
      <c r="CI4" s="61" t="s">
        <v>2</v>
      </c>
      <c r="CJ4" s="60" t="s">
        <v>6</v>
      </c>
      <c r="CK4" s="60"/>
      <c r="CL4" s="65"/>
      <c r="CM4" s="49"/>
      <c r="CN4" s="66"/>
      <c r="CO4" s="67" t="s">
        <v>228</v>
      </c>
      <c r="CP4" s="140" t="s">
        <v>8</v>
      </c>
      <c r="CQ4" s="61" t="s">
        <v>2</v>
      </c>
      <c r="CR4" s="55" t="s">
        <v>110</v>
      </c>
      <c r="CS4" s="58"/>
      <c r="CT4" s="58"/>
      <c r="CU4" s="58"/>
      <c r="CV4" s="59"/>
      <c r="CW4" s="55" t="s">
        <v>9</v>
      </c>
      <c r="CX4" s="49"/>
      <c r="CY4" s="49"/>
      <c r="CZ4" s="66"/>
      <c r="DA4" s="60" t="s">
        <v>10</v>
      </c>
      <c r="DB4" s="55" t="s">
        <v>11</v>
      </c>
      <c r="DC4" s="58"/>
      <c r="DD4" s="58"/>
      <c r="DE4" s="58"/>
      <c r="DF4" s="59"/>
      <c r="DG4" s="68" t="s">
        <v>12</v>
      </c>
      <c r="DH4" s="68" t="s">
        <v>13</v>
      </c>
      <c r="DI4" s="61"/>
      <c r="DJ4" s="61"/>
    </row>
    <row r="5" spans="1:114" s="35" customFormat="1" ht="22.5">
      <c r="A5" s="142"/>
      <c r="B5" s="142"/>
      <c r="C5" s="142"/>
      <c r="D5" s="41"/>
      <c r="E5" s="41" t="s">
        <v>199</v>
      </c>
      <c r="F5" s="71" t="s">
        <v>232</v>
      </c>
      <c r="G5" s="71" t="s">
        <v>233</v>
      </c>
      <c r="H5" s="71" t="s">
        <v>234</v>
      </c>
      <c r="I5" s="71" t="s">
        <v>16</v>
      </c>
      <c r="J5" s="71" t="s">
        <v>17</v>
      </c>
      <c r="K5" s="71" t="s">
        <v>18</v>
      </c>
      <c r="L5" s="40"/>
      <c r="M5" s="41"/>
      <c r="N5" s="41" t="s">
        <v>199</v>
      </c>
      <c r="O5" s="71" t="s">
        <v>232</v>
      </c>
      <c r="P5" s="71" t="s">
        <v>233</v>
      </c>
      <c r="Q5" s="71" t="s">
        <v>234</v>
      </c>
      <c r="R5" s="71" t="s">
        <v>16</v>
      </c>
      <c r="S5" s="71" t="s">
        <v>17</v>
      </c>
      <c r="T5" s="71" t="s">
        <v>18</v>
      </c>
      <c r="U5" s="40"/>
      <c r="V5" s="41"/>
      <c r="W5" s="41" t="s">
        <v>199</v>
      </c>
      <c r="X5" s="71" t="s">
        <v>232</v>
      </c>
      <c r="Y5" s="71" t="s">
        <v>233</v>
      </c>
      <c r="Z5" s="71" t="s">
        <v>234</v>
      </c>
      <c r="AA5" s="71" t="s">
        <v>16</v>
      </c>
      <c r="AB5" s="71" t="s">
        <v>17</v>
      </c>
      <c r="AC5" s="71" t="s">
        <v>18</v>
      </c>
      <c r="AD5" s="40"/>
      <c r="AE5" s="61"/>
      <c r="AF5" s="61" t="s">
        <v>2</v>
      </c>
      <c r="AG5" s="67" t="s">
        <v>19</v>
      </c>
      <c r="AH5" s="67" t="s">
        <v>235</v>
      </c>
      <c r="AI5" s="67" t="s">
        <v>236</v>
      </c>
      <c r="AJ5" s="67" t="s">
        <v>237</v>
      </c>
      <c r="AK5" s="72"/>
      <c r="AL5" s="140"/>
      <c r="AM5" s="61"/>
      <c r="AN5" s="61" t="s">
        <v>199</v>
      </c>
      <c r="AO5" s="61" t="s">
        <v>106</v>
      </c>
      <c r="AP5" s="61" t="s">
        <v>107</v>
      </c>
      <c r="AQ5" s="61" t="s">
        <v>108</v>
      </c>
      <c r="AR5" s="61" t="s">
        <v>109</v>
      </c>
      <c r="AS5" s="61" t="s">
        <v>2</v>
      </c>
      <c r="AT5" s="60" t="s">
        <v>22</v>
      </c>
      <c r="AU5" s="60" t="s">
        <v>23</v>
      </c>
      <c r="AV5" s="60" t="s">
        <v>24</v>
      </c>
      <c r="AW5" s="61"/>
      <c r="AX5" s="61" t="s">
        <v>199</v>
      </c>
      <c r="AY5" s="60" t="s">
        <v>238</v>
      </c>
      <c r="AZ5" s="60" t="s">
        <v>239</v>
      </c>
      <c r="BA5" s="60" t="s">
        <v>240</v>
      </c>
      <c r="BB5" s="68" t="s">
        <v>25</v>
      </c>
      <c r="BC5" s="61"/>
      <c r="BD5" s="61"/>
      <c r="BE5" s="61"/>
      <c r="BF5" s="61"/>
      <c r="BG5" s="61"/>
      <c r="BH5" s="61" t="s">
        <v>2</v>
      </c>
      <c r="BI5" s="67" t="s">
        <v>19</v>
      </c>
      <c r="BJ5" s="67" t="s">
        <v>20</v>
      </c>
      <c r="BK5" s="67" t="s">
        <v>21</v>
      </c>
      <c r="BL5" s="67" t="s">
        <v>237</v>
      </c>
      <c r="BM5" s="72"/>
      <c r="BN5" s="140"/>
      <c r="BO5" s="61"/>
      <c r="BP5" s="61" t="s">
        <v>199</v>
      </c>
      <c r="BQ5" s="61" t="s">
        <v>106</v>
      </c>
      <c r="BR5" s="61" t="s">
        <v>107</v>
      </c>
      <c r="BS5" s="61" t="s">
        <v>108</v>
      </c>
      <c r="BT5" s="61" t="s">
        <v>109</v>
      </c>
      <c r="BU5" s="61" t="s">
        <v>2</v>
      </c>
      <c r="BV5" s="60" t="s">
        <v>22</v>
      </c>
      <c r="BW5" s="60" t="s">
        <v>23</v>
      </c>
      <c r="BX5" s="60" t="s">
        <v>24</v>
      </c>
      <c r="BY5" s="61"/>
      <c r="BZ5" s="61" t="s">
        <v>199</v>
      </c>
      <c r="CA5" s="60" t="s">
        <v>22</v>
      </c>
      <c r="CB5" s="60" t="s">
        <v>23</v>
      </c>
      <c r="CC5" s="60" t="s">
        <v>24</v>
      </c>
      <c r="CD5" s="68" t="s">
        <v>25</v>
      </c>
      <c r="CE5" s="61"/>
      <c r="CF5" s="61"/>
      <c r="CG5" s="61"/>
      <c r="CH5" s="61"/>
      <c r="CI5" s="61"/>
      <c r="CJ5" s="61" t="s">
        <v>2</v>
      </c>
      <c r="CK5" s="67" t="s">
        <v>19</v>
      </c>
      <c r="CL5" s="67" t="s">
        <v>20</v>
      </c>
      <c r="CM5" s="67" t="s">
        <v>21</v>
      </c>
      <c r="CN5" s="67" t="s">
        <v>18</v>
      </c>
      <c r="CO5" s="72"/>
      <c r="CP5" s="140"/>
      <c r="CQ5" s="61"/>
      <c r="CR5" s="61" t="s">
        <v>199</v>
      </c>
      <c r="CS5" s="61" t="s">
        <v>106</v>
      </c>
      <c r="CT5" s="61" t="s">
        <v>107</v>
      </c>
      <c r="CU5" s="61" t="s">
        <v>108</v>
      </c>
      <c r="CV5" s="61" t="s">
        <v>109</v>
      </c>
      <c r="CW5" s="61" t="s">
        <v>2</v>
      </c>
      <c r="CX5" s="60" t="s">
        <v>22</v>
      </c>
      <c r="CY5" s="60" t="s">
        <v>23</v>
      </c>
      <c r="CZ5" s="60" t="s">
        <v>24</v>
      </c>
      <c r="DA5" s="61"/>
      <c r="DB5" s="61" t="s">
        <v>199</v>
      </c>
      <c r="DC5" s="60" t="s">
        <v>22</v>
      </c>
      <c r="DD5" s="60" t="s">
        <v>23</v>
      </c>
      <c r="DE5" s="60" t="s">
        <v>24</v>
      </c>
      <c r="DF5" s="68" t="s">
        <v>25</v>
      </c>
      <c r="DG5" s="61"/>
      <c r="DH5" s="61"/>
      <c r="DI5" s="61"/>
      <c r="DJ5" s="61"/>
    </row>
    <row r="6" spans="1:114" s="36" customFormat="1">
      <c r="A6" s="143"/>
      <c r="B6" s="143"/>
      <c r="C6" s="143"/>
      <c r="D6" s="73" t="s">
        <v>26</v>
      </c>
      <c r="E6" s="73" t="s">
        <v>27</v>
      </c>
      <c r="F6" s="74" t="s">
        <v>27</v>
      </c>
      <c r="G6" s="74" t="s">
        <v>27</v>
      </c>
      <c r="H6" s="74" t="s">
        <v>27</v>
      </c>
      <c r="I6" s="74" t="s">
        <v>27</v>
      </c>
      <c r="J6" s="74" t="s">
        <v>27</v>
      </c>
      <c r="K6" s="74" t="s">
        <v>27</v>
      </c>
      <c r="L6" s="75" t="s">
        <v>27</v>
      </c>
      <c r="M6" s="73" t="s">
        <v>27</v>
      </c>
      <c r="N6" s="73" t="s">
        <v>27</v>
      </c>
      <c r="O6" s="74" t="s">
        <v>27</v>
      </c>
      <c r="P6" s="74" t="s">
        <v>27</v>
      </c>
      <c r="Q6" s="74" t="s">
        <v>27</v>
      </c>
      <c r="R6" s="74" t="s">
        <v>27</v>
      </c>
      <c r="S6" s="74" t="s">
        <v>27</v>
      </c>
      <c r="T6" s="74" t="s">
        <v>27</v>
      </c>
      <c r="U6" s="75" t="s">
        <v>27</v>
      </c>
      <c r="V6" s="73" t="s">
        <v>27</v>
      </c>
      <c r="W6" s="73" t="s">
        <v>27</v>
      </c>
      <c r="X6" s="74" t="s">
        <v>27</v>
      </c>
      <c r="Y6" s="74" t="s">
        <v>27</v>
      </c>
      <c r="Z6" s="74" t="s">
        <v>27</v>
      </c>
      <c r="AA6" s="74" t="s">
        <v>27</v>
      </c>
      <c r="AB6" s="74" t="s">
        <v>27</v>
      </c>
      <c r="AC6" s="74" t="s">
        <v>27</v>
      </c>
      <c r="AD6" s="75" t="s">
        <v>27</v>
      </c>
      <c r="AE6" s="76" t="s">
        <v>26</v>
      </c>
      <c r="AF6" s="76" t="s">
        <v>27</v>
      </c>
      <c r="AG6" s="77" t="s">
        <v>27</v>
      </c>
      <c r="AH6" s="77" t="s">
        <v>27</v>
      </c>
      <c r="AI6" s="77" t="s">
        <v>27</v>
      </c>
      <c r="AJ6" s="77" t="s">
        <v>27</v>
      </c>
      <c r="AK6" s="78" t="s">
        <v>27</v>
      </c>
      <c r="AL6" s="78" t="s">
        <v>27</v>
      </c>
      <c r="AM6" s="76" t="s">
        <v>27</v>
      </c>
      <c r="AN6" s="76" t="s">
        <v>27</v>
      </c>
      <c r="AO6" s="76" t="s">
        <v>27</v>
      </c>
      <c r="AP6" s="76" t="s">
        <v>27</v>
      </c>
      <c r="AQ6" s="76" t="s">
        <v>27</v>
      </c>
      <c r="AR6" s="76" t="s">
        <v>27</v>
      </c>
      <c r="AS6" s="76" t="s">
        <v>27</v>
      </c>
      <c r="AT6" s="79" t="s">
        <v>27</v>
      </c>
      <c r="AU6" s="79" t="s">
        <v>27</v>
      </c>
      <c r="AV6" s="79" t="s">
        <v>27</v>
      </c>
      <c r="AW6" s="76" t="s">
        <v>27</v>
      </c>
      <c r="AX6" s="76" t="s">
        <v>27</v>
      </c>
      <c r="AY6" s="76" t="s">
        <v>27</v>
      </c>
      <c r="AZ6" s="76" t="s">
        <v>27</v>
      </c>
      <c r="BA6" s="76" t="s">
        <v>27</v>
      </c>
      <c r="BB6" s="76" t="s">
        <v>27</v>
      </c>
      <c r="BC6" s="76" t="s">
        <v>27</v>
      </c>
      <c r="BD6" s="76" t="s">
        <v>27</v>
      </c>
      <c r="BE6" s="76" t="s">
        <v>27</v>
      </c>
      <c r="BF6" s="76" t="s">
        <v>27</v>
      </c>
      <c r="BG6" s="76" t="s">
        <v>26</v>
      </c>
      <c r="BH6" s="76" t="s">
        <v>27</v>
      </c>
      <c r="BI6" s="77" t="s">
        <v>27</v>
      </c>
      <c r="BJ6" s="77" t="s">
        <v>27</v>
      </c>
      <c r="BK6" s="77" t="s">
        <v>27</v>
      </c>
      <c r="BL6" s="77" t="s">
        <v>27</v>
      </c>
      <c r="BM6" s="78" t="s">
        <v>27</v>
      </c>
      <c r="BN6" s="78" t="s">
        <v>27</v>
      </c>
      <c r="BO6" s="76" t="s">
        <v>27</v>
      </c>
      <c r="BP6" s="76" t="s">
        <v>27</v>
      </c>
      <c r="BQ6" s="76" t="s">
        <v>27</v>
      </c>
      <c r="BR6" s="76" t="s">
        <v>27</v>
      </c>
      <c r="BS6" s="76" t="s">
        <v>27</v>
      </c>
      <c r="BT6" s="76" t="s">
        <v>27</v>
      </c>
      <c r="BU6" s="76" t="s">
        <v>27</v>
      </c>
      <c r="BV6" s="79" t="s">
        <v>27</v>
      </c>
      <c r="BW6" s="79" t="s">
        <v>27</v>
      </c>
      <c r="BX6" s="79" t="s">
        <v>27</v>
      </c>
      <c r="BY6" s="76" t="s">
        <v>27</v>
      </c>
      <c r="BZ6" s="76" t="s">
        <v>27</v>
      </c>
      <c r="CA6" s="76" t="s">
        <v>27</v>
      </c>
      <c r="CB6" s="76" t="s">
        <v>27</v>
      </c>
      <c r="CC6" s="76" t="s">
        <v>27</v>
      </c>
      <c r="CD6" s="76" t="s">
        <v>27</v>
      </c>
      <c r="CE6" s="76" t="s">
        <v>27</v>
      </c>
      <c r="CF6" s="76" t="s">
        <v>27</v>
      </c>
      <c r="CG6" s="76" t="s">
        <v>27</v>
      </c>
      <c r="CH6" s="76" t="s">
        <v>27</v>
      </c>
      <c r="CI6" s="76" t="s">
        <v>26</v>
      </c>
      <c r="CJ6" s="76" t="s">
        <v>27</v>
      </c>
      <c r="CK6" s="77" t="s">
        <v>27</v>
      </c>
      <c r="CL6" s="77" t="s">
        <v>27</v>
      </c>
      <c r="CM6" s="77" t="s">
        <v>27</v>
      </c>
      <c r="CN6" s="77" t="s">
        <v>27</v>
      </c>
      <c r="CO6" s="78" t="s">
        <v>27</v>
      </c>
      <c r="CP6" s="78" t="s">
        <v>27</v>
      </c>
      <c r="CQ6" s="76" t="s">
        <v>27</v>
      </c>
      <c r="CR6" s="76" t="s">
        <v>27</v>
      </c>
      <c r="CS6" s="77" t="s">
        <v>27</v>
      </c>
      <c r="CT6" s="77" t="s">
        <v>27</v>
      </c>
      <c r="CU6" s="77" t="s">
        <v>27</v>
      </c>
      <c r="CV6" s="77" t="s">
        <v>27</v>
      </c>
      <c r="CW6" s="76" t="s">
        <v>27</v>
      </c>
      <c r="CX6" s="79" t="s">
        <v>27</v>
      </c>
      <c r="CY6" s="79" t="s">
        <v>27</v>
      </c>
      <c r="CZ6" s="79" t="s">
        <v>27</v>
      </c>
      <c r="DA6" s="76" t="s">
        <v>27</v>
      </c>
      <c r="DB6" s="76" t="s">
        <v>27</v>
      </c>
      <c r="DC6" s="76" t="s">
        <v>27</v>
      </c>
      <c r="DD6" s="76" t="s">
        <v>27</v>
      </c>
      <c r="DE6" s="76" t="s">
        <v>27</v>
      </c>
      <c r="DF6" s="76" t="s">
        <v>27</v>
      </c>
      <c r="DG6" s="76" t="s">
        <v>27</v>
      </c>
      <c r="DH6" s="76" t="s">
        <v>27</v>
      </c>
      <c r="DI6" s="76" t="s">
        <v>27</v>
      </c>
      <c r="DJ6" s="76" t="s">
        <v>27</v>
      </c>
    </row>
    <row r="7" spans="1:114" s="112" customFormat="1" ht="12" customHeight="1">
      <c r="A7" s="108" t="s">
        <v>347</v>
      </c>
      <c r="B7" s="109" t="s">
        <v>348</v>
      </c>
      <c r="C7" s="108" t="s">
        <v>349</v>
      </c>
      <c r="D7" s="110">
        <f t="shared" ref="D7:D53" si="0">SUM(E7,+L7)</f>
        <v>4093563</v>
      </c>
      <c r="E7" s="110">
        <f t="shared" ref="E7:E53" si="1">SUM(F7:I7)+K7</f>
        <v>3610986</v>
      </c>
      <c r="F7" s="110">
        <v>1106674</v>
      </c>
      <c r="G7" s="110">
        <v>3000</v>
      </c>
      <c r="H7" s="110">
        <v>28800</v>
      </c>
      <c r="I7" s="110">
        <v>1789279</v>
      </c>
      <c r="J7" s="110">
        <v>15159140</v>
      </c>
      <c r="K7" s="110">
        <v>683233</v>
      </c>
      <c r="L7" s="110">
        <v>482577</v>
      </c>
      <c r="M7" s="110">
        <f t="shared" ref="M7:M53" si="2">SUM(N7,+U7)</f>
        <v>2009297</v>
      </c>
      <c r="N7" s="110">
        <f t="shared" ref="N7:N53" si="3">SUM(O7:R7)+T7</f>
        <v>1875067</v>
      </c>
      <c r="O7" s="110">
        <v>0</v>
      </c>
      <c r="P7" s="110">
        <v>0</v>
      </c>
      <c r="Q7" s="110">
        <v>603900</v>
      </c>
      <c r="R7" s="110">
        <v>893237</v>
      </c>
      <c r="S7" s="110">
        <v>2810923</v>
      </c>
      <c r="T7" s="110">
        <v>377930</v>
      </c>
      <c r="U7" s="110">
        <v>134230</v>
      </c>
      <c r="V7" s="110">
        <f t="shared" ref="V7:AD7" si="4">+SUM(D7,M7)</f>
        <v>6102860</v>
      </c>
      <c r="W7" s="110">
        <f t="shared" si="4"/>
        <v>5486053</v>
      </c>
      <c r="X7" s="110">
        <f t="shared" si="4"/>
        <v>1106674</v>
      </c>
      <c r="Y7" s="110">
        <f t="shared" si="4"/>
        <v>3000</v>
      </c>
      <c r="Z7" s="110">
        <f t="shared" si="4"/>
        <v>632700</v>
      </c>
      <c r="AA7" s="110">
        <f t="shared" si="4"/>
        <v>2682516</v>
      </c>
      <c r="AB7" s="110">
        <f t="shared" si="4"/>
        <v>17970063</v>
      </c>
      <c r="AC7" s="110">
        <f t="shared" si="4"/>
        <v>1061163</v>
      </c>
      <c r="AD7" s="110">
        <f t="shared" si="4"/>
        <v>616807</v>
      </c>
      <c r="AE7" s="110">
        <f t="shared" ref="AE7:AE53" si="5">SUM(AF7,+AK7)</f>
        <v>4598977</v>
      </c>
      <c r="AF7" s="110">
        <f t="shared" ref="AF7:AF53" si="6">SUM(AG7:AJ7)</f>
        <v>4586968</v>
      </c>
      <c r="AG7" s="110">
        <v>0</v>
      </c>
      <c r="AH7" s="110">
        <v>3499981</v>
      </c>
      <c r="AI7" s="110">
        <v>1084665</v>
      </c>
      <c r="AJ7" s="110">
        <v>2322</v>
      </c>
      <c r="AK7" s="110">
        <v>12009</v>
      </c>
      <c r="AL7" s="111" t="s">
        <v>729</v>
      </c>
      <c r="AM7" s="110">
        <f t="shared" ref="AM7:AM53" si="7">SUM(AN7,AS7,AW7,AX7,BD7)</f>
        <v>13279195</v>
      </c>
      <c r="AN7" s="110">
        <f t="shared" ref="AN7:AN53" si="8">SUM(AO7:AR7)</f>
        <v>1310787</v>
      </c>
      <c r="AO7" s="110">
        <v>926926</v>
      </c>
      <c r="AP7" s="110">
        <v>0</v>
      </c>
      <c r="AQ7" s="110">
        <v>360609</v>
      </c>
      <c r="AR7" s="110">
        <v>23252</v>
      </c>
      <c r="AS7" s="110">
        <f t="shared" ref="AS7:AS53" si="9">SUM(AT7:AV7)</f>
        <v>3862200</v>
      </c>
      <c r="AT7" s="110">
        <v>89699</v>
      </c>
      <c r="AU7" s="110">
        <v>3585981</v>
      </c>
      <c r="AV7" s="110">
        <v>186520</v>
      </c>
      <c r="AW7" s="110">
        <v>11465</v>
      </c>
      <c r="AX7" s="110">
        <f t="shared" ref="AX7:AX53" si="10">SUM(AY7:BB7)</f>
        <v>8073057</v>
      </c>
      <c r="AY7" s="110">
        <v>988416</v>
      </c>
      <c r="AZ7" s="110">
        <v>6574342</v>
      </c>
      <c r="BA7" s="110">
        <v>461686</v>
      </c>
      <c r="BB7" s="110">
        <v>48613</v>
      </c>
      <c r="BC7" s="111" t="s">
        <v>729</v>
      </c>
      <c r="BD7" s="110">
        <v>21686</v>
      </c>
      <c r="BE7" s="110">
        <v>1374531</v>
      </c>
      <c r="BF7" s="110">
        <f t="shared" ref="BF7:BF53" si="11">SUM(AE7,+AM7,+BE7)</f>
        <v>19252703</v>
      </c>
      <c r="BG7" s="110">
        <f t="shared" ref="BG7:BG53" si="12">SUM(BH7,+BM7)</f>
        <v>1190837</v>
      </c>
      <c r="BH7" s="110">
        <f t="shared" ref="BH7:BH53" si="13">SUM(BI7:BL7)</f>
        <v>1179458</v>
      </c>
      <c r="BI7" s="110">
        <v>158579</v>
      </c>
      <c r="BJ7" s="110">
        <v>105459</v>
      </c>
      <c r="BK7" s="110">
        <v>915420</v>
      </c>
      <c r="BL7" s="110">
        <v>0</v>
      </c>
      <c r="BM7" s="110">
        <v>11379</v>
      </c>
      <c r="BN7" s="111" t="s">
        <v>729</v>
      </c>
      <c r="BO7" s="110">
        <f t="shared" ref="BO7:BO53" si="14">SUM(BP7,BU7,BY7,BZ7,CF7)</f>
        <v>3392793</v>
      </c>
      <c r="BP7" s="110">
        <f t="shared" ref="BP7:BP53" si="15">SUM(BQ7:BT7)</f>
        <v>734219</v>
      </c>
      <c r="BQ7" s="110">
        <v>517881</v>
      </c>
      <c r="BR7" s="110">
        <v>108851</v>
      </c>
      <c r="BS7" s="110">
        <v>75746</v>
      </c>
      <c r="BT7" s="110">
        <v>31741</v>
      </c>
      <c r="BU7" s="110">
        <f t="shared" ref="BU7:BU53" si="16">SUM(BV7:BX7)</f>
        <v>1269966</v>
      </c>
      <c r="BV7" s="110">
        <v>146569</v>
      </c>
      <c r="BW7" s="110">
        <v>1069587</v>
      </c>
      <c r="BX7" s="110">
        <v>53810</v>
      </c>
      <c r="BY7" s="110">
        <v>0</v>
      </c>
      <c r="BZ7" s="110">
        <f t="shared" ref="BZ7:BZ53" si="17">SUM(CA7:CD7)</f>
        <v>1388608</v>
      </c>
      <c r="CA7" s="110">
        <v>712530</v>
      </c>
      <c r="CB7" s="110">
        <v>600555</v>
      </c>
      <c r="CC7" s="110">
        <v>445</v>
      </c>
      <c r="CD7" s="110">
        <v>75078</v>
      </c>
      <c r="CE7" s="111" t="s">
        <v>729</v>
      </c>
      <c r="CF7" s="110">
        <v>0</v>
      </c>
      <c r="CG7" s="110">
        <v>236590</v>
      </c>
      <c r="CH7" s="110">
        <f t="shared" ref="CH7:CH53" si="18">SUM(BG7,+BO7,+CG7)</f>
        <v>4820220</v>
      </c>
      <c r="CI7" s="110">
        <f t="shared" ref="CI7:CO7" si="19">SUM(AE7,+BG7)</f>
        <v>5789814</v>
      </c>
      <c r="CJ7" s="110">
        <f t="shared" si="19"/>
        <v>5766426</v>
      </c>
      <c r="CK7" s="110">
        <f t="shared" si="19"/>
        <v>158579</v>
      </c>
      <c r="CL7" s="110">
        <f t="shared" si="19"/>
        <v>3605440</v>
      </c>
      <c r="CM7" s="110">
        <f t="shared" si="19"/>
        <v>2000085</v>
      </c>
      <c r="CN7" s="110">
        <f t="shared" si="19"/>
        <v>2322</v>
      </c>
      <c r="CO7" s="110">
        <f t="shared" si="19"/>
        <v>23388</v>
      </c>
      <c r="CP7" s="111" t="s">
        <v>729</v>
      </c>
      <c r="CQ7" s="110">
        <f>SUM(AM7,+BO7)</f>
        <v>16671988</v>
      </c>
      <c r="CR7" s="110">
        <f t="shared" ref="CR7:DF7" si="20">SUM(AN7,+BP7)</f>
        <v>2045006</v>
      </c>
      <c r="CS7" s="110">
        <f t="shared" si="20"/>
        <v>1444807</v>
      </c>
      <c r="CT7" s="110">
        <f t="shared" si="20"/>
        <v>108851</v>
      </c>
      <c r="CU7" s="110">
        <f t="shared" si="20"/>
        <v>436355</v>
      </c>
      <c r="CV7" s="110">
        <f t="shared" si="20"/>
        <v>54993</v>
      </c>
      <c r="CW7" s="110">
        <f>SUM(AS7,+BU7)</f>
        <v>5132166</v>
      </c>
      <c r="CX7" s="110">
        <f t="shared" si="20"/>
        <v>236268</v>
      </c>
      <c r="CY7" s="110">
        <f t="shared" si="20"/>
        <v>4655568</v>
      </c>
      <c r="CZ7" s="110">
        <f t="shared" si="20"/>
        <v>240330</v>
      </c>
      <c r="DA7" s="110">
        <f t="shared" si="20"/>
        <v>11465</v>
      </c>
      <c r="DB7" s="110">
        <f t="shared" si="20"/>
        <v>9461665</v>
      </c>
      <c r="DC7" s="110">
        <f t="shared" si="20"/>
        <v>1700946</v>
      </c>
      <c r="DD7" s="110">
        <f t="shared" si="20"/>
        <v>7174897</v>
      </c>
      <c r="DE7" s="110">
        <f t="shared" si="20"/>
        <v>462131</v>
      </c>
      <c r="DF7" s="110">
        <f t="shared" si="20"/>
        <v>123691</v>
      </c>
      <c r="DG7" s="111" t="s">
        <v>729</v>
      </c>
      <c r="DH7" s="110">
        <f t="shared" ref="DH7:DJ8" si="21">SUM(BD7,+CF7)</f>
        <v>21686</v>
      </c>
      <c r="DI7" s="110">
        <f t="shared" si="21"/>
        <v>1611121</v>
      </c>
      <c r="DJ7" s="110">
        <f t="shared" si="21"/>
        <v>24072923</v>
      </c>
    </row>
    <row r="8" spans="1:114" s="112" customFormat="1" ht="12" customHeight="1">
      <c r="A8" s="108" t="s">
        <v>354</v>
      </c>
      <c r="B8" s="109" t="s">
        <v>355</v>
      </c>
      <c r="C8" s="108" t="s">
        <v>356</v>
      </c>
      <c r="D8" s="110">
        <f t="shared" si="0"/>
        <v>1882528</v>
      </c>
      <c r="E8" s="110">
        <f t="shared" si="1"/>
        <v>1673391</v>
      </c>
      <c r="F8" s="110">
        <v>0</v>
      </c>
      <c r="G8" s="110">
        <v>0</v>
      </c>
      <c r="H8" s="110">
        <v>424500</v>
      </c>
      <c r="I8" s="110">
        <v>1015040</v>
      </c>
      <c r="J8" s="110">
        <v>6597430</v>
      </c>
      <c r="K8" s="110">
        <v>233851</v>
      </c>
      <c r="L8" s="110">
        <v>209137</v>
      </c>
      <c r="M8" s="110">
        <f t="shared" si="2"/>
        <v>137143</v>
      </c>
      <c r="N8" s="110">
        <f t="shared" si="3"/>
        <v>130216</v>
      </c>
      <c r="O8" s="110">
        <v>0</v>
      </c>
      <c r="P8" s="110">
        <v>0</v>
      </c>
      <c r="Q8" s="110">
        <v>89100</v>
      </c>
      <c r="R8" s="110">
        <v>30529</v>
      </c>
      <c r="S8" s="110">
        <v>2744510</v>
      </c>
      <c r="T8" s="110">
        <v>10587</v>
      </c>
      <c r="U8" s="110">
        <v>6927</v>
      </c>
      <c r="V8" s="110">
        <f t="shared" ref="V8:AD8" si="22">+SUM(D8,M8)</f>
        <v>2019671</v>
      </c>
      <c r="W8" s="110">
        <f t="shared" si="22"/>
        <v>1803607</v>
      </c>
      <c r="X8" s="110">
        <f t="shared" si="22"/>
        <v>0</v>
      </c>
      <c r="Y8" s="110">
        <f t="shared" si="22"/>
        <v>0</v>
      </c>
      <c r="Z8" s="110">
        <f t="shared" si="22"/>
        <v>513600</v>
      </c>
      <c r="AA8" s="110">
        <f t="shared" si="22"/>
        <v>1045569</v>
      </c>
      <c r="AB8" s="110">
        <f t="shared" si="22"/>
        <v>9341940</v>
      </c>
      <c r="AC8" s="110">
        <f t="shared" si="22"/>
        <v>244438</v>
      </c>
      <c r="AD8" s="110">
        <f t="shared" si="22"/>
        <v>216064</v>
      </c>
      <c r="AE8" s="110">
        <f t="shared" si="5"/>
        <v>323738</v>
      </c>
      <c r="AF8" s="110">
        <f t="shared" si="6"/>
        <v>322122</v>
      </c>
      <c r="AG8" s="110">
        <v>0</v>
      </c>
      <c r="AH8" s="110">
        <v>318850</v>
      </c>
      <c r="AI8" s="110">
        <v>0</v>
      </c>
      <c r="AJ8" s="110">
        <v>3272</v>
      </c>
      <c r="AK8" s="110">
        <v>1616</v>
      </c>
      <c r="AL8" s="111" t="s">
        <v>729</v>
      </c>
      <c r="AM8" s="110">
        <f t="shared" si="7"/>
        <v>7905730</v>
      </c>
      <c r="AN8" s="110">
        <f t="shared" si="8"/>
        <v>1177875</v>
      </c>
      <c r="AO8" s="110">
        <v>1057825</v>
      </c>
      <c r="AP8" s="110">
        <v>0</v>
      </c>
      <c r="AQ8" s="110">
        <v>95926</v>
      </c>
      <c r="AR8" s="110">
        <v>24124</v>
      </c>
      <c r="AS8" s="110">
        <f t="shared" si="9"/>
        <v>2025884</v>
      </c>
      <c r="AT8" s="110">
        <v>1186</v>
      </c>
      <c r="AU8" s="110">
        <v>1876336</v>
      </c>
      <c r="AV8" s="110">
        <v>148362</v>
      </c>
      <c r="AW8" s="110">
        <v>0</v>
      </c>
      <c r="AX8" s="110">
        <f t="shared" si="10"/>
        <v>4695707</v>
      </c>
      <c r="AY8" s="110">
        <v>453429</v>
      </c>
      <c r="AZ8" s="110">
        <v>4196832</v>
      </c>
      <c r="BA8" s="110">
        <v>24337</v>
      </c>
      <c r="BB8" s="110">
        <v>21109</v>
      </c>
      <c r="BC8" s="111" t="s">
        <v>729</v>
      </c>
      <c r="BD8" s="110">
        <v>6264</v>
      </c>
      <c r="BE8" s="110">
        <v>250490</v>
      </c>
      <c r="BF8" s="110">
        <f t="shared" si="11"/>
        <v>8479958</v>
      </c>
      <c r="BG8" s="110">
        <f t="shared" si="12"/>
        <v>266750</v>
      </c>
      <c r="BH8" s="110">
        <f t="shared" si="13"/>
        <v>266750</v>
      </c>
      <c r="BI8" s="110">
        <v>130227</v>
      </c>
      <c r="BJ8" s="110">
        <v>123142</v>
      </c>
      <c r="BK8" s="110">
        <v>0</v>
      </c>
      <c r="BL8" s="110">
        <v>13381</v>
      </c>
      <c r="BM8" s="110">
        <v>0</v>
      </c>
      <c r="BN8" s="111" t="s">
        <v>729</v>
      </c>
      <c r="BO8" s="110">
        <f t="shared" si="14"/>
        <v>2483923</v>
      </c>
      <c r="BP8" s="110">
        <f t="shared" si="15"/>
        <v>410973</v>
      </c>
      <c r="BQ8" s="110">
        <v>311284</v>
      </c>
      <c r="BR8" s="110">
        <v>0</v>
      </c>
      <c r="BS8" s="110">
        <v>99689</v>
      </c>
      <c r="BT8" s="110">
        <v>0</v>
      </c>
      <c r="BU8" s="110">
        <f t="shared" si="16"/>
        <v>818303</v>
      </c>
      <c r="BV8" s="110">
        <v>0</v>
      </c>
      <c r="BW8" s="110">
        <v>813665</v>
      </c>
      <c r="BX8" s="110">
        <v>4638</v>
      </c>
      <c r="BY8" s="110">
        <v>0</v>
      </c>
      <c r="BZ8" s="110">
        <f t="shared" si="17"/>
        <v>1254647</v>
      </c>
      <c r="CA8" s="110">
        <v>54392</v>
      </c>
      <c r="CB8" s="110">
        <v>1096001</v>
      </c>
      <c r="CC8" s="110">
        <v>92059</v>
      </c>
      <c r="CD8" s="110">
        <v>12195</v>
      </c>
      <c r="CE8" s="111" t="s">
        <v>729</v>
      </c>
      <c r="CF8" s="110">
        <v>0</v>
      </c>
      <c r="CG8" s="110">
        <v>130980</v>
      </c>
      <c r="CH8" s="110">
        <f t="shared" si="18"/>
        <v>2881653</v>
      </c>
      <c r="CI8" s="110">
        <f t="shared" ref="CI8:CO8" si="23">SUM(AE8,+BG8)</f>
        <v>590488</v>
      </c>
      <c r="CJ8" s="110">
        <f t="shared" si="23"/>
        <v>588872</v>
      </c>
      <c r="CK8" s="110">
        <f t="shared" si="23"/>
        <v>130227</v>
      </c>
      <c r="CL8" s="110">
        <f t="shared" si="23"/>
        <v>441992</v>
      </c>
      <c r="CM8" s="110">
        <f t="shared" si="23"/>
        <v>0</v>
      </c>
      <c r="CN8" s="110">
        <f t="shared" si="23"/>
        <v>16653</v>
      </c>
      <c r="CO8" s="110">
        <f t="shared" si="23"/>
        <v>1616</v>
      </c>
      <c r="CP8" s="111" t="s">
        <v>729</v>
      </c>
      <c r="CQ8" s="110">
        <f t="shared" ref="CQ8:DE8" si="24">SUM(AM8,+BO8)</f>
        <v>10389653</v>
      </c>
      <c r="CR8" s="110">
        <f t="shared" si="24"/>
        <v>1588848</v>
      </c>
      <c r="CS8" s="110">
        <f t="shared" si="24"/>
        <v>1369109</v>
      </c>
      <c r="CT8" s="110">
        <f t="shared" si="24"/>
        <v>0</v>
      </c>
      <c r="CU8" s="110">
        <f t="shared" si="24"/>
        <v>195615</v>
      </c>
      <c r="CV8" s="110">
        <f t="shared" si="24"/>
        <v>24124</v>
      </c>
      <c r="CW8" s="110">
        <f t="shared" si="24"/>
        <v>2844187</v>
      </c>
      <c r="CX8" s="110">
        <f t="shared" si="24"/>
        <v>1186</v>
      </c>
      <c r="CY8" s="110">
        <f t="shared" si="24"/>
        <v>2690001</v>
      </c>
      <c r="CZ8" s="110">
        <f t="shared" si="24"/>
        <v>153000</v>
      </c>
      <c r="DA8" s="110">
        <f t="shared" si="24"/>
        <v>0</v>
      </c>
      <c r="DB8" s="110">
        <f t="shared" si="24"/>
        <v>5950354</v>
      </c>
      <c r="DC8" s="110">
        <f t="shared" si="24"/>
        <v>507821</v>
      </c>
      <c r="DD8" s="110">
        <f t="shared" si="24"/>
        <v>5292833</v>
      </c>
      <c r="DE8" s="110">
        <f t="shared" si="24"/>
        <v>116396</v>
      </c>
      <c r="DF8" s="110">
        <f>SUM(BB8,+CD8)</f>
        <v>33304</v>
      </c>
      <c r="DG8" s="111" t="s">
        <v>729</v>
      </c>
      <c r="DH8" s="110">
        <f t="shared" si="21"/>
        <v>6264</v>
      </c>
      <c r="DI8" s="110">
        <f t="shared" si="21"/>
        <v>381470</v>
      </c>
      <c r="DJ8" s="110">
        <f t="shared" si="21"/>
        <v>11361611</v>
      </c>
    </row>
    <row r="9" spans="1:114" s="112" customFormat="1" ht="12" customHeight="1">
      <c r="A9" s="108" t="s">
        <v>367</v>
      </c>
      <c r="B9" s="109" t="s">
        <v>365</v>
      </c>
      <c r="C9" s="108" t="s">
        <v>368</v>
      </c>
      <c r="D9" s="110">
        <f t="shared" si="0"/>
        <v>1868782</v>
      </c>
      <c r="E9" s="110">
        <f t="shared" si="1"/>
        <v>1519753</v>
      </c>
      <c r="F9" s="110">
        <v>246782</v>
      </c>
      <c r="G9" s="110">
        <v>0</v>
      </c>
      <c r="H9" s="110">
        <v>0</v>
      </c>
      <c r="I9" s="110">
        <v>1069437</v>
      </c>
      <c r="J9" s="110">
        <v>8130644</v>
      </c>
      <c r="K9" s="110">
        <v>203534</v>
      </c>
      <c r="L9" s="110">
        <v>349029</v>
      </c>
      <c r="M9" s="110">
        <f t="shared" si="2"/>
        <v>1021838</v>
      </c>
      <c r="N9" s="110">
        <f t="shared" si="3"/>
        <v>972390</v>
      </c>
      <c r="O9" s="110">
        <v>173980</v>
      </c>
      <c r="P9" s="110">
        <v>0</v>
      </c>
      <c r="Q9" s="110">
        <v>0</v>
      </c>
      <c r="R9" s="110">
        <v>772342</v>
      </c>
      <c r="S9" s="110">
        <v>3249026</v>
      </c>
      <c r="T9" s="110">
        <v>26068</v>
      </c>
      <c r="U9" s="110">
        <v>49448</v>
      </c>
      <c r="V9" s="110">
        <f t="shared" ref="V9:AD9" si="25">+SUM(D9,M9)</f>
        <v>2890620</v>
      </c>
      <c r="W9" s="110">
        <f t="shared" si="25"/>
        <v>2492143</v>
      </c>
      <c r="X9" s="110">
        <f t="shared" si="25"/>
        <v>420762</v>
      </c>
      <c r="Y9" s="110">
        <f t="shared" si="25"/>
        <v>0</v>
      </c>
      <c r="Z9" s="110">
        <f t="shared" si="25"/>
        <v>0</v>
      </c>
      <c r="AA9" s="110">
        <f t="shared" si="25"/>
        <v>1841779</v>
      </c>
      <c r="AB9" s="110">
        <f t="shared" si="25"/>
        <v>11379670</v>
      </c>
      <c r="AC9" s="110">
        <f t="shared" si="25"/>
        <v>229602</v>
      </c>
      <c r="AD9" s="110">
        <f t="shared" si="25"/>
        <v>398477</v>
      </c>
      <c r="AE9" s="110">
        <f t="shared" si="5"/>
        <v>1527514</v>
      </c>
      <c r="AF9" s="110">
        <f t="shared" si="6"/>
        <v>1518496</v>
      </c>
      <c r="AG9" s="110">
        <v>20833</v>
      </c>
      <c r="AH9" s="110">
        <v>1495992</v>
      </c>
      <c r="AI9" s="110">
        <v>1671</v>
      </c>
      <c r="AJ9" s="110">
        <v>0</v>
      </c>
      <c r="AK9" s="110">
        <v>9018</v>
      </c>
      <c r="AL9" s="111" t="s">
        <v>729</v>
      </c>
      <c r="AM9" s="110">
        <f t="shared" si="7"/>
        <v>8217732</v>
      </c>
      <c r="AN9" s="110">
        <f t="shared" si="8"/>
        <v>724035</v>
      </c>
      <c r="AO9" s="110">
        <v>596369</v>
      </c>
      <c r="AP9" s="110">
        <v>24039</v>
      </c>
      <c r="AQ9" s="110">
        <v>88217</v>
      </c>
      <c r="AR9" s="110">
        <v>15410</v>
      </c>
      <c r="AS9" s="110">
        <f t="shared" si="9"/>
        <v>2416639</v>
      </c>
      <c r="AT9" s="110">
        <v>16856</v>
      </c>
      <c r="AU9" s="110">
        <v>2275071</v>
      </c>
      <c r="AV9" s="110">
        <v>124712</v>
      </c>
      <c r="AW9" s="110">
        <v>0</v>
      </c>
      <c r="AX9" s="110">
        <f t="shared" si="10"/>
        <v>5068537</v>
      </c>
      <c r="AY9" s="110">
        <v>1036572</v>
      </c>
      <c r="AZ9" s="110">
        <v>3735366</v>
      </c>
      <c r="BA9" s="110">
        <v>152300</v>
      </c>
      <c r="BB9" s="110">
        <v>144299</v>
      </c>
      <c r="BC9" s="111" t="s">
        <v>729</v>
      </c>
      <c r="BD9" s="110">
        <v>8521</v>
      </c>
      <c r="BE9" s="110">
        <v>254180</v>
      </c>
      <c r="BF9" s="110">
        <f t="shared" si="11"/>
        <v>9999426</v>
      </c>
      <c r="BG9" s="110">
        <f t="shared" si="12"/>
        <v>720261</v>
      </c>
      <c r="BH9" s="110">
        <f t="shared" si="13"/>
        <v>697770</v>
      </c>
      <c r="BI9" s="110">
        <v>0</v>
      </c>
      <c r="BJ9" s="110">
        <v>697770</v>
      </c>
      <c r="BK9" s="110">
        <v>0</v>
      </c>
      <c r="BL9" s="110">
        <v>0</v>
      </c>
      <c r="BM9" s="110">
        <v>22491</v>
      </c>
      <c r="BN9" s="111" t="s">
        <v>729</v>
      </c>
      <c r="BO9" s="110">
        <f t="shared" si="14"/>
        <v>3370555</v>
      </c>
      <c r="BP9" s="110">
        <f t="shared" si="15"/>
        <v>410371</v>
      </c>
      <c r="BQ9" s="110">
        <v>341052</v>
      </c>
      <c r="BR9" s="110">
        <v>0</v>
      </c>
      <c r="BS9" s="110">
        <v>69319</v>
      </c>
      <c r="BT9" s="110">
        <v>0</v>
      </c>
      <c r="BU9" s="110">
        <f t="shared" si="16"/>
        <v>1148575</v>
      </c>
      <c r="BV9" s="110">
        <v>523</v>
      </c>
      <c r="BW9" s="110">
        <v>1147378</v>
      </c>
      <c r="BX9" s="110">
        <v>674</v>
      </c>
      <c r="BY9" s="110">
        <v>0</v>
      </c>
      <c r="BZ9" s="110">
        <f t="shared" si="17"/>
        <v>1811609</v>
      </c>
      <c r="CA9" s="110">
        <v>655175</v>
      </c>
      <c r="CB9" s="110">
        <v>1135710</v>
      </c>
      <c r="CC9" s="110">
        <v>17143</v>
      </c>
      <c r="CD9" s="110">
        <v>3581</v>
      </c>
      <c r="CE9" s="111" t="s">
        <v>729</v>
      </c>
      <c r="CF9" s="110">
        <v>0</v>
      </c>
      <c r="CG9" s="110">
        <v>180048</v>
      </c>
      <c r="CH9" s="110">
        <f t="shared" si="18"/>
        <v>4270864</v>
      </c>
      <c r="CI9" s="110">
        <f t="shared" ref="CI9:CO9" si="26">SUM(AE9,+BG9)</f>
        <v>2247775</v>
      </c>
      <c r="CJ9" s="110">
        <f t="shared" si="26"/>
        <v>2216266</v>
      </c>
      <c r="CK9" s="110">
        <f t="shared" si="26"/>
        <v>20833</v>
      </c>
      <c r="CL9" s="110">
        <f t="shared" si="26"/>
        <v>2193762</v>
      </c>
      <c r="CM9" s="110">
        <f t="shared" si="26"/>
        <v>1671</v>
      </c>
      <c r="CN9" s="110">
        <f t="shared" si="26"/>
        <v>0</v>
      </c>
      <c r="CO9" s="110">
        <f t="shared" si="26"/>
        <v>31509</v>
      </c>
      <c r="CP9" s="111" t="s">
        <v>729</v>
      </c>
      <c r="CQ9" s="110">
        <f t="shared" ref="CQ9:DF9" si="27">SUM(AM9,+BO9)</f>
        <v>11588287</v>
      </c>
      <c r="CR9" s="110">
        <f t="shared" si="27"/>
        <v>1134406</v>
      </c>
      <c r="CS9" s="110">
        <f t="shared" si="27"/>
        <v>937421</v>
      </c>
      <c r="CT9" s="110">
        <f t="shared" si="27"/>
        <v>24039</v>
      </c>
      <c r="CU9" s="110">
        <f t="shared" si="27"/>
        <v>157536</v>
      </c>
      <c r="CV9" s="110">
        <f t="shared" si="27"/>
        <v>15410</v>
      </c>
      <c r="CW9" s="110">
        <f t="shared" si="27"/>
        <v>3565214</v>
      </c>
      <c r="CX9" s="110">
        <f t="shared" si="27"/>
        <v>17379</v>
      </c>
      <c r="CY9" s="110">
        <f t="shared" si="27"/>
        <v>3422449</v>
      </c>
      <c r="CZ9" s="110">
        <f t="shared" si="27"/>
        <v>125386</v>
      </c>
      <c r="DA9" s="110">
        <f t="shared" si="27"/>
        <v>0</v>
      </c>
      <c r="DB9" s="110">
        <f t="shared" si="27"/>
        <v>6880146</v>
      </c>
      <c r="DC9" s="110">
        <f t="shared" si="27"/>
        <v>1691747</v>
      </c>
      <c r="DD9" s="110">
        <f t="shared" si="27"/>
        <v>4871076</v>
      </c>
      <c r="DE9" s="110">
        <f t="shared" si="27"/>
        <v>169443</v>
      </c>
      <c r="DF9" s="110">
        <f t="shared" si="27"/>
        <v>147880</v>
      </c>
      <c r="DG9" s="111" t="s">
        <v>729</v>
      </c>
      <c r="DH9" s="110">
        <f t="shared" ref="DH9:DH53" si="28">SUM(BD9,+CF9)</f>
        <v>8521</v>
      </c>
      <c r="DI9" s="110">
        <f t="shared" ref="DI9:DI53" si="29">SUM(BE9,+CG9)</f>
        <v>434228</v>
      </c>
      <c r="DJ9" s="110">
        <f t="shared" ref="DJ9:DJ53" si="30">SUM(BF9,+CH9)</f>
        <v>14270290</v>
      </c>
    </row>
    <row r="10" spans="1:114" s="112" customFormat="1" ht="12" customHeight="1">
      <c r="A10" s="108" t="s">
        <v>377</v>
      </c>
      <c r="B10" s="109" t="s">
        <v>378</v>
      </c>
      <c r="C10" s="108" t="s">
        <v>356</v>
      </c>
      <c r="D10" s="110">
        <f t="shared" si="0"/>
        <v>4923032</v>
      </c>
      <c r="E10" s="110">
        <f t="shared" si="1"/>
        <v>3256172</v>
      </c>
      <c r="F10" s="110">
        <v>979496</v>
      </c>
      <c r="G10" s="110">
        <v>0</v>
      </c>
      <c r="H10" s="110">
        <v>1277200</v>
      </c>
      <c r="I10" s="110">
        <v>731188</v>
      </c>
      <c r="J10" s="110">
        <v>8154734</v>
      </c>
      <c r="K10" s="110">
        <v>268288</v>
      </c>
      <c r="L10" s="110">
        <v>1666860</v>
      </c>
      <c r="M10" s="110">
        <f t="shared" si="2"/>
        <v>674419</v>
      </c>
      <c r="N10" s="110">
        <f t="shared" si="3"/>
        <v>64946</v>
      </c>
      <c r="O10" s="110">
        <v>1219</v>
      </c>
      <c r="P10" s="110">
        <v>0</v>
      </c>
      <c r="Q10" s="110">
        <v>0</v>
      </c>
      <c r="R10" s="110">
        <v>63128</v>
      </c>
      <c r="S10" s="110">
        <v>1944616</v>
      </c>
      <c r="T10" s="110">
        <v>599</v>
      </c>
      <c r="U10" s="110">
        <v>609473</v>
      </c>
      <c r="V10" s="110">
        <f t="shared" ref="V10:AD10" si="31">+SUM(D10,M10)</f>
        <v>5597451</v>
      </c>
      <c r="W10" s="110">
        <f t="shared" si="31"/>
        <v>3321118</v>
      </c>
      <c r="X10" s="110">
        <f t="shared" si="31"/>
        <v>980715</v>
      </c>
      <c r="Y10" s="110">
        <f t="shared" si="31"/>
        <v>0</v>
      </c>
      <c r="Z10" s="110">
        <f t="shared" si="31"/>
        <v>1277200</v>
      </c>
      <c r="AA10" s="110">
        <f t="shared" si="31"/>
        <v>794316</v>
      </c>
      <c r="AB10" s="110">
        <f t="shared" si="31"/>
        <v>10099350</v>
      </c>
      <c r="AC10" s="110">
        <f t="shared" si="31"/>
        <v>268887</v>
      </c>
      <c r="AD10" s="110">
        <f t="shared" si="31"/>
        <v>2276333</v>
      </c>
      <c r="AE10" s="110">
        <f t="shared" si="5"/>
        <v>5856879</v>
      </c>
      <c r="AF10" s="110">
        <f t="shared" si="6"/>
        <v>5856879</v>
      </c>
      <c r="AG10" s="110">
        <v>0</v>
      </c>
      <c r="AH10" s="110">
        <v>5853756</v>
      </c>
      <c r="AI10" s="110">
        <v>0</v>
      </c>
      <c r="AJ10" s="110">
        <v>3123</v>
      </c>
      <c r="AK10" s="110">
        <v>0</v>
      </c>
      <c r="AL10" s="111" t="s">
        <v>729</v>
      </c>
      <c r="AM10" s="110">
        <f t="shared" si="7"/>
        <v>6333981</v>
      </c>
      <c r="AN10" s="110">
        <f t="shared" si="8"/>
        <v>968742</v>
      </c>
      <c r="AO10" s="110">
        <v>797587</v>
      </c>
      <c r="AP10" s="110">
        <v>0</v>
      </c>
      <c r="AQ10" s="110">
        <v>164260</v>
      </c>
      <c r="AR10" s="110">
        <v>6895</v>
      </c>
      <c r="AS10" s="110">
        <f t="shared" si="9"/>
        <v>2487620</v>
      </c>
      <c r="AT10" s="110">
        <v>0</v>
      </c>
      <c r="AU10" s="110">
        <v>2279346</v>
      </c>
      <c r="AV10" s="110">
        <v>208274</v>
      </c>
      <c r="AW10" s="110">
        <v>0</v>
      </c>
      <c r="AX10" s="110">
        <f t="shared" si="10"/>
        <v>2877619</v>
      </c>
      <c r="AY10" s="110">
        <v>1088536</v>
      </c>
      <c r="AZ10" s="110">
        <v>1630327</v>
      </c>
      <c r="BA10" s="110">
        <v>118036</v>
      </c>
      <c r="BB10" s="110">
        <v>40720</v>
      </c>
      <c r="BC10" s="111" t="s">
        <v>729</v>
      </c>
      <c r="BD10" s="110">
        <v>0</v>
      </c>
      <c r="BE10" s="110">
        <v>886906</v>
      </c>
      <c r="BF10" s="110">
        <f t="shared" si="11"/>
        <v>13077766</v>
      </c>
      <c r="BG10" s="110">
        <f t="shared" si="12"/>
        <v>0</v>
      </c>
      <c r="BH10" s="110">
        <f t="shared" si="13"/>
        <v>0</v>
      </c>
      <c r="BI10" s="110">
        <v>0</v>
      </c>
      <c r="BJ10" s="110">
        <v>0</v>
      </c>
      <c r="BK10" s="110">
        <v>0</v>
      </c>
      <c r="BL10" s="110">
        <v>0</v>
      </c>
      <c r="BM10" s="110">
        <v>0</v>
      </c>
      <c r="BN10" s="111" t="s">
        <v>729</v>
      </c>
      <c r="BO10" s="110">
        <f t="shared" si="14"/>
        <v>2526381</v>
      </c>
      <c r="BP10" s="110">
        <f t="shared" si="15"/>
        <v>372542</v>
      </c>
      <c r="BQ10" s="110">
        <v>237543</v>
      </c>
      <c r="BR10" s="110">
        <v>0</v>
      </c>
      <c r="BS10" s="110">
        <v>134999</v>
      </c>
      <c r="BT10" s="110">
        <v>0</v>
      </c>
      <c r="BU10" s="110">
        <f t="shared" si="16"/>
        <v>1599379</v>
      </c>
      <c r="BV10" s="110">
        <v>0</v>
      </c>
      <c r="BW10" s="110">
        <v>1599379</v>
      </c>
      <c r="BX10" s="110">
        <v>0</v>
      </c>
      <c r="BY10" s="110">
        <v>438</v>
      </c>
      <c r="BZ10" s="110">
        <f t="shared" si="17"/>
        <v>554022</v>
      </c>
      <c r="CA10" s="110">
        <v>78840</v>
      </c>
      <c r="CB10" s="110">
        <v>443115</v>
      </c>
      <c r="CC10" s="110">
        <v>0</v>
      </c>
      <c r="CD10" s="110">
        <v>32067</v>
      </c>
      <c r="CE10" s="111" t="s">
        <v>729</v>
      </c>
      <c r="CF10" s="110">
        <v>0</v>
      </c>
      <c r="CG10" s="110">
        <v>92654</v>
      </c>
      <c r="CH10" s="110">
        <f t="shared" si="18"/>
        <v>2619035</v>
      </c>
      <c r="CI10" s="110">
        <f t="shared" ref="CI10:CO10" si="32">SUM(AE10,+BG10)</f>
        <v>5856879</v>
      </c>
      <c r="CJ10" s="110">
        <f t="shared" si="32"/>
        <v>5856879</v>
      </c>
      <c r="CK10" s="110">
        <f t="shared" si="32"/>
        <v>0</v>
      </c>
      <c r="CL10" s="110">
        <f t="shared" si="32"/>
        <v>5853756</v>
      </c>
      <c r="CM10" s="110">
        <f t="shared" si="32"/>
        <v>0</v>
      </c>
      <c r="CN10" s="110">
        <f t="shared" si="32"/>
        <v>3123</v>
      </c>
      <c r="CO10" s="110">
        <f t="shared" si="32"/>
        <v>0</v>
      </c>
      <c r="CP10" s="111" t="s">
        <v>729</v>
      </c>
      <c r="CQ10" s="110">
        <f t="shared" ref="CQ10:DF10" si="33">SUM(AM10,+BO10)</f>
        <v>8860362</v>
      </c>
      <c r="CR10" s="110">
        <f t="shared" si="33"/>
        <v>1341284</v>
      </c>
      <c r="CS10" s="110">
        <f t="shared" si="33"/>
        <v>1035130</v>
      </c>
      <c r="CT10" s="110">
        <f t="shared" si="33"/>
        <v>0</v>
      </c>
      <c r="CU10" s="110">
        <f t="shared" si="33"/>
        <v>299259</v>
      </c>
      <c r="CV10" s="110">
        <f t="shared" si="33"/>
        <v>6895</v>
      </c>
      <c r="CW10" s="110">
        <f t="shared" si="33"/>
        <v>4086999</v>
      </c>
      <c r="CX10" s="110">
        <f t="shared" si="33"/>
        <v>0</v>
      </c>
      <c r="CY10" s="110">
        <f t="shared" si="33"/>
        <v>3878725</v>
      </c>
      <c r="CZ10" s="110">
        <f t="shared" si="33"/>
        <v>208274</v>
      </c>
      <c r="DA10" s="110">
        <f t="shared" si="33"/>
        <v>438</v>
      </c>
      <c r="DB10" s="110">
        <f t="shared" si="33"/>
        <v>3431641</v>
      </c>
      <c r="DC10" s="110">
        <f t="shared" si="33"/>
        <v>1167376</v>
      </c>
      <c r="DD10" s="110">
        <f t="shared" si="33"/>
        <v>2073442</v>
      </c>
      <c r="DE10" s="110">
        <f t="shared" si="33"/>
        <v>118036</v>
      </c>
      <c r="DF10" s="110">
        <f t="shared" si="33"/>
        <v>72787</v>
      </c>
      <c r="DG10" s="111" t="s">
        <v>729</v>
      </c>
      <c r="DH10" s="110">
        <f t="shared" si="28"/>
        <v>0</v>
      </c>
      <c r="DI10" s="110">
        <f t="shared" si="29"/>
        <v>979560</v>
      </c>
      <c r="DJ10" s="110">
        <f t="shared" si="30"/>
        <v>15696801</v>
      </c>
    </row>
    <row r="11" spans="1:114" s="112" customFormat="1" ht="12" customHeight="1">
      <c r="A11" s="108" t="s">
        <v>386</v>
      </c>
      <c r="B11" s="109" t="s">
        <v>387</v>
      </c>
      <c r="C11" s="108" t="s">
        <v>388</v>
      </c>
      <c r="D11" s="110">
        <f t="shared" si="0"/>
        <v>1497048</v>
      </c>
      <c r="E11" s="110">
        <f t="shared" si="1"/>
        <v>1483937</v>
      </c>
      <c r="F11" s="110">
        <v>836216</v>
      </c>
      <c r="G11" s="110">
        <v>0</v>
      </c>
      <c r="H11" s="110">
        <v>260200</v>
      </c>
      <c r="I11" s="110">
        <v>360040</v>
      </c>
      <c r="J11" s="110">
        <v>4697260</v>
      </c>
      <c r="K11" s="110">
        <v>27481</v>
      </c>
      <c r="L11" s="110">
        <v>13111</v>
      </c>
      <c r="M11" s="110">
        <f t="shared" si="2"/>
        <v>237312</v>
      </c>
      <c r="N11" s="110">
        <f t="shared" si="3"/>
        <v>233070</v>
      </c>
      <c r="O11" s="110">
        <v>0</v>
      </c>
      <c r="P11" s="110">
        <v>0</v>
      </c>
      <c r="Q11" s="110">
        <v>32200</v>
      </c>
      <c r="R11" s="110">
        <v>192786</v>
      </c>
      <c r="S11" s="110">
        <v>2003478</v>
      </c>
      <c r="T11" s="110">
        <v>8084</v>
      </c>
      <c r="U11" s="110">
        <v>4242</v>
      </c>
      <c r="V11" s="110">
        <f t="shared" ref="V11:AD11" si="34">+SUM(D11,M11)</f>
        <v>1734360</v>
      </c>
      <c r="W11" s="110">
        <f t="shared" si="34"/>
        <v>1717007</v>
      </c>
      <c r="X11" s="110">
        <f t="shared" si="34"/>
        <v>836216</v>
      </c>
      <c r="Y11" s="110">
        <f t="shared" si="34"/>
        <v>0</v>
      </c>
      <c r="Z11" s="110">
        <f t="shared" si="34"/>
        <v>292400</v>
      </c>
      <c r="AA11" s="110">
        <f t="shared" si="34"/>
        <v>552826</v>
      </c>
      <c r="AB11" s="110">
        <f t="shared" si="34"/>
        <v>6700738</v>
      </c>
      <c r="AC11" s="110">
        <f t="shared" si="34"/>
        <v>35565</v>
      </c>
      <c r="AD11" s="110">
        <f t="shared" si="34"/>
        <v>17353</v>
      </c>
      <c r="AE11" s="110">
        <f t="shared" si="5"/>
        <v>3459038</v>
      </c>
      <c r="AF11" s="110">
        <f t="shared" si="6"/>
        <v>3458282</v>
      </c>
      <c r="AG11" s="110">
        <v>0</v>
      </c>
      <c r="AH11" s="110">
        <v>3458282</v>
      </c>
      <c r="AI11" s="110">
        <v>0</v>
      </c>
      <c r="AJ11" s="110">
        <v>0</v>
      </c>
      <c r="AK11" s="110">
        <v>756</v>
      </c>
      <c r="AL11" s="111" t="s">
        <v>729</v>
      </c>
      <c r="AM11" s="110">
        <f t="shared" si="7"/>
        <v>2724587</v>
      </c>
      <c r="AN11" s="110">
        <f t="shared" si="8"/>
        <v>200553</v>
      </c>
      <c r="AO11" s="110">
        <v>130856</v>
      </c>
      <c r="AP11" s="110">
        <v>37685</v>
      </c>
      <c r="AQ11" s="110">
        <v>29034</v>
      </c>
      <c r="AR11" s="110">
        <v>2978</v>
      </c>
      <c r="AS11" s="110">
        <f t="shared" si="9"/>
        <v>1086223</v>
      </c>
      <c r="AT11" s="110">
        <v>0</v>
      </c>
      <c r="AU11" s="110">
        <v>1052928</v>
      </c>
      <c r="AV11" s="110">
        <v>33295</v>
      </c>
      <c r="AW11" s="110">
        <v>0</v>
      </c>
      <c r="AX11" s="110">
        <f t="shared" si="10"/>
        <v>1437811</v>
      </c>
      <c r="AY11" s="110">
        <v>112147</v>
      </c>
      <c r="AZ11" s="110">
        <v>1294085</v>
      </c>
      <c r="BA11" s="110">
        <v>31579</v>
      </c>
      <c r="BB11" s="110">
        <v>0</v>
      </c>
      <c r="BC11" s="111" t="s">
        <v>729</v>
      </c>
      <c r="BD11" s="110">
        <v>0</v>
      </c>
      <c r="BE11" s="110">
        <v>10683</v>
      </c>
      <c r="BF11" s="110">
        <f t="shared" si="11"/>
        <v>6194308</v>
      </c>
      <c r="BG11" s="110">
        <f t="shared" si="12"/>
        <v>0</v>
      </c>
      <c r="BH11" s="110">
        <f t="shared" si="13"/>
        <v>0</v>
      </c>
      <c r="BI11" s="110">
        <v>0</v>
      </c>
      <c r="BJ11" s="110">
        <v>0</v>
      </c>
      <c r="BK11" s="110">
        <v>0</v>
      </c>
      <c r="BL11" s="110">
        <v>0</v>
      </c>
      <c r="BM11" s="110">
        <v>0</v>
      </c>
      <c r="BN11" s="111" t="s">
        <v>729</v>
      </c>
      <c r="BO11" s="110">
        <f t="shared" si="14"/>
        <v>2215230</v>
      </c>
      <c r="BP11" s="110">
        <f t="shared" si="15"/>
        <v>267449</v>
      </c>
      <c r="BQ11" s="110">
        <v>265664</v>
      </c>
      <c r="BR11" s="110">
        <v>0</v>
      </c>
      <c r="BS11" s="110">
        <v>1785</v>
      </c>
      <c r="BT11" s="110">
        <v>0</v>
      </c>
      <c r="BU11" s="110">
        <f t="shared" si="16"/>
        <v>1404603</v>
      </c>
      <c r="BV11" s="110">
        <v>0</v>
      </c>
      <c r="BW11" s="110">
        <v>1399950</v>
      </c>
      <c r="BX11" s="110">
        <v>4653</v>
      </c>
      <c r="BY11" s="110">
        <v>0</v>
      </c>
      <c r="BZ11" s="110">
        <f t="shared" si="17"/>
        <v>543178</v>
      </c>
      <c r="CA11" s="110">
        <v>2196</v>
      </c>
      <c r="CB11" s="110">
        <v>536970</v>
      </c>
      <c r="CC11" s="110">
        <v>4012</v>
      </c>
      <c r="CD11" s="110">
        <v>0</v>
      </c>
      <c r="CE11" s="111" t="s">
        <v>729</v>
      </c>
      <c r="CF11" s="110">
        <v>0</v>
      </c>
      <c r="CG11" s="110">
        <v>25560</v>
      </c>
      <c r="CH11" s="110">
        <f t="shared" si="18"/>
        <v>2240790</v>
      </c>
      <c r="CI11" s="110">
        <f t="shared" ref="CI11:CO11" si="35">SUM(AE11,+BG11)</f>
        <v>3459038</v>
      </c>
      <c r="CJ11" s="110">
        <f t="shared" si="35"/>
        <v>3458282</v>
      </c>
      <c r="CK11" s="110">
        <f t="shared" si="35"/>
        <v>0</v>
      </c>
      <c r="CL11" s="110">
        <f t="shared" si="35"/>
        <v>3458282</v>
      </c>
      <c r="CM11" s="110">
        <f t="shared" si="35"/>
        <v>0</v>
      </c>
      <c r="CN11" s="110">
        <f t="shared" si="35"/>
        <v>0</v>
      </c>
      <c r="CO11" s="110">
        <f t="shared" si="35"/>
        <v>756</v>
      </c>
      <c r="CP11" s="111" t="s">
        <v>729</v>
      </c>
      <c r="CQ11" s="110">
        <f t="shared" ref="CQ11:DF11" si="36">SUM(AM11,+BO11)</f>
        <v>4939817</v>
      </c>
      <c r="CR11" s="110">
        <f t="shared" si="36"/>
        <v>468002</v>
      </c>
      <c r="CS11" s="110">
        <f t="shared" si="36"/>
        <v>396520</v>
      </c>
      <c r="CT11" s="110">
        <f t="shared" si="36"/>
        <v>37685</v>
      </c>
      <c r="CU11" s="110">
        <f t="shared" si="36"/>
        <v>30819</v>
      </c>
      <c r="CV11" s="110">
        <f t="shared" si="36"/>
        <v>2978</v>
      </c>
      <c r="CW11" s="110">
        <f t="shared" si="36"/>
        <v>2490826</v>
      </c>
      <c r="CX11" s="110">
        <f t="shared" si="36"/>
        <v>0</v>
      </c>
      <c r="CY11" s="110">
        <f t="shared" si="36"/>
        <v>2452878</v>
      </c>
      <c r="CZ11" s="110">
        <f t="shared" si="36"/>
        <v>37948</v>
      </c>
      <c r="DA11" s="110">
        <f t="shared" si="36"/>
        <v>0</v>
      </c>
      <c r="DB11" s="110">
        <f t="shared" si="36"/>
        <v>1980989</v>
      </c>
      <c r="DC11" s="110">
        <f t="shared" si="36"/>
        <v>114343</v>
      </c>
      <c r="DD11" s="110">
        <f t="shared" si="36"/>
        <v>1831055</v>
      </c>
      <c r="DE11" s="110">
        <f t="shared" si="36"/>
        <v>35591</v>
      </c>
      <c r="DF11" s="110">
        <f t="shared" si="36"/>
        <v>0</v>
      </c>
      <c r="DG11" s="111" t="s">
        <v>729</v>
      </c>
      <c r="DH11" s="110">
        <f t="shared" si="28"/>
        <v>0</v>
      </c>
      <c r="DI11" s="110">
        <f t="shared" si="29"/>
        <v>36243</v>
      </c>
      <c r="DJ11" s="110">
        <f t="shared" si="30"/>
        <v>8435098</v>
      </c>
    </row>
    <row r="12" spans="1:114" s="112" customFormat="1" ht="12" customHeight="1">
      <c r="A12" s="108" t="s">
        <v>395</v>
      </c>
      <c r="B12" s="109" t="s">
        <v>396</v>
      </c>
      <c r="C12" s="108" t="s">
        <v>397</v>
      </c>
      <c r="D12" s="110">
        <f t="shared" si="0"/>
        <v>10360561</v>
      </c>
      <c r="E12" s="110">
        <f t="shared" si="1"/>
        <v>9986609</v>
      </c>
      <c r="F12" s="110">
        <v>2727728</v>
      </c>
      <c r="G12" s="110">
        <v>0</v>
      </c>
      <c r="H12" s="110">
        <v>5064600</v>
      </c>
      <c r="I12" s="110">
        <v>1954867</v>
      </c>
      <c r="J12" s="110">
        <v>4279617</v>
      </c>
      <c r="K12" s="110">
        <v>239414</v>
      </c>
      <c r="L12" s="110">
        <v>373952</v>
      </c>
      <c r="M12" s="110">
        <f t="shared" si="2"/>
        <v>1467625</v>
      </c>
      <c r="N12" s="110">
        <f t="shared" si="3"/>
        <v>1439941</v>
      </c>
      <c r="O12" s="110">
        <v>157555</v>
      </c>
      <c r="P12" s="110">
        <v>0</v>
      </c>
      <c r="Q12" s="110">
        <v>907200</v>
      </c>
      <c r="R12" s="110">
        <v>333725</v>
      </c>
      <c r="S12" s="110">
        <v>1427966</v>
      </c>
      <c r="T12" s="110">
        <v>41461</v>
      </c>
      <c r="U12" s="110">
        <v>27684</v>
      </c>
      <c r="V12" s="110">
        <f t="shared" ref="V12:AD12" si="37">+SUM(D12,M12)</f>
        <v>11828186</v>
      </c>
      <c r="W12" s="110">
        <f t="shared" si="37"/>
        <v>11426550</v>
      </c>
      <c r="X12" s="110">
        <f t="shared" si="37"/>
        <v>2885283</v>
      </c>
      <c r="Y12" s="110">
        <f t="shared" si="37"/>
        <v>0</v>
      </c>
      <c r="Z12" s="110">
        <f t="shared" si="37"/>
        <v>5971800</v>
      </c>
      <c r="AA12" s="110">
        <f t="shared" si="37"/>
        <v>2288592</v>
      </c>
      <c r="AB12" s="110">
        <f t="shared" si="37"/>
        <v>5707583</v>
      </c>
      <c r="AC12" s="110">
        <f t="shared" si="37"/>
        <v>280875</v>
      </c>
      <c r="AD12" s="110">
        <f t="shared" si="37"/>
        <v>401636</v>
      </c>
      <c r="AE12" s="110">
        <f t="shared" si="5"/>
        <v>7765217</v>
      </c>
      <c r="AF12" s="110">
        <f t="shared" si="6"/>
        <v>7729809</v>
      </c>
      <c r="AG12" s="110">
        <v>0</v>
      </c>
      <c r="AH12" s="110">
        <v>7661083</v>
      </c>
      <c r="AI12" s="110">
        <v>476</v>
      </c>
      <c r="AJ12" s="110">
        <v>68250</v>
      </c>
      <c r="AK12" s="110">
        <v>35408</v>
      </c>
      <c r="AL12" s="111" t="s">
        <v>729</v>
      </c>
      <c r="AM12" s="110">
        <f t="shared" si="7"/>
        <v>6572892</v>
      </c>
      <c r="AN12" s="110">
        <f t="shared" si="8"/>
        <v>936140</v>
      </c>
      <c r="AO12" s="110">
        <v>664874</v>
      </c>
      <c r="AP12" s="110">
        <v>0</v>
      </c>
      <c r="AQ12" s="110">
        <v>247806</v>
      </c>
      <c r="AR12" s="110">
        <v>23460</v>
      </c>
      <c r="AS12" s="110">
        <f t="shared" si="9"/>
        <v>2779355</v>
      </c>
      <c r="AT12" s="110">
        <v>4553</v>
      </c>
      <c r="AU12" s="110">
        <v>2723887</v>
      </c>
      <c r="AV12" s="110">
        <v>50915</v>
      </c>
      <c r="AW12" s="110">
        <v>5213</v>
      </c>
      <c r="AX12" s="110">
        <f t="shared" si="10"/>
        <v>2850521</v>
      </c>
      <c r="AY12" s="110">
        <v>237074</v>
      </c>
      <c r="AZ12" s="110">
        <v>2463023</v>
      </c>
      <c r="BA12" s="110">
        <v>40762</v>
      </c>
      <c r="BB12" s="110">
        <v>109662</v>
      </c>
      <c r="BC12" s="111" t="s">
        <v>729</v>
      </c>
      <c r="BD12" s="110">
        <v>1663</v>
      </c>
      <c r="BE12" s="110">
        <v>302069</v>
      </c>
      <c r="BF12" s="110">
        <f t="shared" si="11"/>
        <v>14640178</v>
      </c>
      <c r="BG12" s="110">
        <f t="shared" si="12"/>
        <v>1172311</v>
      </c>
      <c r="BH12" s="110">
        <f t="shared" si="13"/>
        <v>1154253</v>
      </c>
      <c r="BI12" s="110">
        <v>0</v>
      </c>
      <c r="BJ12" s="110">
        <v>1154253</v>
      </c>
      <c r="BK12" s="110">
        <v>0</v>
      </c>
      <c r="BL12" s="110">
        <v>0</v>
      </c>
      <c r="BM12" s="110">
        <v>18058</v>
      </c>
      <c r="BN12" s="111" t="s">
        <v>729</v>
      </c>
      <c r="BO12" s="110">
        <f t="shared" si="14"/>
        <v>1666372</v>
      </c>
      <c r="BP12" s="110">
        <f t="shared" si="15"/>
        <v>473759</v>
      </c>
      <c r="BQ12" s="110">
        <v>322008</v>
      </c>
      <c r="BR12" s="110">
        <v>98932</v>
      </c>
      <c r="BS12" s="110">
        <v>52819</v>
      </c>
      <c r="BT12" s="110">
        <v>0</v>
      </c>
      <c r="BU12" s="110">
        <f t="shared" si="16"/>
        <v>551457</v>
      </c>
      <c r="BV12" s="110">
        <v>15048</v>
      </c>
      <c r="BW12" s="110">
        <v>536409</v>
      </c>
      <c r="BX12" s="110">
        <v>0</v>
      </c>
      <c r="BY12" s="110">
        <v>10970</v>
      </c>
      <c r="BZ12" s="110">
        <f t="shared" si="17"/>
        <v>630186</v>
      </c>
      <c r="CA12" s="110">
        <v>54533</v>
      </c>
      <c r="CB12" s="110">
        <v>541017</v>
      </c>
      <c r="CC12" s="110">
        <v>27575</v>
      </c>
      <c r="CD12" s="110">
        <v>7061</v>
      </c>
      <c r="CE12" s="111" t="s">
        <v>729</v>
      </c>
      <c r="CF12" s="110">
        <v>0</v>
      </c>
      <c r="CG12" s="110">
        <v>56908</v>
      </c>
      <c r="CH12" s="110">
        <f t="shared" si="18"/>
        <v>2895591</v>
      </c>
      <c r="CI12" s="110">
        <f t="shared" ref="CI12:CO12" si="38">SUM(AE12,+BG12)</f>
        <v>8937528</v>
      </c>
      <c r="CJ12" s="110">
        <f t="shared" si="38"/>
        <v>8884062</v>
      </c>
      <c r="CK12" s="110">
        <f t="shared" si="38"/>
        <v>0</v>
      </c>
      <c r="CL12" s="110">
        <f t="shared" si="38"/>
        <v>8815336</v>
      </c>
      <c r="CM12" s="110">
        <f t="shared" si="38"/>
        <v>476</v>
      </c>
      <c r="CN12" s="110">
        <f t="shared" si="38"/>
        <v>68250</v>
      </c>
      <c r="CO12" s="110">
        <f t="shared" si="38"/>
        <v>53466</v>
      </c>
      <c r="CP12" s="111" t="s">
        <v>729</v>
      </c>
      <c r="CQ12" s="110">
        <f t="shared" ref="CQ12:DF12" si="39">SUM(AM12,+BO12)</f>
        <v>8239264</v>
      </c>
      <c r="CR12" s="110">
        <f t="shared" si="39"/>
        <v>1409899</v>
      </c>
      <c r="CS12" s="110">
        <f t="shared" si="39"/>
        <v>986882</v>
      </c>
      <c r="CT12" s="110">
        <f t="shared" si="39"/>
        <v>98932</v>
      </c>
      <c r="CU12" s="110">
        <f t="shared" si="39"/>
        <v>300625</v>
      </c>
      <c r="CV12" s="110">
        <f t="shared" si="39"/>
        <v>23460</v>
      </c>
      <c r="CW12" s="110">
        <f t="shared" si="39"/>
        <v>3330812</v>
      </c>
      <c r="CX12" s="110">
        <f t="shared" si="39"/>
        <v>19601</v>
      </c>
      <c r="CY12" s="110">
        <f t="shared" si="39"/>
        <v>3260296</v>
      </c>
      <c r="CZ12" s="110">
        <f t="shared" si="39"/>
        <v>50915</v>
      </c>
      <c r="DA12" s="110">
        <f t="shared" si="39"/>
        <v>16183</v>
      </c>
      <c r="DB12" s="110">
        <f t="shared" si="39"/>
        <v>3480707</v>
      </c>
      <c r="DC12" s="110">
        <f t="shared" si="39"/>
        <v>291607</v>
      </c>
      <c r="DD12" s="110">
        <f t="shared" si="39"/>
        <v>3004040</v>
      </c>
      <c r="DE12" s="110">
        <f t="shared" si="39"/>
        <v>68337</v>
      </c>
      <c r="DF12" s="110">
        <f t="shared" si="39"/>
        <v>116723</v>
      </c>
      <c r="DG12" s="111" t="s">
        <v>729</v>
      </c>
      <c r="DH12" s="110">
        <f t="shared" si="28"/>
        <v>1663</v>
      </c>
      <c r="DI12" s="110">
        <f t="shared" si="29"/>
        <v>358977</v>
      </c>
      <c r="DJ12" s="110">
        <f t="shared" si="30"/>
        <v>17535769</v>
      </c>
    </row>
    <row r="13" spans="1:114" s="112" customFormat="1" ht="12" customHeight="1">
      <c r="A13" s="108" t="s">
        <v>403</v>
      </c>
      <c r="B13" s="109" t="s">
        <v>404</v>
      </c>
      <c r="C13" s="108" t="s">
        <v>405</v>
      </c>
      <c r="D13" s="110">
        <f t="shared" si="0"/>
        <v>2999349</v>
      </c>
      <c r="E13" s="110">
        <f t="shared" si="1"/>
        <v>2768161</v>
      </c>
      <c r="F13" s="110">
        <v>799811</v>
      </c>
      <c r="G13" s="110">
        <v>0</v>
      </c>
      <c r="H13" s="110">
        <v>375500</v>
      </c>
      <c r="I13" s="110">
        <v>897204</v>
      </c>
      <c r="J13" s="110">
        <v>7150221</v>
      </c>
      <c r="K13" s="110">
        <v>695646</v>
      </c>
      <c r="L13" s="110">
        <v>231188</v>
      </c>
      <c r="M13" s="110">
        <f t="shared" si="2"/>
        <v>994467</v>
      </c>
      <c r="N13" s="110">
        <f t="shared" si="3"/>
        <v>929293</v>
      </c>
      <c r="O13" s="110">
        <v>34952</v>
      </c>
      <c r="P13" s="110">
        <v>0</v>
      </c>
      <c r="Q13" s="110">
        <v>101800</v>
      </c>
      <c r="R13" s="110">
        <v>556974</v>
      </c>
      <c r="S13" s="110">
        <v>1848189</v>
      </c>
      <c r="T13" s="110">
        <v>235567</v>
      </c>
      <c r="U13" s="110">
        <v>65174</v>
      </c>
      <c r="V13" s="110">
        <f t="shared" ref="V13:AD13" si="40">+SUM(D13,M13)</f>
        <v>3993816</v>
      </c>
      <c r="W13" s="110">
        <f t="shared" si="40"/>
        <v>3697454</v>
      </c>
      <c r="X13" s="110">
        <f t="shared" si="40"/>
        <v>834763</v>
      </c>
      <c r="Y13" s="110">
        <f t="shared" si="40"/>
        <v>0</v>
      </c>
      <c r="Z13" s="110">
        <f t="shared" si="40"/>
        <v>477300</v>
      </c>
      <c r="AA13" s="110">
        <f t="shared" si="40"/>
        <v>1454178</v>
      </c>
      <c r="AB13" s="110">
        <f t="shared" si="40"/>
        <v>8998410</v>
      </c>
      <c r="AC13" s="110">
        <f t="shared" si="40"/>
        <v>931213</v>
      </c>
      <c r="AD13" s="110">
        <f t="shared" si="40"/>
        <v>296362</v>
      </c>
      <c r="AE13" s="110">
        <f t="shared" si="5"/>
        <v>2530046</v>
      </c>
      <c r="AF13" s="110">
        <f t="shared" si="6"/>
        <v>2425210</v>
      </c>
      <c r="AG13" s="110">
        <v>464995</v>
      </c>
      <c r="AH13" s="110">
        <v>1196350</v>
      </c>
      <c r="AI13" s="110">
        <v>763865</v>
      </c>
      <c r="AJ13" s="110">
        <v>0</v>
      </c>
      <c r="AK13" s="110">
        <v>104836</v>
      </c>
      <c r="AL13" s="111" t="s">
        <v>729</v>
      </c>
      <c r="AM13" s="110">
        <f t="shared" si="7"/>
        <v>6929760</v>
      </c>
      <c r="AN13" s="110">
        <f t="shared" si="8"/>
        <v>811612</v>
      </c>
      <c r="AO13" s="110">
        <v>534306</v>
      </c>
      <c r="AP13" s="110">
        <v>0</v>
      </c>
      <c r="AQ13" s="110">
        <v>214873</v>
      </c>
      <c r="AR13" s="110">
        <v>62433</v>
      </c>
      <c r="AS13" s="110">
        <f t="shared" si="9"/>
        <v>2988521</v>
      </c>
      <c r="AT13" s="110">
        <v>914</v>
      </c>
      <c r="AU13" s="110">
        <v>2573037</v>
      </c>
      <c r="AV13" s="110">
        <v>414570</v>
      </c>
      <c r="AW13" s="110">
        <v>3844</v>
      </c>
      <c r="AX13" s="110">
        <f t="shared" si="10"/>
        <v>3106210</v>
      </c>
      <c r="AY13" s="110">
        <v>940358</v>
      </c>
      <c r="AZ13" s="110">
        <v>1977927</v>
      </c>
      <c r="BA13" s="110">
        <v>167835</v>
      </c>
      <c r="BB13" s="110">
        <v>20090</v>
      </c>
      <c r="BC13" s="111" t="s">
        <v>729</v>
      </c>
      <c r="BD13" s="110">
        <v>19573</v>
      </c>
      <c r="BE13" s="110">
        <v>689764</v>
      </c>
      <c r="BF13" s="110">
        <f t="shared" si="11"/>
        <v>10149570</v>
      </c>
      <c r="BG13" s="110">
        <f t="shared" si="12"/>
        <v>197514</v>
      </c>
      <c r="BH13" s="110">
        <f t="shared" si="13"/>
        <v>163663</v>
      </c>
      <c r="BI13" s="110">
        <v>0</v>
      </c>
      <c r="BJ13" s="110">
        <v>163663</v>
      </c>
      <c r="BK13" s="110">
        <v>0</v>
      </c>
      <c r="BL13" s="110">
        <v>0</v>
      </c>
      <c r="BM13" s="110">
        <v>33851</v>
      </c>
      <c r="BN13" s="111" t="s">
        <v>729</v>
      </c>
      <c r="BO13" s="110">
        <f t="shared" si="14"/>
        <v>2242118</v>
      </c>
      <c r="BP13" s="110">
        <f t="shared" si="15"/>
        <v>696484</v>
      </c>
      <c r="BQ13" s="110">
        <v>385766</v>
      </c>
      <c r="BR13" s="110">
        <v>182023</v>
      </c>
      <c r="BS13" s="110">
        <v>128695</v>
      </c>
      <c r="BT13" s="110">
        <v>0</v>
      </c>
      <c r="BU13" s="110">
        <f t="shared" si="16"/>
        <v>1190954</v>
      </c>
      <c r="BV13" s="110">
        <v>30219</v>
      </c>
      <c r="BW13" s="110">
        <v>1160735</v>
      </c>
      <c r="BX13" s="110">
        <v>0</v>
      </c>
      <c r="BY13" s="110">
        <v>7808</v>
      </c>
      <c r="BZ13" s="110">
        <f t="shared" si="17"/>
        <v>338524</v>
      </c>
      <c r="CA13" s="110">
        <v>4502</v>
      </c>
      <c r="CB13" s="110">
        <v>323128</v>
      </c>
      <c r="CC13" s="110">
        <v>0</v>
      </c>
      <c r="CD13" s="110">
        <v>10894</v>
      </c>
      <c r="CE13" s="111" t="s">
        <v>729</v>
      </c>
      <c r="CF13" s="110">
        <v>8348</v>
      </c>
      <c r="CG13" s="110">
        <v>403024</v>
      </c>
      <c r="CH13" s="110">
        <f t="shared" si="18"/>
        <v>2842656</v>
      </c>
      <c r="CI13" s="110">
        <f t="shared" ref="CI13:CO13" si="41">SUM(AE13,+BG13)</f>
        <v>2727560</v>
      </c>
      <c r="CJ13" s="110">
        <f t="shared" si="41"/>
        <v>2588873</v>
      </c>
      <c r="CK13" s="110">
        <f t="shared" si="41"/>
        <v>464995</v>
      </c>
      <c r="CL13" s="110">
        <f t="shared" si="41"/>
        <v>1360013</v>
      </c>
      <c r="CM13" s="110">
        <f t="shared" si="41"/>
        <v>763865</v>
      </c>
      <c r="CN13" s="110">
        <f t="shared" si="41"/>
        <v>0</v>
      </c>
      <c r="CO13" s="110">
        <f t="shared" si="41"/>
        <v>138687</v>
      </c>
      <c r="CP13" s="111" t="s">
        <v>729</v>
      </c>
      <c r="CQ13" s="110">
        <f t="shared" ref="CQ13:DF13" si="42">SUM(AM13,+BO13)</f>
        <v>9171878</v>
      </c>
      <c r="CR13" s="110">
        <f t="shared" si="42"/>
        <v>1508096</v>
      </c>
      <c r="CS13" s="110">
        <f t="shared" si="42"/>
        <v>920072</v>
      </c>
      <c r="CT13" s="110">
        <f t="shared" si="42"/>
        <v>182023</v>
      </c>
      <c r="CU13" s="110">
        <f t="shared" si="42"/>
        <v>343568</v>
      </c>
      <c r="CV13" s="110">
        <f t="shared" si="42"/>
        <v>62433</v>
      </c>
      <c r="CW13" s="110">
        <f t="shared" si="42"/>
        <v>4179475</v>
      </c>
      <c r="CX13" s="110">
        <f t="shared" si="42"/>
        <v>31133</v>
      </c>
      <c r="CY13" s="110">
        <f t="shared" si="42"/>
        <v>3733772</v>
      </c>
      <c r="CZ13" s="110">
        <f t="shared" si="42"/>
        <v>414570</v>
      </c>
      <c r="DA13" s="110">
        <f t="shared" si="42"/>
        <v>11652</v>
      </c>
      <c r="DB13" s="110">
        <f t="shared" si="42"/>
        <v>3444734</v>
      </c>
      <c r="DC13" s="110">
        <f t="shared" si="42"/>
        <v>944860</v>
      </c>
      <c r="DD13" s="110">
        <f t="shared" si="42"/>
        <v>2301055</v>
      </c>
      <c r="DE13" s="110">
        <f t="shared" si="42"/>
        <v>167835</v>
      </c>
      <c r="DF13" s="110">
        <f t="shared" si="42"/>
        <v>30984</v>
      </c>
      <c r="DG13" s="111" t="s">
        <v>729</v>
      </c>
      <c r="DH13" s="110">
        <f t="shared" si="28"/>
        <v>27921</v>
      </c>
      <c r="DI13" s="110">
        <f t="shared" si="29"/>
        <v>1092788</v>
      </c>
      <c r="DJ13" s="110">
        <f t="shared" si="30"/>
        <v>12992226</v>
      </c>
    </row>
    <row r="14" spans="1:114" s="112" customFormat="1" ht="12" customHeight="1">
      <c r="A14" s="108" t="s">
        <v>410</v>
      </c>
      <c r="B14" s="109" t="s">
        <v>411</v>
      </c>
      <c r="C14" s="108" t="s">
        <v>356</v>
      </c>
      <c r="D14" s="110">
        <f t="shared" si="0"/>
        <v>4387648</v>
      </c>
      <c r="E14" s="110">
        <f t="shared" si="1"/>
        <v>3667890</v>
      </c>
      <c r="F14" s="110">
        <v>778087</v>
      </c>
      <c r="G14" s="110">
        <v>0</v>
      </c>
      <c r="H14" s="110">
        <v>193300</v>
      </c>
      <c r="I14" s="110">
        <v>2155486</v>
      </c>
      <c r="J14" s="110">
        <v>11615244</v>
      </c>
      <c r="K14" s="110">
        <v>541017</v>
      </c>
      <c r="L14" s="110">
        <v>719758</v>
      </c>
      <c r="M14" s="110">
        <f t="shared" si="2"/>
        <v>351398</v>
      </c>
      <c r="N14" s="110">
        <f t="shared" si="3"/>
        <v>195733</v>
      </c>
      <c r="O14" s="110">
        <v>3900</v>
      </c>
      <c r="P14" s="110">
        <v>0</v>
      </c>
      <c r="Q14" s="110">
        <v>0</v>
      </c>
      <c r="R14" s="110">
        <v>138133</v>
      </c>
      <c r="S14" s="110">
        <v>2167636</v>
      </c>
      <c r="T14" s="110">
        <v>53700</v>
      </c>
      <c r="U14" s="110">
        <v>155665</v>
      </c>
      <c r="V14" s="110">
        <f t="shared" ref="V14:AD14" si="43">+SUM(D14,M14)</f>
        <v>4739046</v>
      </c>
      <c r="W14" s="110">
        <f t="shared" si="43"/>
        <v>3863623</v>
      </c>
      <c r="X14" s="110">
        <f t="shared" si="43"/>
        <v>781987</v>
      </c>
      <c r="Y14" s="110">
        <f t="shared" si="43"/>
        <v>0</v>
      </c>
      <c r="Z14" s="110">
        <f t="shared" si="43"/>
        <v>193300</v>
      </c>
      <c r="AA14" s="110">
        <f t="shared" si="43"/>
        <v>2293619</v>
      </c>
      <c r="AB14" s="110">
        <f t="shared" si="43"/>
        <v>13782880</v>
      </c>
      <c r="AC14" s="110">
        <f t="shared" si="43"/>
        <v>594717</v>
      </c>
      <c r="AD14" s="110">
        <f t="shared" si="43"/>
        <v>875423</v>
      </c>
      <c r="AE14" s="110">
        <f t="shared" si="5"/>
        <v>2341618</v>
      </c>
      <c r="AF14" s="110">
        <f t="shared" si="6"/>
        <v>2340484</v>
      </c>
      <c r="AG14" s="110">
        <v>0</v>
      </c>
      <c r="AH14" s="110">
        <v>2335948</v>
      </c>
      <c r="AI14" s="110">
        <v>0</v>
      </c>
      <c r="AJ14" s="110">
        <v>4536</v>
      </c>
      <c r="AK14" s="110">
        <v>1134</v>
      </c>
      <c r="AL14" s="111" t="s">
        <v>729</v>
      </c>
      <c r="AM14" s="110">
        <f t="shared" si="7"/>
        <v>12710144</v>
      </c>
      <c r="AN14" s="110">
        <f t="shared" si="8"/>
        <v>1462417</v>
      </c>
      <c r="AO14" s="110">
        <v>1133991</v>
      </c>
      <c r="AP14" s="110">
        <v>0</v>
      </c>
      <c r="AQ14" s="110">
        <v>314482</v>
      </c>
      <c r="AR14" s="110">
        <v>13944</v>
      </c>
      <c r="AS14" s="110">
        <f t="shared" si="9"/>
        <v>2824614</v>
      </c>
      <c r="AT14" s="110">
        <v>2013</v>
      </c>
      <c r="AU14" s="110">
        <v>2711961</v>
      </c>
      <c r="AV14" s="110">
        <v>110640</v>
      </c>
      <c r="AW14" s="110">
        <v>1001</v>
      </c>
      <c r="AX14" s="110">
        <f t="shared" si="10"/>
        <v>8414895</v>
      </c>
      <c r="AY14" s="110">
        <v>411067</v>
      </c>
      <c r="AZ14" s="110">
        <v>5729429</v>
      </c>
      <c r="BA14" s="110">
        <v>749763</v>
      </c>
      <c r="BB14" s="110">
        <v>1524636</v>
      </c>
      <c r="BC14" s="111" t="s">
        <v>729</v>
      </c>
      <c r="BD14" s="110">
        <v>7217</v>
      </c>
      <c r="BE14" s="110">
        <v>951130</v>
      </c>
      <c r="BF14" s="110">
        <f t="shared" si="11"/>
        <v>16002892</v>
      </c>
      <c r="BG14" s="110">
        <f t="shared" si="12"/>
        <v>127269</v>
      </c>
      <c r="BH14" s="110">
        <f t="shared" si="13"/>
        <v>116648</v>
      </c>
      <c r="BI14" s="110">
        <v>0</v>
      </c>
      <c r="BJ14" s="110">
        <v>116648</v>
      </c>
      <c r="BK14" s="110">
        <v>0</v>
      </c>
      <c r="BL14" s="110">
        <v>0</v>
      </c>
      <c r="BM14" s="110">
        <v>10621</v>
      </c>
      <c r="BN14" s="111" t="s">
        <v>729</v>
      </c>
      <c r="BO14" s="110">
        <f t="shared" si="14"/>
        <v>2002215</v>
      </c>
      <c r="BP14" s="110">
        <f t="shared" si="15"/>
        <v>590151</v>
      </c>
      <c r="BQ14" s="110">
        <v>500069</v>
      </c>
      <c r="BR14" s="110">
        <v>0</v>
      </c>
      <c r="BS14" s="110">
        <v>90082</v>
      </c>
      <c r="BT14" s="110">
        <v>0</v>
      </c>
      <c r="BU14" s="110">
        <f t="shared" si="16"/>
        <v>1097638</v>
      </c>
      <c r="BV14" s="110">
        <v>567</v>
      </c>
      <c r="BW14" s="110">
        <v>1097071</v>
      </c>
      <c r="BX14" s="110">
        <v>0</v>
      </c>
      <c r="BY14" s="110">
        <v>0</v>
      </c>
      <c r="BZ14" s="110">
        <f t="shared" si="17"/>
        <v>312991</v>
      </c>
      <c r="CA14" s="110">
        <v>0</v>
      </c>
      <c r="CB14" s="110">
        <v>280640</v>
      </c>
      <c r="CC14" s="110">
        <v>16620</v>
      </c>
      <c r="CD14" s="110">
        <v>15731</v>
      </c>
      <c r="CE14" s="111" t="s">
        <v>729</v>
      </c>
      <c r="CF14" s="110">
        <v>1435</v>
      </c>
      <c r="CG14" s="110">
        <v>389550</v>
      </c>
      <c r="CH14" s="110">
        <f t="shared" si="18"/>
        <v>2519034</v>
      </c>
      <c r="CI14" s="110">
        <f t="shared" ref="CI14:CO14" si="44">SUM(AE14,+BG14)</f>
        <v>2468887</v>
      </c>
      <c r="CJ14" s="110">
        <f t="shared" si="44"/>
        <v>2457132</v>
      </c>
      <c r="CK14" s="110">
        <f t="shared" si="44"/>
        <v>0</v>
      </c>
      <c r="CL14" s="110">
        <f t="shared" si="44"/>
        <v>2452596</v>
      </c>
      <c r="CM14" s="110">
        <f t="shared" si="44"/>
        <v>0</v>
      </c>
      <c r="CN14" s="110">
        <f t="shared" si="44"/>
        <v>4536</v>
      </c>
      <c r="CO14" s="110">
        <f t="shared" si="44"/>
        <v>11755</v>
      </c>
      <c r="CP14" s="111" t="s">
        <v>729</v>
      </c>
      <c r="CQ14" s="110">
        <f t="shared" ref="CQ14:DF14" si="45">SUM(AM14,+BO14)</f>
        <v>14712359</v>
      </c>
      <c r="CR14" s="110">
        <f t="shared" si="45"/>
        <v>2052568</v>
      </c>
      <c r="CS14" s="110">
        <f t="shared" si="45"/>
        <v>1634060</v>
      </c>
      <c r="CT14" s="110">
        <f t="shared" si="45"/>
        <v>0</v>
      </c>
      <c r="CU14" s="110">
        <f t="shared" si="45"/>
        <v>404564</v>
      </c>
      <c r="CV14" s="110">
        <f t="shared" si="45"/>
        <v>13944</v>
      </c>
      <c r="CW14" s="110">
        <f t="shared" si="45"/>
        <v>3922252</v>
      </c>
      <c r="CX14" s="110">
        <f t="shared" si="45"/>
        <v>2580</v>
      </c>
      <c r="CY14" s="110">
        <f t="shared" si="45"/>
        <v>3809032</v>
      </c>
      <c r="CZ14" s="110">
        <f t="shared" si="45"/>
        <v>110640</v>
      </c>
      <c r="DA14" s="110">
        <f t="shared" si="45"/>
        <v>1001</v>
      </c>
      <c r="DB14" s="110">
        <f t="shared" si="45"/>
        <v>8727886</v>
      </c>
      <c r="DC14" s="110">
        <f t="shared" si="45"/>
        <v>411067</v>
      </c>
      <c r="DD14" s="110">
        <f t="shared" si="45"/>
        <v>6010069</v>
      </c>
      <c r="DE14" s="110">
        <f t="shared" si="45"/>
        <v>766383</v>
      </c>
      <c r="DF14" s="110">
        <f t="shared" si="45"/>
        <v>1540367</v>
      </c>
      <c r="DG14" s="111" t="s">
        <v>729</v>
      </c>
      <c r="DH14" s="110">
        <f t="shared" si="28"/>
        <v>8652</v>
      </c>
      <c r="DI14" s="110">
        <f t="shared" si="29"/>
        <v>1340680</v>
      </c>
      <c r="DJ14" s="110">
        <f t="shared" si="30"/>
        <v>18521926</v>
      </c>
    </row>
    <row r="15" spans="1:114" s="112" customFormat="1" ht="12" customHeight="1">
      <c r="A15" s="108" t="s">
        <v>416</v>
      </c>
      <c r="B15" s="109" t="s">
        <v>417</v>
      </c>
      <c r="C15" s="108" t="s">
        <v>362</v>
      </c>
      <c r="D15" s="110">
        <f t="shared" si="0"/>
        <v>2922450</v>
      </c>
      <c r="E15" s="110">
        <f t="shared" si="1"/>
        <v>2595425</v>
      </c>
      <c r="F15" s="110">
        <v>581440</v>
      </c>
      <c r="G15" s="110">
        <v>0</v>
      </c>
      <c r="H15" s="110">
        <v>995800</v>
      </c>
      <c r="I15" s="110">
        <v>798630</v>
      </c>
      <c r="J15" s="110">
        <v>4882005</v>
      </c>
      <c r="K15" s="110">
        <v>219555</v>
      </c>
      <c r="L15" s="110">
        <v>327025</v>
      </c>
      <c r="M15" s="110">
        <f t="shared" si="2"/>
        <v>307552</v>
      </c>
      <c r="N15" s="110">
        <f t="shared" si="3"/>
        <v>307523</v>
      </c>
      <c r="O15" s="110">
        <v>0</v>
      </c>
      <c r="P15" s="110">
        <v>0</v>
      </c>
      <c r="Q15" s="110">
        <v>0</v>
      </c>
      <c r="R15" s="110">
        <v>305376</v>
      </c>
      <c r="S15" s="110">
        <v>1486743</v>
      </c>
      <c r="T15" s="110">
        <v>2147</v>
      </c>
      <c r="U15" s="110">
        <v>29</v>
      </c>
      <c r="V15" s="110">
        <f t="shared" ref="V15:AD15" si="46">+SUM(D15,M15)</f>
        <v>3230002</v>
      </c>
      <c r="W15" s="110">
        <f t="shared" si="46"/>
        <v>2902948</v>
      </c>
      <c r="X15" s="110">
        <f t="shared" si="46"/>
        <v>581440</v>
      </c>
      <c r="Y15" s="110">
        <f t="shared" si="46"/>
        <v>0</v>
      </c>
      <c r="Z15" s="110">
        <f t="shared" si="46"/>
        <v>995800</v>
      </c>
      <c r="AA15" s="110">
        <f t="shared" si="46"/>
        <v>1104006</v>
      </c>
      <c r="AB15" s="110">
        <f t="shared" si="46"/>
        <v>6368748</v>
      </c>
      <c r="AC15" s="110">
        <f t="shared" si="46"/>
        <v>221702</v>
      </c>
      <c r="AD15" s="110">
        <f t="shared" si="46"/>
        <v>327054</v>
      </c>
      <c r="AE15" s="110">
        <f t="shared" si="5"/>
        <v>3397376</v>
      </c>
      <c r="AF15" s="110">
        <f t="shared" si="6"/>
        <v>3391355</v>
      </c>
      <c r="AG15" s="110">
        <v>0</v>
      </c>
      <c r="AH15" s="110">
        <v>1358582</v>
      </c>
      <c r="AI15" s="110">
        <v>1807174</v>
      </c>
      <c r="AJ15" s="110">
        <v>225599</v>
      </c>
      <c r="AK15" s="110">
        <v>6021</v>
      </c>
      <c r="AL15" s="111" t="s">
        <v>729</v>
      </c>
      <c r="AM15" s="110">
        <f t="shared" si="7"/>
        <v>4226667</v>
      </c>
      <c r="AN15" s="110">
        <f t="shared" si="8"/>
        <v>352686</v>
      </c>
      <c r="AO15" s="110">
        <v>233226</v>
      </c>
      <c r="AP15" s="110">
        <v>40097</v>
      </c>
      <c r="AQ15" s="110">
        <v>79363</v>
      </c>
      <c r="AR15" s="110">
        <v>0</v>
      </c>
      <c r="AS15" s="110">
        <f t="shared" si="9"/>
        <v>1251290</v>
      </c>
      <c r="AT15" s="110">
        <v>0</v>
      </c>
      <c r="AU15" s="110">
        <v>1215445</v>
      </c>
      <c r="AV15" s="110">
        <v>35845</v>
      </c>
      <c r="AW15" s="110">
        <v>0</v>
      </c>
      <c r="AX15" s="110">
        <f t="shared" si="10"/>
        <v>2622691</v>
      </c>
      <c r="AY15" s="110">
        <v>125236</v>
      </c>
      <c r="AZ15" s="110">
        <v>2165820</v>
      </c>
      <c r="BA15" s="110">
        <v>306412</v>
      </c>
      <c r="BB15" s="110">
        <v>25223</v>
      </c>
      <c r="BC15" s="111" t="s">
        <v>729</v>
      </c>
      <c r="BD15" s="110">
        <v>0</v>
      </c>
      <c r="BE15" s="110">
        <v>180412</v>
      </c>
      <c r="BF15" s="110">
        <f t="shared" si="11"/>
        <v>7804455</v>
      </c>
      <c r="BG15" s="110">
        <f t="shared" si="12"/>
        <v>52675</v>
      </c>
      <c r="BH15" s="110">
        <f t="shared" si="13"/>
        <v>29894</v>
      </c>
      <c r="BI15" s="110">
        <v>0</v>
      </c>
      <c r="BJ15" s="110">
        <v>29894</v>
      </c>
      <c r="BK15" s="110">
        <v>0</v>
      </c>
      <c r="BL15" s="110">
        <v>0</v>
      </c>
      <c r="BM15" s="110">
        <v>22781</v>
      </c>
      <c r="BN15" s="111" t="s">
        <v>729</v>
      </c>
      <c r="BO15" s="110">
        <f t="shared" si="14"/>
        <v>1690442</v>
      </c>
      <c r="BP15" s="110">
        <f t="shared" si="15"/>
        <v>239291</v>
      </c>
      <c r="BQ15" s="110">
        <v>131198</v>
      </c>
      <c r="BR15" s="110">
        <v>108093</v>
      </c>
      <c r="BS15" s="110">
        <v>0</v>
      </c>
      <c r="BT15" s="110">
        <v>0</v>
      </c>
      <c r="BU15" s="110">
        <f t="shared" si="16"/>
        <v>615276</v>
      </c>
      <c r="BV15" s="110">
        <v>24777</v>
      </c>
      <c r="BW15" s="110">
        <v>590499</v>
      </c>
      <c r="BX15" s="110">
        <v>0</v>
      </c>
      <c r="BY15" s="110">
        <v>0</v>
      </c>
      <c r="BZ15" s="110">
        <f t="shared" si="17"/>
        <v>835875</v>
      </c>
      <c r="CA15" s="110">
        <v>83843</v>
      </c>
      <c r="CB15" s="110">
        <v>710624</v>
      </c>
      <c r="CC15" s="110">
        <v>19217</v>
      </c>
      <c r="CD15" s="110">
        <v>22191</v>
      </c>
      <c r="CE15" s="111" t="s">
        <v>729</v>
      </c>
      <c r="CF15" s="110">
        <v>0</v>
      </c>
      <c r="CG15" s="110">
        <v>51178</v>
      </c>
      <c r="CH15" s="110">
        <f t="shared" si="18"/>
        <v>1794295</v>
      </c>
      <c r="CI15" s="110">
        <f t="shared" ref="CI15:CO15" si="47">SUM(AE15,+BG15)</f>
        <v>3450051</v>
      </c>
      <c r="CJ15" s="110">
        <f t="shared" si="47"/>
        <v>3421249</v>
      </c>
      <c r="CK15" s="110">
        <f t="shared" si="47"/>
        <v>0</v>
      </c>
      <c r="CL15" s="110">
        <f t="shared" si="47"/>
        <v>1388476</v>
      </c>
      <c r="CM15" s="110">
        <f t="shared" si="47"/>
        <v>1807174</v>
      </c>
      <c r="CN15" s="110">
        <f t="shared" si="47"/>
        <v>225599</v>
      </c>
      <c r="CO15" s="110">
        <f t="shared" si="47"/>
        <v>28802</v>
      </c>
      <c r="CP15" s="111" t="s">
        <v>729</v>
      </c>
      <c r="CQ15" s="110">
        <f t="shared" ref="CQ15:DF15" si="48">SUM(AM15,+BO15)</f>
        <v>5917109</v>
      </c>
      <c r="CR15" s="110">
        <f t="shared" si="48"/>
        <v>591977</v>
      </c>
      <c r="CS15" s="110">
        <f t="shared" si="48"/>
        <v>364424</v>
      </c>
      <c r="CT15" s="110">
        <f t="shared" si="48"/>
        <v>148190</v>
      </c>
      <c r="CU15" s="110">
        <f t="shared" si="48"/>
        <v>79363</v>
      </c>
      <c r="CV15" s="110">
        <f t="shared" si="48"/>
        <v>0</v>
      </c>
      <c r="CW15" s="110">
        <f t="shared" si="48"/>
        <v>1866566</v>
      </c>
      <c r="CX15" s="110">
        <f t="shared" si="48"/>
        <v>24777</v>
      </c>
      <c r="CY15" s="110">
        <f t="shared" si="48"/>
        <v>1805944</v>
      </c>
      <c r="CZ15" s="110">
        <f t="shared" si="48"/>
        <v>35845</v>
      </c>
      <c r="DA15" s="110">
        <f t="shared" si="48"/>
        <v>0</v>
      </c>
      <c r="DB15" s="110">
        <f t="shared" si="48"/>
        <v>3458566</v>
      </c>
      <c r="DC15" s="110">
        <f t="shared" si="48"/>
        <v>209079</v>
      </c>
      <c r="DD15" s="110">
        <f t="shared" si="48"/>
        <v>2876444</v>
      </c>
      <c r="DE15" s="110">
        <f t="shared" si="48"/>
        <v>325629</v>
      </c>
      <c r="DF15" s="110">
        <f t="shared" si="48"/>
        <v>47414</v>
      </c>
      <c r="DG15" s="111" t="s">
        <v>729</v>
      </c>
      <c r="DH15" s="110">
        <f t="shared" si="28"/>
        <v>0</v>
      </c>
      <c r="DI15" s="110">
        <f t="shared" si="29"/>
        <v>231590</v>
      </c>
      <c r="DJ15" s="110">
        <f t="shared" si="30"/>
        <v>9598750</v>
      </c>
    </row>
    <row r="16" spans="1:114" s="112" customFormat="1" ht="12" customHeight="1">
      <c r="A16" s="108" t="s">
        <v>424</v>
      </c>
      <c r="B16" s="109" t="s">
        <v>425</v>
      </c>
      <c r="C16" s="108" t="s">
        <v>359</v>
      </c>
      <c r="D16" s="110">
        <f t="shared" si="0"/>
        <v>6301173</v>
      </c>
      <c r="E16" s="110">
        <f t="shared" si="1"/>
        <v>6265254</v>
      </c>
      <c r="F16" s="110">
        <v>1735025</v>
      </c>
      <c r="G16" s="110">
        <v>0</v>
      </c>
      <c r="H16" s="110">
        <v>3741100</v>
      </c>
      <c r="I16" s="110">
        <v>597404</v>
      </c>
      <c r="J16" s="110">
        <v>3978202</v>
      </c>
      <c r="K16" s="110">
        <v>191725</v>
      </c>
      <c r="L16" s="110">
        <v>35919</v>
      </c>
      <c r="M16" s="110">
        <f t="shared" si="2"/>
        <v>180129</v>
      </c>
      <c r="N16" s="110">
        <f t="shared" si="3"/>
        <v>143316</v>
      </c>
      <c r="O16" s="110">
        <v>0</v>
      </c>
      <c r="P16" s="110">
        <v>0</v>
      </c>
      <c r="Q16" s="110">
        <v>0</v>
      </c>
      <c r="R16" s="110">
        <v>111450</v>
      </c>
      <c r="S16" s="110">
        <v>1045565</v>
      </c>
      <c r="T16" s="110">
        <v>31866</v>
      </c>
      <c r="U16" s="110">
        <v>36813</v>
      </c>
      <c r="V16" s="110">
        <f t="shared" ref="V16:AD16" si="49">+SUM(D16,M16)</f>
        <v>6481302</v>
      </c>
      <c r="W16" s="110">
        <f t="shared" si="49"/>
        <v>6408570</v>
      </c>
      <c r="X16" s="110">
        <f t="shared" si="49"/>
        <v>1735025</v>
      </c>
      <c r="Y16" s="110">
        <f t="shared" si="49"/>
        <v>0</v>
      </c>
      <c r="Z16" s="110">
        <f t="shared" si="49"/>
        <v>3741100</v>
      </c>
      <c r="AA16" s="110">
        <f t="shared" si="49"/>
        <v>708854</v>
      </c>
      <c r="AB16" s="110">
        <f t="shared" si="49"/>
        <v>5023767</v>
      </c>
      <c r="AC16" s="110">
        <f t="shared" si="49"/>
        <v>223591</v>
      </c>
      <c r="AD16" s="110">
        <f t="shared" si="49"/>
        <v>72732</v>
      </c>
      <c r="AE16" s="110">
        <f t="shared" si="5"/>
        <v>6159723</v>
      </c>
      <c r="AF16" s="110">
        <f t="shared" si="6"/>
        <v>6159723</v>
      </c>
      <c r="AG16" s="110">
        <v>0</v>
      </c>
      <c r="AH16" s="110">
        <v>4997036</v>
      </c>
      <c r="AI16" s="110">
        <v>1162687</v>
      </c>
      <c r="AJ16" s="110">
        <v>0</v>
      </c>
      <c r="AK16" s="110">
        <v>0</v>
      </c>
      <c r="AL16" s="111" t="s">
        <v>729</v>
      </c>
      <c r="AM16" s="110">
        <f t="shared" si="7"/>
        <v>3762780</v>
      </c>
      <c r="AN16" s="110">
        <f t="shared" si="8"/>
        <v>573435</v>
      </c>
      <c r="AO16" s="110">
        <v>327177</v>
      </c>
      <c r="AP16" s="110">
        <v>0</v>
      </c>
      <c r="AQ16" s="110">
        <v>222709</v>
      </c>
      <c r="AR16" s="110">
        <v>23549</v>
      </c>
      <c r="AS16" s="110">
        <f t="shared" si="9"/>
        <v>1416842</v>
      </c>
      <c r="AT16" s="110">
        <v>3883</v>
      </c>
      <c r="AU16" s="110">
        <v>1236044</v>
      </c>
      <c r="AV16" s="110">
        <v>176915</v>
      </c>
      <c r="AW16" s="110">
        <v>6750</v>
      </c>
      <c r="AX16" s="110">
        <f t="shared" si="10"/>
        <v>1759742</v>
      </c>
      <c r="AY16" s="110">
        <v>447775</v>
      </c>
      <c r="AZ16" s="110">
        <v>1052529</v>
      </c>
      <c r="BA16" s="110">
        <v>252527</v>
      </c>
      <c r="BB16" s="110">
        <v>6911</v>
      </c>
      <c r="BC16" s="111" t="s">
        <v>729</v>
      </c>
      <c r="BD16" s="110">
        <v>6011</v>
      </c>
      <c r="BE16" s="110">
        <v>356872</v>
      </c>
      <c r="BF16" s="110">
        <f t="shared" si="11"/>
        <v>10279375</v>
      </c>
      <c r="BG16" s="110">
        <f t="shared" si="12"/>
        <v>7398</v>
      </c>
      <c r="BH16" s="110">
        <f t="shared" si="13"/>
        <v>7398</v>
      </c>
      <c r="BI16" s="110">
        <v>0</v>
      </c>
      <c r="BJ16" s="110">
        <v>7398</v>
      </c>
      <c r="BK16" s="110">
        <v>0</v>
      </c>
      <c r="BL16" s="110">
        <v>0</v>
      </c>
      <c r="BM16" s="110">
        <v>0</v>
      </c>
      <c r="BN16" s="111" t="s">
        <v>729</v>
      </c>
      <c r="BO16" s="110">
        <f t="shared" si="14"/>
        <v>1136849</v>
      </c>
      <c r="BP16" s="110">
        <f t="shared" si="15"/>
        <v>331579</v>
      </c>
      <c r="BQ16" s="110">
        <v>207372</v>
      </c>
      <c r="BR16" s="110">
        <v>0</v>
      </c>
      <c r="BS16" s="110">
        <v>124207</v>
      </c>
      <c r="BT16" s="110">
        <v>0</v>
      </c>
      <c r="BU16" s="110">
        <f t="shared" si="16"/>
        <v>618317</v>
      </c>
      <c r="BV16" s="110">
        <v>2002</v>
      </c>
      <c r="BW16" s="110">
        <v>615955</v>
      </c>
      <c r="BX16" s="110">
        <v>360</v>
      </c>
      <c r="BY16" s="110">
        <v>0</v>
      </c>
      <c r="BZ16" s="110">
        <f t="shared" si="17"/>
        <v>186049</v>
      </c>
      <c r="CA16" s="110">
        <v>23968</v>
      </c>
      <c r="CB16" s="110">
        <v>136595</v>
      </c>
      <c r="CC16" s="110">
        <v>11163</v>
      </c>
      <c r="CD16" s="110">
        <v>14323</v>
      </c>
      <c r="CE16" s="111" t="s">
        <v>729</v>
      </c>
      <c r="CF16" s="110">
        <v>904</v>
      </c>
      <c r="CG16" s="110">
        <v>81447</v>
      </c>
      <c r="CH16" s="110">
        <f t="shared" si="18"/>
        <v>1225694</v>
      </c>
      <c r="CI16" s="110">
        <f t="shared" ref="CI16:CO16" si="50">SUM(AE16,+BG16)</f>
        <v>6167121</v>
      </c>
      <c r="CJ16" s="110">
        <f t="shared" si="50"/>
        <v>6167121</v>
      </c>
      <c r="CK16" s="110">
        <f t="shared" si="50"/>
        <v>0</v>
      </c>
      <c r="CL16" s="110">
        <f t="shared" si="50"/>
        <v>5004434</v>
      </c>
      <c r="CM16" s="110">
        <f t="shared" si="50"/>
        <v>1162687</v>
      </c>
      <c r="CN16" s="110">
        <f t="shared" si="50"/>
        <v>0</v>
      </c>
      <c r="CO16" s="110">
        <f t="shared" si="50"/>
        <v>0</v>
      </c>
      <c r="CP16" s="111" t="s">
        <v>729</v>
      </c>
      <c r="CQ16" s="110">
        <f t="shared" ref="CQ16:DF16" si="51">SUM(AM16,+BO16)</f>
        <v>4899629</v>
      </c>
      <c r="CR16" s="110">
        <f t="shared" si="51"/>
        <v>905014</v>
      </c>
      <c r="CS16" s="110">
        <f t="shared" si="51"/>
        <v>534549</v>
      </c>
      <c r="CT16" s="110">
        <f t="shared" si="51"/>
        <v>0</v>
      </c>
      <c r="CU16" s="110">
        <f t="shared" si="51"/>
        <v>346916</v>
      </c>
      <c r="CV16" s="110">
        <f t="shared" si="51"/>
        <v>23549</v>
      </c>
      <c r="CW16" s="110">
        <f t="shared" si="51"/>
        <v>2035159</v>
      </c>
      <c r="CX16" s="110">
        <f t="shared" si="51"/>
        <v>5885</v>
      </c>
      <c r="CY16" s="110">
        <f t="shared" si="51"/>
        <v>1851999</v>
      </c>
      <c r="CZ16" s="110">
        <f t="shared" si="51"/>
        <v>177275</v>
      </c>
      <c r="DA16" s="110">
        <f t="shared" si="51"/>
        <v>6750</v>
      </c>
      <c r="DB16" s="110">
        <f t="shared" si="51"/>
        <v>1945791</v>
      </c>
      <c r="DC16" s="110">
        <f t="shared" si="51"/>
        <v>471743</v>
      </c>
      <c r="DD16" s="110">
        <f t="shared" si="51"/>
        <v>1189124</v>
      </c>
      <c r="DE16" s="110">
        <f t="shared" si="51"/>
        <v>263690</v>
      </c>
      <c r="DF16" s="110">
        <f t="shared" si="51"/>
        <v>21234</v>
      </c>
      <c r="DG16" s="111" t="s">
        <v>729</v>
      </c>
      <c r="DH16" s="110">
        <f t="shared" si="28"/>
        <v>6915</v>
      </c>
      <c r="DI16" s="110">
        <f t="shared" si="29"/>
        <v>438319</v>
      </c>
      <c r="DJ16" s="110">
        <f t="shared" si="30"/>
        <v>11505069</v>
      </c>
    </row>
    <row r="17" spans="1:114" s="112" customFormat="1" ht="12" customHeight="1">
      <c r="A17" s="108" t="s">
        <v>431</v>
      </c>
      <c r="B17" s="109" t="s">
        <v>432</v>
      </c>
      <c r="C17" s="108" t="s">
        <v>362</v>
      </c>
      <c r="D17" s="110">
        <f t="shared" si="0"/>
        <v>8997235</v>
      </c>
      <c r="E17" s="110">
        <f t="shared" si="1"/>
        <v>7038181</v>
      </c>
      <c r="F17" s="110">
        <v>1249826</v>
      </c>
      <c r="G17" s="110">
        <v>0</v>
      </c>
      <c r="H17" s="110">
        <v>1077000</v>
      </c>
      <c r="I17" s="110">
        <v>4299229</v>
      </c>
      <c r="J17" s="110">
        <v>16158180</v>
      </c>
      <c r="K17" s="110">
        <v>412126</v>
      </c>
      <c r="L17" s="110">
        <v>1959054</v>
      </c>
      <c r="M17" s="110">
        <f t="shared" si="2"/>
        <v>1285367</v>
      </c>
      <c r="N17" s="110">
        <f t="shared" si="3"/>
        <v>1043833</v>
      </c>
      <c r="O17" s="110">
        <v>221892</v>
      </c>
      <c r="P17" s="110">
        <v>0</v>
      </c>
      <c r="Q17" s="110">
        <v>517900</v>
      </c>
      <c r="R17" s="110">
        <v>102122</v>
      </c>
      <c r="S17" s="110">
        <v>2807654</v>
      </c>
      <c r="T17" s="110">
        <v>201919</v>
      </c>
      <c r="U17" s="110">
        <v>241534</v>
      </c>
      <c r="V17" s="110">
        <f t="shared" ref="V17:AD17" si="52">+SUM(D17,M17)</f>
        <v>10282602</v>
      </c>
      <c r="W17" s="110">
        <f t="shared" si="52"/>
        <v>8082014</v>
      </c>
      <c r="X17" s="110">
        <f t="shared" si="52"/>
        <v>1471718</v>
      </c>
      <c r="Y17" s="110">
        <f t="shared" si="52"/>
        <v>0</v>
      </c>
      <c r="Z17" s="110">
        <f t="shared" si="52"/>
        <v>1594900</v>
      </c>
      <c r="AA17" s="110">
        <f t="shared" si="52"/>
        <v>4401351</v>
      </c>
      <c r="AB17" s="110">
        <f t="shared" si="52"/>
        <v>18965834</v>
      </c>
      <c r="AC17" s="110">
        <f t="shared" si="52"/>
        <v>614045</v>
      </c>
      <c r="AD17" s="110">
        <f t="shared" si="52"/>
        <v>2200588</v>
      </c>
      <c r="AE17" s="110">
        <f t="shared" si="5"/>
        <v>5513557</v>
      </c>
      <c r="AF17" s="110">
        <f t="shared" si="6"/>
        <v>5077850</v>
      </c>
      <c r="AG17" s="110">
        <v>0</v>
      </c>
      <c r="AH17" s="110">
        <v>4812011</v>
      </c>
      <c r="AI17" s="110">
        <v>1206</v>
      </c>
      <c r="AJ17" s="110">
        <v>264633</v>
      </c>
      <c r="AK17" s="110">
        <v>435707</v>
      </c>
      <c r="AL17" s="111" t="s">
        <v>729</v>
      </c>
      <c r="AM17" s="110">
        <f t="shared" si="7"/>
        <v>16850542</v>
      </c>
      <c r="AN17" s="110">
        <f t="shared" si="8"/>
        <v>2075617</v>
      </c>
      <c r="AO17" s="110">
        <v>1655893</v>
      </c>
      <c r="AP17" s="110">
        <v>67147</v>
      </c>
      <c r="AQ17" s="110">
        <v>350009</v>
      </c>
      <c r="AR17" s="110">
        <v>2568</v>
      </c>
      <c r="AS17" s="110">
        <f t="shared" si="9"/>
        <v>4071359</v>
      </c>
      <c r="AT17" s="110">
        <v>11660</v>
      </c>
      <c r="AU17" s="110">
        <v>4023713</v>
      </c>
      <c r="AV17" s="110">
        <v>35986</v>
      </c>
      <c r="AW17" s="110">
        <v>8677</v>
      </c>
      <c r="AX17" s="110">
        <f t="shared" si="10"/>
        <v>10671044</v>
      </c>
      <c r="AY17" s="110">
        <v>1709321</v>
      </c>
      <c r="AZ17" s="110">
        <v>6901044</v>
      </c>
      <c r="BA17" s="110">
        <v>1775985</v>
      </c>
      <c r="BB17" s="110">
        <v>284694</v>
      </c>
      <c r="BC17" s="111" t="s">
        <v>729</v>
      </c>
      <c r="BD17" s="110">
        <v>23845</v>
      </c>
      <c r="BE17" s="110">
        <v>2791316</v>
      </c>
      <c r="BF17" s="110">
        <f t="shared" si="11"/>
        <v>25155415</v>
      </c>
      <c r="BG17" s="110">
        <f t="shared" si="12"/>
        <v>943541</v>
      </c>
      <c r="BH17" s="110">
        <f t="shared" si="13"/>
        <v>940841</v>
      </c>
      <c r="BI17" s="110">
        <v>0</v>
      </c>
      <c r="BJ17" s="110">
        <v>934994</v>
      </c>
      <c r="BK17" s="110">
        <v>4</v>
      </c>
      <c r="BL17" s="110">
        <v>5843</v>
      </c>
      <c r="BM17" s="110">
        <v>2700</v>
      </c>
      <c r="BN17" s="111" t="s">
        <v>729</v>
      </c>
      <c r="BO17" s="110">
        <f t="shared" si="14"/>
        <v>2581739</v>
      </c>
      <c r="BP17" s="110">
        <f t="shared" si="15"/>
        <v>611681</v>
      </c>
      <c r="BQ17" s="110">
        <v>432477</v>
      </c>
      <c r="BR17" s="110">
        <v>0</v>
      </c>
      <c r="BS17" s="110">
        <v>179204</v>
      </c>
      <c r="BT17" s="110">
        <v>0</v>
      </c>
      <c r="BU17" s="110">
        <f t="shared" si="16"/>
        <v>814263</v>
      </c>
      <c r="BV17" s="110">
        <v>30723</v>
      </c>
      <c r="BW17" s="110">
        <v>783534</v>
      </c>
      <c r="BX17" s="110">
        <v>6</v>
      </c>
      <c r="BY17" s="110">
        <v>0</v>
      </c>
      <c r="BZ17" s="110">
        <f t="shared" si="17"/>
        <v>1155011</v>
      </c>
      <c r="CA17" s="110">
        <v>61294</v>
      </c>
      <c r="CB17" s="110">
        <v>706988</v>
      </c>
      <c r="CC17" s="110">
        <v>91347</v>
      </c>
      <c r="CD17" s="110">
        <v>295382</v>
      </c>
      <c r="CE17" s="111" t="s">
        <v>729</v>
      </c>
      <c r="CF17" s="110">
        <v>784</v>
      </c>
      <c r="CG17" s="110">
        <v>567741</v>
      </c>
      <c r="CH17" s="110">
        <f t="shared" si="18"/>
        <v>4093021</v>
      </c>
      <c r="CI17" s="110">
        <f t="shared" ref="CI17:CO17" si="53">SUM(AE17,+BG17)</f>
        <v>6457098</v>
      </c>
      <c r="CJ17" s="110">
        <f t="shared" si="53"/>
        <v>6018691</v>
      </c>
      <c r="CK17" s="110">
        <f t="shared" si="53"/>
        <v>0</v>
      </c>
      <c r="CL17" s="110">
        <f t="shared" si="53"/>
        <v>5747005</v>
      </c>
      <c r="CM17" s="110">
        <f t="shared" si="53"/>
        <v>1210</v>
      </c>
      <c r="CN17" s="110">
        <f t="shared" si="53"/>
        <v>270476</v>
      </c>
      <c r="CO17" s="110">
        <f t="shared" si="53"/>
        <v>438407</v>
      </c>
      <c r="CP17" s="111" t="s">
        <v>729</v>
      </c>
      <c r="CQ17" s="110">
        <f t="shared" ref="CQ17:DF17" si="54">SUM(AM17,+BO17)</f>
        <v>19432281</v>
      </c>
      <c r="CR17" s="110">
        <f t="shared" si="54"/>
        <v>2687298</v>
      </c>
      <c r="CS17" s="110">
        <f t="shared" si="54"/>
        <v>2088370</v>
      </c>
      <c r="CT17" s="110">
        <f t="shared" si="54"/>
        <v>67147</v>
      </c>
      <c r="CU17" s="110">
        <f t="shared" si="54"/>
        <v>529213</v>
      </c>
      <c r="CV17" s="110">
        <f t="shared" si="54"/>
        <v>2568</v>
      </c>
      <c r="CW17" s="110">
        <f t="shared" si="54"/>
        <v>4885622</v>
      </c>
      <c r="CX17" s="110">
        <f t="shared" si="54"/>
        <v>42383</v>
      </c>
      <c r="CY17" s="110">
        <f t="shared" si="54"/>
        <v>4807247</v>
      </c>
      <c r="CZ17" s="110">
        <f t="shared" si="54"/>
        <v>35992</v>
      </c>
      <c r="DA17" s="110">
        <f t="shared" si="54"/>
        <v>8677</v>
      </c>
      <c r="DB17" s="110">
        <f t="shared" si="54"/>
        <v>11826055</v>
      </c>
      <c r="DC17" s="110">
        <f t="shared" si="54"/>
        <v>1770615</v>
      </c>
      <c r="DD17" s="110">
        <f t="shared" si="54"/>
        <v>7608032</v>
      </c>
      <c r="DE17" s="110">
        <f t="shared" si="54"/>
        <v>1867332</v>
      </c>
      <c r="DF17" s="110">
        <f t="shared" si="54"/>
        <v>580076</v>
      </c>
      <c r="DG17" s="111" t="s">
        <v>729</v>
      </c>
      <c r="DH17" s="110">
        <f t="shared" si="28"/>
        <v>24629</v>
      </c>
      <c r="DI17" s="110">
        <f t="shared" si="29"/>
        <v>3359057</v>
      </c>
      <c r="DJ17" s="110">
        <f t="shared" si="30"/>
        <v>29248436</v>
      </c>
    </row>
    <row r="18" spans="1:114" s="112" customFormat="1" ht="12" customHeight="1">
      <c r="A18" s="108" t="s">
        <v>440</v>
      </c>
      <c r="B18" s="109" t="s">
        <v>441</v>
      </c>
      <c r="C18" s="108" t="s">
        <v>397</v>
      </c>
      <c r="D18" s="110">
        <f t="shared" si="0"/>
        <v>3946953</v>
      </c>
      <c r="E18" s="110">
        <f t="shared" si="1"/>
        <v>3579622</v>
      </c>
      <c r="F18" s="110">
        <v>371065</v>
      </c>
      <c r="G18" s="110">
        <v>0</v>
      </c>
      <c r="H18" s="110">
        <v>645600</v>
      </c>
      <c r="I18" s="110">
        <v>2387124</v>
      </c>
      <c r="J18" s="110">
        <v>7213182</v>
      </c>
      <c r="K18" s="110">
        <v>175833</v>
      </c>
      <c r="L18" s="110">
        <v>367331</v>
      </c>
      <c r="M18" s="110">
        <f t="shared" si="2"/>
        <v>2459501</v>
      </c>
      <c r="N18" s="110">
        <f t="shared" si="3"/>
        <v>2407103</v>
      </c>
      <c r="O18" s="110">
        <v>195882</v>
      </c>
      <c r="P18" s="110">
        <v>0</v>
      </c>
      <c r="Q18" s="110">
        <v>707500</v>
      </c>
      <c r="R18" s="110">
        <v>1503202</v>
      </c>
      <c r="S18" s="110">
        <v>1567104</v>
      </c>
      <c r="T18" s="110">
        <v>519</v>
      </c>
      <c r="U18" s="110">
        <v>52398</v>
      </c>
      <c r="V18" s="110">
        <f t="shared" ref="V18:AD18" si="55">+SUM(D18,M18)</f>
        <v>6406454</v>
      </c>
      <c r="W18" s="110">
        <f t="shared" si="55"/>
        <v>5986725</v>
      </c>
      <c r="X18" s="110">
        <f t="shared" si="55"/>
        <v>566947</v>
      </c>
      <c r="Y18" s="110">
        <f t="shared" si="55"/>
        <v>0</v>
      </c>
      <c r="Z18" s="110">
        <f t="shared" si="55"/>
        <v>1353100</v>
      </c>
      <c r="AA18" s="110">
        <f t="shared" si="55"/>
        <v>3890326</v>
      </c>
      <c r="AB18" s="110">
        <f t="shared" si="55"/>
        <v>8780286</v>
      </c>
      <c r="AC18" s="110">
        <f t="shared" si="55"/>
        <v>176352</v>
      </c>
      <c r="AD18" s="110">
        <f t="shared" si="55"/>
        <v>419729</v>
      </c>
      <c r="AE18" s="110">
        <f t="shared" si="5"/>
        <v>1413302</v>
      </c>
      <c r="AF18" s="110">
        <f t="shared" si="6"/>
        <v>1413302</v>
      </c>
      <c r="AG18" s="110">
        <v>0</v>
      </c>
      <c r="AH18" s="110">
        <v>1357275</v>
      </c>
      <c r="AI18" s="110">
        <v>56027</v>
      </c>
      <c r="AJ18" s="110">
        <v>0</v>
      </c>
      <c r="AK18" s="110">
        <v>0</v>
      </c>
      <c r="AL18" s="111" t="s">
        <v>729</v>
      </c>
      <c r="AM18" s="110">
        <f t="shared" si="7"/>
        <v>9255107</v>
      </c>
      <c r="AN18" s="110">
        <f t="shared" si="8"/>
        <v>1147148</v>
      </c>
      <c r="AO18" s="110">
        <v>850434</v>
      </c>
      <c r="AP18" s="110">
        <v>0</v>
      </c>
      <c r="AQ18" s="110">
        <v>252675</v>
      </c>
      <c r="AR18" s="110">
        <v>44039</v>
      </c>
      <c r="AS18" s="110">
        <f t="shared" si="9"/>
        <v>2361150</v>
      </c>
      <c r="AT18" s="110">
        <v>41112</v>
      </c>
      <c r="AU18" s="110">
        <v>2167040</v>
      </c>
      <c r="AV18" s="110">
        <v>152998</v>
      </c>
      <c r="AW18" s="110">
        <v>0</v>
      </c>
      <c r="AX18" s="110">
        <f t="shared" si="10"/>
        <v>5746809</v>
      </c>
      <c r="AY18" s="110">
        <v>1913405</v>
      </c>
      <c r="AZ18" s="110">
        <v>3312424</v>
      </c>
      <c r="BA18" s="110">
        <v>235710</v>
      </c>
      <c r="BB18" s="110">
        <v>285270</v>
      </c>
      <c r="BC18" s="111" t="s">
        <v>729</v>
      </c>
      <c r="BD18" s="110">
        <v>0</v>
      </c>
      <c r="BE18" s="110">
        <v>491726</v>
      </c>
      <c r="BF18" s="110">
        <f t="shared" si="11"/>
        <v>11160135</v>
      </c>
      <c r="BG18" s="110">
        <f t="shared" si="12"/>
        <v>1105727</v>
      </c>
      <c r="BH18" s="110">
        <f t="shared" si="13"/>
        <v>1105727</v>
      </c>
      <c r="BI18" s="110">
        <v>0</v>
      </c>
      <c r="BJ18" s="110">
        <v>1105727</v>
      </c>
      <c r="BK18" s="110">
        <v>0</v>
      </c>
      <c r="BL18" s="110">
        <v>0</v>
      </c>
      <c r="BM18" s="110">
        <v>0</v>
      </c>
      <c r="BN18" s="111" t="s">
        <v>729</v>
      </c>
      <c r="BO18" s="110">
        <f t="shared" si="14"/>
        <v>2750417</v>
      </c>
      <c r="BP18" s="110">
        <f t="shared" si="15"/>
        <v>900720</v>
      </c>
      <c r="BQ18" s="110">
        <v>664421</v>
      </c>
      <c r="BR18" s="110">
        <v>134233</v>
      </c>
      <c r="BS18" s="110">
        <v>102066</v>
      </c>
      <c r="BT18" s="110">
        <v>0</v>
      </c>
      <c r="BU18" s="110">
        <f t="shared" si="16"/>
        <v>980432</v>
      </c>
      <c r="BV18" s="110">
        <v>40838</v>
      </c>
      <c r="BW18" s="110">
        <v>939594</v>
      </c>
      <c r="BX18" s="110">
        <v>0</v>
      </c>
      <c r="BY18" s="110">
        <v>4966</v>
      </c>
      <c r="BZ18" s="110">
        <f t="shared" si="17"/>
        <v>864299</v>
      </c>
      <c r="CA18" s="110">
        <v>300576</v>
      </c>
      <c r="CB18" s="110">
        <v>528013</v>
      </c>
      <c r="CC18" s="110">
        <v>25871</v>
      </c>
      <c r="CD18" s="110">
        <v>9839</v>
      </c>
      <c r="CE18" s="111" t="s">
        <v>729</v>
      </c>
      <c r="CF18" s="110">
        <v>0</v>
      </c>
      <c r="CG18" s="110">
        <v>170461</v>
      </c>
      <c r="CH18" s="110">
        <f t="shared" si="18"/>
        <v>4026605</v>
      </c>
      <c r="CI18" s="110">
        <f t="shared" ref="CI18:CO18" si="56">SUM(AE18,+BG18)</f>
        <v>2519029</v>
      </c>
      <c r="CJ18" s="110">
        <f t="shared" si="56"/>
        <v>2519029</v>
      </c>
      <c r="CK18" s="110">
        <f t="shared" si="56"/>
        <v>0</v>
      </c>
      <c r="CL18" s="110">
        <f t="shared" si="56"/>
        <v>2463002</v>
      </c>
      <c r="CM18" s="110">
        <f t="shared" si="56"/>
        <v>56027</v>
      </c>
      <c r="CN18" s="110">
        <f t="shared" si="56"/>
        <v>0</v>
      </c>
      <c r="CO18" s="110">
        <f t="shared" si="56"/>
        <v>0</v>
      </c>
      <c r="CP18" s="111" t="s">
        <v>729</v>
      </c>
      <c r="CQ18" s="110">
        <f t="shared" ref="CQ18:DF18" si="57">SUM(AM18,+BO18)</f>
        <v>12005524</v>
      </c>
      <c r="CR18" s="110">
        <f t="shared" si="57"/>
        <v>2047868</v>
      </c>
      <c r="CS18" s="110">
        <f t="shared" si="57"/>
        <v>1514855</v>
      </c>
      <c r="CT18" s="110">
        <f t="shared" si="57"/>
        <v>134233</v>
      </c>
      <c r="CU18" s="110">
        <f t="shared" si="57"/>
        <v>354741</v>
      </c>
      <c r="CV18" s="110">
        <f t="shared" si="57"/>
        <v>44039</v>
      </c>
      <c r="CW18" s="110">
        <f t="shared" si="57"/>
        <v>3341582</v>
      </c>
      <c r="CX18" s="110">
        <f t="shared" si="57"/>
        <v>81950</v>
      </c>
      <c r="CY18" s="110">
        <f t="shared" si="57"/>
        <v>3106634</v>
      </c>
      <c r="CZ18" s="110">
        <f t="shared" si="57"/>
        <v>152998</v>
      </c>
      <c r="DA18" s="110">
        <f t="shared" si="57"/>
        <v>4966</v>
      </c>
      <c r="DB18" s="110">
        <f t="shared" si="57"/>
        <v>6611108</v>
      </c>
      <c r="DC18" s="110">
        <f t="shared" si="57"/>
        <v>2213981</v>
      </c>
      <c r="DD18" s="110">
        <f t="shared" si="57"/>
        <v>3840437</v>
      </c>
      <c r="DE18" s="110">
        <f t="shared" si="57"/>
        <v>261581</v>
      </c>
      <c r="DF18" s="110">
        <f t="shared" si="57"/>
        <v>295109</v>
      </c>
      <c r="DG18" s="111" t="s">
        <v>729</v>
      </c>
      <c r="DH18" s="110">
        <f t="shared" si="28"/>
        <v>0</v>
      </c>
      <c r="DI18" s="110">
        <f t="shared" si="29"/>
        <v>662187</v>
      </c>
      <c r="DJ18" s="110">
        <f t="shared" si="30"/>
        <v>15186740</v>
      </c>
    </row>
    <row r="19" spans="1:114" s="112" customFormat="1" ht="12" customHeight="1">
      <c r="A19" s="108" t="s">
        <v>448</v>
      </c>
      <c r="B19" s="109" t="s">
        <v>449</v>
      </c>
      <c r="C19" s="108" t="s">
        <v>362</v>
      </c>
      <c r="D19" s="110">
        <f t="shared" si="0"/>
        <v>47723173</v>
      </c>
      <c r="E19" s="110">
        <f t="shared" si="1"/>
        <v>39039250</v>
      </c>
      <c r="F19" s="110">
        <v>5216873</v>
      </c>
      <c r="G19" s="110">
        <v>45355</v>
      </c>
      <c r="H19" s="110">
        <v>6064400</v>
      </c>
      <c r="I19" s="110">
        <v>16169171</v>
      </c>
      <c r="J19" s="110">
        <v>44700516</v>
      </c>
      <c r="K19" s="110">
        <v>11543451</v>
      </c>
      <c r="L19" s="110">
        <v>8683923</v>
      </c>
      <c r="M19" s="110">
        <f t="shared" si="2"/>
        <v>333282</v>
      </c>
      <c r="N19" s="110">
        <f t="shared" si="3"/>
        <v>284924</v>
      </c>
      <c r="O19" s="110">
        <v>76453</v>
      </c>
      <c r="P19" s="110">
        <v>0</v>
      </c>
      <c r="Q19" s="110">
        <v>195000</v>
      </c>
      <c r="R19" s="110">
        <v>1776</v>
      </c>
      <c r="S19" s="110">
        <v>541587</v>
      </c>
      <c r="T19" s="110">
        <v>11695</v>
      </c>
      <c r="U19" s="110">
        <v>48358</v>
      </c>
      <c r="V19" s="110">
        <f t="shared" ref="V19:AD19" si="58">+SUM(D19,M19)</f>
        <v>48056455</v>
      </c>
      <c r="W19" s="110">
        <f t="shared" si="58"/>
        <v>39324174</v>
      </c>
      <c r="X19" s="110">
        <f t="shared" si="58"/>
        <v>5293326</v>
      </c>
      <c r="Y19" s="110">
        <f t="shared" si="58"/>
        <v>45355</v>
      </c>
      <c r="Z19" s="110">
        <f t="shared" si="58"/>
        <v>6259400</v>
      </c>
      <c r="AA19" s="110">
        <f t="shared" si="58"/>
        <v>16170947</v>
      </c>
      <c r="AB19" s="110">
        <f t="shared" si="58"/>
        <v>45242103</v>
      </c>
      <c r="AC19" s="110">
        <f t="shared" si="58"/>
        <v>11555146</v>
      </c>
      <c r="AD19" s="110">
        <f t="shared" si="58"/>
        <v>8732281</v>
      </c>
      <c r="AE19" s="110">
        <f t="shared" si="5"/>
        <v>15065501</v>
      </c>
      <c r="AF19" s="110">
        <f t="shared" si="6"/>
        <v>14895779</v>
      </c>
      <c r="AG19" s="110">
        <v>13513354</v>
      </c>
      <c r="AH19" s="110">
        <v>1225197</v>
      </c>
      <c r="AI19" s="110">
        <v>63763</v>
      </c>
      <c r="AJ19" s="110">
        <v>93465</v>
      </c>
      <c r="AK19" s="110">
        <v>169722</v>
      </c>
      <c r="AL19" s="111" t="s">
        <v>729</v>
      </c>
      <c r="AM19" s="110">
        <f t="shared" si="7"/>
        <v>59558608</v>
      </c>
      <c r="AN19" s="110">
        <f t="shared" si="8"/>
        <v>12277025</v>
      </c>
      <c r="AO19" s="110">
        <v>8827180</v>
      </c>
      <c r="AP19" s="110">
        <v>0</v>
      </c>
      <c r="AQ19" s="110">
        <v>3425929</v>
      </c>
      <c r="AR19" s="110">
        <v>23916</v>
      </c>
      <c r="AS19" s="110">
        <f t="shared" si="9"/>
        <v>30822537</v>
      </c>
      <c r="AT19" s="110">
        <v>0</v>
      </c>
      <c r="AU19" s="110">
        <v>24332081</v>
      </c>
      <c r="AV19" s="110">
        <v>6490456</v>
      </c>
      <c r="AW19" s="110">
        <v>0</v>
      </c>
      <c r="AX19" s="110">
        <f t="shared" si="10"/>
        <v>16418126</v>
      </c>
      <c r="AY19" s="110">
        <v>0</v>
      </c>
      <c r="AZ19" s="110">
        <v>14031344</v>
      </c>
      <c r="BA19" s="110">
        <v>1204382</v>
      </c>
      <c r="BB19" s="110">
        <v>1182400</v>
      </c>
      <c r="BC19" s="111" t="s">
        <v>729</v>
      </c>
      <c r="BD19" s="110">
        <v>40920</v>
      </c>
      <c r="BE19" s="110">
        <v>17799580</v>
      </c>
      <c r="BF19" s="110">
        <f t="shared" si="11"/>
        <v>92423689</v>
      </c>
      <c r="BG19" s="110">
        <f t="shared" si="12"/>
        <v>284204</v>
      </c>
      <c r="BH19" s="110">
        <f t="shared" si="13"/>
        <v>284204</v>
      </c>
      <c r="BI19" s="110">
        <v>0</v>
      </c>
      <c r="BJ19" s="110">
        <v>284204</v>
      </c>
      <c r="BK19" s="110">
        <v>0</v>
      </c>
      <c r="BL19" s="110">
        <v>0</v>
      </c>
      <c r="BM19" s="110">
        <v>0</v>
      </c>
      <c r="BN19" s="111" t="s">
        <v>729</v>
      </c>
      <c r="BO19" s="110">
        <f t="shared" si="14"/>
        <v>431350</v>
      </c>
      <c r="BP19" s="110">
        <f t="shared" si="15"/>
        <v>44704</v>
      </c>
      <c r="BQ19" s="110">
        <v>32616</v>
      </c>
      <c r="BR19" s="110">
        <v>0</v>
      </c>
      <c r="BS19" s="110">
        <v>12088</v>
      </c>
      <c r="BT19" s="110">
        <v>0</v>
      </c>
      <c r="BU19" s="110">
        <f t="shared" si="16"/>
        <v>121999</v>
      </c>
      <c r="BV19" s="110">
        <v>0</v>
      </c>
      <c r="BW19" s="110">
        <v>121999</v>
      </c>
      <c r="BX19" s="110">
        <v>0</v>
      </c>
      <c r="BY19" s="110">
        <v>0</v>
      </c>
      <c r="BZ19" s="110">
        <f t="shared" si="17"/>
        <v>263355</v>
      </c>
      <c r="CA19" s="110">
        <v>0</v>
      </c>
      <c r="CB19" s="110">
        <v>263270</v>
      </c>
      <c r="CC19" s="110">
        <v>85</v>
      </c>
      <c r="CD19" s="110">
        <v>0</v>
      </c>
      <c r="CE19" s="111" t="s">
        <v>729</v>
      </c>
      <c r="CF19" s="110">
        <v>1292</v>
      </c>
      <c r="CG19" s="110">
        <v>159315</v>
      </c>
      <c r="CH19" s="110">
        <f t="shared" si="18"/>
        <v>874869</v>
      </c>
      <c r="CI19" s="110">
        <f t="shared" ref="CI19:CO19" si="59">SUM(AE19,+BG19)</f>
        <v>15349705</v>
      </c>
      <c r="CJ19" s="110">
        <f t="shared" si="59"/>
        <v>15179983</v>
      </c>
      <c r="CK19" s="110">
        <f t="shared" si="59"/>
        <v>13513354</v>
      </c>
      <c r="CL19" s="110">
        <f t="shared" si="59"/>
        <v>1509401</v>
      </c>
      <c r="CM19" s="110">
        <f t="shared" si="59"/>
        <v>63763</v>
      </c>
      <c r="CN19" s="110">
        <f t="shared" si="59"/>
        <v>93465</v>
      </c>
      <c r="CO19" s="110">
        <f t="shared" si="59"/>
        <v>169722</v>
      </c>
      <c r="CP19" s="111" t="s">
        <v>729</v>
      </c>
      <c r="CQ19" s="110">
        <f t="shared" ref="CQ19:DE19" si="60">SUM(AM19,+BO19)</f>
        <v>59989958</v>
      </c>
      <c r="CR19" s="110">
        <f t="shared" si="60"/>
        <v>12321729</v>
      </c>
      <c r="CS19" s="110">
        <f t="shared" si="60"/>
        <v>8859796</v>
      </c>
      <c r="CT19" s="110">
        <f t="shared" si="60"/>
        <v>0</v>
      </c>
      <c r="CU19" s="110">
        <f t="shared" si="60"/>
        <v>3438017</v>
      </c>
      <c r="CV19" s="110">
        <f t="shared" si="60"/>
        <v>23916</v>
      </c>
      <c r="CW19" s="110">
        <f t="shared" si="60"/>
        <v>30944536</v>
      </c>
      <c r="CX19" s="110">
        <f t="shared" si="60"/>
        <v>0</v>
      </c>
      <c r="CY19" s="110">
        <f t="shared" si="60"/>
        <v>24454080</v>
      </c>
      <c r="CZ19" s="110">
        <f t="shared" si="60"/>
        <v>6490456</v>
      </c>
      <c r="DA19" s="110">
        <f t="shared" si="60"/>
        <v>0</v>
      </c>
      <c r="DB19" s="110">
        <f t="shared" si="60"/>
        <v>16681481</v>
      </c>
      <c r="DC19" s="110">
        <f t="shared" si="60"/>
        <v>0</v>
      </c>
      <c r="DD19" s="110">
        <f t="shared" si="60"/>
        <v>14294614</v>
      </c>
      <c r="DE19" s="110">
        <f t="shared" si="60"/>
        <v>1204467</v>
      </c>
      <c r="DF19" s="110">
        <f>SUM(BB19,+CD19)</f>
        <v>1182400</v>
      </c>
      <c r="DG19" s="111" t="s">
        <v>729</v>
      </c>
      <c r="DH19" s="110">
        <f t="shared" si="28"/>
        <v>42212</v>
      </c>
      <c r="DI19" s="110">
        <f t="shared" si="29"/>
        <v>17958895</v>
      </c>
      <c r="DJ19" s="110">
        <f t="shared" si="30"/>
        <v>93298558</v>
      </c>
    </row>
    <row r="20" spans="1:114" s="112" customFormat="1" ht="12" customHeight="1">
      <c r="A20" s="108" t="s">
        <v>453</v>
      </c>
      <c r="B20" s="109" t="s">
        <v>454</v>
      </c>
      <c r="C20" s="108" t="s">
        <v>359</v>
      </c>
      <c r="D20" s="110">
        <f t="shared" si="0"/>
        <v>5514036</v>
      </c>
      <c r="E20" s="110">
        <f t="shared" si="1"/>
        <v>5454731</v>
      </c>
      <c r="F20" s="110">
        <v>951717</v>
      </c>
      <c r="G20" s="110">
        <v>275968</v>
      </c>
      <c r="H20" s="110">
        <v>3366600</v>
      </c>
      <c r="I20" s="110">
        <v>752849</v>
      </c>
      <c r="J20" s="110">
        <v>3920046</v>
      </c>
      <c r="K20" s="110">
        <v>107597</v>
      </c>
      <c r="L20" s="110">
        <v>59305</v>
      </c>
      <c r="M20" s="110">
        <f t="shared" si="2"/>
        <v>55556</v>
      </c>
      <c r="N20" s="110">
        <f t="shared" si="3"/>
        <v>55556</v>
      </c>
      <c r="O20" s="110">
        <v>0</v>
      </c>
      <c r="P20" s="110">
        <v>4941</v>
      </c>
      <c r="Q20" s="110">
        <v>0</v>
      </c>
      <c r="R20" s="110">
        <v>0</v>
      </c>
      <c r="S20" s="110">
        <v>113369</v>
      </c>
      <c r="T20" s="110">
        <v>50615</v>
      </c>
      <c r="U20" s="110">
        <v>0</v>
      </c>
      <c r="V20" s="110">
        <f t="shared" ref="V20:AD20" si="61">+SUM(D20,M20)</f>
        <v>5569592</v>
      </c>
      <c r="W20" s="110">
        <f t="shared" si="61"/>
        <v>5510287</v>
      </c>
      <c r="X20" s="110">
        <f t="shared" si="61"/>
        <v>951717</v>
      </c>
      <c r="Y20" s="110">
        <f t="shared" si="61"/>
        <v>280909</v>
      </c>
      <c r="Z20" s="110">
        <f t="shared" si="61"/>
        <v>3366600</v>
      </c>
      <c r="AA20" s="110">
        <f t="shared" si="61"/>
        <v>752849</v>
      </c>
      <c r="AB20" s="110">
        <f t="shared" si="61"/>
        <v>4033415</v>
      </c>
      <c r="AC20" s="110">
        <f t="shared" si="61"/>
        <v>158212</v>
      </c>
      <c r="AD20" s="110">
        <f t="shared" si="61"/>
        <v>59305</v>
      </c>
      <c r="AE20" s="110">
        <f t="shared" si="5"/>
        <v>4870715</v>
      </c>
      <c r="AF20" s="110">
        <f t="shared" si="6"/>
        <v>4832479</v>
      </c>
      <c r="AG20" s="110">
        <v>0</v>
      </c>
      <c r="AH20" s="110">
        <v>3429994</v>
      </c>
      <c r="AI20" s="110">
        <v>1402485</v>
      </c>
      <c r="AJ20" s="110">
        <v>0</v>
      </c>
      <c r="AK20" s="110">
        <v>38236</v>
      </c>
      <c r="AL20" s="111" t="s">
        <v>729</v>
      </c>
      <c r="AM20" s="110">
        <f t="shared" si="7"/>
        <v>4465928</v>
      </c>
      <c r="AN20" s="110">
        <f t="shared" si="8"/>
        <v>963799</v>
      </c>
      <c r="AO20" s="110">
        <v>319280</v>
      </c>
      <c r="AP20" s="110">
        <v>0</v>
      </c>
      <c r="AQ20" s="110">
        <v>644519</v>
      </c>
      <c r="AR20" s="110">
        <v>0</v>
      </c>
      <c r="AS20" s="110">
        <f t="shared" si="9"/>
        <v>1517115</v>
      </c>
      <c r="AT20" s="110">
        <v>0</v>
      </c>
      <c r="AU20" s="110">
        <v>1464698</v>
      </c>
      <c r="AV20" s="110">
        <v>52417</v>
      </c>
      <c r="AW20" s="110">
        <v>0</v>
      </c>
      <c r="AX20" s="110">
        <f t="shared" si="10"/>
        <v>1985014</v>
      </c>
      <c r="AY20" s="110">
        <v>0</v>
      </c>
      <c r="AZ20" s="110">
        <v>1662546</v>
      </c>
      <c r="BA20" s="110">
        <v>199563</v>
      </c>
      <c r="BB20" s="110">
        <v>122905</v>
      </c>
      <c r="BC20" s="111" t="s">
        <v>729</v>
      </c>
      <c r="BD20" s="110">
        <v>0</v>
      </c>
      <c r="BE20" s="110">
        <v>97439</v>
      </c>
      <c r="BF20" s="110">
        <f t="shared" si="11"/>
        <v>9434082</v>
      </c>
      <c r="BG20" s="110">
        <f t="shared" si="12"/>
        <v>9882</v>
      </c>
      <c r="BH20" s="110">
        <f t="shared" si="13"/>
        <v>9882</v>
      </c>
      <c r="BI20" s="110">
        <v>0</v>
      </c>
      <c r="BJ20" s="110">
        <v>9882</v>
      </c>
      <c r="BK20" s="110">
        <v>0</v>
      </c>
      <c r="BL20" s="110">
        <v>0</v>
      </c>
      <c r="BM20" s="110">
        <v>0</v>
      </c>
      <c r="BN20" s="111" t="s">
        <v>729</v>
      </c>
      <c r="BO20" s="110">
        <f t="shared" si="14"/>
        <v>159043</v>
      </c>
      <c r="BP20" s="110">
        <f t="shared" si="15"/>
        <v>36720</v>
      </c>
      <c r="BQ20" s="110">
        <v>36720</v>
      </c>
      <c r="BR20" s="110">
        <v>0</v>
      </c>
      <c r="BS20" s="110">
        <v>0</v>
      </c>
      <c r="BT20" s="110">
        <v>0</v>
      </c>
      <c r="BU20" s="110">
        <f t="shared" si="16"/>
        <v>118775</v>
      </c>
      <c r="BV20" s="110">
        <v>0</v>
      </c>
      <c r="BW20" s="110">
        <v>118775</v>
      </c>
      <c r="BX20" s="110">
        <v>0</v>
      </c>
      <c r="BY20" s="110">
        <v>0</v>
      </c>
      <c r="BZ20" s="110">
        <f t="shared" si="17"/>
        <v>3548</v>
      </c>
      <c r="CA20" s="110">
        <v>0</v>
      </c>
      <c r="CB20" s="110">
        <v>0</v>
      </c>
      <c r="CC20" s="110">
        <v>3548</v>
      </c>
      <c r="CD20" s="110">
        <v>0</v>
      </c>
      <c r="CE20" s="111" t="s">
        <v>729</v>
      </c>
      <c r="CF20" s="110">
        <v>0</v>
      </c>
      <c r="CG20" s="110">
        <v>0</v>
      </c>
      <c r="CH20" s="110">
        <f t="shared" si="18"/>
        <v>168925</v>
      </c>
      <c r="CI20" s="110">
        <f t="shared" ref="CI20:CO20" si="62">SUM(AE20,+BG20)</f>
        <v>4880597</v>
      </c>
      <c r="CJ20" s="110">
        <f t="shared" si="62"/>
        <v>4842361</v>
      </c>
      <c r="CK20" s="110">
        <f t="shared" si="62"/>
        <v>0</v>
      </c>
      <c r="CL20" s="110">
        <f t="shared" si="62"/>
        <v>3439876</v>
      </c>
      <c r="CM20" s="110">
        <f t="shared" si="62"/>
        <v>1402485</v>
      </c>
      <c r="CN20" s="110">
        <f t="shared" si="62"/>
        <v>0</v>
      </c>
      <c r="CO20" s="110">
        <f t="shared" si="62"/>
        <v>38236</v>
      </c>
      <c r="CP20" s="111" t="s">
        <v>729</v>
      </c>
      <c r="CQ20" s="110">
        <f t="shared" ref="CQ20:DF20" si="63">SUM(AM20,+BO20)</f>
        <v>4624971</v>
      </c>
      <c r="CR20" s="110">
        <f t="shared" si="63"/>
        <v>1000519</v>
      </c>
      <c r="CS20" s="110">
        <f t="shared" si="63"/>
        <v>356000</v>
      </c>
      <c r="CT20" s="110">
        <f t="shared" si="63"/>
        <v>0</v>
      </c>
      <c r="CU20" s="110">
        <f t="shared" si="63"/>
        <v>644519</v>
      </c>
      <c r="CV20" s="110">
        <f t="shared" si="63"/>
        <v>0</v>
      </c>
      <c r="CW20" s="110">
        <f t="shared" si="63"/>
        <v>1635890</v>
      </c>
      <c r="CX20" s="110">
        <f t="shared" si="63"/>
        <v>0</v>
      </c>
      <c r="CY20" s="110">
        <f t="shared" si="63"/>
        <v>1583473</v>
      </c>
      <c r="CZ20" s="110">
        <f t="shared" si="63"/>
        <v>52417</v>
      </c>
      <c r="DA20" s="110">
        <f t="shared" si="63"/>
        <v>0</v>
      </c>
      <c r="DB20" s="110">
        <f t="shared" si="63"/>
        <v>1988562</v>
      </c>
      <c r="DC20" s="110">
        <f t="shared" si="63"/>
        <v>0</v>
      </c>
      <c r="DD20" s="110">
        <f t="shared" si="63"/>
        <v>1662546</v>
      </c>
      <c r="DE20" s="110">
        <f t="shared" si="63"/>
        <v>203111</v>
      </c>
      <c r="DF20" s="110">
        <f t="shared" si="63"/>
        <v>122905</v>
      </c>
      <c r="DG20" s="111" t="s">
        <v>729</v>
      </c>
      <c r="DH20" s="110">
        <f t="shared" si="28"/>
        <v>0</v>
      </c>
      <c r="DI20" s="110">
        <f t="shared" si="29"/>
        <v>97439</v>
      </c>
      <c r="DJ20" s="110">
        <f t="shared" si="30"/>
        <v>9603007</v>
      </c>
    </row>
    <row r="21" spans="1:114" s="112" customFormat="1" ht="12" customHeight="1">
      <c r="A21" s="108" t="s">
        <v>458</v>
      </c>
      <c r="B21" s="109" t="s">
        <v>459</v>
      </c>
      <c r="C21" s="108" t="s">
        <v>359</v>
      </c>
      <c r="D21" s="110">
        <f t="shared" si="0"/>
        <v>947668</v>
      </c>
      <c r="E21" s="110">
        <f t="shared" si="1"/>
        <v>764108</v>
      </c>
      <c r="F21" s="110">
        <v>0</v>
      </c>
      <c r="G21" s="110">
        <v>0</v>
      </c>
      <c r="H21" s="110">
        <v>111800</v>
      </c>
      <c r="I21" s="110">
        <v>601141</v>
      </c>
      <c r="J21" s="110">
        <v>2387357</v>
      </c>
      <c r="K21" s="110">
        <v>51167</v>
      </c>
      <c r="L21" s="110">
        <v>183560</v>
      </c>
      <c r="M21" s="110">
        <f t="shared" si="2"/>
        <v>303115</v>
      </c>
      <c r="N21" s="110">
        <f t="shared" si="3"/>
        <v>231426</v>
      </c>
      <c r="O21" s="110">
        <v>0</v>
      </c>
      <c r="P21" s="110">
        <v>0</v>
      </c>
      <c r="Q21" s="110">
        <v>210600</v>
      </c>
      <c r="R21" s="110">
        <v>20821</v>
      </c>
      <c r="S21" s="110">
        <v>400684</v>
      </c>
      <c r="T21" s="110">
        <v>5</v>
      </c>
      <c r="U21" s="110">
        <v>71689</v>
      </c>
      <c r="V21" s="110">
        <f t="shared" ref="V21:AD21" si="64">+SUM(D21,M21)</f>
        <v>1250783</v>
      </c>
      <c r="W21" s="110">
        <f t="shared" si="64"/>
        <v>995534</v>
      </c>
      <c r="X21" s="110">
        <f t="shared" si="64"/>
        <v>0</v>
      </c>
      <c r="Y21" s="110">
        <f t="shared" si="64"/>
        <v>0</v>
      </c>
      <c r="Z21" s="110">
        <f t="shared" si="64"/>
        <v>322400</v>
      </c>
      <c r="AA21" s="110">
        <f t="shared" si="64"/>
        <v>621962</v>
      </c>
      <c r="AB21" s="110">
        <f t="shared" si="64"/>
        <v>2788041</v>
      </c>
      <c r="AC21" s="110">
        <f t="shared" si="64"/>
        <v>51172</v>
      </c>
      <c r="AD21" s="110">
        <f t="shared" si="64"/>
        <v>255249</v>
      </c>
      <c r="AE21" s="110">
        <f t="shared" si="5"/>
        <v>492868</v>
      </c>
      <c r="AF21" s="110">
        <f t="shared" si="6"/>
        <v>492868</v>
      </c>
      <c r="AG21" s="110">
        <v>0</v>
      </c>
      <c r="AH21" s="110">
        <v>482663</v>
      </c>
      <c r="AI21" s="110">
        <v>10205</v>
      </c>
      <c r="AJ21" s="110">
        <v>0</v>
      </c>
      <c r="AK21" s="110">
        <v>0</v>
      </c>
      <c r="AL21" s="111" t="s">
        <v>729</v>
      </c>
      <c r="AM21" s="110">
        <f t="shared" si="7"/>
        <v>2842157</v>
      </c>
      <c r="AN21" s="110">
        <f t="shared" si="8"/>
        <v>471222</v>
      </c>
      <c r="AO21" s="110">
        <v>391101</v>
      </c>
      <c r="AP21" s="110">
        <v>0</v>
      </c>
      <c r="AQ21" s="110">
        <v>39474</v>
      </c>
      <c r="AR21" s="110">
        <v>40647</v>
      </c>
      <c r="AS21" s="110">
        <f t="shared" si="9"/>
        <v>1417622</v>
      </c>
      <c r="AT21" s="110">
        <v>0</v>
      </c>
      <c r="AU21" s="110">
        <v>1178009</v>
      </c>
      <c r="AV21" s="110">
        <v>239613</v>
      </c>
      <c r="AW21" s="110">
        <v>0</v>
      </c>
      <c r="AX21" s="110">
        <f t="shared" si="10"/>
        <v>953313</v>
      </c>
      <c r="AY21" s="110">
        <v>33295</v>
      </c>
      <c r="AZ21" s="110">
        <v>830324</v>
      </c>
      <c r="BA21" s="110">
        <v>55667</v>
      </c>
      <c r="BB21" s="110">
        <v>34027</v>
      </c>
      <c r="BC21" s="111" t="s">
        <v>729</v>
      </c>
      <c r="BD21" s="110">
        <v>0</v>
      </c>
      <c r="BE21" s="110">
        <v>0</v>
      </c>
      <c r="BF21" s="110">
        <f t="shared" si="11"/>
        <v>3335025</v>
      </c>
      <c r="BG21" s="110">
        <f t="shared" si="12"/>
        <v>285628</v>
      </c>
      <c r="BH21" s="110">
        <f t="shared" si="13"/>
        <v>285628</v>
      </c>
      <c r="BI21" s="110">
        <v>0</v>
      </c>
      <c r="BJ21" s="110">
        <v>285628</v>
      </c>
      <c r="BK21" s="110">
        <v>0</v>
      </c>
      <c r="BL21" s="110">
        <v>0</v>
      </c>
      <c r="BM21" s="110">
        <v>0</v>
      </c>
      <c r="BN21" s="111" t="s">
        <v>729</v>
      </c>
      <c r="BO21" s="110">
        <f t="shared" si="14"/>
        <v>418171</v>
      </c>
      <c r="BP21" s="110">
        <f t="shared" si="15"/>
        <v>63279</v>
      </c>
      <c r="BQ21" s="110">
        <v>55336</v>
      </c>
      <c r="BR21" s="110">
        <v>0</v>
      </c>
      <c r="BS21" s="110">
        <v>7943</v>
      </c>
      <c r="BT21" s="110">
        <v>0</v>
      </c>
      <c r="BU21" s="110">
        <f t="shared" si="16"/>
        <v>242780</v>
      </c>
      <c r="BV21" s="110">
        <v>0</v>
      </c>
      <c r="BW21" s="110">
        <v>242780</v>
      </c>
      <c r="BX21" s="110">
        <v>0</v>
      </c>
      <c r="BY21" s="110">
        <v>0</v>
      </c>
      <c r="BZ21" s="110">
        <f t="shared" si="17"/>
        <v>107036</v>
      </c>
      <c r="CA21" s="110">
        <v>20513</v>
      </c>
      <c r="CB21" s="110">
        <v>75833</v>
      </c>
      <c r="CC21" s="110">
        <v>0</v>
      </c>
      <c r="CD21" s="110">
        <v>10690</v>
      </c>
      <c r="CE21" s="111" t="s">
        <v>729</v>
      </c>
      <c r="CF21" s="110">
        <v>5076</v>
      </c>
      <c r="CG21" s="110">
        <v>0</v>
      </c>
      <c r="CH21" s="110">
        <f t="shared" si="18"/>
        <v>703799</v>
      </c>
      <c r="CI21" s="110">
        <f t="shared" ref="CI21:CO21" si="65">SUM(AE21,+BG21)</f>
        <v>778496</v>
      </c>
      <c r="CJ21" s="110">
        <f t="shared" si="65"/>
        <v>778496</v>
      </c>
      <c r="CK21" s="110">
        <f t="shared" si="65"/>
        <v>0</v>
      </c>
      <c r="CL21" s="110">
        <f t="shared" si="65"/>
        <v>768291</v>
      </c>
      <c r="CM21" s="110">
        <f t="shared" si="65"/>
        <v>10205</v>
      </c>
      <c r="CN21" s="110">
        <f t="shared" si="65"/>
        <v>0</v>
      </c>
      <c r="CO21" s="110">
        <f t="shared" si="65"/>
        <v>0</v>
      </c>
      <c r="CP21" s="111" t="s">
        <v>729</v>
      </c>
      <c r="CQ21" s="110">
        <f t="shared" ref="CQ21:DF21" si="66">SUM(AM21,+BO21)</f>
        <v>3260328</v>
      </c>
      <c r="CR21" s="110">
        <f t="shared" si="66"/>
        <v>534501</v>
      </c>
      <c r="CS21" s="110">
        <f t="shared" si="66"/>
        <v>446437</v>
      </c>
      <c r="CT21" s="110">
        <f t="shared" si="66"/>
        <v>0</v>
      </c>
      <c r="CU21" s="110">
        <f t="shared" si="66"/>
        <v>47417</v>
      </c>
      <c r="CV21" s="110">
        <f t="shared" si="66"/>
        <v>40647</v>
      </c>
      <c r="CW21" s="110">
        <f t="shared" si="66"/>
        <v>1660402</v>
      </c>
      <c r="CX21" s="110">
        <f t="shared" si="66"/>
        <v>0</v>
      </c>
      <c r="CY21" s="110">
        <f t="shared" si="66"/>
        <v>1420789</v>
      </c>
      <c r="CZ21" s="110">
        <f t="shared" si="66"/>
        <v>239613</v>
      </c>
      <c r="DA21" s="110">
        <f t="shared" si="66"/>
        <v>0</v>
      </c>
      <c r="DB21" s="110">
        <f t="shared" si="66"/>
        <v>1060349</v>
      </c>
      <c r="DC21" s="110">
        <f t="shared" si="66"/>
        <v>53808</v>
      </c>
      <c r="DD21" s="110">
        <f t="shared" si="66"/>
        <v>906157</v>
      </c>
      <c r="DE21" s="110">
        <f t="shared" si="66"/>
        <v>55667</v>
      </c>
      <c r="DF21" s="110">
        <f t="shared" si="66"/>
        <v>44717</v>
      </c>
      <c r="DG21" s="111" t="s">
        <v>729</v>
      </c>
      <c r="DH21" s="110">
        <f t="shared" si="28"/>
        <v>5076</v>
      </c>
      <c r="DI21" s="110">
        <f t="shared" si="29"/>
        <v>0</v>
      </c>
      <c r="DJ21" s="110">
        <f t="shared" si="30"/>
        <v>4038824</v>
      </c>
    </row>
    <row r="22" spans="1:114" s="112" customFormat="1" ht="12" customHeight="1">
      <c r="A22" s="108" t="s">
        <v>467</v>
      </c>
      <c r="B22" s="109" t="s">
        <v>468</v>
      </c>
      <c r="C22" s="108" t="s">
        <v>371</v>
      </c>
      <c r="D22" s="110">
        <f t="shared" si="0"/>
        <v>3707753</v>
      </c>
      <c r="E22" s="110">
        <f t="shared" si="1"/>
        <v>3093542</v>
      </c>
      <c r="F22" s="110">
        <v>0</v>
      </c>
      <c r="G22" s="110">
        <v>0</v>
      </c>
      <c r="H22" s="110">
        <v>58300</v>
      </c>
      <c r="I22" s="110">
        <v>1305136</v>
      </c>
      <c r="J22" s="110">
        <v>1941316</v>
      </c>
      <c r="K22" s="110">
        <v>1730106</v>
      </c>
      <c r="L22" s="110">
        <v>614211</v>
      </c>
      <c r="M22" s="110">
        <f t="shared" si="2"/>
        <v>16837</v>
      </c>
      <c r="N22" s="110">
        <f t="shared" si="3"/>
        <v>8270</v>
      </c>
      <c r="O22" s="110">
        <v>1728</v>
      </c>
      <c r="P22" s="110">
        <v>0</v>
      </c>
      <c r="Q22" s="110">
        <v>0</v>
      </c>
      <c r="R22" s="110">
        <v>3999</v>
      </c>
      <c r="S22" s="110">
        <v>383278</v>
      </c>
      <c r="T22" s="110">
        <v>2543</v>
      </c>
      <c r="U22" s="110">
        <v>8567</v>
      </c>
      <c r="V22" s="110">
        <f t="shared" ref="V22:AD22" si="67">+SUM(D22,M22)</f>
        <v>3724590</v>
      </c>
      <c r="W22" s="110">
        <f t="shared" si="67"/>
        <v>3101812</v>
      </c>
      <c r="X22" s="110">
        <f t="shared" si="67"/>
        <v>1728</v>
      </c>
      <c r="Y22" s="110">
        <f t="shared" si="67"/>
        <v>0</v>
      </c>
      <c r="Z22" s="110">
        <f t="shared" si="67"/>
        <v>58300</v>
      </c>
      <c r="AA22" s="110">
        <f t="shared" si="67"/>
        <v>1309135</v>
      </c>
      <c r="AB22" s="110">
        <f t="shared" si="67"/>
        <v>2324594</v>
      </c>
      <c r="AC22" s="110">
        <f t="shared" si="67"/>
        <v>1732649</v>
      </c>
      <c r="AD22" s="110">
        <f t="shared" si="67"/>
        <v>622778</v>
      </c>
      <c r="AE22" s="110">
        <f t="shared" si="5"/>
        <v>125648</v>
      </c>
      <c r="AF22" s="110">
        <f t="shared" si="6"/>
        <v>102104</v>
      </c>
      <c r="AG22" s="110">
        <v>594</v>
      </c>
      <c r="AH22" s="110">
        <v>21911</v>
      </c>
      <c r="AI22" s="110">
        <v>77760</v>
      </c>
      <c r="AJ22" s="110">
        <v>1839</v>
      </c>
      <c r="AK22" s="110">
        <v>23544</v>
      </c>
      <c r="AL22" s="111" t="s">
        <v>729</v>
      </c>
      <c r="AM22" s="110">
        <f t="shared" si="7"/>
        <v>4855570</v>
      </c>
      <c r="AN22" s="110">
        <f t="shared" si="8"/>
        <v>872065</v>
      </c>
      <c r="AO22" s="110">
        <v>690426</v>
      </c>
      <c r="AP22" s="110">
        <v>0</v>
      </c>
      <c r="AQ22" s="110">
        <v>181639</v>
      </c>
      <c r="AR22" s="110">
        <v>0</v>
      </c>
      <c r="AS22" s="110">
        <f t="shared" si="9"/>
        <v>1226926</v>
      </c>
      <c r="AT22" s="110">
        <v>3609</v>
      </c>
      <c r="AU22" s="110">
        <v>1162736</v>
      </c>
      <c r="AV22" s="110">
        <v>60581</v>
      </c>
      <c r="AW22" s="110">
        <v>0</v>
      </c>
      <c r="AX22" s="110">
        <f t="shared" si="10"/>
        <v>2651713</v>
      </c>
      <c r="AY22" s="110">
        <v>23240</v>
      </c>
      <c r="AZ22" s="110">
        <v>2120734</v>
      </c>
      <c r="BA22" s="110">
        <v>398425</v>
      </c>
      <c r="BB22" s="110">
        <v>109314</v>
      </c>
      <c r="BC22" s="111" t="s">
        <v>729</v>
      </c>
      <c r="BD22" s="110">
        <v>104866</v>
      </c>
      <c r="BE22" s="110">
        <v>667851</v>
      </c>
      <c r="BF22" s="110">
        <f t="shared" si="11"/>
        <v>5649069</v>
      </c>
      <c r="BG22" s="110">
        <f t="shared" si="12"/>
        <v>5200</v>
      </c>
      <c r="BH22" s="110">
        <f t="shared" si="13"/>
        <v>5200</v>
      </c>
      <c r="BI22" s="110">
        <v>0</v>
      </c>
      <c r="BJ22" s="110">
        <v>5200</v>
      </c>
      <c r="BK22" s="110">
        <v>0</v>
      </c>
      <c r="BL22" s="110">
        <v>0</v>
      </c>
      <c r="BM22" s="110">
        <v>0</v>
      </c>
      <c r="BN22" s="111" t="s">
        <v>729</v>
      </c>
      <c r="BO22" s="110">
        <f t="shared" si="14"/>
        <v>391995</v>
      </c>
      <c r="BP22" s="110">
        <f t="shared" si="15"/>
        <v>128109</v>
      </c>
      <c r="BQ22" s="110">
        <v>128109</v>
      </c>
      <c r="BR22" s="110">
        <v>0</v>
      </c>
      <c r="BS22" s="110">
        <v>0</v>
      </c>
      <c r="BT22" s="110">
        <v>0</v>
      </c>
      <c r="BU22" s="110">
        <f t="shared" si="16"/>
        <v>163347</v>
      </c>
      <c r="BV22" s="110">
        <v>0</v>
      </c>
      <c r="BW22" s="110">
        <v>163347</v>
      </c>
      <c r="BX22" s="110">
        <v>0</v>
      </c>
      <c r="BY22" s="110">
        <v>0</v>
      </c>
      <c r="BZ22" s="110">
        <f t="shared" si="17"/>
        <v>99363</v>
      </c>
      <c r="CA22" s="110">
        <v>28391</v>
      </c>
      <c r="CB22" s="110">
        <v>65975</v>
      </c>
      <c r="CC22" s="110">
        <v>4997</v>
      </c>
      <c r="CD22" s="110">
        <v>0</v>
      </c>
      <c r="CE22" s="111" t="s">
        <v>729</v>
      </c>
      <c r="CF22" s="110">
        <v>1176</v>
      </c>
      <c r="CG22" s="110">
        <v>2920</v>
      </c>
      <c r="CH22" s="110">
        <f t="shared" si="18"/>
        <v>400115</v>
      </c>
      <c r="CI22" s="110">
        <f t="shared" ref="CI22:CO22" si="68">SUM(AE22,+BG22)</f>
        <v>130848</v>
      </c>
      <c r="CJ22" s="110">
        <f t="shared" si="68"/>
        <v>107304</v>
      </c>
      <c r="CK22" s="110">
        <f t="shared" si="68"/>
        <v>594</v>
      </c>
      <c r="CL22" s="110">
        <f t="shared" si="68"/>
        <v>27111</v>
      </c>
      <c r="CM22" s="110">
        <f t="shared" si="68"/>
        <v>77760</v>
      </c>
      <c r="CN22" s="110">
        <f t="shared" si="68"/>
        <v>1839</v>
      </c>
      <c r="CO22" s="110">
        <f t="shared" si="68"/>
        <v>23544</v>
      </c>
      <c r="CP22" s="111" t="s">
        <v>729</v>
      </c>
      <c r="CQ22" s="110">
        <f t="shared" ref="CQ22:DF22" si="69">SUM(AM22,+BO22)</f>
        <v>5247565</v>
      </c>
      <c r="CR22" s="110">
        <f t="shared" si="69"/>
        <v>1000174</v>
      </c>
      <c r="CS22" s="110">
        <f t="shared" si="69"/>
        <v>818535</v>
      </c>
      <c r="CT22" s="110">
        <f t="shared" si="69"/>
        <v>0</v>
      </c>
      <c r="CU22" s="110">
        <f t="shared" si="69"/>
        <v>181639</v>
      </c>
      <c r="CV22" s="110">
        <f t="shared" si="69"/>
        <v>0</v>
      </c>
      <c r="CW22" s="110">
        <f t="shared" si="69"/>
        <v>1390273</v>
      </c>
      <c r="CX22" s="110">
        <f t="shared" si="69"/>
        <v>3609</v>
      </c>
      <c r="CY22" s="110">
        <f t="shared" si="69"/>
        <v>1326083</v>
      </c>
      <c r="CZ22" s="110">
        <f t="shared" si="69"/>
        <v>60581</v>
      </c>
      <c r="DA22" s="110">
        <f t="shared" si="69"/>
        <v>0</v>
      </c>
      <c r="DB22" s="110">
        <f t="shared" si="69"/>
        <v>2751076</v>
      </c>
      <c r="DC22" s="110">
        <f t="shared" si="69"/>
        <v>51631</v>
      </c>
      <c r="DD22" s="110">
        <f t="shared" si="69"/>
        <v>2186709</v>
      </c>
      <c r="DE22" s="110">
        <f t="shared" si="69"/>
        <v>403422</v>
      </c>
      <c r="DF22" s="110">
        <f t="shared" si="69"/>
        <v>109314</v>
      </c>
      <c r="DG22" s="111" t="s">
        <v>729</v>
      </c>
      <c r="DH22" s="110">
        <f t="shared" si="28"/>
        <v>106042</v>
      </c>
      <c r="DI22" s="110">
        <f t="shared" si="29"/>
        <v>670771</v>
      </c>
      <c r="DJ22" s="110">
        <f t="shared" si="30"/>
        <v>6049184</v>
      </c>
    </row>
    <row r="23" spans="1:114" s="112" customFormat="1" ht="12" customHeight="1">
      <c r="A23" s="108" t="s">
        <v>476</v>
      </c>
      <c r="B23" s="109" t="s">
        <v>477</v>
      </c>
      <c r="C23" s="108" t="s">
        <v>385</v>
      </c>
      <c r="D23" s="110">
        <f t="shared" si="0"/>
        <v>4469812</v>
      </c>
      <c r="E23" s="110">
        <f t="shared" si="1"/>
        <v>4351554</v>
      </c>
      <c r="F23" s="110">
        <v>1074295</v>
      </c>
      <c r="G23" s="110">
        <v>0</v>
      </c>
      <c r="H23" s="110">
        <v>2242700</v>
      </c>
      <c r="I23" s="110">
        <v>620341</v>
      </c>
      <c r="J23" s="110">
        <v>3930554</v>
      </c>
      <c r="K23" s="110">
        <v>414218</v>
      </c>
      <c r="L23" s="110">
        <v>118258</v>
      </c>
      <c r="M23" s="110">
        <f t="shared" si="2"/>
        <v>39467</v>
      </c>
      <c r="N23" s="110">
        <f t="shared" si="3"/>
        <v>28376</v>
      </c>
      <c r="O23" s="110">
        <v>1880</v>
      </c>
      <c r="P23" s="110">
        <v>0</v>
      </c>
      <c r="Q23" s="110">
        <v>0</v>
      </c>
      <c r="R23" s="110">
        <v>23002</v>
      </c>
      <c r="S23" s="110">
        <v>454465</v>
      </c>
      <c r="T23" s="110">
        <v>3494</v>
      </c>
      <c r="U23" s="110">
        <v>11091</v>
      </c>
      <c r="V23" s="110">
        <f t="shared" ref="V23:AD23" si="70">+SUM(D23,M23)</f>
        <v>4509279</v>
      </c>
      <c r="W23" s="110">
        <f t="shared" si="70"/>
        <v>4379930</v>
      </c>
      <c r="X23" s="110">
        <f t="shared" si="70"/>
        <v>1076175</v>
      </c>
      <c r="Y23" s="110">
        <f t="shared" si="70"/>
        <v>0</v>
      </c>
      <c r="Z23" s="110">
        <f t="shared" si="70"/>
        <v>2242700</v>
      </c>
      <c r="AA23" s="110">
        <f t="shared" si="70"/>
        <v>643343</v>
      </c>
      <c r="AB23" s="110">
        <f t="shared" si="70"/>
        <v>4385019</v>
      </c>
      <c r="AC23" s="110">
        <f t="shared" si="70"/>
        <v>417712</v>
      </c>
      <c r="AD23" s="110">
        <f t="shared" si="70"/>
        <v>129349</v>
      </c>
      <c r="AE23" s="110">
        <f t="shared" si="5"/>
        <v>4164871</v>
      </c>
      <c r="AF23" s="110">
        <f t="shared" si="6"/>
        <v>4111769</v>
      </c>
      <c r="AG23" s="110">
        <v>0</v>
      </c>
      <c r="AH23" s="110">
        <v>1899432</v>
      </c>
      <c r="AI23" s="110">
        <v>2212337</v>
      </c>
      <c r="AJ23" s="110">
        <v>0</v>
      </c>
      <c r="AK23" s="110">
        <v>53102</v>
      </c>
      <c r="AL23" s="111" t="s">
        <v>729</v>
      </c>
      <c r="AM23" s="110">
        <f t="shared" si="7"/>
        <v>4130108</v>
      </c>
      <c r="AN23" s="110">
        <f t="shared" si="8"/>
        <v>819752</v>
      </c>
      <c r="AO23" s="110">
        <v>478896</v>
      </c>
      <c r="AP23" s="110">
        <v>0</v>
      </c>
      <c r="AQ23" s="110">
        <v>325425</v>
      </c>
      <c r="AR23" s="110">
        <v>15431</v>
      </c>
      <c r="AS23" s="110">
        <f t="shared" si="9"/>
        <v>1448227</v>
      </c>
      <c r="AT23" s="110">
        <v>0</v>
      </c>
      <c r="AU23" s="110">
        <v>1314828</v>
      </c>
      <c r="AV23" s="110">
        <v>133399</v>
      </c>
      <c r="AW23" s="110">
        <v>0</v>
      </c>
      <c r="AX23" s="110">
        <f t="shared" si="10"/>
        <v>1862129</v>
      </c>
      <c r="AY23" s="110">
        <v>0</v>
      </c>
      <c r="AZ23" s="110">
        <v>1575798</v>
      </c>
      <c r="BA23" s="110">
        <v>256568</v>
      </c>
      <c r="BB23" s="110">
        <v>29763</v>
      </c>
      <c r="BC23" s="111" t="s">
        <v>729</v>
      </c>
      <c r="BD23" s="110">
        <v>0</v>
      </c>
      <c r="BE23" s="110">
        <v>105387</v>
      </c>
      <c r="BF23" s="110">
        <f t="shared" si="11"/>
        <v>8400366</v>
      </c>
      <c r="BG23" s="110">
        <f t="shared" si="12"/>
        <v>5878</v>
      </c>
      <c r="BH23" s="110">
        <f t="shared" si="13"/>
        <v>0</v>
      </c>
      <c r="BI23" s="110">
        <v>0</v>
      </c>
      <c r="BJ23" s="110">
        <v>0</v>
      </c>
      <c r="BK23" s="110">
        <v>0</v>
      </c>
      <c r="BL23" s="110">
        <v>0</v>
      </c>
      <c r="BM23" s="110">
        <v>5878</v>
      </c>
      <c r="BN23" s="111" t="s">
        <v>729</v>
      </c>
      <c r="BO23" s="110">
        <f t="shared" si="14"/>
        <v>488054</v>
      </c>
      <c r="BP23" s="110">
        <f t="shared" si="15"/>
        <v>128918</v>
      </c>
      <c r="BQ23" s="110">
        <v>113265</v>
      </c>
      <c r="BR23" s="110">
        <v>0</v>
      </c>
      <c r="BS23" s="110">
        <v>15653</v>
      </c>
      <c r="BT23" s="110">
        <v>0</v>
      </c>
      <c r="BU23" s="110">
        <f t="shared" si="16"/>
        <v>208955</v>
      </c>
      <c r="BV23" s="110">
        <v>0</v>
      </c>
      <c r="BW23" s="110">
        <v>208955</v>
      </c>
      <c r="BX23" s="110">
        <v>0</v>
      </c>
      <c r="BY23" s="110">
        <v>0</v>
      </c>
      <c r="BZ23" s="110">
        <f t="shared" si="17"/>
        <v>150181</v>
      </c>
      <c r="CA23" s="110">
        <v>0</v>
      </c>
      <c r="CB23" s="110">
        <v>137618</v>
      </c>
      <c r="CC23" s="110">
        <v>10964</v>
      </c>
      <c r="CD23" s="110">
        <v>1599</v>
      </c>
      <c r="CE23" s="111" t="s">
        <v>729</v>
      </c>
      <c r="CF23" s="110">
        <v>0</v>
      </c>
      <c r="CG23" s="110">
        <v>0</v>
      </c>
      <c r="CH23" s="110">
        <f t="shared" si="18"/>
        <v>493932</v>
      </c>
      <c r="CI23" s="110">
        <f t="shared" ref="CI23:CO23" si="71">SUM(AE23,+BG23)</f>
        <v>4170749</v>
      </c>
      <c r="CJ23" s="110">
        <f t="shared" si="71"/>
        <v>4111769</v>
      </c>
      <c r="CK23" s="110">
        <f t="shared" si="71"/>
        <v>0</v>
      </c>
      <c r="CL23" s="110">
        <f t="shared" si="71"/>
        <v>1899432</v>
      </c>
      <c r="CM23" s="110">
        <f t="shared" si="71"/>
        <v>2212337</v>
      </c>
      <c r="CN23" s="110">
        <f t="shared" si="71"/>
        <v>0</v>
      </c>
      <c r="CO23" s="110">
        <f t="shared" si="71"/>
        <v>58980</v>
      </c>
      <c r="CP23" s="111" t="s">
        <v>729</v>
      </c>
      <c r="CQ23" s="110">
        <f t="shared" ref="CQ23:DF23" si="72">SUM(AM23,+BO23)</f>
        <v>4618162</v>
      </c>
      <c r="CR23" s="110">
        <f t="shared" si="72"/>
        <v>948670</v>
      </c>
      <c r="CS23" s="110">
        <f t="shared" si="72"/>
        <v>592161</v>
      </c>
      <c r="CT23" s="110">
        <f t="shared" si="72"/>
        <v>0</v>
      </c>
      <c r="CU23" s="110">
        <f t="shared" si="72"/>
        <v>341078</v>
      </c>
      <c r="CV23" s="110">
        <f t="shared" si="72"/>
        <v>15431</v>
      </c>
      <c r="CW23" s="110">
        <f t="shared" si="72"/>
        <v>1657182</v>
      </c>
      <c r="CX23" s="110">
        <f t="shared" si="72"/>
        <v>0</v>
      </c>
      <c r="CY23" s="110">
        <f t="shared" si="72"/>
        <v>1523783</v>
      </c>
      <c r="CZ23" s="110">
        <f t="shared" si="72"/>
        <v>133399</v>
      </c>
      <c r="DA23" s="110">
        <f t="shared" si="72"/>
        <v>0</v>
      </c>
      <c r="DB23" s="110">
        <f t="shared" si="72"/>
        <v>2012310</v>
      </c>
      <c r="DC23" s="110">
        <f t="shared" si="72"/>
        <v>0</v>
      </c>
      <c r="DD23" s="110">
        <f t="shared" si="72"/>
        <v>1713416</v>
      </c>
      <c r="DE23" s="110">
        <f t="shared" si="72"/>
        <v>267532</v>
      </c>
      <c r="DF23" s="110">
        <f t="shared" si="72"/>
        <v>31362</v>
      </c>
      <c r="DG23" s="111" t="s">
        <v>729</v>
      </c>
      <c r="DH23" s="110">
        <f t="shared" si="28"/>
        <v>0</v>
      </c>
      <c r="DI23" s="110">
        <f t="shared" si="29"/>
        <v>105387</v>
      </c>
      <c r="DJ23" s="110">
        <f t="shared" si="30"/>
        <v>8894298</v>
      </c>
    </row>
    <row r="24" spans="1:114" s="112" customFormat="1" ht="12" customHeight="1">
      <c r="A24" s="108" t="s">
        <v>484</v>
      </c>
      <c r="B24" s="109" t="s">
        <v>485</v>
      </c>
      <c r="C24" s="108" t="s">
        <v>385</v>
      </c>
      <c r="D24" s="110">
        <f t="shared" si="0"/>
        <v>2959837</v>
      </c>
      <c r="E24" s="110">
        <f t="shared" si="1"/>
        <v>2665094</v>
      </c>
      <c r="F24" s="110">
        <v>727073</v>
      </c>
      <c r="G24" s="110">
        <v>2946</v>
      </c>
      <c r="H24" s="110">
        <v>1535000</v>
      </c>
      <c r="I24" s="110">
        <v>351717</v>
      </c>
      <c r="J24" s="110">
        <v>3288223</v>
      </c>
      <c r="K24" s="110">
        <v>48358</v>
      </c>
      <c r="L24" s="110">
        <v>294743</v>
      </c>
      <c r="M24" s="110">
        <f t="shared" si="2"/>
        <v>645176</v>
      </c>
      <c r="N24" s="110">
        <f t="shared" si="3"/>
        <v>626742</v>
      </c>
      <c r="O24" s="110">
        <v>127895</v>
      </c>
      <c r="P24" s="110">
        <v>0</v>
      </c>
      <c r="Q24" s="110">
        <v>408300</v>
      </c>
      <c r="R24" s="110">
        <v>9972</v>
      </c>
      <c r="S24" s="110">
        <v>501690</v>
      </c>
      <c r="T24" s="110">
        <v>80575</v>
      </c>
      <c r="U24" s="110">
        <v>18434</v>
      </c>
      <c r="V24" s="110">
        <f t="shared" ref="V24:AD24" si="73">+SUM(D24,M24)</f>
        <v>3605013</v>
      </c>
      <c r="W24" s="110">
        <f t="shared" si="73"/>
        <v>3291836</v>
      </c>
      <c r="X24" s="110">
        <f t="shared" si="73"/>
        <v>854968</v>
      </c>
      <c r="Y24" s="110">
        <f t="shared" si="73"/>
        <v>2946</v>
      </c>
      <c r="Z24" s="110">
        <f t="shared" si="73"/>
        <v>1943300</v>
      </c>
      <c r="AA24" s="110">
        <f t="shared" si="73"/>
        <v>361689</v>
      </c>
      <c r="AB24" s="110">
        <f t="shared" si="73"/>
        <v>3789913</v>
      </c>
      <c r="AC24" s="110">
        <f t="shared" si="73"/>
        <v>128933</v>
      </c>
      <c r="AD24" s="110">
        <f t="shared" si="73"/>
        <v>313177</v>
      </c>
      <c r="AE24" s="110">
        <f t="shared" si="5"/>
        <v>2227914</v>
      </c>
      <c r="AF24" s="110">
        <f t="shared" si="6"/>
        <v>2184000</v>
      </c>
      <c r="AG24" s="110">
        <v>0</v>
      </c>
      <c r="AH24" s="110">
        <v>2047651</v>
      </c>
      <c r="AI24" s="110">
        <v>0</v>
      </c>
      <c r="AJ24" s="110">
        <v>136349</v>
      </c>
      <c r="AK24" s="110">
        <v>43914</v>
      </c>
      <c r="AL24" s="111" t="s">
        <v>729</v>
      </c>
      <c r="AM24" s="110">
        <f t="shared" si="7"/>
        <v>3647085</v>
      </c>
      <c r="AN24" s="110">
        <f t="shared" si="8"/>
        <v>271490</v>
      </c>
      <c r="AO24" s="110">
        <v>166416</v>
      </c>
      <c r="AP24" s="110">
        <v>0</v>
      </c>
      <c r="AQ24" s="110">
        <v>93347</v>
      </c>
      <c r="AR24" s="110">
        <v>11727</v>
      </c>
      <c r="AS24" s="110">
        <f t="shared" si="9"/>
        <v>1665692</v>
      </c>
      <c r="AT24" s="110">
        <v>2197</v>
      </c>
      <c r="AU24" s="110">
        <v>1520170</v>
      </c>
      <c r="AV24" s="110">
        <v>143325</v>
      </c>
      <c r="AW24" s="110">
        <v>0</v>
      </c>
      <c r="AX24" s="110">
        <f t="shared" si="10"/>
        <v>1675067</v>
      </c>
      <c r="AY24" s="110">
        <v>360493</v>
      </c>
      <c r="AZ24" s="110">
        <v>1249533</v>
      </c>
      <c r="BA24" s="110">
        <v>63379</v>
      </c>
      <c r="BB24" s="110">
        <v>1662</v>
      </c>
      <c r="BC24" s="111" t="s">
        <v>729</v>
      </c>
      <c r="BD24" s="110">
        <v>34836</v>
      </c>
      <c r="BE24" s="110">
        <v>373061</v>
      </c>
      <c r="BF24" s="110">
        <f t="shared" si="11"/>
        <v>6248060</v>
      </c>
      <c r="BG24" s="110">
        <f t="shared" si="12"/>
        <v>596240</v>
      </c>
      <c r="BH24" s="110">
        <f t="shared" si="13"/>
        <v>596240</v>
      </c>
      <c r="BI24" s="110">
        <v>0</v>
      </c>
      <c r="BJ24" s="110">
        <v>596240</v>
      </c>
      <c r="BK24" s="110">
        <v>0</v>
      </c>
      <c r="BL24" s="110">
        <v>0</v>
      </c>
      <c r="BM24" s="110">
        <v>0</v>
      </c>
      <c r="BN24" s="111" t="s">
        <v>729</v>
      </c>
      <c r="BO24" s="110">
        <f t="shared" si="14"/>
        <v>543653</v>
      </c>
      <c r="BP24" s="110">
        <f t="shared" si="15"/>
        <v>34764</v>
      </c>
      <c r="BQ24" s="110">
        <v>34764</v>
      </c>
      <c r="BR24" s="110">
        <v>0</v>
      </c>
      <c r="BS24" s="110">
        <v>0</v>
      </c>
      <c r="BT24" s="110">
        <v>0</v>
      </c>
      <c r="BU24" s="110">
        <f t="shared" si="16"/>
        <v>286633</v>
      </c>
      <c r="BV24" s="110">
        <v>0</v>
      </c>
      <c r="BW24" s="110">
        <v>286581</v>
      </c>
      <c r="BX24" s="110">
        <v>52</v>
      </c>
      <c r="BY24" s="110">
        <v>0</v>
      </c>
      <c r="BZ24" s="110">
        <f t="shared" si="17"/>
        <v>222187</v>
      </c>
      <c r="CA24" s="110">
        <v>0</v>
      </c>
      <c r="CB24" s="110">
        <v>211295</v>
      </c>
      <c r="CC24" s="110">
        <v>4081</v>
      </c>
      <c r="CD24" s="110">
        <v>6811</v>
      </c>
      <c r="CE24" s="111" t="s">
        <v>729</v>
      </c>
      <c r="CF24" s="110">
        <v>69</v>
      </c>
      <c r="CG24" s="110">
        <v>6973</v>
      </c>
      <c r="CH24" s="110">
        <f t="shared" si="18"/>
        <v>1146866</v>
      </c>
      <c r="CI24" s="110">
        <f t="shared" ref="CI24:CO24" si="74">SUM(AE24,+BG24)</f>
        <v>2824154</v>
      </c>
      <c r="CJ24" s="110">
        <f t="shared" si="74"/>
        <v>2780240</v>
      </c>
      <c r="CK24" s="110">
        <f t="shared" si="74"/>
        <v>0</v>
      </c>
      <c r="CL24" s="110">
        <f t="shared" si="74"/>
        <v>2643891</v>
      </c>
      <c r="CM24" s="110">
        <f t="shared" si="74"/>
        <v>0</v>
      </c>
      <c r="CN24" s="110">
        <f t="shared" si="74"/>
        <v>136349</v>
      </c>
      <c r="CO24" s="110">
        <f t="shared" si="74"/>
        <v>43914</v>
      </c>
      <c r="CP24" s="111" t="s">
        <v>729</v>
      </c>
      <c r="CQ24" s="110">
        <f t="shared" ref="CQ24:DF24" si="75">SUM(AM24,+BO24)</f>
        <v>4190738</v>
      </c>
      <c r="CR24" s="110">
        <f t="shared" si="75"/>
        <v>306254</v>
      </c>
      <c r="CS24" s="110">
        <f t="shared" si="75"/>
        <v>201180</v>
      </c>
      <c r="CT24" s="110">
        <f t="shared" si="75"/>
        <v>0</v>
      </c>
      <c r="CU24" s="110">
        <f t="shared" si="75"/>
        <v>93347</v>
      </c>
      <c r="CV24" s="110">
        <f t="shared" si="75"/>
        <v>11727</v>
      </c>
      <c r="CW24" s="110">
        <f t="shared" si="75"/>
        <v>1952325</v>
      </c>
      <c r="CX24" s="110">
        <f t="shared" si="75"/>
        <v>2197</v>
      </c>
      <c r="CY24" s="110">
        <f t="shared" si="75"/>
        <v>1806751</v>
      </c>
      <c r="CZ24" s="110">
        <f t="shared" si="75"/>
        <v>143377</v>
      </c>
      <c r="DA24" s="110">
        <f t="shared" si="75"/>
        <v>0</v>
      </c>
      <c r="DB24" s="110">
        <f t="shared" si="75"/>
        <v>1897254</v>
      </c>
      <c r="DC24" s="110">
        <f t="shared" si="75"/>
        <v>360493</v>
      </c>
      <c r="DD24" s="110">
        <f t="shared" si="75"/>
        <v>1460828</v>
      </c>
      <c r="DE24" s="110">
        <f t="shared" si="75"/>
        <v>67460</v>
      </c>
      <c r="DF24" s="110">
        <f t="shared" si="75"/>
        <v>8473</v>
      </c>
      <c r="DG24" s="111" t="s">
        <v>729</v>
      </c>
      <c r="DH24" s="110">
        <f t="shared" si="28"/>
        <v>34905</v>
      </c>
      <c r="DI24" s="110">
        <f t="shared" si="29"/>
        <v>380034</v>
      </c>
      <c r="DJ24" s="110">
        <f t="shared" si="30"/>
        <v>7394926</v>
      </c>
    </row>
    <row r="25" spans="1:114" s="112" customFormat="1" ht="12" customHeight="1">
      <c r="A25" s="108" t="s">
        <v>494</v>
      </c>
      <c r="B25" s="109" t="s">
        <v>495</v>
      </c>
      <c r="C25" s="108" t="s">
        <v>391</v>
      </c>
      <c r="D25" s="110">
        <f t="shared" si="0"/>
        <v>7823168</v>
      </c>
      <c r="E25" s="110">
        <f t="shared" si="1"/>
        <v>7690169</v>
      </c>
      <c r="F25" s="110">
        <v>1825159</v>
      </c>
      <c r="G25" s="110">
        <v>5691</v>
      </c>
      <c r="H25" s="110">
        <v>5030004</v>
      </c>
      <c r="I25" s="110">
        <v>530534</v>
      </c>
      <c r="J25" s="110">
        <v>4964624</v>
      </c>
      <c r="K25" s="110">
        <v>298781</v>
      </c>
      <c r="L25" s="110">
        <v>132999</v>
      </c>
      <c r="M25" s="110">
        <f t="shared" si="2"/>
        <v>199181</v>
      </c>
      <c r="N25" s="110">
        <f t="shared" si="3"/>
        <v>128613</v>
      </c>
      <c r="O25" s="110">
        <v>0</v>
      </c>
      <c r="P25" s="110">
        <v>0</v>
      </c>
      <c r="Q25" s="110">
        <v>0</v>
      </c>
      <c r="R25" s="110">
        <v>76078</v>
      </c>
      <c r="S25" s="110">
        <v>598870</v>
      </c>
      <c r="T25" s="110">
        <v>52535</v>
      </c>
      <c r="U25" s="110">
        <v>70568</v>
      </c>
      <c r="V25" s="110">
        <f t="shared" ref="V25:AD25" si="76">+SUM(D25,M25)</f>
        <v>8022349</v>
      </c>
      <c r="W25" s="110">
        <f t="shared" si="76"/>
        <v>7818782</v>
      </c>
      <c r="X25" s="110">
        <f t="shared" si="76"/>
        <v>1825159</v>
      </c>
      <c r="Y25" s="110">
        <f t="shared" si="76"/>
        <v>5691</v>
      </c>
      <c r="Z25" s="110">
        <f t="shared" si="76"/>
        <v>5030004</v>
      </c>
      <c r="AA25" s="110">
        <f t="shared" si="76"/>
        <v>606612</v>
      </c>
      <c r="AB25" s="110">
        <f t="shared" si="76"/>
        <v>5563494</v>
      </c>
      <c r="AC25" s="110">
        <f t="shared" si="76"/>
        <v>351316</v>
      </c>
      <c r="AD25" s="110">
        <f t="shared" si="76"/>
        <v>203567</v>
      </c>
      <c r="AE25" s="110">
        <f t="shared" si="5"/>
        <v>8714477</v>
      </c>
      <c r="AF25" s="110">
        <f t="shared" si="6"/>
        <v>8697487</v>
      </c>
      <c r="AG25" s="110">
        <v>0</v>
      </c>
      <c r="AH25" s="110">
        <v>7495689</v>
      </c>
      <c r="AI25" s="110">
        <v>1161098</v>
      </c>
      <c r="AJ25" s="110">
        <v>40700</v>
      </c>
      <c r="AK25" s="110">
        <v>16990</v>
      </c>
      <c r="AL25" s="111" t="s">
        <v>729</v>
      </c>
      <c r="AM25" s="110">
        <f t="shared" si="7"/>
        <v>2803244</v>
      </c>
      <c r="AN25" s="110">
        <f t="shared" si="8"/>
        <v>388788</v>
      </c>
      <c r="AO25" s="110">
        <v>292723</v>
      </c>
      <c r="AP25" s="110">
        <v>0</v>
      </c>
      <c r="AQ25" s="110">
        <v>96065</v>
      </c>
      <c r="AR25" s="110">
        <v>0</v>
      </c>
      <c r="AS25" s="110">
        <f t="shared" si="9"/>
        <v>846891</v>
      </c>
      <c r="AT25" s="110">
        <v>0</v>
      </c>
      <c r="AU25" s="110">
        <v>843711</v>
      </c>
      <c r="AV25" s="110">
        <v>3180</v>
      </c>
      <c r="AW25" s="110">
        <v>0</v>
      </c>
      <c r="AX25" s="110">
        <f t="shared" si="10"/>
        <v>1567565</v>
      </c>
      <c r="AY25" s="110">
        <v>182773</v>
      </c>
      <c r="AZ25" s="110">
        <v>817253</v>
      </c>
      <c r="BA25" s="110">
        <v>427546</v>
      </c>
      <c r="BB25" s="110">
        <v>139993</v>
      </c>
      <c r="BC25" s="111" t="s">
        <v>729</v>
      </c>
      <c r="BD25" s="110">
        <v>0</v>
      </c>
      <c r="BE25" s="110">
        <v>1270071</v>
      </c>
      <c r="BF25" s="110">
        <f t="shared" si="11"/>
        <v>12787792</v>
      </c>
      <c r="BG25" s="110">
        <f t="shared" si="12"/>
        <v>0</v>
      </c>
      <c r="BH25" s="110">
        <f t="shared" si="13"/>
        <v>0</v>
      </c>
      <c r="BI25" s="110">
        <v>0</v>
      </c>
      <c r="BJ25" s="110">
        <v>0</v>
      </c>
      <c r="BK25" s="110">
        <v>0</v>
      </c>
      <c r="BL25" s="110">
        <v>0</v>
      </c>
      <c r="BM25" s="110">
        <v>0</v>
      </c>
      <c r="BN25" s="111" t="s">
        <v>729</v>
      </c>
      <c r="BO25" s="110">
        <f t="shared" si="14"/>
        <v>696503</v>
      </c>
      <c r="BP25" s="110">
        <f t="shared" si="15"/>
        <v>125743</v>
      </c>
      <c r="BQ25" s="110">
        <v>61899</v>
      </c>
      <c r="BR25" s="110">
        <v>0</v>
      </c>
      <c r="BS25" s="110">
        <v>63844</v>
      </c>
      <c r="BT25" s="110">
        <v>0</v>
      </c>
      <c r="BU25" s="110">
        <f t="shared" si="16"/>
        <v>302461</v>
      </c>
      <c r="BV25" s="110">
        <v>0</v>
      </c>
      <c r="BW25" s="110">
        <v>302461</v>
      </c>
      <c r="BX25" s="110">
        <v>0</v>
      </c>
      <c r="BY25" s="110">
        <v>0</v>
      </c>
      <c r="BZ25" s="110">
        <f t="shared" si="17"/>
        <v>268299</v>
      </c>
      <c r="CA25" s="110">
        <v>2415</v>
      </c>
      <c r="CB25" s="110">
        <v>7945</v>
      </c>
      <c r="CC25" s="110">
        <v>54796</v>
      </c>
      <c r="CD25" s="110">
        <v>203143</v>
      </c>
      <c r="CE25" s="111" t="s">
        <v>729</v>
      </c>
      <c r="CF25" s="110">
        <v>0</v>
      </c>
      <c r="CG25" s="110">
        <v>101548</v>
      </c>
      <c r="CH25" s="110">
        <f t="shared" si="18"/>
        <v>798051</v>
      </c>
      <c r="CI25" s="110">
        <f t="shared" ref="CI25:CO25" si="77">SUM(AE25,+BG25)</f>
        <v>8714477</v>
      </c>
      <c r="CJ25" s="110">
        <f t="shared" si="77"/>
        <v>8697487</v>
      </c>
      <c r="CK25" s="110">
        <f t="shared" si="77"/>
        <v>0</v>
      </c>
      <c r="CL25" s="110">
        <f t="shared" si="77"/>
        <v>7495689</v>
      </c>
      <c r="CM25" s="110">
        <f t="shared" si="77"/>
        <v>1161098</v>
      </c>
      <c r="CN25" s="110">
        <f t="shared" si="77"/>
        <v>40700</v>
      </c>
      <c r="CO25" s="110">
        <f t="shared" si="77"/>
        <v>16990</v>
      </c>
      <c r="CP25" s="111" t="s">
        <v>729</v>
      </c>
      <c r="CQ25" s="110">
        <f t="shared" ref="CQ25:DF25" si="78">SUM(AM25,+BO25)</f>
        <v>3499747</v>
      </c>
      <c r="CR25" s="110">
        <f t="shared" si="78"/>
        <v>514531</v>
      </c>
      <c r="CS25" s="110">
        <f t="shared" si="78"/>
        <v>354622</v>
      </c>
      <c r="CT25" s="110">
        <f t="shared" si="78"/>
        <v>0</v>
      </c>
      <c r="CU25" s="110">
        <f t="shared" si="78"/>
        <v>159909</v>
      </c>
      <c r="CV25" s="110">
        <f t="shared" si="78"/>
        <v>0</v>
      </c>
      <c r="CW25" s="110">
        <f t="shared" si="78"/>
        <v>1149352</v>
      </c>
      <c r="CX25" s="110">
        <f t="shared" si="78"/>
        <v>0</v>
      </c>
      <c r="CY25" s="110">
        <f t="shared" si="78"/>
        <v>1146172</v>
      </c>
      <c r="CZ25" s="110">
        <f t="shared" si="78"/>
        <v>3180</v>
      </c>
      <c r="DA25" s="110">
        <f t="shared" si="78"/>
        <v>0</v>
      </c>
      <c r="DB25" s="110">
        <f t="shared" si="78"/>
        <v>1835864</v>
      </c>
      <c r="DC25" s="110">
        <f t="shared" si="78"/>
        <v>185188</v>
      </c>
      <c r="DD25" s="110">
        <f t="shared" si="78"/>
        <v>825198</v>
      </c>
      <c r="DE25" s="110">
        <f t="shared" si="78"/>
        <v>482342</v>
      </c>
      <c r="DF25" s="110">
        <f t="shared" si="78"/>
        <v>343136</v>
      </c>
      <c r="DG25" s="111" t="s">
        <v>729</v>
      </c>
      <c r="DH25" s="110">
        <f t="shared" si="28"/>
        <v>0</v>
      </c>
      <c r="DI25" s="110">
        <f t="shared" si="29"/>
        <v>1371619</v>
      </c>
      <c r="DJ25" s="110">
        <f t="shared" si="30"/>
        <v>13585843</v>
      </c>
    </row>
    <row r="26" spans="1:114" s="112" customFormat="1" ht="12" customHeight="1">
      <c r="A26" s="108" t="s">
        <v>501</v>
      </c>
      <c r="B26" s="109" t="s">
        <v>502</v>
      </c>
      <c r="C26" s="108" t="s">
        <v>362</v>
      </c>
      <c r="D26" s="110">
        <f t="shared" si="0"/>
        <v>10779207</v>
      </c>
      <c r="E26" s="110">
        <f t="shared" si="1"/>
        <v>10524365</v>
      </c>
      <c r="F26" s="110">
        <v>2462082</v>
      </c>
      <c r="G26" s="110">
        <v>0</v>
      </c>
      <c r="H26" s="110">
        <v>4700700</v>
      </c>
      <c r="I26" s="110">
        <v>2292503</v>
      </c>
      <c r="J26" s="110">
        <v>8270400</v>
      </c>
      <c r="K26" s="110">
        <v>1069080</v>
      </c>
      <c r="L26" s="110">
        <v>254842</v>
      </c>
      <c r="M26" s="110">
        <f t="shared" si="2"/>
        <v>920369</v>
      </c>
      <c r="N26" s="110">
        <f t="shared" si="3"/>
        <v>668297</v>
      </c>
      <c r="O26" s="110">
        <v>0</v>
      </c>
      <c r="P26" s="110">
        <v>0</v>
      </c>
      <c r="Q26" s="110">
        <v>50700</v>
      </c>
      <c r="R26" s="110">
        <v>497670</v>
      </c>
      <c r="S26" s="110">
        <v>2523608</v>
      </c>
      <c r="T26" s="110">
        <v>119927</v>
      </c>
      <c r="U26" s="110">
        <v>252072</v>
      </c>
      <c r="V26" s="110">
        <f t="shared" ref="V26:AD26" si="79">+SUM(D26,M26)</f>
        <v>11699576</v>
      </c>
      <c r="W26" s="110">
        <f t="shared" si="79"/>
        <v>11192662</v>
      </c>
      <c r="X26" s="110">
        <f t="shared" si="79"/>
        <v>2462082</v>
      </c>
      <c r="Y26" s="110">
        <f t="shared" si="79"/>
        <v>0</v>
      </c>
      <c r="Z26" s="110">
        <f t="shared" si="79"/>
        <v>4751400</v>
      </c>
      <c r="AA26" s="110">
        <f t="shared" si="79"/>
        <v>2790173</v>
      </c>
      <c r="AB26" s="110">
        <f t="shared" si="79"/>
        <v>10794008</v>
      </c>
      <c r="AC26" s="110">
        <f t="shared" si="79"/>
        <v>1189007</v>
      </c>
      <c r="AD26" s="110">
        <f t="shared" si="79"/>
        <v>506914</v>
      </c>
      <c r="AE26" s="110">
        <f t="shared" si="5"/>
        <v>9292914</v>
      </c>
      <c r="AF26" s="110">
        <f t="shared" si="6"/>
        <v>9172743</v>
      </c>
      <c r="AG26" s="110">
        <v>0</v>
      </c>
      <c r="AH26" s="110">
        <v>9172743</v>
      </c>
      <c r="AI26" s="110">
        <v>0</v>
      </c>
      <c r="AJ26" s="110">
        <v>0</v>
      </c>
      <c r="AK26" s="110">
        <v>120171</v>
      </c>
      <c r="AL26" s="111" t="s">
        <v>729</v>
      </c>
      <c r="AM26" s="110">
        <f t="shared" si="7"/>
        <v>8257439</v>
      </c>
      <c r="AN26" s="110">
        <f t="shared" si="8"/>
        <v>1247860</v>
      </c>
      <c r="AO26" s="110">
        <v>806480</v>
      </c>
      <c r="AP26" s="110">
        <v>0</v>
      </c>
      <c r="AQ26" s="110">
        <v>419905</v>
      </c>
      <c r="AR26" s="110">
        <v>21475</v>
      </c>
      <c r="AS26" s="110">
        <f t="shared" si="9"/>
        <v>3770954</v>
      </c>
      <c r="AT26" s="110">
        <v>0</v>
      </c>
      <c r="AU26" s="110">
        <v>3676248</v>
      </c>
      <c r="AV26" s="110">
        <v>94706</v>
      </c>
      <c r="AW26" s="110">
        <v>0</v>
      </c>
      <c r="AX26" s="110">
        <f t="shared" si="10"/>
        <v>3225883</v>
      </c>
      <c r="AY26" s="110">
        <v>206948</v>
      </c>
      <c r="AZ26" s="110">
        <v>2626715</v>
      </c>
      <c r="BA26" s="110">
        <v>344080</v>
      </c>
      <c r="BB26" s="110">
        <v>48140</v>
      </c>
      <c r="BC26" s="111" t="s">
        <v>729</v>
      </c>
      <c r="BD26" s="110">
        <v>12742</v>
      </c>
      <c r="BE26" s="110">
        <v>1499254</v>
      </c>
      <c r="BF26" s="110">
        <f t="shared" si="11"/>
        <v>19049607</v>
      </c>
      <c r="BG26" s="110">
        <f t="shared" si="12"/>
        <v>179313</v>
      </c>
      <c r="BH26" s="110">
        <f t="shared" si="13"/>
        <v>178047</v>
      </c>
      <c r="BI26" s="110">
        <v>67716</v>
      </c>
      <c r="BJ26" s="110">
        <v>105654</v>
      </c>
      <c r="BK26" s="110">
        <v>0</v>
      </c>
      <c r="BL26" s="110">
        <v>4677</v>
      </c>
      <c r="BM26" s="110">
        <v>1266</v>
      </c>
      <c r="BN26" s="111" t="s">
        <v>729</v>
      </c>
      <c r="BO26" s="110">
        <f t="shared" si="14"/>
        <v>3091413</v>
      </c>
      <c r="BP26" s="110">
        <f t="shared" si="15"/>
        <v>564673</v>
      </c>
      <c r="BQ26" s="110">
        <v>376088</v>
      </c>
      <c r="BR26" s="110">
        <v>7137</v>
      </c>
      <c r="BS26" s="110">
        <v>181448</v>
      </c>
      <c r="BT26" s="110">
        <v>0</v>
      </c>
      <c r="BU26" s="110">
        <f t="shared" si="16"/>
        <v>1833334</v>
      </c>
      <c r="BV26" s="110">
        <v>46358</v>
      </c>
      <c r="BW26" s="110">
        <v>1783935</v>
      </c>
      <c r="BX26" s="110">
        <v>3041</v>
      </c>
      <c r="BY26" s="110">
        <v>0</v>
      </c>
      <c r="BZ26" s="110">
        <f t="shared" si="17"/>
        <v>692903</v>
      </c>
      <c r="CA26" s="110">
        <v>154161</v>
      </c>
      <c r="CB26" s="110">
        <v>476469</v>
      </c>
      <c r="CC26" s="110">
        <v>48301</v>
      </c>
      <c r="CD26" s="110">
        <v>13972</v>
      </c>
      <c r="CE26" s="111" t="s">
        <v>729</v>
      </c>
      <c r="CF26" s="110">
        <v>503</v>
      </c>
      <c r="CG26" s="110">
        <v>173251</v>
      </c>
      <c r="CH26" s="110">
        <f t="shared" si="18"/>
        <v>3443977</v>
      </c>
      <c r="CI26" s="110">
        <f t="shared" ref="CI26:CO26" si="80">SUM(AE26,+BG26)</f>
        <v>9472227</v>
      </c>
      <c r="CJ26" s="110">
        <f t="shared" si="80"/>
        <v>9350790</v>
      </c>
      <c r="CK26" s="110">
        <f t="shared" si="80"/>
        <v>67716</v>
      </c>
      <c r="CL26" s="110">
        <f t="shared" si="80"/>
        <v>9278397</v>
      </c>
      <c r="CM26" s="110">
        <f t="shared" si="80"/>
        <v>0</v>
      </c>
      <c r="CN26" s="110">
        <f t="shared" si="80"/>
        <v>4677</v>
      </c>
      <c r="CO26" s="110">
        <f t="shared" si="80"/>
        <v>121437</v>
      </c>
      <c r="CP26" s="111" t="s">
        <v>729</v>
      </c>
      <c r="CQ26" s="110">
        <f t="shared" ref="CQ26:DF26" si="81">SUM(AM26,+BO26)</f>
        <v>11348852</v>
      </c>
      <c r="CR26" s="110">
        <f t="shared" si="81"/>
        <v>1812533</v>
      </c>
      <c r="CS26" s="110">
        <f t="shared" si="81"/>
        <v>1182568</v>
      </c>
      <c r="CT26" s="110">
        <f t="shared" si="81"/>
        <v>7137</v>
      </c>
      <c r="CU26" s="110">
        <f t="shared" si="81"/>
        <v>601353</v>
      </c>
      <c r="CV26" s="110">
        <f t="shared" si="81"/>
        <v>21475</v>
      </c>
      <c r="CW26" s="110">
        <f t="shared" si="81"/>
        <v>5604288</v>
      </c>
      <c r="CX26" s="110">
        <f t="shared" si="81"/>
        <v>46358</v>
      </c>
      <c r="CY26" s="110">
        <f t="shared" si="81"/>
        <v>5460183</v>
      </c>
      <c r="CZ26" s="110">
        <f t="shared" si="81"/>
        <v>97747</v>
      </c>
      <c r="DA26" s="110">
        <f t="shared" si="81"/>
        <v>0</v>
      </c>
      <c r="DB26" s="110">
        <f t="shared" si="81"/>
        <v>3918786</v>
      </c>
      <c r="DC26" s="110">
        <f t="shared" si="81"/>
        <v>361109</v>
      </c>
      <c r="DD26" s="110">
        <f t="shared" si="81"/>
        <v>3103184</v>
      </c>
      <c r="DE26" s="110">
        <f t="shared" si="81"/>
        <v>392381</v>
      </c>
      <c r="DF26" s="110">
        <f t="shared" si="81"/>
        <v>62112</v>
      </c>
      <c r="DG26" s="111" t="s">
        <v>729</v>
      </c>
      <c r="DH26" s="110">
        <f t="shared" si="28"/>
        <v>13245</v>
      </c>
      <c r="DI26" s="110">
        <f t="shared" si="29"/>
        <v>1672505</v>
      </c>
      <c r="DJ26" s="110">
        <f t="shared" si="30"/>
        <v>22493584</v>
      </c>
    </row>
    <row r="27" spans="1:114" s="112" customFormat="1" ht="12" customHeight="1">
      <c r="A27" s="108" t="s">
        <v>509</v>
      </c>
      <c r="B27" s="109" t="s">
        <v>510</v>
      </c>
      <c r="C27" s="108" t="s">
        <v>356</v>
      </c>
      <c r="D27" s="110">
        <f t="shared" si="0"/>
        <v>2741186</v>
      </c>
      <c r="E27" s="110">
        <f t="shared" si="1"/>
        <v>2685562</v>
      </c>
      <c r="F27" s="110">
        <v>573496</v>
      </c>
      <c r="G27" s="110">
        <v>0</v>
      </c>
      <c r="H27" s="110">
        <v>860000</v>
      </c>
      <c r="I27" s="110">
        <v>656675</v>
      </c>
      <c r="J27" s="110">
        <v>4535834</v>
      </c>
      <c r="K27" s="110">
        <v>595391</v>
      </c>
      <c r="L27" s="110">
        <v>55624</v>
      </c>
      <c r="M27" s="110">
        <f t="shared" si="2"/>
        <v>255243</v>
      </c>
      <c r="N27" s="110">
        <f t="shared" si="3"/>
        <v>95713</v>
      </c>
      <c r="O27" s="110">
        <v>0</v>
      </c>
      <c r="P27" s="110">
        <v>0</v>
      </c>
      <c r="Q27" s="110">
        <v>0</v>
      </c>
      <c r="R27" s="110">
        <v>75463</v>
      </c>
      <c r="S27" s="110">
        <v>1692683</v>
      </c>
      <c r="T27" s="110">
        <v>20250</v>
      </c>
      <c r="U27" s="110">
        <v>159530</v>
      </c>
      <c r="V27" s="110">
        <f>+SUM(D27,M27)</f>
        <v>2996429</v>
      </c>
      <c r="W27" s="110">
        <f>+SUM(E27,N27)</f>
        <v>2781275</v>
      </c>
      <c r="X27" s="110">
        <f>+SUM(F27,O27)</f>
        <v>573496</v>
      </c>
      <c r="Y27" s="110">
        <f t="shared" ref="Y27:AD27" si="82">+SUM(G27,P27)</f>
        <v>0</v>
      </c>
      <c r="Z27" s="110">
        <f t="shared" si="82"/>
        <v>860000</v>
      </c>
      <c r="AA27" s="110">
        <f t="shared" si="82"/>
        <v>732138</v>
      </c>
      <c r="AB27" s="110">
        <f t="shared" si="82"/>
        <v>6228517</v>
      </c>
      <c r="AC27" s="110">
        <f t="shared" si="82"/>
        <v>615641</v>
      </c>
      <c r="AD27" s="110">
        <f t="shared" si="82"/>
        <v>215154</v>
      </c>
      <c r="AE27" s="110">
        <f t="shared" si="5"/>
        <v>2107367</v>
      </c>
      <c r="AF27" s="110">
        <f t="shared" si="6"/>
        <v>2087261</v>
      </c>
      <c r="AG27" s="110">
        <v>0</v>
      </c>
      <c r="AH27" s="110">
        <v>2027572</v>
      </c>
      <c r="AI27" s="110">
        <v>59689</v>
      </c>
      <c r="AJ27" s="110">
        <v>0</v>
      </c>
      <c r="AK27" s="110">
        <v>20106</v>
      </c>
      <c r="AL27" s="111" t="s">
        <v>729</v>
      </c>
      <c r="AM27" s="110">
        <f t="shared" si="7"/>
        <v>4763074</v>
      </c>
      <c r="AN27" s="110">
        <f t="shared" si="8"/>
        <v>663157</v>
      </c>
      <c r="AO27" s="110">
        <v>525184</v>
      </c>
      <c r="AP27" s="110">
        <v>0</v>
      </c>
      <c r="AQ27" s="110">
        <v>137973</v>
      </c>
      <c r="AR27" s="110">
        <v>0</v>
      </c>
      <c r="AS27" s="110">
        <f t="shared" si="9"/>
        <v>1677864</v>
      </c>
      <c r="AT27" s="110">
        <v>0</v>
      </c>
      <c r="AU27" s="110">
        <v>1663696</v>
      </c>
      <c r="AV27" s="110">
        <v>14168</v>
      </c>
      <c r="AW27" s="110">
        <v>12229</v>
      </c>
      <c r="AX27" s="110">
        <f t="shared" si="10"/>
        <v>2403320</v>
      </c>
      <c r="AY27" s="110">
        <v>16753</v>
      </c>
      <c r="AZ27" s="110">
        <v>2257721</v>
      </c>
      <c r="BA27" s="110">
        <v>111099</v>
      </c>
      <c r="BB27" s="110">
        <v>17747</v>
      </c>
      <c r="BC27" s="111" t="s">
        <v>729</v>
      </c>
      <c r="BD27" s="110">
        <v>6504</v>
      </c>
      <c r="BE27" s="110">
        <v>406579</v>
      </c>
      <c r="BF27" s="110">
        <f t="shared" si="11"/>
        <v>7277020</v>
      </c>
      <c r="BG27" s="110">
        <f t="shared" si="12"/>
        <v>86443</v>
      </c>
      <c r="BH27" s="110">
        <f t="shared" si="13"/>
        <v>82771</v>
      </c>
      <c r="BI27" s="110">
        <v>0</v>
      </c>
      <c r="BJ27" s="110">
        <v>82771</v>
      </c>
      <c r="BK27" s="110">
        <v>0</v>
      </c>
      <c r="BL27" s="110">
        <v>0</v>
      </c>
      <c r="BM27" s="110">
        <v>3672</v>
      </c>
      <c r="BN27" s="111" t="s">
        <v>729</v>
      </c>
      <c r="BO27" s="110">
        <f t="shared" si="14"/>
        <v>1375950</v>
      </c>
      <c r="BP27" s="110">
        <f t="shared" si="15"/>
        <v>419978</v>
      </c>
      <c r="BQ27" s="110">
        <v>239474</v>
      </c>
      <c r="BR27" s="110">
        <v>0</v>
      </c>
      <c r="BS27" s="110">
        <v>180504</v>
      </c>
      <c r="BT27" s="110">
        <v>0</v>
      </c>
      <c r="BU27" s="110">
        <f t="shared" si="16"/>
        <v>602274</v>
      </c>
      <c r="BV27" s="110">
        <v>0</v>
      </c>
      <c r="BW27" s="110">
        <v>585070</v>
      </c>
      <c r="BX27" s="110">
        <v>17204</v>
      </c>
      <c r="BY27" s="110">
        <v>1675</v>
      </c>
      <c r="BZ27" s="110">
        <f t="shared" si="17"/>
        <v>346169</v>
      </c>
      <c r="CA27" s="110">
        <v>0</v>
      </c>
      <c r="CB27" s="110">
        <v>323203</v>
      </c>
      <c r="CC27" s="110">
        <v>19883</v>
      </c>
      <c r="CD27" s="110">
        <v>3083</v>
      </c>
      <c r="CE27" s="111" t="s">
        <v>729</v>
      </c>
      <c r="CF27" s="110">
        <v>5854</v>
      </c>
      <c r="CG27" s="110">
        <v>485533</v>
      </c>
      <c r="CH27" s="110">
        <f t="shared" si="18"/>
        <v>1947926</v>
      </c>
      <c r="CI27" s="110">
        <f t="shared" ref="CI27:CO27" si="83">SUM(AE27,+BG27)</f>
        <v>2193810</v>
      </c>
      <c r="CJ27" s="110">
        <f t="shared" si="83"/>
        <v>2170032</v>
      </c>
      <c r="CK27" s="110">
        <f t="shared" si="83"/>
        <v>0</v>
      </c>
      <c r="CL27" s="110">
        <f t="shared" si="83"/>
        <v>2110343</v>
      </c>
      <c r="CM27" s="110">
        <f t="shared" si="83"/>
        <v>59689</v>
      </c>
      <c r="CN27" s="110">
        <f t="shared" si="83"/>
        <v>0</v>
      </c>
      <c r="CO27" s="110">
        <f t="shared" si="83"/>
        <v>23778</v>
      </c>
      <c r="CP27" s="111" t="s">
        <v>729</v>
      </c>
      <c r="CQ27" s="110">
        <f t="shared" ref="CQ27:DE27" si="84">SUM(AM27,+BO27)</f>
        <v>6139024</v>
      </c>
      <c r="CR27" s="110">
        <f t="shared" si="84"/>
        <v>1083135</v>
      </c>
      <c r="CS27" s="110">
        <f t="shared" si="84"/>
        <v>764658</v>
      </c>
      <c r="CT27" s="110">
        <f t="shared" si="84"/>
        <v>0</v>
      </c>
      <c r="CU27" s="110">
        <f t="shared" si="84"/>
        <v>318477</v>
      </c>
      <c r="CV27" s="110">
        <f t="shared" si="84"/>
        <v>0</v>
      </c>
      <c r="CW27" s="110">
        <f t="shared" si="84"/>
        <v>2280138</v>
      </c>
      <c r="CX27" s="110">
        <f t="shared" si="84"/>
        <v>0</v>
      </c>
      <c r="CY27" s="110">
        <f t="shared" si="84"/>
        <v>2248766</v>
      </c>
      <c r="CZ27" s="110">
        <f t="shared" si="84"/>
        <v>31372</v>
      </c>
      <c r="DA27" s="110">
        <f t="shared" si="84"/>
        <v>13904</v>
      </c>
      <c r="DB27" s="110">
        <f t="shared" si="84"/>
        <v>2749489</v>
      </c>
      <c r="DC27" s="110">
        <f t="shared" si="84"/>
        <v>16753</v>
      </c>
      <c r="DD27" s="110">
        <f t="shared" si="84"/>
        <v>2580924</v>
      </c>
      <c r="DE27" s="110">
        <f t="shared" si="84"/>
        <v>130982</v>
      </c>
      <c r="DF27" s="110">
        <f>SUM(BB27,+CD27)</f>
        <v>20830</v>
      </c>
      <c r="DG27" s="111" t="s">
        <v>729</v>
      </c>
      <c r="DH27" s="110">
        <f t="shared" si="28"/>
        <v>12358</v>
      </c>
      <c r="DI27" s="110">
        <f t="shared" si="29"/>
        <v>892112</v>
      </c>
      <c r="DJ27" s="110">
        <f t="shared" si="30"/>
        <v>9224946</v>
      </c>
    </row>
    <row r="28" spans="1:114" s="112" customFormat="1" ht="12" customHeight="1">
      <c r="A28" s="108" t="s">
        <v>518</v>
      </c>
      <c r="B28" s="109" t="s">
        <v>520</v>
      </c>
      <c r="C28" s="108" t="s">
        <v>356</v>
      </c>
      <c r="D28" s="110">
        <f t="shared" si="0"/>
        <v>2007913</v>
      </c>
      <c r="E28" s="110">
        <f t="shared" si="1"/>
        <v>1912587</v>
      </c>
      <c r="F28" s="110">
        <v>132001</v>
      </c>
      <c r="G28" s="110">
        <v>0</v>
      </c>
      <c r="H28" s="110">
        <v>285300</v>
      </c>
      <c r="I28" s="110">
        <v>1020549</v>
      </c>
      <c r="J28" s="110">
        <v>5616273</v>
      </c>
      <c r="K28" s="110">
        <v>474737</v>
      </c>
      <c r="L28" s="110">
        <v>95326</v>
      </c>
      <c r="M28" s="110">
        <f t="shared" si="2"/>
        <v>19353</v>
      </c>
      <c r="N28" s="110">
        <f t="shared" si="3"/>
        <v>61266</v>
      </c>
      <c r="O28" s="110">
        <v>0</v>
      </c>
      <c r="P28" s="110">
        <v>0</v>
      </c>
      <c r="Q28" s="110">
        <v>0</v>
      </c>
      <c r="R28" s="110">
        <v>112</v>
      </c>
      <c r="S28" s="110">
        <v>2506497</v>
      </c>
      <c r="T28" s="110">
        <v>61154</v>
      </c>
      <c r="U28" s="110">
        <v>-41913</v>
      </c>
      <c r="V28" s="110">
        <f t="shared" ref="V28:AD28" si="85">+SUM(D28,M28)</f>
        <v>2027266</v>
      </c>
      <c r="W28" s="110">
        <f t="shared" si="85"/>
        <v>1973853</v>
      </c>
      <c r="X28" s="110">
        <f t="shared" si="85"/>
        <v>132001</v>
      </c>
      <c r="Y28" s="110">
        <f t="shared" si="85"/>
        <v>0</v>
      </c>
      <c r="Z28" s="110">
        <f t="shared" si="85"/>
        <v>285300</v>
      </c>
      <c r="AA28" s="110">
        <f t="shared" si="85"/>
        <v>1020661</v>
      </c>
      <c r="AB28" s="110">
        <f t="shared" si="85"/>
        <v>8122770</v>
      </c>
      <c r="AC28" s="110">
        <f t="shared" si="85"/>
        <v>535891</v>
      </c>
      <c r="AD28" s="110">
        <f t="shared" si="85"/>
        <v>53413</v>
      </c>
      <c r="AE28" s="110">
        <f t="shared" si="5"/>
        <v>1098967</v>
      </c>
      <c r="AF28" s="110">
        <f t="shared" si="6"/>
        <v>1030143</v>
      </c>
      <c r="AG28" s="110">
        <v>0</v>
      </c>
      <c r="AH28" s="110">
        <v>1007895</v>
      </c>
      <c r="AI28" s="110">
        <v>22248</v>
      </c>
      <c r="AJ28" s="110">
        <v>0</v>
      </c>
      <c r="AK28" s="110">
        <v>68824</v>
      </c>
      <c r="AL28" s="111" t="s">
        <v>729</v>
      </c>
      <c r="AM28" s="110">
        <f t="shared" si="7"/>
        <v>6058572</v>
      </c>
      <c r="AN28" s="110">
        <f t="shared" si="8"/>
        <v>631241</v>
      </c>
      <c r="AO28" s="110">
        <v>369359</v>
      </c>
      <c r="AP28" s="110">
        <v>0</v>
      </c>
      <c r="AQ28" s="110">
        <v>261882</v>
      </c>
      <c r="AR28" s="110">
        <v>0</v>
      </c>
      <c r="AS28" s="110">
        <f t="shared" si="9"/>
        <v>1438803</v>
      </c>
      <c r="AT28" s="110">
        <v>22571</v>
      </c>
      <c r="AU28" s="110">
        <v>1309190</v>
      </c>
      <c r="AV28" s="110">
        <v>107042</v>
      </c>
      <c r="AW28" s="110">
        <v>0</v>
      </c>
      <c r="AX28" s="110">
        <f t="shared" si="10"/>
        <v>3988021</v>
      </c>
      <c r="AY28" s="110">
        <v>128183</v>
      </c>
      <c r="AZ28" s="110">
        <v>3667194</v>
      </c>
      <c r="BA28" s="110">
        <v>92570</v>
      </c>
      <c r="BB28" s="110">
        <v>100074</v>
      </c>
      <c r="BC28" s="111" t="s">
        <v>729</v>
      </c>
      <c r="BD28" s="110">
        <v>507</v>
      </c>
      <c r="BE28" s="110">
        <v>466647</v>
      </c>
      <c r="BF28" s="110">
        <f t="shared" si="11"/>
        <v>7624186</v>
      </c>
      <c r="BG28" s="110">
        <f t="shared" si="12"/>
        <v>289092</v>
      </c>
      <c r="BH28" s="110">
        <f t="shared" si="13"/>
        <v>289092</v>
      </c>
      <c r="BI28" s="110">
        <v>0</v>
      </c>
      <c r="BJ28" s="110">
        <v>289092</v>
      </c>
      <c r="BK28" s="110">
        <v>0</v>
      </c>
      <c r="BL28" s="110">
        <v>0</v>
      </c>
      <c r="BM28" s="110">
        <v>0</v>
      </c>
      <c r="BN28" s="111" t="s">
        <v>729</v>
      </c>
      <c r="BO28" s="110">
        <f t="shared" si="14"/>
        <v>2177014</v>
      </c>
      <c r="BP28" s="110">
        <f t="shared" si="15"/>
        <v>237716</v>
      </c>
      <c r="BQ28" s="110">
        <v>110788</v>
      </c>
      <c r="BR28" s="110">
        <v>0</v>
      </c>
      <c r="BS28" s="110">
        <v>126928</v>
      </c>
      <c r="BT28" s="110">
        <v>0</v>
      </c>
      <c r="BU28" s="110">
        <f t="shared" si="16"/>
        <v>994165</v>
      </c>
      <c r="BV28" s="110">
        <v>0</v>
      </c>
      <c r="BW28" s="110">
        <v>988695</v>
      </c>
      <c r="BX28" s="110">
        <v>5470</v>
      </c>
      <c r="BY28" s="110">
        <v>0</v>
      </c>
      <c r="BZ28" s="110">
        <f t="shared" si="17"/>
        <v>945133</v>
      </c>
      <c r="CA28" s="110">
        <v>0</v>
      </c>
      <c r="CB28" s="110">
        <v>911760</v>
      </c>
      <c r="CC28" s="110">
        <v>143</v>
      </c>
      <c r="CD28" s="110">
        <v>33230</v>
      </c>
      <c r="CE28" s="111" t="s">
        <v>729</v>
      </c>
      <c r="CF28" s="110">
        <v>0</v>
      </c>
      <c r="CG28" s="110">
        <v>59744</v>
      </c>
      <c r="CH28" s="110">
        <f t="shared" si="18"/>
        <v>2525850</v>
      </c>
      <c r="CI28" s="110">
        <f t="shared" ref="CI28:CO28" si="86">SUM(AE28,+BG28)</f>
        <v>1388059</v>
      </c>
      <c r="CJ28" s="110">
        <f t="shared" si="86"/>
        <v>1319235</v>
      </c>
      <c r="CK28" s="110">
        <f t="shared" si="86"/>
        <v>0</v>
      </c>
      <c r="CL28" s="110">
        <f t="shared" si="86"/>
        <v>1296987</v>
      </c>
      <c r="CM28" s="110">
        <f t="shared" si="86"/>
        <v>22248</v>
      </c>
      <c r="CN28" s="110">
        <f t="shared" si="86"/>
        <v>0</v>
      </c>
      <c r="CO28" s="110">
        <f t="shared" si="86"/>
        <v>68824</v>
      </c>
      <c r="CP28" s="111" t="s">
        <v>729</v>
      </c>
      <c r="CQ28" s="110">
        <f t="shared" ref="CQ28:DF28" si="87">SUM(AM28,+BO28)</f>
        <v>8235586</v>
      </c>
      <c r="CR28" s="110">
        <f t="shared" si="87"/>
        <v>868957</v>
      </c>
      <c r="CS28" s="110">
        <f t="shared" si="87"/>
        <v>480147</v>
      </c>
      <c r="CT28" s="110">
        <f t="shared" si="87"/>
        <v>0</v>
      </c>
      <c r="CU28" s="110">
        <f t="shared" si="87"/>
        <v>388810</v>
      </c>
      <c r="CV28" s="110">
        <f t="shared" si="87"/>
        <v>0</v>
      </c>
      <c r="CW28" s="110">
        <f t="shared" si="87"/>
        <v>2432968</v>
      </c>
      <c r="CX28" s="110">
        <f t="shared" si="87"/>
        <v>22571</v>
      </c>
      <c r="CY28" s="110">
        <f t="shared" si="87"/>
        <v>2297885</v>
      </c>
      <c r="CZ28" s="110">
        <f t="shared" si="87"/>
        <v>112512</v>
      </c>
      <c r="DA28" s="110">
        <f t="shared" si="87"/>
        <v>0</v>
      </c>
      <c r="DB28" s="110">
        <f t="shared" si="87"/>
        <v>4933154</v>
      </c>
      <c r="DC28" s="110">
        <f t="shared" si="87"/>
        <v>128183</v>
      </c>
      <c r="DD28" s="110">
        <f t="shared" si="87"/>
        <v>4578954</v>
      </c>
      <c r="DE28" s="110">
        <f t="shared" si="87"/>
        <v>92713</v>
      </c>
      <c r="DF28" s="110">
        <f t="shared" si="87"/>
        <v>133304</v>
      </c>
      <c r="DG28" s="111" t="s">
        <v>729</v>
      </c>
      <c r="DH28" s="110">
        <f t="shared" si="28"/>
        <v>507</v>
      </c>
      <c r="DI28" s="110">
        <f t="shared" si="29"/>
        <v>526391</v>
      </c>
      <c r="DJ28" s="110">
        <f t="shared" si="30"/>
        <v>10150036</v>
      </c>
    </row>
    <row r="29" spans="1:114" s="112" customFormat="1" ht="12" customHeight="1">
      <c r="A29" s="108" t="s">
        <v>526</v>
      </c>
      <c r="B29" s="109" t="s">
        <v>527</v>
      </c>
      <c r="C29" s="108" t="s">
        <v>391</v>
      </c>
      <c r="D29" s="110">
        <f t="shared" si="0"/>
        <v>6954655</v>
      </c>
      <c r="E29" s="110">
        <f t="shared" si="1"/>
        <v>6215707</v>
      </c>
      <c r="F29" s="110">
        <v>918122</v>
      </c>
      <c r="G29" s="110">
        <v>0</v>
      </c>
      <c r="H29" s="110">
        <v>2327700</v>
      </c>
      <c r="I29" s="110">
        <v>2216946</v>
      </c>
      <c r="J29" s="110">
        <v>10513617</v>
      </c>
      <c r="K29" s="110">
        <v>752939</v>
      </c>
      <c r="L29" s="110">
        <v>738948</v>
      </c>
      <c r="M29" s="110">
        <f t="shared" si="2"/>
        <v>350730</v>
      </c>
      <c r="N29" s="110">
        <f t="shared" si="3"/>
        <v>264071</v>
      </c>
      <c r="O29" s="110">
        <v>0</v>
      </c>
      <c r="P29" s="110">
        <v>0</v>
      </c>
      <c r="Q29" s="110">
        <v>0</v>
      </c>
      <c r="R29" s="110">
        <v>129006</v>
      </c>
      <c r="S29" s="110">
        <v>3081089</v>
      </c>
      <c r="T29" s="110">
        <v>135065</v>
      </c>
      <c r="U29" s="110">
        <v>86659</v>
      </c>
      <c r="V29" s="110">
        <f t="shared" ref="V29:AD29" si="88">+SUM(D29,M29)</f>
        <v>7305385</v>
      </c>
      <c r="W29" s="110">
        <f t="shared" si="88"/>
        <v>6479778</v>
      </c>
      <c r="X29" s="110">
        <f t="shared" si="88"/>
        <v>918122</v>
      </c>
      <c r="Y29" s="110">
        <f t="shared" si="88"/>
        <v>0</v>
      </c>
      <c r="Z29" s="110">
        <f t="shared" si="88"/>
        <v>2327700</v>
      </c>
      <c r="AA29" s="110">
        <f t="shared" si="88"/>
        <v>2345952</v>
      </c>
      <c r="AB29" s="110">
        <f t="shared" si="88"/>
        <v>13594706</v>
      </c>
      <c r="AC29" s="110">
        <f t="shared" si="88"/>
        <v>888004</v>
      </c>
      <c r="AD29" s="110">
        <f t="shared" si="88"/>
        <v>825607</v>
      </c>
      <c r="AE29" s="110">
        <f t="shared" si="5"/>
        <v>3557690</v>
      </c>
      <c r="AF29" s="110">
        <f t="shared" si="6"/>
        <v>3538712</v>
      </c>
      <c r="AG29" s="110">
        <v>0</v>
      </c>
      <c r="AH29" s="110">
        <v>3528300</v>
      </c>
      <c r="AI29" s="110">
        <v>341</v>
      </c>
      <c r="AJ29" s="110">
        <v>10071</v>
      </c>
      <c r="AK29" s="110">
        <v>18978</v>
      </c>
      <c r="AL29" s="111" t="s">
        <v>729</v>
      </c>
      <c r="AM29" s="110">
        <f t="shared" si="7"/>
        <v>10940410</v>
      </c>
      <c r="AN29" s="110">
        <f t="shared" si="8"/>
        <v>1705019</v>
      </c>
      <c r="AO29" s="110">
        <v>1296025</v>
      </c>
      <c r="AP29" s="110">
        <v>0</v>
      </c>
      <c r="AQ29" s="110">
        <v>393694</v>
      </c>
      <c r="AR29" s="110">
        <v>15300</v>
      </c>
      <c r="AS29" s="110">
        <f t="shared" si="9"/>
        <v>3852109</v>
      </c>
      <c r="AT29" s="110">
        <v>1303</v>
      </c>
      <c r="AU29" s="110">
        <v>3757521</v>
      </c>
      <c r="AV29" s="110">
        <v>93285</v>
      </c>
      <c r="AW29" s="110">
        <v>0</v>
      </c>
      <c r="AX29" s="110">
        <f t="shared" si="10"/>
        <v>5361381</v>
      </c>
      <c r="AY29" s="110">
        <v>326698</v>
      </c>
      <c r="AZ29" s="110">
        <v>3766208</v>
      </c>
      <c r="BA29" s="110">
        <v>1153946</v>
      </c>
      <c r="BB29" s="110">
        <v>114529</v>
      </c>
      <c r="BC29" s="111" t="s">
        <v>729</v>
      </c>
      <c r="BD29" s="110">
        <v>21901</v>
      </c>
      <c r="BE29" s="110">
        <v>2970172</v>
      </c>
      <c r="BF29" s="110">
        <f t="shared" si="11"/>
        <v>17468272</v>
      </c>
      <c r="BG29" s="110">
        <f t="shared" si="12"/>
        <v>263540</v>
      </c>
      <c r="BH29" s="110">
        <f t="shared" si="13"/>
        <v>263540</v>
      </c>
      <c r="BI29" s="110">
        <v>0</v>
      </c>
      <c r="BJ29" s="110">
        <v>263540</v>
      </c>
      <c r="BK29" s="110">
        <v>0</v>
      </c>
      <c r="BL29" s="110">
        <v>0</v>
      </c>
      <c r="BM29" s="110">
        <v>0</v>
      </c>
      <c r="BN29" s="111" t="s">
        <v>729</v>
      </c>
      <c r="BO29" s="110">
        <f t="shared" si="14"/>
        <v>2644753</v>
      </c>
      <c r="BP29" s="110">
        <f t="shared" si="15"/>
        <v>573526</v>
      </c>
      <c r="BQ29" s="110">
        <v>443108</v>
      </c>
      <c r="BR29" s="110">
        <v>0</v>
      </c>
      <c r="BS29" s="110">
        <v>117587</v>
      </c>
      <c r="BT29" s="110">
        <v>12831</v>
      </c>
      <c r="BU29" s="110">
        <f t="shared" si="16"/>
        <v>1415393</v>
      </c>
      <c r="BV29" s="110">
        <v>0</v>
      </c>
      <c r="BW29" s="110">
        <v>1414405</v>
      </c>
      <c r="BX29" s="110">
        <v>988</v>
      </c>
      <c r="BY29" s="110">
        <v>0</v>
      </c>
      <c r="BZ29" s="110">
        <f t="shared" si="17"/>
        <v>655834</v>
      </c>
      <c r="CA29" s="110">
        <v>2636</v>
      </c>
      <c r="CB29" s="110">
        <v>548884</v>
      </c>
      <c r="CC29" s="110">
        <v>49306</v>
      </c>
      <c r="CD29" s="110">
        <v>55008</v>
      </c>
      <c r="CE29" s="111" t="s">
        <v>729</v>
      </c>
      <c r="CF29" s="110">
        <v>0</v>
      </c>
      <c r="CG29" s="110">
        <v>523526</v>
      </c>
      <c r="CH29" s="110">
        <f t="shared" si="18"/>
        <v>3431819</v>
      </c>
      <c r="CI29" s="110">
        <f t="shared" ref="CI29:CO29" si="89">SUM(AE29,+BG29)</f>
        <v>3821230</v>
      </c>
      <c r="CJ29" s="110">
        <f t="shared" si="89"/>
        <v>3802252</v>
      </c>
      <c r="CK29" s="110">
        <f t="shared" si="89"/>
        <v>0</v>
      </c>
      <c r="CL29" s="110">
        <f t="shared" si="89"/>
        <v>3791840</v>
      </c>
      <c r="CM29" s="110">
        <f t="shared" si="89"/>
        <v>341</v>
      </c>
      <c r="CN29" s="110">
        <f t="shared" si="89"/>
        <v>10071</v>
      </c>
      <c r="CO29" s="110">
        <f t="shared" si="89"/>
        <v>18978</v>
      </c>
      <c r="CP29" s="111" t="s">
        <v>729</v>
      </c>
      <c r="CQ29" s="110">
        <f t="shared" ref="CQ29:DF29" si="90">SUM(AM29,+BO29)</f>
        <v>13585163</v>
      </c>
      <c r="CR29" s="110">
        <f t="shared" si="90"/>
        <v>2278545</v>
      </c>
      <c r="CS29" s="110">
        <f t="shared" si="90"/>
        <v>1739133</v>
      </c>
      <c r="CT29" s="110">
        <f t="shared" si="90"/>
        <v>0</v>
      </c>
      <c r="CU29" s="110">
        <f t="shared" si="90"/>
        <v>511281</v>
      </c>
      <c r="CV29" s="110">
        <f t="shared" si="90"/>
        <v>28131</v>
      </c>
      <c r="CW29" s="110">
        <f t="shared" si="90"/>
        <v>5267502</v>
      </c>
      <c r="CX29" s="110">
        <f t="shared" si="90"/>
        <v>1303</v>
      </c>
      <c r="CY29" s="110">
        <f t="shared" si="90"/>
        <v>5171926</v>
      </c>
      <c r="CZ29" s="110">
        <f t="shared" si="90"/>
        <v>94273</v>
      </c>
      <c r="DA29" s="110">
        <f t="shared" si="90"/>
        <v>0</v>
      </c>
      <c r="DB29" s="110">
        <f t="shared" si="90"/>
        <v>6017215</v>
      </c>
      <c r="DC29" s="110">
        <f t="shared" si="90"/>
        <v>329334</v>
      </c>
      <c r="DD29" s="110">
        <f t="shared" si="90"/>
        <v>4315092</v>
      </c>
      <c r="DE29" s="110">
        <f t="shared" si="90"/>
        <v>1203252</v>
      </c>
      <c r="DF29" s="110">
        <f t="shared" si="90"/>
        <v>169537</v>
      </c>
      <c r="DG29" s="111" t="s">
        <v>729</v>
      </c>
      <c r="DH29" s="110">
        <f t="shared" si="28"/>
        <v>21901</v>
      </c>
      <c r="DI29" s="110">
        <f t="shared" si="29"/>
        <v>3493698</v>
      </c>
      <c r="DJ29" s="110">
        <f t="shared" si="30"/>
        <v>20900091</v>
      </c>
    </row>
    <row r="30" spans="1:114" s="112" customFormat="1" ht="12" customHeight="1">
      <c r="A30" s="108" t="s">
        <v>533</v>
      </c>
      <c r="B30" s="109" t="s">
        <v>534</v>
      </c>
      <c r="C30" s="108" t="s">
        <v>359</v>
      </c>
      <c r="D30" s="110">
        <f t="shared" si="0"/>
        <v>1211122</v>
      </c>
      <c r="E30" s="110">
        <f t="shared" si="1"/>
        <v>1135223</v>
      </c>
      <c r="F30" s="110">
        <v>0</v>
      </c>
      <c r="G30" s="110">
        <v>0</v>
      </c>
      <c r="H30" s="110">
        <v>0</v>
      </c>
      <c r="I30" s="110">
        <v>943695</v>
      </c>
      <c r="J30" s="110">
        <v>4988594</v>
      </c>
      <c r="K30" s="110">
        <v>191528</v>
      </c>
      <c r="L30" s="110">
        <v>75899</v>
      </c>
      <c r="M30" s="110">
        <f t="shared" si="2"/>
        <v>172781</v>
      </c>
      <c r="N30" s="110">
        <f t="shared" si="3"/>
        <v>18456</v>
      </c>
      <c r="O30" s="110">
        <v>0</v>
      </c>
      <c r="P30" s="110">
        <v>0</v>
      </c>
      <c r="Q30" s="110">
        <v>0</v>
      </c>
      <c r="R30" s="110">
        <v>18082</v>
      </c>
      <c r="S30" s="110">
        <v>2051606</v>
      </c>
      <c r="T30" s="110">
        <v>374</v>
      </c>
      <c r="U30" s="110">
        <v>154325</v>
      </c>
      <c r="V30" s="110">
        <f t="shared" ref="V30:AD30" si="91">+SUM(D30,M30)</f>
        <v>1383903</v>
      </c>
      <c r="W30" s="110">
        <f t="shared" si="91"/>
        <v>1153679</v>
      </c>
      <c r="X30" s="110">
        <f t="shared" si="91"/>
        <v>0</v>
      </c>
      <c r="Y30" s="110">
        <f t="shared" si="91"/>
        <v>0</v>
      </c>
      <c r="Z30" s="110">
        <f t="shared" si="91"/>
        <v>0</v>
      </c>
      <c r="AA30" s="110">
        <f t="shared" si="91"/>
        <v>961777</v>
      </c>
      <c r="AB30" s="110">
        <f t="shared" si="91"/>
        <v>7040200</v>
      </c>
      <c r="AC30" s="110">
        <f t="shared" si="91"/>
        <v>191902</v>
      </c>
      <c r="AD30" s="110">
        <f t="shared" si="91"/>
        <v>230224</v>
      </c>
      <c r="AE30" s="110">
        <f t="shared" si="5"/>
        <v>193131</v>
      </c>
      <c r="AF30" s="110">
        <f t="shared" si="6"/>
        <v>158015</v>
      </c>
      <c r="AG30" s="110">
        <v>397</v>
      </c>
      <c r="AH30" s="110">
        <v>157618</v>
      </c>
      <c r="AI30" s="110">
        <v>0</v>
      </c>
      <c r="AJ30" s="110">
        <v>0</v>
      </c>
      <c r="AK30" s="110">
        <v>35116</v>
      </c>
      <c r="AL30" s="111" t="s">
        <v>729</v>
      </c>
      <c r="AM30" s="110">
        <f t="shared" si="7"/>
        <v>5731648</v>
      </c>
      <c r="AN30" s="110">
        <f t="shared" si="8"/>
        <v>2396235</v>
      </c>
      <c r="AO30" s="110">
        <v>418186</v>
      </c>
      <c r="AP30" s="110">
        <v>120058</v>
      </c>
      <c r="AQ30" s="110">
        <v>1841885</v>
      </c>
      <c r="AR30" s="110">
        <v>16106</v>
      </c>
      <c r="AS30" s="110">
        <f t="shared" si="9"/>
        <v>812888</v>
      </c>
      <c r="AT30" s="110">
        <v>85459</v>
      </c>
      <c r="AU30" s="110">
        <v>685285</v>
      </c>
      <c r="AV30" s="110">
        <v>42144</v>
      </c>
      <c r="AW30" s="110">
        <v>8914</v>
      </c>
      <c r="AX30" s="110">
        <f t="shared" si="10"/>
        <v>2511111</v>
      </c>
      <c r="AY30" s="110">
        <v>385027</v>
      </c>
      <c r="AZ30" s="110">
        <v>2110130</v>
      </c>
      <c r="BA30" s="110">
        <v>3245</v>
      </c>
      <c r="BB30" s="110">
        <v>12709</v>
      </c>
      <c r="BC30" s="111" t="s">
        <v>729</v>
      </c>
      <c r="BD30" s="110">
        <v>2500</v>
      </c>
      <c r="BE30" s="110">
        <v>274937</v>
      </c>
      <c r="BF30" s="110">
        <f t="shared" si="11"/>
        <v>6199716</v>
      </c>
      <c r="BG30" s="110">
        <f t="shared" si="12"/>
        <v>74509</v>
      </c>
      <c r="BH30" s="110">
        <f t="shared" si="13"/>
        <v>74509</v>
      </c>
      <c r="BI30" s="110">
        <v>66359</v>
      </c>
      <c r="BJ30" s="110">
        <v>8150</v>
      </c>
      <c r="BK30" s="110">
        <v>0</v>
      </c>
      <c r="BL30" s="110">
        <v>0</v>
      </c>
      <c r="BM30" s="110">
        <v>0</v>
      </c>
      <c r="BN30" s="111" t="s">
        <v>729</v>
      </c>
      <c r="BO30" s="110">
        <f t="shared" si="14"/>
        <v>2098115</v>
      </c>
      <c r="BP30" s="110">
        <f t="shared" si="15"/>
        <v>220088</v>
      </c>
      <c r="BQ30" s="110">
        <v>188259</v>
      </c>
      <c r="BR30" s="110">
        <v>31829</v>
      </c>
      <c r="BS30" s="110">
        <v>0</v>
      </c>
      <c r="BT30" s="110">
        <v>0</v>
      </c>
      <c r="BU30" s="110">
        <f t="shared" si="16"/>
        <v>963788</v>
      </c>
      <c r="BV30" s="110">
        <v>8477</v>
      </c>
      <c r="BW30" s="110">
        <v>907644</v>
      </c>
      <c r="BX30" s="110">
        <v>47667</v>
      </c>
      <c r="BY30" s="110">
        <v>0</v>
      </c>
      <c r="BZ30" s="110">
        <f t="shared" si="17"/>
        <v>911059</v>
      </c>
      <c r="CA30" s="110">
        <v>380</v>
      </c>
      <c r="CB30" s="110">
        <v>902628</v>
      </c>
      <c r="CC30" s="110">
        <v>6146</v>
      </c>
      <c r="CD30" s="110">
        <v>1905</v>
      </c>
      <c r="CE30" s="111" t="s">
        <v>729</v>
      </c>
      <c r="CF30" s="110">
        <v>3180</v>
      </c>
      <c r="CG30" s="110">
        <v>51763</v>
      </c>
      <c r="CH30" s="110">
        <f t="shared" si="18"/>
        <v>2224387</v>
      </c>
      <c r="CI30" s="110">
        <f t="shared" ref="CI30:CO30" si="92">SUM(AE30,+BG30)</f>
        <v>267640</v>
      </c>
      <c r="CJ30" s="110">
        <f t="shared" si="92"/>
        <v>232524</v>
      </c>
      <c r="CK30" s="110">
        <f t="shared" si="92"/>
        <v>66756</v>
      </c>
      <c r="CL30" s="110">
        <f t="shared" si="92"/>
        <v>165768</v>
      </c>
      <c r="CM30" s="110">
        <f t="shared" si="92"/>
        <v>0</v>
      </c>
      <c r="CN30" s="110">
        <f t="shared" si="92"/>
        <v>0</v>
      </c>
      <c r="CO30" s="110">
        <f t="shared" si="92"/>
        <v>35116</v>
      </c>
      <c r="CP30" s="111" t="s">
        <v>729</v>
      </c>
      <c r="CQ30" s="110">
        <f t="shared" ref="CQ30:DF30" si="93">SUM(AM30,+BO30)</f>
        <v>7829763</v>
      </c>
      <c r="CR30" s="110">
        <f t="shared" si="93"/>
        <v>2616323</v>
      </c>
      <c r="CS30" s="110">
        <f t="shared" si="93"/>
        <v>606445</v>
      </c>
      <c r="CT30" s="110">
        <f t="shared" si="93"/>
        <v>151887</v>
      </c>
      <c r="CU30" s="110">
        <f t="shared" si="93"/>
        <v>1841885</v>
      </c>
      <c r="CV30" s="110">
        <f t="shared" si="93"/>
        <v>16106</v>
      </c>
      <c r="CW30" s="110">
        <f t="shared" si="93"/>
        <v>1776676</v>
      </c>
      <c r="CX30" s="110">
        <f t="shared" si="93"/>
        <v>93936</v>
      </c>
      <c r="CY30" s="110">
        <f t="shared" si="93"/>
        <v>1592929</v>
      </c>
      <c r="CZ30" s="110">
        <f t="shared" si="93"/>
        <v>89811</v>
      </c>
      <c r="DA30" s="110">
        <f t="shared" si="93"/>
        <v>8914</v>
      </c>
      <c r="DB30" s="110">
        <f t="shared" si="93"/>
        <v>3422170</v>
      </c>
      <c r="DC30" s="110">
        <f t="shared" si="93"/>
        <v>385407</v>
      </c>
      <c r="DD30" s="110">
        <f t="shared" si="93"/>
        <v>3012758</v>
      </c>
      <c r="DE30" s="110">
        <f t="shared" si="93"/>
        <v>9391</v>
      </c>
      <c r="DF30" s="110">
        <f t="shared" si="93"/>
        <v>14614</v>
      </c>
      <c r="DG30" s="111" t="s">
        <v>729</v>
      </c>
      <c r="DH30" s="110">
        <f t="shared" si="28"/>
        <v>5680</v>
      </c>
      <c r="DI30" s="110">
        <f t="shared" si="29"/>
        <v>326700</v>
      </c>
      <c r="DJ30" s="110">
        <f t="shared" si="30"/>
        <v>8424103</v>
      </c>
    </row>
    <row r="31" spans="1:114" s="112" customFormat="1" ht="12" customHeight="1">
      <c r="A31" s="108" t="s">
        <v>540</v>
      </c>
      <c r="B31" s="109" t="s">
        <v>541</v>
      </c>
      <c r="C31" s="108" t="s">
        <v>385</v>
      </c>
      <c r="D31" s="110">
        <f t="shared" si="0"/>
        <v>1403153</v>
      </c>
      <c r="E31" s="110">
        <f t="shared" si="1"/>
        <v>1256509</v>
      </c>
      <c r="F31" s="110">
        <v>0</v>
      </c>
      <c r="G31" s="110">
        <v>0</v>
      </c>
      <c r="H31" s="110">
        <v>0</v>
      </c>
      <c r="I31" s="110">
        <v>935506</v>
      </c>
      <c r="J31" s="110">
        <v>2992552</v>
      </c>
      <c r="K31" s="110">
        <v>321003</v>
      </c>
      <c r="L31" s="110">
        <v>146644</v>
      </c>
      <c r="M31" s="110">
        <f t="shared" si="2"/>
        <v>381866</v>
      </c>
      <c r="N31" s="110">
        <f t="shared" si="3"/>
        <v>337886</v>
      </c>
      <c r="O31" s="110">
        <v>0</v>
      </c>
      <c r="P31" s="110">
        <v>0</v>
      </c>
      <c r="Q31" s="110">
        <v>11200</v>
      </c>
      <c r="R31" s="110">
        <v>326533</v>
      </c>
      <c r="S31" s="110">
        <v>1124644</v>
      </c>
      <c r="T31" s="110">
        <v>153</v>
      </c>
      <c r="U31" s="110">
        <v>43980</v>
      </c>
      <c r="V31" s="110">
        <f t="shared" ref="V31:AD31" si="94">+SUM(D31,M31)</f>
        <v>1785019</v>
      </c>
      <c r="W31" s="110">
        <f t="shared" si="94"/>
        <v>1594395</v>
      </c>
      <c r="X31" s="110">
        <f t="shared" si="94"/>
        <v>0</v>
      </c>
      <c r="Y31" s="110">
        <f t="shared" si="94"/>
        <v>0</v>
      </c>
      <c r="Z31" s="110">
        <f t="shared" si="94"/>
        <v>11200</v>
      </c>
      <c r="AA31" s="110">
        <f t="shared" si="94"/>
        <v>1262039</v>
      </c>
      <c r="AB31" s="110">
        <f t="shared" si="94"/>
        <v>4117196</v>
      </c>
      <c r="AC31" s="110">
        <f t="shared" si="94"/>
        <v>321156</v>
      </c>
      <c r="AD31" s="110">
        <f t="shared" si="94"/>
        <v>190624</v>
      </c>
      <c r="AE31" s="110">
        <f t="shared" si="5"/>
        <v>12315</v>
      </c>
      <c r="AF31" s="110">
        <f t="shared" si="6"/>
        <v>0</v>
      </c>
      <c r="AG31" s="110">
        <v>0</v>
      </c>
      <c r="AH31" s="110">
        <v>0</v>
      </c>
      <c r="AI31" s="110">
        <v>0</v>
      </c>
      <c r="AJ31" s="110">
        <v>0</v>
      </c>
      <c r="AK31" s="110">
        <v>12315</v>
      </c>
      <c r="AL31" s="111" t="s">
        <v>729</v>
      </c>
      <c r="AM31" s="110">
        <f t="shared" si="7"/>
        <v>3954976</v>
      </c>
      <c r="AN31" s="110">
        <f t="shared" si="8"/>
        <v>610691</v>
      </c>
      <c r="AO31" s="110">
        <v>504959</v>
      </c>
      <c r="AP31" s="110">
        <v>70389</v>
      </c>
      <c r="AQ31" s="110">
        <v>29928</v>
      </c>
      <c r="AR31" s="110">
        <v>5415</v>
      </c>
      <c r="AS31" s="110">
        <f t="shared" si="9"/>
        <v>1583648</v>
      </c>
      <c r="AT31" s="110">
        <v>66368</v>
      </c>
      <c r="AU31" s="110">
        <v>1397141</v>
      </c>
      <c r="AV31" s="110">
        <v>120139</v>
      </c>
      <c r="AW31" s="110">
        <v>18898</v>
      </c>
      <c r="AX31" s="110">
        <f t="shared" si="10"/>
        <v>1716562</v>
      </c>
      <c r="AY31" s="110">
        <v>470157</v>
      </c>
      <c r="AZ31" s="110">
        <v>1021291</v>
      </c>
      <c r="BA31" s="110">
        <v>184432</v>
      </c>
      <c r="BB31" s="110">
        <v>40682</v>
      </c>
      <c r="BC31" s="111" t="s">
        <v>729</v>
      </c>
      <c r="BD31" s="110">
        <v>25177</v>
      </c>
      <c r="BE31" s="110">
        <v>428414</v>
      </c>
      <c r="BF31" s="110">
        <f t="shared" si="11"/>
        <v>4395705</v>
      </c>
      <c r="BG31" s="110">
        <f t="shared" si="12"/>
        <v>0</v>
      </c>
      <c r="BH31" s="110">
        <f t="shared" si="13"/>
        <v>0</v>
      </c>
      <c r="BI31" s="110">
        <v>0</v>
      </c>
      <c r="BJ31" s="110">
        <v>0</v>
      </c>
      <c r="BK31" s="110">
        <v>0</v>
      </c>
      <c r="BL31" s="110">
        <v>0</v>
      </c>
      <c r="BM31" s="110">
        <v>0</v>
      </c>
      <c r="BN31" s="111" t="s">
        <v>729</v>
      </c>
      <c r="BO31" s="110">
        <f t="shared" si="14"/>
        <v>1383437</v>
      </c>
      <c r="BP31" s="110">
        <f t="shared" si="15"/>
        <v>357170</v>
      </c>
      <c r="BQ31" s="110">
        <v>219338</v>
      </c>
      <c r="BR31" s="110">
        <v>0</v>
      </c>
      <c r="BS31" s="110">
        <v>137832</v>
      </c>
      <c r="BT31" s="110">
        <v>0</v>
      </c>
      <c r="BU31" s="110">
        <f t="shared" si="16"/>
        <v>398590</v>
      </c>
      <c r="BV31" s="110">
        <v>0</v>
      </c>
      <c r="BW31" s="110">
        <v>395345</v>
      </c>
      <c r="BX31" s="110">
        <v>3245</v>
      </c>
      <c r="BY31" s="110">
        <v>0</v>
      </c>
      <c r="BZ31" s="110">
        <f t="shared" si="17"/>
        <v>619339</v>
      </c>
      <c r="CA31" s="110">
        <v>367064</v>
      </c>
      <c r="CB31" s="110">
        <v>77191</v>
      </c>
      <c r="CC31" s="110">
        <v>15535</v>
      </c>
      <c r="CD31" s="110">
        <v>159549</v>
      </c>
      <c r="CE31" s="111" t="s">
        <v>729</v>
      </c>
      <c r="CF31" s="110">
        <v>8338</v>
      </c>
      <c r="CG31" s="110">
        <v>123073</v>
      </c>
      <c r="CH31" s="110">
        <f t="shared" si="18"/>
        <v>1506510</v>
      </c>
      <c r="CI31" s="110">
        <f t="shared" ref="CI31:CO31" si="95">SUM(AE31,+BG31)</f>
        <v>12315</v>
      </c>
      <c r="CJ31" s="110">
        <f t="shared" si="95"/>
        <v>0</v>
      </c>
      <c r="CK31" s="110">
        <f t="shared" si="95"/>
        <v>0</v>
      </c>
      <c r="CL31" s="110">
        <f t="shared" si="95"/>
        <v>0</v>
      </c>
      <c r="CM31" s="110">
        <f t="shared" si="95"/>
        <v>0</v>
      </c>
      <c r="CN31" s="110">
        <f t="shared" si="95"/>
        <v>0</v>
      </c>
      <c r="CO31" s="110">
        <f t="shared" si="95"/>
        <v>12315</v>
      </c>
      <c r="CP31" s="111" t="s">
        <v>729</v>
      </c>
      <c r="CQ31" s="110">
        <f t="shared" ref="CQ31:DF31" si="96">SUM(AM31,+BO31)</f>
        <v>5338413</v>
      </c>
      <c r="CR31" s="110">
        <f t="shared" si="96"/>
        <v>967861</v>
      </c>
      <c r="CS31" s="110">
        <f t="shared" si="96"/>
        <v>724297</v>
      </c>
      <c r="CT31" s="110">
        <f t="shared" si="96"/>
        <v>70389</v>
      </c>
      <c r="CU31" s="110">
        <f t="shared" si="96"/>
        <v>167760</v>
      </c>
      <c r="CV31" s="110">
        <f t="shared" si="96"/>
        <v>5415</v>
      </c>
      <c r="CW31" s="110">
        <f t="shared" si="96"/>
        <v>1982238</v>
      </c>
      <c r="CX31" s="110">
        <f t="shared" si="96"/>
        <v>66368</v>
      </c>
      <c r="CY31" s="110">
        <f t="shared" si="96"/>
        <v>1792486</v>
      </c>
      <c r="CZ31" s="110">
        <f t="shared" si="96"/>
        <v>123384</v>
      </c>
      <c r="DA31" s="110">
        <f t="shared" si="96"/>
        <v>18898</v>
      </c>
      <c r="DB31" s="110">
        <f t="shared" si="96"/>
        <v>2335901</v>
      </c>
      <c r="DC31" s="110">
        <f t="shared" si="96"/>
        <v>837221</v>
      </c>
      <c r="DD31" s="110">
        <f t="shared" si="96"/>
        <v>1098482</v>
      </c>
      <c r="DE31" s="110">
        <f t="shared" si="96"/>
        <v>199967</v>
      </c>
      <c r="DF31" s="110">
        <f t="shared" si="96"/>
        <v>200231</v>
      </c>
      <c r="DG31" s="111" t="s">
        <v>729</v>
      </c>
      <c r="DH31" s="110">
        <f t="shared" si="28"/>
        <v>33515</v>
      </c>
      <c r="DI31" s="110">
        <f t="shared" si="29"/>
        <v>551487</v>
      </c>
      <c r="DJ31" s="110">
        <f t="shared" si="30"/>
        <v>5902215</v>
      </c>
    </row>
    <row r="32" spans="1:114" s="112" customFormat="1" ht="12" customHeight="1">
      <c r="A32" s="108" t="s">
        <v>547</v>
      </c>
      <c r="B32" s="109" t="s">
        <v>548</v>
      </c>
      <c r="C32" s="108" t="s">
        <v>385</v>
      </c>
      <c r="D32" s="110">
        <f t="shared" si="0"/>
        <v>7685997</v>
      </c>
      <c r="E32" s="110">
        <f t="shared" si="1"/>
        <v>7262083</v>
      </c>
      <c r="F32" s="110">
        <v>2455274</v>
      </c>
      <c r="G32" s="110">
        <v>4338</v>
      </c>
      <c r="H32" s="110">
        <v>3914700</v>
      </c>
      <c r="I32" s="110">
        <v>881310</v>
      </c>
      <c r="J32" s="110">
        <v>4660752</v>
      </c>
      <c r="K32" s="110">
        <v>6461</v>
      </c>
      <c r="L32" s="110">
        <v>423914</v>
      </c>
      <c r="M32" s="110">
        <f t="shared" si="2"/>
        <v>419223</v>
      </c>
      <c r="N32" s="110">
        <f t="shared" si="3"/>
        <v>162528</v>
      </c>
      <c r="O32" s="110">
        <v>0</v>
      </c>
      <c r="P32" s="110">
        <v>0</v>
      </c>
      <c r="Q32" s="110">
        <v>0</v>
      </c>
      <c r="R32" s="110">
        <v>162528</v>
      </c>
      <c r="S32" s="110">
        <v>1495281</v>
      </c>
      <c r="T32" s="110">
        <v>0</v>
      </c>
      <c r="U32" s="110">
        <v>256695</v>
      </c>
      <c r="V32" s="110">
        <f t="shared" ref="V32:AD32" si="97">+SUM(D32,M32)</f>
        <v>8105220</v>
      </c>
      <c r="W32" s="110">
        <f t="shared" si="97"/>
        <v>7424611</v>
      </c>
      <c r="X32" s="110">
        <f t="shared" si="97"/>
        <v>2455274</v>
      </c>
      <c r="Y32" s="110">
        <f t="shared" si="97"/>
        <v>4338</v>
      </c>
      <c r="Z32" s="110">
        <f t="shared" si="97"/>
        <v>3914700</v>
      </c>
      <c r="AA32" s="110">
        <f t="shared" si="97"/>
        <v>1043838</v>
      </c>
      <c r="AB32" s="110">
        <f t="shared" si="97"/>
        <v>6156033</v>
      </c>
      <c r="AC32" s="110">
        <f t="shared" si="97"/>
        <v>6461</v>
      </c>
      <c r="AD32" s="110">
        <f t="shared" si="97"/>
        <v>680609</v>
      </c>
      <c r="AE32" s="110">
        <f t="shared" si="5"/>
        <v>7695365</v>
      </c>
      <c r="AF32" s="110">
        <f t="shared" si="6"/>
        <v>7695365</v>
      </c>
      <c r="AG32" s="110">
        <v>0</v>
      </c>
      <c r="AH32" s="110">
        <v>7613640</v>
      </c>
      <c r="AI32" s="110">
        <v>81725</v>
      </c>
      <c r="AJ32" s="110">
        <v>0</v>
      </c>
      <c r="AK32" s="110">
        <v>0</v>
      </c>
      <c r="AL32" s="111" t="s">
        <v>729</v>
      </c>
      <c r="AM32" s="110">
        <f t="shared" si="7"/>
        <v>4041503</v>
      </c>
      <c r="AN32" s="110">
        <f t="shared" si="8"/>
        <v>1270868</v>
      </c>
      <c r="AO32" s="110">
        <v>523105</v>
      </c>
      <c r="AP32" s="110">
        <v>13349</v>
      </c>
      <c r="AQ32" s="110">
        <v>691406</v>
      </c>
      <c r="AR32" s="110">
        <v>43008</v>
      </c>
      <c r="AS32" s="110">
        <f t="shared" si="9"/>
        <v>1078093</v>
      </c>
      <c r="AT32" s="110">
        <v>46353</v>
      </c>
      <c r="AU32" s="110">
        <v>962542</v>
      </c>
      <c r="AV32" s="110">
        <v>69198</v>
      </c>
      <c r="AW32" s="110">
        <v>23935</v>
      </c>
      <c r="AX32" s="110">
        <f t="shared" si="10"/>
        <v>1660834</v>
      </c>
      <c r="AY32" s="110">
        <v>165791</v>
      </c>
      <c r="AZ32" s="110">
        <v>1258951</v>
      </c>
      <c r="BA32" s="110">
        <v>178008</v>
      </c>
      <c r="BB32" s="110">
        <v>58084</v>
      </c>
      <c r="BC32" s="111" t="s">
        <v>729</v>
      </c>
      <c r="BD32" s="110">
        <v>7773</v>
      </c>
      <c r="BE32" s="110">
        <v>609881</v>
      </c>
      <c r="BF32" s="110">
        <f t="shared" si="11"/>
        <v>12346749</v>
      </c>
      <c r="BG32" s="110">
        <f t="shared" si="12"/>
        <v>97234</v>
      </c>
      <c r="BH32" s="110">
        <f t="shared" si="13"/>
        <v>97234</v>
      </c>
      <c r="BI32" s="110">
        <v>0</v>
      </c>
      <c r="BJ32" s="110">
        <v>97234</v>
      </c>
      <c r="BK32" s="110">
        <v>0</v>
      </c>
      <c r="BL32" s="110">
        <v>0</v>
      </c>
      <c r="BM32" s="110">
        <v>0</v>
      </c>
      <c r="BN32" s="111" t="s">
        <v>729</v>
      </c>
      <c r="BO32" s="110">
        <f t="shared" si="14"/>
        <v>1694887</v>
      </c>
      <c r="BP32" s="110">
        <f t="shared" si="15"/>
        <v>332131</v>
      </c>
      <c r="BQ32" s="110">
        <v>213494</v>
      </c>
      <c r="BR32" s="110">
        <v>47732</v>
      </c>
      <c r="BS32" s="110">
        <v>70835</v>
      </c>
      <c r="BT32" s="110">
        <v>70</v>
      </c>
      <c r="BU32" s="110">
        <f t="shared" si="16"/>
        <v>159449</v>
      </c>
      <c r="BV32" s="110">
        <v>3124</v>
      </c>
      <c r="BW32" s="110">
        <v>156325</v>
      </c>
      <c r="BX32" s="110">
        <v>0</v>
      </c>
      <c r="BY32" s="110">
        <v>0</v>
      </c>
      <c r="BZ32" s="110">
        <f t="shared" si="17"/>
        <v>1203307</v>
      </c>
      <c r="CA32" s="110">
        <v>395389</v>
      </c>
      <c r="CB32" s="110">
        <v>364334</v>
      </c>
      <c r="CC32" s="110">
        <v>2025</v>
      </c>
      <c r="CD32" s="110">
        <v>441559</v>
      </c>
      <c r="CE32" s="111" t="s">
        <v>729</v>
      </c>
      <c r="CF32" s="110">
        <v>0</v>
      </c>
      <c r="CG32" s="110">
        <v>122383</v>
      </c>
      <c r="CH32" s="110">
        <f t="shared" si="18"/>
        <v>1914504</v>
      </c>
      <c r="CI32" s="110">
        <f t="shared" ref="CI32:CO32" si="98">SUM(AE32,+BG32)</f>
        <v>7792599</v>
      </c>
      <c r="CJ32" s="110">
        <f t="shared" si="98"/>
        <v>7792599</v>
      </c>
      <c r="CK32" s="110">
        <f t="shared" si="98"/>
        <v>0</v>
      </c>
      <c r="CL32" s="110">
        <f t="shared" si="98"/>
        <v>7710874</v>
      </c>
      <c r="CM32" s="110">
        <f t="shared" si="98"/>
        <v>81725</v>
      </c>
      <c r="CN32" s="110">
        <f t="shared" si="98"/>
        <v>0</v>
      </c>
      <c r="CO32" s="110">
        <f t="shared" si="98"/>
        <v>0</v>
      </c>
      <c r="CP32" s="111" t="s">
        <v>729</v>
      </c>
      <c r="CQ32" s="110">
        <f t="shared" ref="CQ32:DF32" si="99">SUM(AM32,+BO32)</f>
        <v>5736390</v>
      </c>
      <c r="CR32" s="110">
        <f t="shared" si="99"/>
        <v>1602999</v>
      </c>
      <c r="CS32" s="110">
        <f t="shared" si="99"/>
        <v>736599</v>
      </c>
      <c r="CT32" s="110">
        <f t="shared" si="99"/>
        <v>61081</v>
      </c>
      <c r="CU32" s="110">
        <f t="shared" si="99"/>
        <v>762241</v>
      </c>
      <c r="CV32" s="110">
        <f t="shared" si="99"/>
        <v>43078</v>
      </c>
      <c r="CW32" s="110">
        <f t="shared" si="99"/>
        <v>1237542</v>
      </c>
      <c r="CX32" s="110">
        <f t="shared" si="99"/>
        <v>49477</v>
      </c>
      <c r="CY32" s="110">
        <f t="shared" si="99"/>
        <v>1118867</v>
      </c>
      <c r="CZ32" s="110">
        <f t="shared" si="99"/>
        <v>69198</v>
      </c>
      <c r="DA32" s="110">
        <f t="shared" si="99"/>
        <v>23935</v>
      </c>
      <c r="DB32" s="110">
        <f t="shared" si="99"/>
        <v>2864141</v>
      </c>
      <c r="DC32" s="110">
        <f t="shared" si="99"/>
        <v>561180</v>
      </c>
      <c r="DD32" s="110">
        <f t="shared" si="99"/>
        <v>1623285</v>
      </c>
      <c r="DE32" s="110">
        <f t="shared" si="99"/>
        <v>180033</v>
      </c>
      <c r="DF32" s="110">
        <f t="shared" si="99"/>
        <v>499643</v>
      </c>
      <c r="DG32" s="111" t="s">
        <v>729</v>
      </c>
      <c r="DH32" s="110">
        <f t="shared" si="28"/>
        <v>7773</v>
      </c>
      <c r="DI32" s="110">
        <f t="shared" si="29"/>
        <v>732264</v>
      </c>
      <c r="DJ32" s="110">
        <f t="shared" si="30"/>
        <v>14261253</v>
      </c>
    </row>
    <row r="33" spans="1:114" s="112" customFormat="1" ht="12" customHeight="1">
      <c r="A33" s="108" t="s">
        <v>552</v>
      </c>
      <c r="B33" s="109" t="s">
        <v>553</v>
      </c>
      <c r="C33" s="108" t="s">
        <v>438</v>
      </c>
      <c r="D33" s="110">
        <f t="shared" si="0"/>
        <v>17743678</v>
      </c>
      <c r="E33" s="110">
        <f t="shared" si="1"/>
        <v>16311845</v>
      </c>
      <c r="F33" s="110">
        <v>4354807</v>
      </c>
      <c r="G33" s="110">
        <v>0</v>
      </c>
      <c r="H33" s="110">
        <v>6074300</v>
      </c>
      <c r="I33" s="110">
        <v>2124450</v>
      </c>
      <c r="J33" s="110">
        <v>19809028</v>
      </c>
      <c r="K33" s="110">
        <v>3758288</v>
      </c>
      <c r="L33" s="110">
        <v>1431833</v>
      </c>
      <c r="M33" s="110">
        <f t="shared" si="2"/>
        <v>102101</v>
      </c>
      <c r="N33" s="110">
        <f t="shared" si="3"/>
        <v>43113</v>
      </c>
      <c r="O33" s="110">
        <v>0</v>
      </c>
      <c r="P33" s="110">
        <v>0</v>
      </c>
      <c r="Q33" s="110">
        <v>4900</v>
      </c>
      <c r="R33" s="110">
        <v>624</v>
      </c>
      <c r="S33" s="110">
        <v>815252</v>
      </c>
      <c r="T33" s="110">
        <v>37589</v>
      </c>
      <c r="U33" s="110">
        <v>58988</v>
      </c>
      <c r="V33" s="110">
        <f t="shared" ref="V33:AD33" si="100">+SUM(D33,M33)</f>
        <v>17845779</v>
      </c>
      <c r="W33" s="110">
        <f t="shared" si="100"/>
        <v>16354958</v>
      </c>
      <c r="X33" s="110">
        <f t="shared" si="100"/>
        <v>4354807</v>
      </c>
      <c r="Y33" s="110">
        <f t="shared" si="100"/>
        <v>0</v>
      </c>
      <c r="Z33" s="110">
        <f t="shared" si="100"/>
        <v>6079200</v>
      </c>
      <c r="AA33" s="110">
        <f t="shared" si="100"/>
        <v>2125074</v>
      </c>
      <c r="AB33" s="110">
        <f t="shared" si="100"/>
        <v>20624280</v>
      </c>
      <c r="AC33" s="110">
        <f t="shared" si="100"/>
        <v>3795877</v>
      </c>
      <c r="AD33" s="110">
        <f t="shared" si="100"/>
        <v>1490821</v>
      </c>
      <c r="AE33" s="110">
        <f t="shared" si="5"/>
        <v>5986345</v>
      </c>
      <c r="AF33" s="110">
        <f t="shared" si="6"/>
        <v>5787384</v>
      </c>
      <c r="AG33" s="110">
        <v>0</v>
      </c>
      <c r="AH33" s="110">
        <v>5721065</v>
      </c>
      <c r="AI33" s="110">
        <v>66319</v>
      </c>
      <c r="AJ33" s="110">
        <v>0</v>
      </c>
      <c r="AK33" s="110">
        <v>198961</v>
      </c>
      <c r="AL33" s="111" t="s">
        <v>729</v>
      </c>
      <c r="AM33" s="110">
        <f t="shared" si="7"/>
        <v>30151395</v>
      </c>
      <c r="AN33" s="110">
        <f t="shared" si="8"/>
        <v>7853223</v>
      </c>
      <c r="AO33" s="110">
        <v>3093283</v>
      </c>
      <c r="AP33" s="110">
        <v>26248</v>
      </c>
      <c r="AQ33" s="110">
        <v>4696165</v>
      </c>
      <c r="AR33" s="110">
        <v>37527</v>
      </c>
      <c r="AS33" s="110">
        <f t="shared" si="9"/>
        <v>17357297</v>
      </c>
      <c r="AT33" s="110">
        <v>3568</v>
      </c>
      <c r="AU33" s="110">
        <v>17206527</v>
      </c>
      <c r="AV33" s="110">
        <v>147202</v>
      </c>
      <c r="AW33" s="110">
        <v>6534</v>
      </c>
      <c r="AX33" s="110">
        <f t="shared" si="10"/>
        <v>4902681</v>
      </c>
      <c r="AY33" s="110">
        <v>273884</v>
      </c>
      <c r="AZ33" s="110">
        <v>2962081</v>
      </c>
      <c r="BA33" s="110">
        <v>1209837</v>
      </c>
      <c r="BB33" s="110">
        <v>456879</v>
      </c>
      <c r="BC33" s="111" t="s">
        <v>729</v>
      </c>
      <c r="BD33" s="110">
        <v>31660</v>
      </c>
      <c r="BE33" s="110">
        <v>1414966</v>
      </c>
      <c r="BF33" s="110">
        <f t="shared" si="11"/>
        <v>37552706</v>
      </c>
      <c r="BG33" s="110">
        <f t="shared" si="12"/>
        <v>6588</v>
      </c>
      <c r="BH33" s="110">
        <f t="shared" si="13"/>
        <v>6588</v>
      </c>
      <c r="BI33" s="110">
        <v>0</v>
      </c>
      <c r="BJ33" s="110">
        <v>6588</v>
      </c>
      <c r="BK33" s="110">
        <v>0</v>
      </c>
      <c r="BL33" s="110">
        <v>0</v>
      </c>
      <c r="BM33" s="110">
        <v>0</v>
      </c>
      <c r="BN33" s="111" t="s">
        <v>729</v>
      </c>
      <c r="BO33" s="110">
        <f t="shared" si="14"/>
        <v>905166</v>
      </c>
      <c r="BP33" s="110">
        <f t="shared" si="15"/>
        <v>176474</v>
      </c>
      <c r="BQ33" s="110">
        <v>125820</v>
      </c>
      <c r="BR33" s="110">
        <v>0</v>
      </c>
      <c r="BS33" s="110">
        <v>50654</v>
      </c>
      <c r="BT33" s="110">
        <v>0</v>
      </c>
      <c r="BU33" s="110">
        <f t="shared" si="16"/>
        <v>490183</v>
      </c>
      <c r="BV33" s="110">
        <v>0</v>
      </c>
      <c r="BW33" s="110">
        <v>490183</v>
      </c>
      <c r="BX33" s="110">
        <v>0</v>
      </c>
      <c r="BY33" s="110">
        <v>1464</v>
      </c>
      <c r="BZ33" s="110">
        <f t="shared" si="17"/>
        <v>236497</v>
      </c>
      <c r="CA33" s="110">
        <v>6489</v>
      </c>
      <c r="CB33" s="110">
        <v>204293</v>
      </c>
      <c r="CC33" s="110">
        <v>25715</v>
      </c>
      <c r="CD33" s="110">
        <v>0</v>
      </c>
      <c r="CE33" s="111" t="s">
        <v>729</v>
      </c>
      <c r="CF33" s="110">
        <v>548</v>
      </c>
      <c r="CG33" s="110">
        <v>5599</v>
      </c>
      <c r="CH33" s="110">
        <f t="shared" si="18"/>
        <v>917353</v>
      </c>
      <c r="CI33" s="110">
        <f t="shared" ref="CI33:CO33" si="101">SUM(AE33,+BG33)</f>
        <v>5992933</v>
      </c>
      <c r="CJ33" s="110">
        <f t="shared" si="101"/>
        <v>5793972</v>
      </c>
      <c r="CK33" s="110">
        <f t="shared" si="101"/>
        <v>0</v>
      </c>
      <c r="CL33" s="110">
        <f t="shared" si="101"/>
        <v>5727653</v>
      </c>
      <c r="CM33" s="110">
        <f t="shared" si="101"/>
        <v>66319</v>
      </c>
      <c r="CN33" s="110">
        <f t="shared" si="101"/>
        <v>0</v>
      </c>
      <c r="CO33" s="110">
        <f t="shared" si="101"/>
        <v>198961</v>
      </c>
      <c r="CP33" s="111" t="s">
        <v>729</v>
      </c>
      <c r="CQ33" s="110">
        <f t="shared" ref="CQ33:DF33" si="102">SUM(AM33,+BO33)</f>
        <v>31056561</v>
      </c>
      <c r="CR33" s="110">
        <f t="shared" si="102"/>
        <v>8029697</v>
      </c>
      <c r="CS33" s="110">
        <f t="shared" si="102"/>
        <v>3219103</v>
      </c>
      <c r="CT33" s="110">
        <f t="shared" si="102"/>
        <v>26248</v>
      </c>
      <c r="CU33" s="110">
        <f t="shared" si="102"/>
        <v>4746819</v>
      </c>
      <c r="CV33" s="110">
        <f t="shared" si="102"/>
        <v>37527</v>
      </c>
      <c r="CW33" s="110">
        <f t="shared" si="102"/>
        <v>17847480</v>
      </c>
      <c r="CX33" s="110">
        <f t="shared" si="102"/>
        <v>3568</v>
      </c>
      <c r="CY33" s="110">
        <f t="shared" si="102"/>
        <v>17696710</v>
      </c>
      <c r="CZ33" s="110">
        <f t="shared" si="102"/>
        <v>147202</v>
      </c>
      <c r="DA33" s="110">
        <f t="shared" si="102"/>
        <v>7998</v>
      </c>
      <c r="DB33" s="110">
        <f t="shared" si="102"/>
        <v>5139178</v>
      </c>
      <c r="DC33" s="110">
        <f t="shared" si="102"/>
        <v>280373</v>
      </c>
      <c r="DD33" s="110">
        <f t="shared" si="102"/>
        <v>3166374</v>
      </c>
      <c r="DE33" s="110">
        <f t="shared" si="102"/>
        <v>1235552</v>
      </c>
      <c r="DF33" s="110">
        <f t="shared" si="102"/>
        <v>456879</v>
      </c>
      <c r="DG33" s="111" t="s">
        <v>729</v>
      </c>
      <c r="DH33" s="110">
        <f t="shared" si="28"/>
        <v>32208</v>
      </c>
      <c r="DI33" s="110">
        <f t="shared" si="29"/>
        <v>1420565</v>
      </c>
      <c r="DJ33" s="110">
        <f t="shared" si="30"/>
        <v>38470059</v>
      </c>
    </row>
    <row r="34" spans="1:114" s="112" customFormat="1" ht="12" customHeight="1">
      <c r="A34" s="108" t="s">
        <v>557</v>
      </c>
      <c r="B34" s="109" t="s">
        <v>558</v>
      </c>
      <c r="C34" s="108" t="s">
        <v>380</v>
      </c>
      <c r="D34" s="110">
        <f t="shared" si="0"/>
        <v>2416918</v>
      </c>
      <c r="E34" s="110">
        <f t="shared" si="1"/>
        <v>2140334</v>
      </c>
      <c r="F34" s="110">
        <v>0</v>
      </c>
      <c r="G34" s="110">
        <v>0</v>
      </c>
      <c r="H34" s="110">
        <v>17800</v>
      </c>
      <c r="I34" s="110">
        <v>1070570</v>
      </c>
      <c r="J34" s="110">
        <v>8960806</v>
      </c>
      <c r="K34" s="110">
        <v>1051964</v>
      </c>
      <c r="L34" s="110">
        <v>276584</v>
      </c>
      <c r="M34" s="110">
        <f t="shared" si="2"/>
        <v>172009</v>
      </c>
      <c r="N34" s="110">
        <f t="shared" si="3"/>
        <v>154004</v>
      </c>
      <c r="O34" s="110">
        <v>0</v>
      </c>
      <c r="P34" s="110">
        <v>0</v>
      </c>
      <c r="Q34" s="110">
        <v>0</v>
      </c>
      <c r="R34" s="110">
        <v>78677</v>
      </c>
      <c r="S34" s="110">
        <v>691831</v>
      </c>
      <c r="T34" s="110">
        <v>75327</v>
      </c>
      <c r="U34" s="110">
        <v>18005</v>
      </c>
      <c r="V34" s="110">
        <f t="shared" ref="V34:AD34" si="103">+SUM(D34,M34)</f>
        <v>2588927</v>
      </c>
      <c r="W34" s="110">
        <f t="shared" si="103"/>
        <v>2294338</v>
      </c>
      <c r="X34" s="110">
        <f t="shared" si="103"/>
        <v>0</v>
      </c>
      <c r="Y34" s="110">
        <f t="shared" si="103"/>
        <v>0</v>
      </c>
      <c r="Z34" s="110">
        <f t="shared" si="103"/>
        <v>17800</v>
      </c>
      <c r="AA34" s="110">
        <f t="shared" si="103"/>
        <v>1149247</v>
      </c>
      <c r="AB34" s="110">
        <f t="shared" si="103"/>
        <v>9652637</v>
      </c>
      <c r="AC34" s="110">
        <f t="shared" si="103"/>
        <v>1127291</v>
      </c>
      <c r="AD34" s="110">
        <f t="shared" si="103"/>
        <v>294589</v>
      </c>
      <c r="AE34" s="110">
        <f t="shared" si="5"/>
        <v>3355478</v>
      </c>
      <c r="AF34" s="110">
        <f t="shared" si="6"/>
        <v>3355478</v>
      </c>
      <c r="AG34" s="110">
        <v>0</v>
      </c>
      <c r="AH34" s="110">
        <v>2717238</v>
      </c>
      <c r="AI34" s="110">
        <v>10934</v>
      </c>
      <c r="AJ34" s="110">
        <v>627306</v>
      </c>
      <c r="AK34" s="110">
        <v>0</v>
      </c>
      <c r="AL34" s="111" t="s">
        <v>729</v>
      </c>
      <c r="AM34" s="110">
        <f t="shared" si="7"/>
        <v>7641542</v>
      </c>
      <c r="AN34" s="110">
        <f t="shared" si="8"/>
        <v>1259324</v>
      </c>
      <c r="AO34" s="110">
        <v>527799</v>
      </c>
      <c r="AP34" s="110">
        <v>317256</v>
      </c>
      <c r="AQ34" s="110">
        <v>400250</v>
      </c>
      <c r="AR34" s="110">
        <v>14019</v>
      </c>
      <c r="AS34" s="110">
        <f t="shared" si="9"/>
        <v>1735343</v>
      </c>
      <c r="AT34" s="110">
        <v>102147</v>
      </c>
      <c r="AU34" s="110">
        <v>1615498</v>
      </c>
      <c r="AV34" s="110">
        <v>17698</v>
      </c>
      <c r="AW34" s="110">
        <v>40421</v>
      </c>
      <c r="AX34" s="110">
        <f t="shared" si="10"/>
        <v>4599439</v>
      </c>
      <c r="AY34" s="110">
        <v>531379</v>
      </c>
      <c r="AZ34" s="110">
        <v>3713117</v>
      </c>
      <c r="BA34" s="110">
        <v>172361</v>
      </c>
      <c r="BB34" s="110">
        <v>182582</v>
      </c>
      <c r="BC34" s="111" t="s">
        <v>729</v>
      </c>
      <c r="BD34" s="110">
        <v>7015</v>
      </c>
      <c r="BE34" s="110">
        <v>380704</v>
      </c>
      <c r="BF34" s="110">
        <f t="shared" si="11"/>
        <v>11377724</v>
      </c>
      <c r="BG34" s="110">
        <f t="shared" si="12"/>
        <v>0</v>
      </c>
      <c r="BH34" s="110">
        <f t="shared" si="13"/>
        <v>0</v>
      </c>
      <c r="BI34" s="110">
        <v>0</v>
      </c>
      <c r="BJ34" s="110">
        <v>0</v>
      </c>
      <c r="BK34" s="110">
        <v>0</v>
      </c>
      <c r="BL34" s="110">
        <v>0</v>
      </c>
      <c r="BM34" s="110">
        <v>0</v>
      </c>
      <c r="BN34" s="111" t="s">
        <v>729</v>
      </c>
      <c r="BO34" s="110">
        <f t="shared" si="14"/>
        <v>844228</v>
      </c>
      <c r="BP34" s="110">
        <f t="shared" si="15"/>
        <v>183999</v>
      </c>
      <c r="BQ34" s="110">
        <v>116118</v>
      </c>
      <c r="BR34" s="110">
        <v>0</v>
      </c>
      <c r="BS34" s="110">
        <v>67881</v>
      </c>
      <c r="BT34" s="110">
        <v>0</v>
      </c>
      <c r="BU34" s="110">
        <f t="shared" si="16"/>
        <v>489963</v>
      </c>
      <c r="BV34" s="110">
        <v>187</v>
      </c>
      <c r="BW34" s="110">
        <v>489776</v>
      </c>
      <c r="BX34" s="110">
        <v>0</v>
      </c>
      <c r="BY34" s="110">
        <v>0</v>
      </c>
      <c r="BZ34" s="110">
        <f t="shared" si="17"/>
        <v>170266</v>
      </c>
      <c r="CA34" s="110">
        <v>21140</v>
      </c>
      <c r="CB34" s="110">
        <v>146819</v>
      </c>
      <c r="CC34" s="110">
        <v>702</v>
      </c>
      <c r="CD34" s="110">
        <v>1605</v>
      </c>
      <c r="CE34" s="111" t="s">
        <v>729</v>
      </c>
      <c r="CF34" s="110">
        <v>0</v>
      </c>
      <c r="CG34" s="110">
        <v>19612</v>
      </c>
      <c r="CH34" s="110">
        <f t="shared" si="18"/>
        <v>863840</v>
      </c>
      <c r="CI34" s="110">
        <f t="shared" ref="CI34:CO34" si="104">SUM(AE34,+BG34)</f>
        <v>3355478</v>
      </c>
      <c r="CJ34" s="110">
        <f t="shared" si="104"/>
        <v>3355478</v>
      </c>
      <c r="CK34" s="110">
        <f t="shared" si="104"/>
        <v>0</v>
      </c>
      <c r="CL34" s="110">
        <f t="shared" si="104"/>
        <v>2717238</v>
      </c>
      <c r="CM34" s="110">
        <f t="shared" si="104"/>
        <v>10934</v>
      </c>
      <c r="CN34" s="110">
        <f t="shared" si="104"/>
        <v>627306</v>
      </c>
      <c r="CO34" s="110">
        <f t="shared" si="104"/>
        <v>0</v>
      </c>
      <c r="CP34" s="111" t="s">
        <v>729</v>
      </c>
      <c r="CQ34" s="110">
        <f t="shared" ref="CQ34:DF34" si="105">SUM(AM34,+BO34)</f>
        <v>8485770</v>
      </c>
      <c r="CR34" s="110">
        <f t="shared" si="105"/>
        <v>1443323</v>
      </c>
      <c r="CS34" s="110">
        <f t="shared" si="105"/>
        <v>643917</v>
      </c>
      <c r="CT34" s="110">
        <f t="shared" si="105"/>
        <v>317256</v>
      </c>
      <c r="CU34" s="110">
        <f t="shared" si="105"/>
        <v>468131</v>
      </c>
      <c r="CV34" s="110">
        <f t="shared" si="105"/>
        <v>14019</v>
      </c>
      <c r="CW34" s="110">
        <f t="shared" si="105"/>
        <v>2225306</v>
      </c>
      <c r="CX34" s="110">
        <f t="shared" si="105"/>
        <v>102334</v>
      </c>
      <c r="CY34" s="110">
        <f t="shared" si="105"/>
        <v>2105274</v>
      </c>
      <c r="CZ34" s="110">
        <f t="shared" si="105"/>
        <v>17698</v>
      </c>
      <c r="DA34" s="110">
        <f t="shared" si="105"/>
        <v>40421</v>
      </c>
      <c r="DB34" s="110">
        <f t="shared" si="105"/>
        <v>4769705</v>
      </c>
      <c r="DC34" s="110">
        <f t="shared" si="105"/>
        <v>552519</v>
      </c>
      <c r="DD34" s="110">
        <f t="shared" si="105"/>
        <v>3859936</v>
      </c>
      <c r="DE34" s="110">
        <f t="shared" si="105"/>
        <v>173063</v>
      </c>
      <c r="DF34" s="110">
        <f t="shared" si="105"/>
        <v>184187</v>
      </c>
      <c r="DG34" s="111" t="s">
        <v>729</v>
      </c>
      <c r="DH34" s="110">
        <f t="shared" si="28"/>
        <v>7015</v>
      </c>
      <c r="DI34" s="110">
        <f t="shared" si="29"/>
        <v>400316</v>
      </c>
      <c r="DJ34" s="110">
        <f t="shared" si="30"/>
        <v>12241564</v>
      </c>
    </row>
    <row r="35" spans="1:114" s="112" customFormat="1" ht="12" customHeight="1">
      <c r="A35" s="108" t="s">
        <v>565</v>
      </c>
      <c r="B35" s="109" t="s">
        <v>566</v>
      </c>
      <c r="C35" s="108" t="s">
        <v>359</v>
      </c>
      <c r="D35" s="110">
        <f t="shared" si="0"/>
        <v>2456474</v>
      </c>
      <c r="E35" s="110">
        <f t="shared" si="1"/>
        <v>2351319</v>
      </c>
      <c r="F35" s="110">
        <v>2171448</v>
      </c>
      <c r="G35" s="110">
        <v>0</v>
      </c>
      <c r="H35" s="110">
        <v>0</v>
      </c>
      <c r="I35" s="110">
        <v>179871</v>
      </c>
      <c r="J35" s="110">
        <v>4638293</v>
      </c>
      <c r="K35" s="110">
        <v>0</v>
      </c>
      <c r="L35" s="110">
        <v>105155</v>
      </c>
      <c r="M35" s="110">
        <f t="shared" si="2"/>
        <v>349024</v>
      </c>
      <c r="N35" s="110">
        <f t="shared" si="3"/>
        <v>81360</v>
      </c>
      <c r="O35" s="110">
        <v>0</v>
      </c>
      <c r="P35" s="110">
        <v>0</v>
      </c>
      <c r="Q35" s="110">
        <v>0</v>
      </c>
      <c r="R35" s="110">
        <v>63508</v>
      </c>
      <c r="S35" s="110">
        <v>1414412</v>
      </c>
      <c r="T35" s="110">
        <v>17852</v>
      </c>
      <c r="U35" s="110">
        <v>267664</v>
      </c>
      <c r="V35" s="110">
        <f t="shared" ref="V35:AD35" si="106">+SUM(D35,M35)</f>
        <v>2805498</v>
      </c>
      <c r="W35" s="110">
        <f t="shared" si="106"/>
        <v>2432679</v>
      </c>
      <c r="X35" s="110">
        <f t="shared" si="106"/>
        <v>2171448</v>
      </c>
      <c r="Y35" s="110">
        <f t="shared" si="106"/>
        <v>0</v>
      </c>
      <c r="Z35" s="110">
        <f t="shared" si="106"/>
        <v>0</v>
      </c>
      <c r="AA35" s="110">
        <f t="shared" si="106"/>
        <v>243379</v>
      </c>
      <c r="AB35" s="110">
        <f t="shared" si="106"/>
        <v>6052705</v>
      </c>
      <c r="AC35" s="110">
        <f t="shared" si="106"/>
        <v>17852</v>
      </c>
      <c r="AD35" s="110">
        <f t="shared" si="106"/>
        <v>372819</v>
      </c>
      <c r="AE35" s="110">
        <f t="shared" si="5"/>
        <v>5206750</v>
      </c>
      <c r="AF35" s="110">
        <f t="shared" si="6"/>
        <v>5122456</v>
      </c>
      <c r="AG35" s="110">
        <v>0</v>
      </c>
      <c r="AH35" s="110">
        <v>5122456</v>
      </c>
      <c r="AI35" s="110">
        <v>0</v>
      </c>
      <c r="AJ35" s="110">
        <v>0</v>
      </c>
      <c r="AK35" s="110">
        <v>84294</v>
      </c>
      <c r="AL35" s="111" t="s">
        <v>729</v>
      </c>
      <c r="AM35" s="110">
        <f t="shared" si="7"/>
        <v>1117606</v>
      </c>
      <c r="AN35" s="110">
        <f t="shared" si="8"/>
        <v>522343</v>
      </c>
      <c r="AO35" s="110">
        <v>179149</v>
      </c>
      <c r="AP35" s="110">
        <v>155604</v>
      </c>
      <c r="AQ35" s="110">
        <v>172736</v>
      </c>
      <c r="AR35" s="110">
        <v>14854</v>
      </c>
      <c r="AS35" s="110">
        <f t="shared" si="9"/>
        <v>312811</v>
      </c>
      <c r="AT35" s="110">
        <v>29448</v>
      </c>
      <c r="AU35" s="110">
        <v>275395</v>
      </c>
      <c r="AV35" s="110">
        <v>7968</v>
      </c>
      <c r="AW35" s="110">
        <v>7268</v>
      </c>
      <c r="AX35" s="110">
        <f t="shared" si="10"/>
        <v>267732</v>
      </c>
      <c r="AY35" s="110">
        <v>113</v>
      </c>
      <c r="AZ35" s="110">
        <v>243232</v>
      </c>
      <c r="BA35" s="110">
        <v>12035</v>
      </c>
      <c r="BB35" s="110">
        <v>12352</v>
      </c>
      <c r="BC35" s="111" t="s">
        <v>729</v>
      </c>
      <c r="BD35" s="110">
        <v>7452</v>
      </c>
      <c r="BE35" s="110">
        <v>770411</v>
      </c>
      <c r="BF35" s="110">
        <f t="shared" si="11"/>
        <v>7094767</v>
      </c>
      <c r="BG35" s="110">
        <f t="shared" si="12"/>
        <v>0</v>
      </c>
      <c r="BH35" s="110">
        <f t="shared" si="13"/>
        <v>0</v>
      </c>
      <c r="BI35" s="110">
        <v>0</v>
      </c>
      <c r="BJ35" s="110">
        <v>0</v>
      </c>
      <c r="BK35" s="110">
        <v>0</v>
      </c>
      <c r="BL35" s="110">
        <v>0</v>
      </c>
      <c r="BM35" s="110">
        <v>0</v>
      </c>
      <c r="BN35" s="111" t="s">
        <v>729</v>
      </c>
      <c r="BO35" s="110">
        <f t="shared" si="14"/>
        <v>1294622</v>
      </c>
      <c r="BP35" s="110">
        <f t="shared" si="15"/>
        <v>97954</v>
      </c>
      <c r="BQ35" s="110">
        <v>52841</v>
      </c>
      <c r="BR35" s="110">
        <v>3209</v>
      </c>
      <c r="BS35" s="110">
        <v>41904</v>
      </c>
      <c r="BT35" s="110">
        <v>0</v>
      </c>
      <c r="BU35" s="110">
        <f t="shared" si="16"/>
        <v>147367</v>
      </c>
      <c r="BV35" s="110">
        <v>0</v>
      </c>
      <c r="BW35" s="110">
        <v>147367</v>
      </c>
      <c r="BX35" s="110">
        <v>0</v>
      </c>
      <c r="BY35" s="110">
        <v>0</v>
      </c>
      <c r="BZ35" s="110">
        <f t="shared" si="17"/>
        <v>1049301</v>
      </c>
      <c r="CA35" s="110">
        <v>233568</v>
      </c>
      <c r="CB35" s="110">
        <v>810000</v>
      </c>
      <c r="CC35" s="110">
        <v>5489</v>
      </c>
      <c r="CD35" s="110">
        <v>244</v>
      </c>
      <c r="CE35" s="111" t="s">
        <v>729</v>
      </c>
      <c r="CF35" s="110">
        <v>0</v>
      </c>
      <c r="CG35" s="110">
        <v>468814</v>
      </c>
      <c r="CH35" s="110">
        <f t="shared" si="18"/>
        <v>1763436</v>
      </c>
      <c r="CI35" s="110">
        <f t="shared" ref="CI35:CO35" si="107">SUM(AE35,+BG35)</f>
        <v>5206750</v>
      </c>
      <c r="CJ35" s="110">
        <f t="shared" si="107"/>
        <v>5122456</v>
      </c>
      <c r="CK35" s="110">
        <f t="shared" si="107"/>
        <v>0</v>
      </c>
      <c r="CL35" s="110">
        <f t="shared" si="107"/>
        <v>5122456</v>
      </c>
      <c r="CM35" s="110">
        <f t="shared" si="107"/>
        <v>0</v>
      </c>
      <c r="CN35" s="110">
        <f t="shared" si="107"/>
        <v>0</v>
      </c>
      <c r="CO35" s="110">
        <f t="shared" si="107"/>
        <v>84294</v>
      </c>
      <c r="CP35" s="111" t="s">
        <v>729</v>
      </c>
      <c r="CQ35" s="110">
        <f t="shared" ref="CQ35:DE35" si="108">SUM(AM35,+BO35)</f>
        <v>2412228</v>
      </c>
      <c r="CR35" s="110">
        <f t="shared" si="108"/>
        <v>620297</v>
      </c>
      <c r="CS35" s="110">
        <f t="shared" si="108"/>
        <v>231990</v>
      </c>
      <c r="CT35" s="110">
        <f t="shared" si="108"/>
        <v>158813</v>
      </c>
      <c r="CU35" s="110">
        <f t="shared" si="108"/>
        <v>214640</v>
      </c>
      <c r="CV35" s="110">
        <f t="shared" si="108"/>
        <v>14854</v>
      </c>
      <c r="CW35" s="110">
        <f t="shared" si="108"/>
        <v>460178</v>
      </c>
      <c r="CX35" s="110">
        <f t="shared" si="108"/>
        <v>29448</v>
      </c>
      <c r="CY35" s="110">
        <f t="shared" si="108"/>
        <v>422762</v>
      </c>
      <c r="CZ35" s="110">
        <f t="shared" si="108"/>
        <v>7968</v>
      </c>
      <c r="DA35" s="110">
        <f t="shared" si="108"/>
        <v>7268</v>
      </c>
      <c r="DB35" s="110">
        <f t="shared" si="108"/>
        <v>1317033</v>
      </c>
      <c r="DC35" s="110">
        <f t="shared" si="108"/>
        <v>233681</v>
      </c>
      <c r="DD35" s="110">
        <f t="shared" si="108"/>
        <v>1053232</v>
      </c>
      <c r="DE35" s="110">
        <f t="shared" si="108"/>
        <v>17524</v>
      </c>
      <c r="DF35" s="110">
        <f>SUM(BB35,+CD35)</f>
        <v>12596</v>
      </c>
      <c r="DG35" s="111" t="s">
        <v>729</v>
      </c>
      <c r="DH35" s="110">
        <f t="shared" si="28"/>
        <v>7452</v>
      </c>
      <c r="DI35" s="110">
        <f t="shared" si="29"/>
        <v>1239225</v>
      </c>
      <c r="DJ35" s="110">
        <f t="shared" si="30"/>
        <v>8858203</v>
      </c>
    </row>
    <row r="36" spans="1:114" s="112" customFormat="1" ht="12" customHeight="1">
      <c r="A36" s="108" t="s">
        <v>572</v>
      </c>
      <c r="B36" s="109" t="s">
        <v>573</v>
      </c>
      <c r="C36" s="108" t="s">
        <v>362</v>
      </c>
      <c r="D36" s="110">
        <f t="shared" si="0"/>
        <v>452755</v>
      </c>
      <c r="E36" s="110">
        <f t="shared" si="1"/>
        <v>369005</v>
      </c>
      <c r="F36" s="110">
        <v>0</v>
      </c>
      <c r="G36" s="110">
        <v>1974</v>
      </c>
      <c r="H36" s="110">
        <v>0</v>
      </c>
      <c r="I36" s="110">
        <v>192144</v>
      </c>
      <c r="J36" s="110">
        <v>3556040</v>
      </c>
      <c r="K36" s="110">
        <v>174887</v>
      </c>
      <c r="L36" s="110">
        <v>83750</v>
      </c>
      <c r="M36" s="110">
        <f t="shared" si="2"/>
        <v>570762</v>
      </c>
      <c r="N36" s="110">
        <f t="shared" si="3"/>
        <v>298952</v>
      </c>
      <c r="O36" s="110">
        <v>270195</v>
      </c>
      <c r="P36" s="110">
        <v>0</v>
      </c>
      <c r="Q36" s="110">
        <v>0</v>
      </c>
      <c r="R36" s="110">
        <v>12082</v>
      </c>
      <c r="S36" s="110">
        <v>3452642</v>
      </c>
      <c r="T36" s="110">
        <v>16675</v>
      </c>
      <c r="U36" s="110">
        <v>271810</v>
      </c>
      <c r="V36" s="110">
        <f t="shared" ref="V36:AD36" si="109">+SUM(D36,M36)</f>
        <v>1023517</v>
      </c>
      <c r="W36" s="110">
        <f t="shared" si="109"/>
        <v>667957</v>
      </c>
      <c r="X36" s="110">
        <f t="shared" si="109"/>
        <v>270195</v>
      </c>
      <c r="Y36" s="110">
        <f t="shared" si="109"/>
        <v>1974</v>
      </c>
      <c r="Z36" s="110">
        <f t="shared" si="109"/>
        <v>0</v>
      </c>
      <c r="AA36" s="110">
        <f t="shared" si="109"/>
        <v>204226</v>
      </c>
      <c r="AB36" s="110">
        <f t="shared" si="109"/>
        <v>7008682</v>
      </c>
      <c r="AC36" s="110">
        <f t="shared" si="109"/>
        <v>191562</v>
      </c>
      <c r="AD36" s="110">
        <f t="shared" si="109"/>
        <v>355560</v>
      </c>
      <c r="AE36" s="110">
        <f t="shared" si="5"/>
        <v>276559</v>
      </c>
      <c r="AF36" s="110">
        <f t="shared" si="6"/>
        <v>276559</v>
      </c>
      <c r="AG36" s="110">
        <v>0</v>
      </c>
      <c r="AH36" s="110">
        <v>276559</v>
      </c>
      <c r="AI36" s="110">
        <v>0</v>
      </c>
      <c r="AJ36" s="110">
        <v>0</v>
      </c>
      <c r="AK36" s="110">
        <v>0</v>
      </c>
      <c r="AL36" s="111" t="s">
        <v>729</v>
      </c>
      <c r="AM36" s="110">
        <f t="shared" si="7"/>
        <v>3426465</v>
      </c>
      <c r="AN36" s="110">
        <f t="shared" si="8"/>
        <v>379878</v>
      </c>
      <c r="AO36" s="110">
        <v>185460</v>
      </c>
      <c r="AP36" s="110">
        <v>25744</v>
      </c>
      <c r="AQ36" s="110">
        <v>155797</v>
      </c>
      <c r="AR36" s="110">
        <v>12877</v>
      </c>
      <c r="AS36" s="110">
        <f t="shared" si="9"/>
        <v>754616</v>
      </c>
      <c r="AT36" s="110">
        <v>5337</v>
      </c>
      <c r="AU36" s="110">
        <v>728130</v>
      </c>
      <c r="AV36" s="110">
        <v>21149</v>
      </c>
      <c r="AW36" s="110">
        <v>3973</v>
      </c>
      <c r="AX36" s="110">
        <f t="shared" si="10"/>
        <v>2286522</v>
      </c>
      <c r="AY36" s="110">
        <v>14984</v>
      </c>
      <c r="AZ36" s="110">
        <v>2052680</v>
      </c>
      <c r="BA36" s="110">
        <v>133523</v>
      </c>
      <c r="BB36" s="110">
        <v>85335</v>
      </c>
      <c r="BC36" s="111" t="s">
        <v>729</v>
      </c>
      <c r="BD36" s="110">
        <v>1476</v>
      </c>
      <c r="BE36" s="110">
        <v>305771</v>
      </c>
      <c r="BF36" s="110">
        <f t="shared" si="11"/>
        <v>4008795</v>
      </c>
      <c r="BG36" s="110">
        <f t="shared" si="12"/>
        <v>1458079</v>
      </c>
      <c r="BH36" s="110">
        <f t="shared" si="13"/>
        <v>1457642</v>
      </c>
      <c r="BI36" s="110">
        <v>0</v>
      </c>
      <c r="BJ36" s="110">
        <v>1457642</v>
      </c>
      <c r="BK36" s="110">
        <v>0</v>
      </c>
      <c r="BL36" s="110">
        <v>0</v>
      </c>
      <c r="BM36" s="110">
        <v>437</v>
      </c>
      <c r="BN36" s="111" t="s">
        <v>729</v>
      </c>
      <c r="BO36" s="110">
        <f t="shared" si="14"/>
        <v>2396003</v>
      </c>
      <c r="BP36" s="110">
        <f t="shared" si="15"/>
        <v>572342</v>
      </c>
      <c r="BQ36" s="110">
        <v>397470</v>
      </c>
      <c r="BR36" s="110">
        <v>0</v>
      </c>
      <c r="BS36" s="110">
        <v>174872</v>
      </c>
      <c r="BT36" s="110">
        <v>0</v>
      </c>
      <c r="BU36" s="110">
        <f t="shared" si="16"/>
        <v>951905</v>
      </c>
      <c r="BV36" s="110">
        <v>0</v>
      </c>
      <c r="BW36" s="110">
        <v>945346</v>
      </c>
      <c r="BX36" s="110">
        <v>6559</v>
      </c>
      <c r="BY36" s="110">
        <v>0</v>
      </c>
      <c r="BZ36" s="110">
        <f t="shared" si="17"/>
        <v>868751</v>
      </c>
      <c r="CA36" s="110">
        <v>4608</v>
      </c>
      <c r="CB36" s="110">
        <v>242737</v>
      </c>
      <c r="CC36" s="110">
        <v>5939</v>
      </c>
      <c r="CD36" s="110">
        <v>615467</v>
      </c>
      <c r="CE36" s="111" t="s">
        <v>729</v>
      </c>
      <c r="CF36" s="110">
        <v>3005</v>
      </c>
      <c r="CG36" s="110">
        <v>169322</v>
      </c>
      <c r="CH36" s="110">
        <f t="shared" si="18"/>
        <v>4023404</v>
      </c>
      <c r="CI36" s="110">
        <f t="shared" ref="CI36:CO36" si="110">SUM(AE36,+BG36)</f>
        <v>1734638</v>
      </c>
      <c r="CJ36" s="110">
        <f t="shared" si="110"/>
        <v>1734201</v>
      </c>
      <c r="CK36" s="110">
        <f t="shared" si="110"/>
        <v>0</v>
      </c>
      <c r="CL36" s="110">
        <f t="shared" si="110"/>
        <v>1734201</v>
      </c>
      <c r="CM36" s="110">
        <f t="shared" si="110"/>
        <v>0</v>
      </c>
      <c r="CN36" s="110">
        <f t="shared" si="110"/>
        <v>0</v>
      </c>
      <c r="CO36" s="110">
        <f t="shared" si="110"/>
        <v>437</v>
      </c>
      <c r="CP36" s="111" t="s">
        <v>729</v>
      </c>
      <c r="CQ36" s="110">
        <f t="shared" ref="CQ36:DF36" si="111">SUM(AM36,+BO36)</f>
        <v>5822468</v>
      </c>
      <c r="CR36" s="110">
        <f t="shared" si="111"/>
        <v>952220</v>
      </c>
      <c r="CS36" s="110">
        <f t="shared" si="111"/>
        <v>582930</v>
      </c>
      <c r="CT36" s="110">
        <f t="shared" si="111"/>
        <v>25744</v>
      </c>
      <c r="CU36" s="110">
        <f t="shared" si="111"/>
        <v>330669</v>
      </c>
      <c r="CV36" s="110">
        <f t="shared" si="111"/>
        <v>12877</v>
      </c>
      <c r="CW36" s="110">
        <f t="shared" si="111"/>
        <v>1706521</v>
      </c>
      <c r="CX36" s="110">
        <f t="shared" si="111"/>
        <v>5337</v>
      </c>
      <c r="CY36" s="110">
        <f t="shared" si="111"/>
        <v>1673476</v>
      </c>
      <c r="CZ36" s="110">
        <f t="shared" si="111"/>
        <v>27708</v>
      </c>
      <c r="DA36" s="110">
        <f t="shared" si="111"/>
        <v>3973</v>
      </c>
      <c r="DB36" s="110">
        <f t="shared" si="111"/>
        <v>3155273</v>
      </c>
      <c r="DC36" s="110">
        <f t="shared" si="111"/>
        <v>19592</v>
      </c>
      <c r="DD36" s="110">
        <f t="shared" si="111"/>
        <v>2295417</v>
      </c>
      <c r="DE36" s="110">
        <f t="shared" si="111"/>
        <v>139462</v>
      </c>
      <c r="DF36" s="110">
        <f t="shared" si="111"/>
        <v>700802</v>
      </c>
      <c r="DG36" s="111" t="s">
        <v>729</v>
      </c>
      <c r="DH36" s="110">
        <f t="shared" si="28"/>
        <v>4481</v>
      </c>
      <c r="DI36" s="110">
        <f t="shared" si="29"/>
        <v>475093</v>
      </c>
      <c r="DJ36" s="110">
        <f t="shared" si="30"/>
        <v>8032199</v>
      </c>
    </row>
    <row r="37" spans="1:114" s="112" customFormat="1" ht="12" customHeight="1">
      <c r="A37" s="108" t="s">
        <v>579</v>
      </c>
      <c r="B37" s="109" t="s">
        <v>580</v>
      </c>
      <c r="C37" s="108" t="s">
        <v>391</v>
      </c>
      <c r="D37" s="110">
        <f t="shared" si="0"/>
        <v>420123</v>
      </c>
      <c r="E37" s="110">
        <f t="shared" si="1"/>
        <v>340634</v>
      </c>
      <c r="F37" s="110">
        <v>11493</v>
      </c>
      <c r="G37" s="110">
        <v>2203</v>
      </c>
      <c r="H37" s="110">
        <v>30805</v>
      </c>
      <c r="I37" s="110">
        <v>175254</v>
      </c>
      <c r="J37" s="110">
        <v>1805439</v>
      </c>
      <c r="K37" s="110">
        <v>120879</v>
      </c>
      <c r="L37" s="110">
        <v>79489</v>
      </c>
      <c r="M37" s="110">
        <f t="shared" si="2"/>
        <v>316283</v>
      </c>
      <c r="N37" s="110">
        <f t="shared" si="3"/>
        <v>272543</v>
      </c>
      <c r="O37" s="110">
        <v>268244</v>
      </c>
      <c r="P37" s="110">
        <v>0</v>
      </c>
      <c r="Q37" s="110">
        <v>870</v>
      </c>
      <c r="R37" s="110">
        <v>3379</v>
      </c>
      <c r="S37" s="110">
        <v>1320678</v>
      </c>
      <c r="T37" s="110">
        <v>50</v>
      </c>
      <c r="U37" s="110">
        <v>43740</v>
      </c>
      <c r="V37" s="110">
        <f t="shared" ref="V37:AD37" si="112">+SUM(D37,M37)</f>
        <v>736406</v>
      </c>
      <c r="W37" s="110">
        <f t="shared" si="112"/>
        <v>613177</v>
      </c>
      <c r="X37" s="110">
        <f t="shared" si="112"/>
        <v>279737</v>
      </c>
      <c r="Y37" s="110">
        <f t="shared" si="112"/>
        <v>2203</v>
      </c>
      <c r="Z37" s="110">
        <f t="shared" si="112"/>
        <v>31675</v>
      </c>
      <c r="AA37" s="110">
        <f t="shared" si="112"/>
        <v>178633</v>
      </c>
      <c r="AB37" s="110">
        <f t="shared" si="112"/>
        <v>3126117</v>
      </c>
      <c r="AC37" s="110">
        <f t="shared" si="112"/>
        <v>120929</v>
      </c>
      <c r="AD37" s="110">
        <f t="shared" si="112"/>
        <v>123229</v>
      </c>
      <c r="AE37" s="110">
        <f t="shared" si="5"/>
        <v>203753</v>
      </c>
      <c r="AF37" s="110">
        <f t="shared" si="6"/>
        <v>180857</v>
      </c>
      <c r="AG37" s="110">
        <v>0</v>
      </c>
      <c r="AH37" s="110">
        <v>42656</v>
      </c>
      <c r="AI37" s="110">
        <v>138201</v>
      </c>
      <c r="AJ37" s="110">
        <v>0</v>
      </c>
      <c r="AK37" s="110">
        <v>22896</v>
      </c>
      <c r="AL37" s="111" t="s">
        <v>729</v>
      </c>
      <c r="AM37" s="110">
        <f t="shared" si="7"/>
        <v>1976830</v>
      </c>
      <c r="AN37" s="110">
        <f t="shared" si="8"/>
        <v>261754</v>
      </c>
      <c r="AO37" s="110">
        <v>218176</v>
      </c>
      <c r="AP37" s="110">
        <v>0</v>
      </c>
      <c r="AQ37" s="110">
        <v>43578</v>
      </c>
      <c r="AR37" s="110">
        <v>0</v>
      </c>
      <c r="AS37" s="110">
        <f t="shared" si="9"/>
        <v>355050</v>
      </c>
      <c r="AT37" s="110">
        <v>0</v>
      </c>
      <c r="AU37" s="110">
        <v>317523</v>
      </c>
      <c r="AV37" s="110">
        <v>37527</v>
      </c>
      <c r="AW37" s="110">
        <v>0</v>
      </c>
      <c r="AX37" s="110">
        <f t="shared" si="10"/>
        <v>1353006</v>
      </c>
      <c r="AY37" s="110">
        <v>18876</v>
      </c>
      <c r="AZ37" s="110">
        <v>836551</v>
      </c>
      <c r="BA37" s="110">
        <v>477880</v>
      </c>
      <c r="BB37" s="110">
        <v>19699</v>
      </c>
      <c r="BC37" s="111" t="s">
        <v>729</v>
      </c>
      <c r="BD37" s="110">
        <v>7020</v>
      </c>
      <c r="BE37" s="110">
        <v>44979</v>
      </c>
      <c r="BF37" s="110">
        <f t="shared" si="11"/>
        <v>2225562</v>
      </c>
      <c r="BG37" s="110">
        <f t="shared" si="12"/>
        <v>901898</v>
      </c>
      <c r="BH37" s="110">
        <f t="shared" si="13"/>
        <v>901898</v>
      </c>
      <c r="BI37" s="110">
        <v>0</v>
      </c>
      <c r="BJ37" s="110">
        <v>901898</v>
      </c>
      <c r="BK37" s="110">
        <v>0</v>
      </c>
      <c r="BL37" s="110">
        <v>0</v>
      </c>
      <c r="BM37" s="110">
        <v>0</v>
      </c>
      <c r="BN37" s="111" t="s">
        <v>729</v>
      </c>
      <c r="BO37" s="110">
        <f t="shared" si="14"/>
        <v>707659</v>
      </c>
      <c r="BP37" s="110">
        <f t="shared" si="15"/>
        <v>120491</v>
      </c>
      <c r="BQ37" s="110">
        <v>82611</v>
      </c>
      <c r="BR37" s="110">
        <v>0</v>
      </c>
      <c r="BS37" s="110">
        <v>37880</v>
      </c>
      <c r="BT37" s="110">
        <v>0</v>
      </c>
      <c r="BU37" s="110">
        <f t="shared" si="16"/>
        <v>480463</v>
      </c>
      <c r="BV37" s="110">
        <v>29701</v>
      </c>
      <c r="BW37" s="110">
        <v>450762</v>
      </c>
      <c r="BX37" s="110">
        <v>0</v>
      </c>
      <c r="BY37" s="110">
        <v>0</v>
      </c>
      <c r="BZ37" s="110">
        <f t="shared" si="17"/>
        <v>106496</v>
      </c>
      <c r="CA37" s="110">
        <v>0</v>
      </c>
      <c r="CB37" s="110">
        <v>106137</v>
      </c>
      <c r="CC37" s="110">
        <v>0</v>
      </c>
      <c r="CD37" s="110">
        <v>359</v>
      </c>
      <c r="CE37" s="111" t="s">
        <v>729</v>
      </c>
      <c r="CF37" s="110">
        <v>209</v>
      </c>
      <c r="CG37" s="110">
        <v>27404</v>
      </c>
      <c r="CH37" s="110">
        <f t="shared" si="18"/>
        <v>1636961</v>
      </c>
      <c r="CI37" s="110">
        <f t="shared" ref="CI37:CO37" si="113">SUM(AE37,+BG37)</f>
        <v>1105651</v>
      </c>
      <c r="CJ37" s="110">
        <f t="shared" si="113"/>
        <v>1082755</v>
      </c>
      <c r="CK37" s="110">
        <f t="shared" si="113"/>
        <v>0</v>
      </c>
      <c r="CL37" s="110">
        <f t="shared" si="113"/>
        <v>944554</v>
      </c>
      <c r="CM37" s="110">
        <f t="shared" si="113"/>
        <v>138201</v>
      </c>
      <c r="CN37" s="110">
        <f t="shared" si="113"/>
        <v>0</v>
      </c>
      <c r="CO37" s="110">
        <f t="shared" si="113"/>
        <v>22896</v>
      </c>
      <c r="CP37" s="111" t="s">
        <v>729</v>
      </c>
      <c r="CQ37" s="110">
        <f t="shared" ref="CQ37:DF37" si="114">SUM(AM37,+BO37)</f>
        <v>2684489</v>
      </c>
      <c r="CR37" s="110">
        <f t="shared" si="114"/>
        <v>382245</v>
      </c>
      <c r="CS37" s="110">
        <f t="shared" si="114"/>
        <v>300787</v>
      </c>
      <c r="CT37" s="110">
        <f t="shared" si="114"/>
        <v>0</v>
      </c>
      <c r="CU37" s="110">
        <f t="shared" si="114"/>
        <v>81458</v>
      </c>
      <c r="CV37" s="110">
        <f t="shared" si="114"/>
        <v>0</v>
      </c>
      <c r="CW37" s="110">
        <f t="shared" si="114"/>
        <v>835513</v>
      </c>
      <c r="CX37" s="110">
        <f t="shared" si="114"/>
        <v>29701</v>
      </c>
      <c r="CY37" s="110">
        <f t="shared" si="114"/>
        <v>768285</v>
      </c>
      <c r="CZ37" s="110">
        <f t="shared" si="114"/>
        <v>37527</v>
      </c>
      <c r="DA37" s="110">
        <f t="shared" si="114"/>
        <v>0</v>
      </c>
      <c r="DB37" s="110">
        <f t="shared" si="114"/>
        <v>1459502</v>
      </c>
      <c r="DC37" s="110">
        <f t="shared" si="114"/>
        <v>18876</v>
      </c>
      <c r="DD37" s="110">
        <f t="shared" si="114"/>
        <v>942688</v>
      </c>
      <c r="DE37" s="110">
        <f t="shared" si="114"/>
        <v>477880</v>
      </c>
      <c r="DF37" s="110">
        <f t="shared" si="114"/>
        <v>20058</v>
      </c>
      <c r="DG37" s="111" t="s">
        <v>729</v>
      </c>
      <c r="DH37" s="110">
        <f t="shared" si="28"/>
        <v>7229</v>
      </c>
      <c r="DI37" s="110">
        <f t="shared" si="29"/>
        <v>72383</v>
      </c>
      <c r="DJ37" s="110">
        <f t="shared" si="30"/>
        <v>3862523</v>
      </c>
    </row>
    <row r="38" spans="1:114" s="112" customFormat="1" ht="12" customHeight="1">
      <c r="A38" s="108" t="s">
        <v>587</v>
      </c>
      <c r="B38" s="109" t="s">
        <v>588</v>
      </c>
      <c r="C38" s="108" t="s">
        <v>397</v>
      </c>
      <c r="D38" s="110">
        <f t="shared" si="0"/>
        <v>335599</v>
      </c>
      <c r="E38" s="110">
        <f t="shared" si="1"/>
        <v>267372</v>
      </c>
      <c r="F38" s="110">
        <v>0</v>
      </c>
      <c r="G38" s="110">
        <v>0</v>
      </c>
      <c r="H38" s="110">
        <v>0</v>
      </c>
      <c r="I38" s="110">
        <v>225311</v>
      </c>
      <c r="J38" s="110">
        <v>2153904</v>
      </c>
      <c r="K38" s="110">
        <v>42061</v>
      </c>
      <c r="L38" s="110">
        <v>68227</v>
      </c>
      <c r="M38" s="110">
        <f t="shared" si="2"/>
        <v>56169</v>
      </c>
      <c r="N38" s="110">
        <f t="shared" si="3"/>
        <v>50895</v>
      </c>
      <c r="O38" s="110">
        <v>0</v>
      </c>
      <c r="P38" s="110">
        <v>0</v>
      </c>
      <c r="Q38" s="110">
        <v>0</v>
      </c>
      <c r="R38" s="110">
        <v>50764</v>
      </c>
      <c r="S38" s="110">
        <v>273474</v>
      </c>
      <c r="T38" s="110">
        <v>131</v>
      </c>
      <c r="U38" s="110">
        <v>5274</v>
      </c>
      <c r="V38" s="110">
        <f t="shared" ref="V38:AD38" si="115">+SUM(D38,M38)</f>
        <v>391768</v>
      </c>
      <c r="W38" s="110">
        <f t="shared" si="115"/>
        <v>318267</v>
      </c>
      <c r="X38" s="110">
        <f t="shared" si="115"/>
        <v>0</v>
      </c>
      <c r="Y38" s="110">
        <f t="shared" si="115"/>
        <v>0</v>
      </c>
      <c r="Z38" s="110">
        <f t="shared" si="115"/>
        <v>0</v>
      </c>
      <c r="AA38" s="110">
        <f t="shared" si="115"/>
        <v>276075</v>
      </c>
      <c r="AB38" s="110">
        <f t="shared" si="115"/>
        <v>2427378</v>
      </c>
      <c r="AC38" s="110">
        <f t="shared" si="115"/>
        <v>42192</v>
      </c>
      <c r="AD38" s="110">
        <f t="shared" si="115"/>
        <v>73501</v>
      </c>
      <c r="AE38" s="110">
        <f t="shared" si="5"/>
        <v>64615</v>
      </c>
      <c r="AF38" s="110">
        <f t="shared" si="6"/>
        <v>60639</v>
      </c>
      <c r="AG38" s="110">
        <v>0</v>
      </c>
      <c r="AH38" s="110">
        <v>60639</v>
      </c>
      <c r="AI38" s="110">
        <v>0</v>
      </c>
      <c r="AJ38" s="110">
        <v>0</v>
      </c>
      <c r="AK38" s="110">
        <v>3976</v>
      </c>
      <c r="AL38" s="111" t="s">
        <v>729</v>
      </c>
      <c r="AM38" s="110">
        <f t="shared" si="7"/>
        <v>2246145</v>
      </c>
      <c r="AN38" s="110">
        <f t="shared" si="8"/>
        <v>245917</v>
      </c>
      <c r="AO38" s="110">
        <v>148545</v>
      </c>
      <c r="AP38" s="110">
        <v>0</v>
      </c>
      <c r="AQ38" s="110">
        <v>97372</v>
      </c>
      <c r="AR38" s="110">
        <v>0</v>
      </c>
      <c r="AS38" s="110">
        <f t="shared" si="9"/>
        <v>290714</v>
      </c>
      <c r="AT38" s="110">
        <v>1274</v>
      </c>
      <c r="AU38" s="110">
        <v>279465</v>
      </c>
      <c r="AV38" s="110">
        <v>9975</v>
      </c>
      <c r="AW38" s="110">
        <v>5136</v>
      </c>
      <c r="AX38" s="110">
        <f t="shared" si="10"/>
        <v>1657165</v>
      </c>
      <c r="AY38" s="110">
        <v>184650</v>
      </c>
      <c r="AZ38" s="110">
        <v>1206903</v>
      </c>
      <c r="BA38" s="110">
        <v>9370</v>
      </c>
      <c r="BB38" s="110">
        <v>256242</v>
      </c>
      <c r="BC38" s="111" t="s">
        <v>729</v>
      </c>
      <c r="BD38" s="110">
        <v>47213</v>
      </c>
      <c r="BE38" s="110">
        <v>178743</v>
      </c>
      <c r="BF38" s="110">
        <f t="shared" si="11"/>
        <v>2489503</v>
      </c>
      <c r="BG38" s="110">
        <f t="shared" si="12"/>
        <v>0</v>
      </c>
      <c r="BH38" s="110">
        <f t="shared" si="13"/>
        <v>0</v>
      </c>
      <c r="BI38" s="110">
        <v>0</v>
      </c>
      <c r="BJ38" s="110">
        <v>0</v>
      </c>
      <c r="BK38" s="110">
        <v>0</v>
      </c>
      <c r="BL38" s="110">
        <v>0</v>
      </c>
      <c r="BM38" s="110">
        <v>0</v>
      </c>
      <c r="BN38" s="111" t="s">
        <v>729</v>
      </c>
      <c r="BO38" s="110">
        <f t="shared" si="14"/>
        <v>298865</v>
      </c>
      <c r="BP38" s="110">
        <f t="shared" si="15"/>
        <v>45108</v>
      </c>
      <c r="BQ38" s="110">
        <v>45108</v>
      </c>
      <c r="BR38" s="110">
        <v>0</v>
      </c>
      <c r="BS38" s="110">
        <v>0</v>
      </c>
      <c r="BT38" s="110">
        <v>0</v>
      </c>
      <c r="BU38" s="110">
        <f t="shared" si="16"/>
        <v>144996</v>
      </c>
      <c r="BV38" s="110">
        <v>5527</v>
      </c>
      <c r="BW38" s="110">
        <v>139469</v>
      </c>
      <c r="BX38" s="110">
        <v>0</v>
      </c>
      <c r="BY38" s="110">
        <v>0</v>
      </c>
      <c r="BZ38" s="110">
        <f t="shared" si="17"/>
        <v>102151</v>
      </c>
      <c r="CA38" s="110">
        <v>2400</v>
      </c>
      <c r="CB38" s="110">
        <v>95554</v>
      </c>
      <c r="CC38" s="110">
        <v>4197</v>
      </c>
      <c r="CD38" s="110">
        <v>0</v>
      </c>
      <c r="CE38" s="111" t="s">
        <v>729</v>
      </c>
      <c r="CF38" s="110">
        <v>6610</v>
      </c>
      <c r="CG38" s="110">
        <v>30778</v>
      </c>
      <c r="CH38" s="110">
        <f t="shared" si="18"/>
        <v>329643</v>
      </c>
      <c r="CI38" s="110">
        <f t="shared" ref="CI38:CO38" si="116">SUM(AE38,+BG38)</f>
        <v>64615</v>
      </c>
      <c r="CJ38" s="110">
        <f t="shared" si="116"/>
        <v>60639</v>
      </c>
      <c r="CK38" s="110">
        <f t="shared" si="116"/>
        <v>0</v>
      </c>
      <c r="CL38" s="110">
        <f t="shared" si="116"/>
        <v>60639</v>
      </c>
      <c r="CM38" s="110">
        <f t="shared" si="116"/>
        <v>0</v>
      </c>
      <c r="CN38" s="110">
        <f t="shared" si="116"/>
        <v>0</v>
      </c>
      <c r="CO38" s="110">
        <f t="shared" si="116"/>
        <v>3976</v>
      </c>
      <c r="CP38" s="111" t="s">
        <v>729</v>
      </c>
      <c r="CQ38" s="110">
        <f t="shared" ref="CQ38:DF38" si="117">SUM(AM38,+BO38)</f>
        <v>2545010</v>
      </c>
      <c r="CR38" s="110">
        <f t="shared" si="117"/>
        <v>291025</v>
      </c>
      <c r="CS38" s="110">
        <f t="shared" si="117"/>
        <v>193653</v>
      </c>
      <c r="CT38" s="110">
        <f t="shared" si="117"/>
        <v>0</v>
      </c>
      <c r="CU38" s="110">
        <f t="shared" si="117"/>
        <v>97372</v>
      </c>
      <c r="CV38" s="110">
        <f t="shared" si="117"/>
        <v>0</v>
      </c>
      <c r="CW38" s="110">
        <f t="shared" si="117"/>
        <v>435710</v>
      </c>
      <c r="CX38" s="110">
        <f t="shared" si="117"/>
        <v>6801</v>
      </c>
      <c r="CY38" s="110">
        <f t="shared" si="117"/>
        <v>418934</v>
      </c>
      <c r="CZ38" s="110">
        <f t="shared" si="117"/>
        <v>9975</v>
      </c>
      <c r="DA38" s="110">
        <f t="shared" si="117"/>
        <v>5136</v>
      </c>
      <c r="DB38" s="110">
        <f t="shared" si="117"/>
        <v>1759316</v>
      </c>
      <c r="DC38" s="110">
        <f t="shared" si="117"/>
        <v>187050</v>
      </c>
      <c r="DD38" s="110">
        <f t="shared" si="117"/>
        <v>1302457</v>
      </c>
      <c r="DE38" s="110">
        <f t="shared" si="117"/>
        <v>13567</v>
      </c>
      <c r="DF38" s="110">
        <f t="shared" si="117"/>
        <v>256242</v>
      </c>
      <c r="DG38" s="111" t="s">
        <v>729</v>
      </c>
      <c r="DH38" s="110">
        <f t="shared" si="28"/>
        <v>53823</v>
      </c>
      <c r="DI38" s="110">
        <f t="shared" si="29"/>
        <v>209521</v>
      </c>
      <c r="DJ38" s="110">
        <f t="shared" si="30"/>
        <v>2819146</v>
      </c>
    </row>
    <row r="39" spans="1:114" s="112" customFormat="1" ht="12" customHeight="1">
      <c r="A39" s="108" t="s">
        <v>595</v>
      </c>
      <c r="B39" s="109" t="s">
        <v>596</v>
      </c>
      <c r="C39" s="108" t="s">
        <v>371</v>
      </c>
      <c r="D39" s="110">
        <f t="shared" si="0"/>
        <v>1363063</v>
      </c>
      <c r="E39" s="110">
        <f t="shared" si="1"/>
        <v>961471</v>
      </c>
      <c r="F39" s="110">
        <v>5936</v>
      </c>
      <c r="G39" s="110">
        <v>0</v>
      </c>
      <c r="H39" s="110">
        <v>229700</v>
      </c>
      <c r="I39" s="110">
        <v>484116</v>
      </c>
      <c r="J39" s="110">
        <v>3377781</v>
      </c>
      <c r="K39" s="110">
        <v>241719</v>
      </c>
      <c r="L39" s="110">
        <v>401592</v>
      </c>
      <c r="M39" s="110">
        <f t="shared" si="2"/>
        <v>344322</v>
      </c>
      <c r="N39" s="110">
        <f t="shared" si="3"/>
        <v>174184</v>
      </c>
      <c r="O39" s="110">
        <v>49111</v>
      </c>
      <c r="P39" s="110">
        <v>0</v>
      </c>
      <c r="Q39" s="110">
        <v>0</v>
      </c>
      <c r="R39" s="110">
        <v>64577</v>
      </c>
      <c r="S39" s="110">
        <v>1741690</v>
      </c>
      <c r="T39" s="110">
        <v>60496</v>
      </c>
      <c r="U39" s="110">
        <v>170138</v>
      </c>
      <c r="V39" s="110">
        <f t="shared" ref="V39:AD39" si="118">+SUM(D39,M39)</f>
        <v>1707385</v>
      </c>
      <c r="W39" s="110">
        <f t="shared" si="118"/>
        <v>1135655</v>
      </c>
      <c r="X39" s="110">
        <f t="shared" si="118"/>
        <v>55047</v>
      </c>
      <c r="Y39" s="110">
        <f t="shared" si="118"/>
        <v>0</v>
      </c>
      <c r="Z39" s="110">
        <f t="shared" si="118"/>
        <v>229700</v>
      </c>
      <c r="AA39" s="110">
        <f t="shared" si="118"/>
        <v>548693</v>
      </c>
      <c r="AB39" s="110">
        <f t="shared" si="118"/>
        <v>5119471</v>
      </c>
      <c r="AC39" s="110">
        <f t="shared" si="118"/>
        <v>302215</v>
      </c>
      <c r="AD39" s="110">
        <f t="shared" si="118"/>
        <v>571730</v>
      </c>
      <c r="AE39" s="110">
        <f t="shared" si="5"/>
        <v>113980</v>
      </c>
      <c r="AF39" s="110">
        <f t="shared" si="6"/>
        <v>96170</v>
      </c>
      <c r="AG39" s="110">
        <v>0</v>
      </c>
      <c r="AH39" s="110">
        <v>21762</v>
      </c>
      <c r="AI39" s="110">
        <v>0</v>
      </c>
      <c r="AJ39" s="110">
        <v>74408</v>
      </c>
      <c r="AK39" s="110">
        <v>17810</v>
      </c>
      <c r="AL39" s="111" t="s">
        <v>729</v>
      </c>
      <c r="AM39" s="110">
        <f t="shared" si="7"/>
        <v>3617214</v>
      </c>
      <c r="AN39" s="110">
        <f t="shared" si="8"/>
        <v>786356</v>
      </c>
      <c r="AO39" s="110">
        <v>257824</v>
      </c>
      <c r="AP39" s="110">
        <v>38546</v>
      </c>
      <c r="AQ39" s="110">
        <v>468638</v>
      </c>
      <c r="AR39" s="110">
        <v>21348</v>
      </c>
      <c r="AS39" s="110">
        <f t="shared" si="9"/>
        <v>1349798</v>
      </c>
      <c r="AT39" s="110">
        <v>19353</v>
      </c>
      <c r="AU39" s="110">
        <v>1251459</v>
      </c>
      <c r="AV39" s="110">
        <v>78986</v>
      </c>
      <c r="AW39" s="110">
        <v>0</v>
      </c>
      <c r="AX39" s="110">
        <f t="shared" si="10"/>
        <v>1476737</v>
      </c>
      <c r="AY39" s="110">
        <v>21438</v>
      </c>
      <c r="AZ39" s="110">
        <v>1306397</v>
      </c>
      <c r="BA39" s="110">
        <v>43659</v>
      </c>
      <c r="BB39" s="110">
        <v>105243</v>
      </c>
      <c r="BC39" s="111" t="s">
        <v>729</v>
      </c>
      <c r="BD39" s="110">
        <v>4323</v>
      </c>
      <c r="BE39" s="110">
        <v>1009650</v>
      </c>
      <c r="BF39" s="110">
        <f t="shared" si="11"/>
        <v>4740844</v>
      </c>
      <c r="BG39" s="110">
        <f t="shared" si="12"/>
        <v>262334</v>
      </c>
      <c r="BH39" s="110">
        <f t="shared" si="13"/>
        <v>262334</v>
      </c>
      <c r="BI39" s="110">
        <v>0</v>
      </c>
      <c r="BJ39" s="110">
        <v>262334</v>
      </c>
      <c r="BK39" s="110">
        <v>0</v>
      </c>
      <c r="BL39" s="110">
        <v>0</v>
      </c>
      <c r="BM39" s="110">
        <v>0</v>
      </c>
      <c r="BN39" s="111" t="s">
        <v>729</v>
      </c>
      <c r="BO39" s="110">
        <f t="shared" si="14"/>
        <v>1703606</v>
      </c>
      <c r="BP39" s="110">
        <f t="shared" si="15"/>
        <v>386101</v>
      </c>
      <c r="BQ39" s="110">
        <v>256710</v>
      </c>
      <c r="BR39" s="110">
        <v>0</v>
      </c>
      <c r="BS39" s="110">
        <v>129391</v>
      </c>
      <c r="BT39" s="110">
        <v>0</v>
      </c>
      <c r="BU39" s="110">
        <f t="shared" si="16"/>
        <v>611943</v>
      </c>
      <c r="BV39" s="110">
        <v>991</v>
      </c>
      <c r="BW39" s="110">
        <v>610952</v>
      </c>
      <c r="BX39" s="110">
        <v>0</v>
      </c>
      <c r="BY39" s="110">
        <v>0</v>
      </c>
      <c r="BZ39" s="110">
        <f t="shared" si="17"/>
        <v>705562</v>
      </c>
      <c r="CA39" s="110">
        <v>105728</v>
      </c>
      <c r="CB39" s="110">
        <v>548510</v>
      </c>
      <c r="CC39" s="110">
        <v>26201</v>
      </c>
      <c r="CD39" s="110">
        <v>25123</v>
      </c>
      <c r="CE39" s="111" t="s">
        <v>729</v>
      </c>
      <c r="CF39" s="110">
        <v>0</v>
      </c>
      <c r="CG39" s="110">
        <v>120072</v>
      </c>
      <c r="CH39" s="110">
        <f t="shared" si="18"/>
        <v>2086012</v>
      </c>
      <c r="CI39" s="110">
        <f t="shared" ref="CI39:CO39" si="119">SUM(AE39,+BG39)</f>
        <v>376314</v>
      </c>
      <c r="CJ39" s="110">
        <f t="shared" si="119"/>
        <v>358504</v>
      </c>
      <c r="CK39" s="110">
        <f t="shared" si="119"/>
        <v>0</v>
      </c>
      <c r="CL39" s="110">
        <f t="shared" si="119"/>
        <v>284096</v>
      </c>
      <c r="CM39" s="110">
        <f t="shared" si="119"/>
        <v>0</v>
      </c>
      <c r="CN39" s="110">
        <f t="shared" si="119"/>
        <v>74408</v>
      </c>
      <c r="CO39" s="110">
        <f t="shared" si="119"/>
        <v>17810</v>
      </c>
      <c r="CP39" s="111" t="s">
        <v>729</v>
      </c>
      <c r="CQ39" s="110">
        <f t="shared" ref="CQ39:DF39" si="120">SUM(AM39,+BO39)</f>
        <v>5320820</v>
      </c>
      <c r="CR39" s="110">
        <f t="shared" si="120"/>
        <v>1172457</v>
      </c>
      <c r="CS39" s="110">
        <f t="shared" si="120"/>
        <v>514534</v>
      </c>
      <c r="CT39" s="110">
        <f t="shared" si="120"/>
        <v>38546</v>
      </c>
      <c r="CU39" s="110">
        <f t="shared" si="120"/>
        <v>598029</v>
      </c>
      <c r="CV39" s="110">
        <f t="shared" si="120"/>
        <v>21348</v>
      </c>
      <c r="CW39" s="110">
        <f t="shared" si="120"/>
        <v>1961741</v>
      </c>
      <c r="CX39" s="110">
        <f t="shared" si="120"/>
        <v>20344</v>
      </c>
      <c r="CY39" s="110">
        <f t="shared" si="120"/>
        <v>1862411</v>
      </c>
      <c r="CZ39" s="110">
        <f t="shared" si="120"/>
        <v>78986</v>
      </c>
      <c r="DA39" s="110">
        <f t="shared" si="120"/>
        <v>0</v>
      </c>
      <c r="DB39" s="110">
        <f t="shared" si="120"/>
        <v>2182299</v>
      </c>
      <c r="DC39" s="110">
        <f t="shared" si="120"/>
        <v>127166</v>
      </c>
      <c r="DD39" s="110">
        <f t="shared" si="120"/>
        <v>1854907</v>
      </c>
      <c r="DE39" s="110">
        <f t="shared" si="120"/>
        <v>69860</v>
      </c>
      <c r="DF39" s="110">
        <f t="shared" si="120"/>
        <v>130366</v>
      </c>
      <c r="DG39" s="111" t="s">
        <v>729</v>
      </c>
      <c r="DH39" s="110">
        <f t="shared" si="28"/>
        <v>4323</v>
      </c>
      <c r="DI39" s="110">
        <f t="shared" si="29"/>
        <v>1129722</v>
      </c>
      <c r="DJ39" s="110">
        <f t="shared" si="30"/>
        <v>6826856</v>
      </c>
    </row>
    <row r="40" spans="1:114" s="112" customFormat="1" ht="12" customHeight="1">
      <c r="A40" s="108" t="s">
        <v>602</v>
      </c>
      <c r="B40" s="109" t="s">
        <v>603</v>
      </c>
      <c r="C40" s="108" t="s">
        <v>371</v>
      </c>
      <c r="D40" s="110">
        <f t="shared" si="0"/>
        <v>1783712</v>
      </c>
      <c r="E40" s="110">
        <f t="shared" si="1"/>
        <v>1693959</v>
      </c>
      <c r="F40" s="110">
        <v>139900</v>
      </c>
      <c r="G40" s="110">
        <v>119</v>
      </c>
      <c r="H40" s="110">
        <v>1169260</v>
      </c>
      <c r="I40" s="110">
        <v>278552</v>
      </c>
      <c r="J40" s="110">
        <v>3785226</v>
      </c>
      <c r="K40" s="110">
        <v>106128</v>
      </c>
      <c r="L40" s="110">
        <v>89753</v>
      </c>
      <c r="M40" s="110">
        <f t="shared" si="2"/>
        <v>164610</v>
      </c>
      <c r="N40" s="110">
        <f t="shared" si="3"/>
        <v>125444</v>
      </c>
      <c r="O40" s="110">
        <v>3056</v>
      </c>
      <c r="P40" s="110">
        <v>0</v>
      </c>
      <c r="Q40" s="110">
        <v>10040</v>
      </c>
      <c r="R40" s="110">
        <v>111895</v>
      </c>
      <c r="S40" s="110">
        <v>1139718</v>
      </c>
      <c r="T40" s="110">
        <v>453</v>
      </c>
      <c r="U40" s="110">
        <v>39166</v>
      </c>
      <c r="V40" s="110">
        <f t="shared" ref="V40:AD40" si="121">+SUM(D40,M40)</f>
        <v>1948322</v>
      </c>
      <c r="W40" s="110">
        <f t="shared" si="121"/>
        <v>1819403</v>
      </c>
      <c r="X40" s="110">
        <f t="shared" si="121"/>
        <v>142956</v>
      </c>
      <c r="Y40" s="110">
        <f t="shared" si="121"/>
        <v>119</v>
      </c>
      <c r="Z40" s="110">
        <f t="shared" si="121"/>
        <v>1179300</v>
      </c>
      <c r="AA40" s="110">
        <f t="shared" si="121"/>
        <v>390447</v>
      </c>
      <c r="AB40" s="110">
        <f t="shared" si="121"/>
        <v>4924944</v>
      </c>
      <c r="AC40" s="110">
        <f t="shared" si="121"/>
        <v>106581</v>
      </c>
      <c r="AD40" s="110">
        <f t="shared" si="121"/>
        <v>128919</v>
      </c>
      <c r="AE40" s="110">
        <f t="shared" si="5"/>
        <v>1554234</v>
      </c>
      <c r="AF40" s="110">
        <f t="shared" si="6"/>
        <v>1554234</v>
      </c>
      <c r="AG40" s="110">
        <v>0</v>
      </c>
      <c r="AH40" s="110">
        <v>1554234</v>
      </c>
      <c r="AI40" s="110">
        <v>0</v>
      </c>
      <c r="AJ40" s="110">
        <v>0</v>
      </c>
      <c r="AK40" s="110">
        <v>0</v>
      </c>
      <c r="AL40" s="111" t="s">
        <v>729</v>
      </c>
      <c r="AM40" s="110">
        <f t="shared" si="7"/>
        <v>3441021</v>
      </c>
      <c r="AN40" s="110">
        <f t="shared" si="8"/>
        <v>303499</v>
      </c>
      <c r="AO40" s="110">
        <v>273723</v>
      </c>
      <c r="AP40" s="110">
        <v>0</v>
      </c>
      <c r="AQ40" s="110">
        <v>29776</v>
      </c>
      <c r="AR40" s="110">
        <v>0</v>
      </c>
      <c r="AS40" s="110">
        <f t="shared" si="9"/>
        <v>1333356</v>
      </c>
      <c r="AT40" s="110">
        <v>15922</v>
      </c>
      <c r="AU40" s="110">
        <v>1288087</v>
      </c>
      <c r="AV40" s="110">
        <v>29347</v>
      </c>
      <c r="AW40" s="110">
        <v>0</v>
      </c>
      <c r="AX40" s="110">
        <f t="shared" si="10"/>
        <v>1794354</v>
      </c>
      <c r="AY40" s="110">
        <v>104913</v>
      </c>
      <c r="AZ40" s="110">
        <v>1549193</v>
      </c>
      <c r="BA40" s="110">
        <v>136954</v>
      </c>
      <c r="BB40" s="110">
        <v>3294</v>
      </c>
      <c r="BC40" s="111" t="s">
        <v>729</v>
      </c>
      <c r="BD40" s="110">
        <v>9812</v>
      </c>
      <c r="BE40" s="110">
        <v>573683</v>
      </c>
      <c r="BF40" s="110">
        <f t="shared" si="11"/>
        <v>5568938</v>
      </c>
      <c r="BG40" s="110">
        <f t="shared" si="12"/>
        <v>3024</v>
      </c>
      <c r="BH40" s="110">
        <f t="shared" si="13"/>
        <v>0</v>
      </c>
      <c r="BI40" s="110">
        <v>0</v>
      </c>
      <c r="BJ40" s="110">
        <v>0</v>
      </c>
      <c r="BK40" s="110">
        <v>0</v>
      </c>
      <c r="BL40" s="110">
        <v>0</v>
      </c>
      <c r="BM40" s="110">
        <v>3024</v>
      </c>
      <c r="BN40" s="111" t="s">
        <v>729</v>
      </c>
      <c r="BO40" s="110">
        <f t="shared" si="14"/>
        <v>998352</v>
      </c>
      <c r="BP40" s="110">
        <f t="shared" si="15"/>
        <v>222053</v>
      </c>
      <c r="BQ40" s="110">
        <v>222053</v>
      </c>
      <c r="BR40" s="110">
        <v>0</v>
      </c>
      <c r="BS40" s="110">
        <v>0</v>
      </c>
      <c r="BT40" s="110">
        <v>0</v>
      </c>
      <c r="BU40" s="110">
        <f t="shared" si="16"/>
        <v>285805</v>
      </c>
      <c r="BV40" s="110">
        <v>1727</v>
      </c>
      <c r="BW40" s="110">
        <v>284078</v>
      </c>
      <c r="BX40" s="110">
        <v>0</v>
      </c>
      <c r="BY40" s="110">
        <v>0</v>
      </c>
      <c r="BZ40" s="110">
        <f t="shared" si="17"/>
        <v>486856</v>
      </c>
      <c r="CA40" s="110">
        <v>194005</v>
      </c>
      <c r="CB40" s="110">
        <v>292851</v>
      </c>
      <c r="CC40" s="110">
        <v>0</v>
      </c>
      <c r="CD40" s="110">
        <v>0</v>
      </c>
      <c r="CE40" s="111" t="s">
        <v>729</v>
      </c>
      <c r="CF40" s="110">
        <v>3638</v>
      </c>
      <c r="CG40" s="110">
        <v>302952</v>
      </c>
      <c r="CH40" s="110">
        <f t="shared" si="18"/>
        <v>1304328</v>
      </c>
      <c r="CI40" s="110">
        <f t="shared" ref="CI40:CO40" si="122">SUM(AE40,+BG40)</f>
        <v>1557258</v>
      </c>
      <c r="CJ40" s="110">
        <f t="shared" si="122"/>
        <v>1554234</v>
      </c>
      <c r="CK40" s="110">
        <f t="shared" si="122"/>
        <v>0</v>
      </c>
      <c r="CL40" s="110">
        <f t="shared" si="122"/>
        <v>1554234</v>
      </c>
      <c r="CM40" s="110">
        <f t="shared" si="122"/>
        <v>0</v>
      </c>
      <c r="CN40" s="110">
        <f t="shared" si="122"/>
        <v>0</v>
      </c>
      <c r="CO40" s="110">
        <f t="shared" si="122"/>
        <v>3024</v>
      </c>
      <c r="CP40" s="111" t="s">
        <v>729</v>
      </c>
      <c r="CQ40" s="110">
        <f t="shared" ref="CQ40:DF40" si="123">SUM(AM40,+BO40)</f>
        <v>4439373</v>
      </c>
      <c r="CR40" s="110">
        <f t="shared" si="123"/>
        <v>525552</v>
      </c>
      <c r="CS40" s="110">
        <f t="shared" si="123"/>
        <v>495776</v>
      </c>
      <c r="CT40" s="110">
        <f t="shared" si="123"/>
        <v>0</v>
      </c>
      <c r="CU40" s="110">
        <f t="shared" si="123"/>
        <v>29776</v>
      </c>
      <c r="CV40" s="110">
        <f t="shared" si="123"/>
        <v>0</v>
      </c>
      <c r="CW40" s="110">
        <f t="shared" si="123"/>
        <v>1619161</v>
      </c>
      <c r="CX40" s="110">
        <f t="shared" si="123"/>
        <v>17649</v>
      </c>
      <c r="CY40" s="110">
        <f t="shared" si="123"/>
        <v>1572165</v>
      </c>
      <c r="CZ40" s="110">
        <f t="shared" si="123"/>
        <v>29347</v>
      </c>
      <c r="DA40" s="110">
        <f t="shared" si="123"/>
        <v>0</v>
      </c>
      <c r="DB40" s="110">
        <f t="shared" si="123"/>
        <v>2281210</v>
      </c>
      <c r="DC40" s="110">
        <f t="shared" si="123"/>
        <v>298918</v>
      </c>
      <c r="DD40" s="110">
        <f t="shared" si="123"/>
        <v>1842044</v>
      </c>
      <c r="DE40" s="110">
        <f t="shared" si="123"/>
        <v>136954</v>
      </c>
      <c r="DF40" s="110">
        <f t="shared" si="123"/>
        <v>3294</v>
      </c>
      <c r="DG40" s="111" t="s">
        <v>729</v>
      </c>
      <c r="DH40" s="110">
        <f t="shared" si="28"/>
        <v>13450</v>
      </c>
      <c r="DI40" s="110">
        <f t="shared" si="29"/>
        <v>876635</v>
      </c>
      <c r="DJ40" s="110">
        <f t="shared" si="30"/>
        <v>6873266</v>
      </c>
    </row>
    <row r="41" spans="1:114" s="112" customFormat="1" ht="12" customHeight="1">
      <c r="A41" s="108" t="s">
        <v>609</v>
      </c>
      <c r="B41" s="109" t="s">
        <v>610</v>
      </c>
      <c r="C41" s="108" t="s">
        <v>359</v>
      </c>
      <c r="D41" s="110">
        <f t="shared" si="0"/>
        <v>2830787</v>
      </c>
      <c r="E41" s="110">
        <f t="shared" si="1"/>
        <v>2578918</v>
      </c>
      <c r="F41" s="110">
        <v>108049</v>
      </c>
      <c r="G41" s="110">
        <v>0</v>
      </c>
      <c r="H41" s="110">
        <v>1441900</v>
      </c>
      <c r="I41" s="110">
        <v>739647</v>
      </c>
      <c r="J41" s="110">
        <v>2245669</v>
      </c>
      <c r="K41" s="110">
        <v>289322</v>
      </c>
      <c r="L41" s="110">
        <v>251869</v>
      </c>
      <c r="M41" s="110">
        <f t="shared" si="2"/>
        <v>46390</v>
      </c>
      <c r="N41" s="110">
        <f t="shared" si="3"/>
        <v>46390</v>
      </c>
      <c r="O41" s="110">
        <v>0</v>
      </c>
      <c r="P41" s="110">
        <v>0</v>
      </c>
      <c r="Q41" s="110">
        <v>19600</v>
      </c>
      <c r="R41" s="110">
        <v>26790</v>
      </c>
      <c r="S41" s="110">
        <v>654502</v>
      </c>
      <c r="T41" s="110">
        <v>0</v>
      </c>
      <c r="U41" s="110">
        <v>0</v>
      </c>
      <c r="V41" s="110">
        <f t="shared" ref="V41:AD41" si="124">+SUM(D41,M41)</f>
        <v>2877177</v>
      </c>
      <c r="W41" s="110">
        <f t="shared" si="124"/>
        <v>2625308</v>
      </c>
      <c r="X41" s="110">
        <f t="shared" si="124"/>
        <v>108049</v>
      </c>
      <c r="Y41" s="110">
        <f t="shared" si="124"/>
        <v>0</v>
      </c>
      <c r="Z41" s="110">
        <f t="shared" si="124"/>
        <v>1461500</v>
      </c>
      <c r="AA41" s="110">
        <f t="shared" si="124"/>
        <v>766437</v>
      </c>
      <c r="AB41" s="110">
        <f t="shared" si="124"/>
        <v>2900171</v>
      </c>
      <c r="AC41" s="110">
        <f t="shared" si="124"/>
        <v>289322</v>
      </c>
      <c r="AD41" s="110">
        <f t="shared" si="124"/>
        <v>251869</v>
      </c>
      <c r="AE41" s="110">
        <f t="shared" si="5"/>
        <v>1861397</v>
      </c>
      <c r="AF41" s="110">
        <f t="shared" si="6"/>
        <v>1861397</v>
      </c>
      <c r="AG41" s="110">
        <v>0</v>
      </c>
      <c r="AH41" s="110">
        <v>1834505</v>
      </c>
      <c r="AI41" s="110">
        <v>26892</v>
      </c>
      <c r="AJ41" s="110">
        <v>0</v>
      </c>
      <c r="AK41" s="110">
        <v>0</v>
      </c>
      <c r="AL41" s="111" t="s">
        <v>729</v>
      </c>
      <c r="AM41" s="110">
        <f t="shared" si="7"/>
        <v>2957296</v>
      </c>
      <c r="AN41" s="110">
        <f t="shared" si="8"/>
        <v>360176</v>
      </c>
      <c r="AO41" s="110">
        <v>261035</v>
      </c>
      <c r="AP41" s="110">
        <v>0</v>
      </c>
      <c r="AQ41" s="110">
        <v>94117</v>
      </c>
      <c r="AR41" s="110">
        <v>5024</v>
      </c>
      <c r="AS41" s="110">
        <f t="shared" si="9"/>
        <v>1123682</v>
      </c>
      <c r="AT41" s="110">
        <v>14575</v>
      </c>
      <c r="AU41" s="110">
        <v>1011456</v>
      </c>
      <c r="AV41" s="110">
        <v>97651</v>
      </c>
      <c r="AW41" s="110">
        <v>0</v>
      </c>
      <c r="AX41" s="110">
        <f t="shared" si="10"/>
        <v>1472255</v>
      </c>
      <c r="AY41" s="110">
        <v>69530</v>
      </c>
      <c r="AZ41" s="110">
        <v>1251424</v>
      </c>
      <c r="BA41" s="110">
        <v>74000</v>
      </c>
      <c r="BB41" s="110">
        <v>77301</v>
      </c>
      <c r="BC41" s="111" t="s">
        <v>729</v>
      </c>
      <c r="BD41" s="110">
        <v>1183</v>
      </c>
      <c r="BE41" s="110">
        <v>257763</v>
      </c>
      <c r="BF41" s="110">
        <f t="shared" si="11"/>
        <v>5076456</v>
      </c>
      <c r="BG41" s="110">
        <f t="shared" si="12"/>
        <v>29523</v>
      </c>
      <c r="BH41" s="110">
        <f t="shared" si="13"/>
        <v>29523</v>
      </c>
      <c r="BI41" s="110">
        <v>0</v>
      </c>
      <c r="BJ41" s="110">
        <v>29523</v>
      </c>
      <c r="BK41" s="110">
        <v>0</v>
      </c>
      <c r="BL41" s="110">
        <v>0</v>
      </c>
      <c r="BM41" s="110">
        <v>0</v>
      </c>
      <c r="BN41" s="111" t="s">
        <v>729</v>
      </c>
      <c r="BO41" s="110">
        <f t="shared" si="14"/>
        <v>644362</v>
      </c>
      <c r="BP41" s="110">
        <f t="shared" si="15"/>
        <v>107236</v>
      </c>
      <c r="BQ41" s="110">
        <v>100284</v>
      </c>
      <c r="BR41" s="110">
        <v>0</v>
      </c>
      <c r="BS41" s="110">
        <v>6952</v>
      </c>
      <c r="BT41" s="110">
        <v>0</v>
      </c>
      <c r="BU41" s="110">
        <f t="shared" si="16"/>
        <v>368686</v>
      </c>
      <c r="BV41" s="110">
        <v>27201</v>
      </c>
      <c r="BW41" s="110">
        <v>341485</v>
      </c>
      <c r="BX41" s="110">
        <v>0</v>
      </c>
      <c r="BY41" s="110">
        <v>0</v>
      </c>
      <c r="BZ41" s="110">
        <f t="shared" si="17"/>
        <v>168440</v>
      </c>
      <c r="CA41" s="110">
        <v>49014</v>
      </c>
      <c r="CB41" s="110">
        <v>79821</v>
      </c>
      <c r="CC41" s="110">
        <v>10571</v>
      </c>
      <c r="CD41" s="110">
        <v>29034</v>
      </c>
      <c r="CE41" s="111" t="s">
        <v>729</v>
      </c>
      <c r="CF41" s="110">
        <v>0</v>
      </c>
      <c r="CG41" s="110">
        <v>27007</v>
      </c>
      <c r="CH41" s="110">
        <f t="shared" si="18"/>
        <v>700892</v>
      </c>
      <c r="CI41" s="110">
        <f t="shared" ref="CI41:CO41" si="125">SUM(AE41,+BG41)</f>
        <v>1890920</v>
      </c>
      <c r="CJ41" s="110">
        <f t="shared" si="125"/>
        <v>1890920</v>
      </c>
      <c r="CK41" s="110">
        <f t="shared" si="125"/>
        <v>0</v>
      </c>
      <c r="CL41" s="110">
        <f t="shared" si="125"/>
        <v>1864028</v>
      </c>
      <c r="CM41" s="110">
        <f t="shared" si="125"/>
        <v>26892</v>
      </c>
      <c r="CN41" s="110">
        <f t="shared" si="125"/>
        <v>0</v>
      </c>
      <c r="CO41" s="110">
        <f t="shared" si="125"/>
        <v>0</v>
      </c>
      <c r="CP41" s="111" t="s">
        <v>729</v>
      </c>
      <c r="CQ41" s="110">
        <f t="shared" ref="CQ41:DF41" si="126">SUM(AM41,+BO41)</f>
        <v>3601658</v>
      </c>
      <c r="CR41" s="110">
        <f t="shared" si="126"/>
        <v>467412</v>
      </c>
      <c r="CS41" s="110">
        <f t="shared" si="126"/>
        <v>361319</v>
      </c>
      <c r="CT41" s="110">
        <f t="shared" si="126"/>
        <v>0</v>
      </c>
      <c r="CU41" s="110">
        <f t="shared" si="126"/>
        <v>101069</v>
      </c>
      <c r="CV41" s="110">
        <f t="shared" si="126"/>
        <v>5024</v>
      </c>
      <c r="CW41" s="110">
        <f t="shared" si="126"/>
        <v>1492368</v>
      </c>
      <c r="CX41" s="110">
        <f t="shared" si="126"/>
        <v>41776</v>
      </c>
      <c r="CY41" s="110">
        <f t="shared" si="126"/>
        <v>1352941</v>
      </c>
      <c r="CZ41" s="110">
        <f t="shared" si="126"/>
        <v>97651</v>
      </c>
      <c r="DA41" s="110">
        <f t="shared" si="126"/>
        <v>0</v>
      </c>
      <c r="DB41" s="110">
        <f t="shared" si="126"/>
        <v>1640695</v>
      </c>
      <c r="DC41" s="110">
        <f t="shared" si="126"/>
        <v>118544</v>
      </c>
      <c r="DD41" s="110">
        <f t="shared" si="126"/>
        <v>1331245</v>
      </c>
      <c r="DE41" s="110">
        <f t="shared" si="126"/>
        <v>84571</v>
      </c>
      <c r="DF41" s="110">
        <f t="shared" si="126"/>
        <v>106335</v>
      </c>
      <c r="DG41" s="111" t="s">
        <v>729</v>
      </c>
      <c r="DH41" s="110">
        <f t="shared" si="28"/>
        <v>1183</v>
      </c>
      <c r="DI41" s="110">
        <f t="shared" si="29"/>
        <v>284770</v>
      </c>
      <c r="DJ41" s="110">
        <f t="shared" si="30"/>
        <v>5777348</v>
      </c>
    </row>
    <row r="42" spans="1:114" s="112" customFormat="1" ht="12" customHeight="1">
      <c r="A42" s="108" t="s">
        <v>617</v>
      </c>
      <c r="B42" s="109" t="s">
        <v>618</v>
      </c>
      <c r="C42" s="108" t="s">
        <v>457</v>
      </c>
      <c r="D42" s="110">
        <f t="shared" si="0"/>
        <v>782982</v>
      </c>
      <c r="E42" s="110">
        <f t="shared" si="1"/>
        <v>599145</v>
      </c>
      <c r="F42" s="110">
        <v>419426</v>
      </c>
      <c r="G42" s="110">
        <v>0</v>
      </c>
      <c r="H42" s="110">
        <v>0</v>
      </c>
      <c r="I42" s="110">
        <v>156049</v>
      </c>
      <c r="J42" s="110">
        <v>3517350</v>
      </c>
      <c r="K42" s="110">
        <v>23670</v>
      </c>
      <c r="L42" s="110">
        <v>183837</v>
      </c>
      <c r="M42" s="110">
        <f t="shared" si="2"/>
        <v>219957</v>
      </c>
      <c r="N42" s="110">
        <f t="shared" si="3"/>
        <v>184910</v>
      </c>
      <c r="O42" s="110">
        <v>0</v>
      </c>
      <c r="P42" s="110">
        <v>0</v>
      </c>
      <c r="Q42" s="110">
        <v>4900</v>
      </c>
      <c r="R42" s="110">
        <v>179789</v>
      </c>
      <c r="S42" s="110">
        <v>990845</v>
      </c>
      <c r="T42" s="110">
        <v>221</v>
      </c>
      <c r="U42" s="110">
        <v>35047</v>
      </c>
      <c r="V42" s="110">
        <f t="shared" ref="V42:AD42" si="127">+SUM(D42,M42)</f>
        <v>1002939</v>
      </c>
      <c r="W42" s="110">
        <f t="shared" si="127"/>
        <v>784055</v>
      </c>
      <c r="X42" s="110">
        <f t="shared" si="127"/>
        <v>419426</v>
      </c>
      <c r="Y42" s="110">
        <f t="shared" si="127"/>
        <v>0</v>
      </c>
      <c r="Z42" s="110">
        <f t="shared" si="127"/>
        <v>4900</v>
      </c>
      <c r="AA42" s="110">
        <f t="shared" si="127"/>
        <v>335838</v>
      </c>
      <c r="AB42" s="110">
        <f t="shared" si="127"/>
        <v>4508195</v>
      </c>
      <c r="AC42" s="110">
        <f t="shared" si="127"/>
        <v>23891</v>
      </c>
      <c r="AD42" s="110">
        <f t="shared" si="127"/>
        <v>218884</v>
      </c>
      <c r="AE42" s="110">
        <f t="shared" si="5"/>
        <v>1338965</v>
      </c>
      <c r="AF42" s="110">
        <f t="shared" si="6"/>
        <v>1337183</v>
      </c>
      <c r="AG42" s="110">
        <v>0</v>
      </c>
      <c r="AH42" s="110">
        <v>0</v>
      </c>
      <c r="AI42" s="110">
        <v>1337183</v>
      </c>
      <c r="AJ42" s="110">
        <v>0</v>
      </c>
      <c r="AK42" s="110">
        <v>1782</v>
      </c>
      <c r="AL42" s="111" t="s">
        <v>729</v>
      </c>
      <c r="AM42" s="110">
        <f t="shared" si="7"/>
        <v>2911277</v>
      </c>
      <c r="AN42" s="110">
        <f t="shared" si="8"/>
        <v>579898</v>
      </c>
      <c r="AO42" s="110">
        <v>140676</v>
      </c>
      <c r="AP42" s="110">
        <v>134609</v>
      </c>
      <c r="AQ42" s="110">
        <v>274757</v>
      </c>
      <c r="AR42" s="110">
        <v>29856</v>
      </c>
      <c r="AS42" s="110">
        <f t="shared" si="9"/>
        <v>1355759</v>
      </c>
      <c r="AT42" s="110">
        <v>53019</v>
      </c>
      <c r="AU42" s="110">
        <v>1248084</v>
      </c>
      <c r="AV42" s="110">
        <v>54656</v>
      </c>
      <c r="AW42" s="110">
        <v>11100</v>
      </c>
      <c r="AX42" s="110">
        <f t="shared" si="10"/>
        <v>958634</v>
      </c>
      <c r="AY42" s="110">
        <v>58320</v>
      </c>
      <c r="AZ42" s="110">
        <v>748693</v>
      </c>
      <c r="BA42" s="110">
        <v>74345</v>
      </c>
      <c r="BB42" s="110">
        <v>77276</v>
      </c>
      <c r="BC42" s="111" t="s">
        <v>729</v>
      </c>
      <c r="BD42" s="110">
        <v>5886</v>
      </c>
      <c r="BE42" s="110">
        <v>50090</v>
      </c>
      <c r="BF42" s="110">
        <f t="shared" si="11"/>
        <v>4300332</v>
      </c>
      <c r="BG42" s="110">
        <f t="shared" si="12"/>
        <v>43200</v>
      </c>
      <c r="BH42" s="110">
        <f t="shared" si="13"/>
        <v>43200</v>
      </c>
      <c r="BI42" s="110">
        <v>0</v>
      </c>
      <c r="BJ42" s="110">
        <v>43200</v>
      </c>
      <c r="BK42" s="110">
        <v>0</v>
      </c>
      <c r="BL42" s="110">
        <v>0</v>
      </c>
      <c r="BM42" s="110">
        <v>0</v>
      </c>
      <c r="BN42" s="111" t="s">
        <v>729</v>
      </c>
      <c r="BO42" s="110">
        <f t="shared" si="14"/>
        <v>1054841</v>
      </c>
      <c r="BP42" s="110">
        <f t="shared" si="15"/>
        <v>559968</v>
      </c>
      <c r="BQ42" s="110">
        <v>175806</v>
      </c>
      <c r="BR42" s="110">
        <v>72561</v>
      </c>
      <c r="BS42" s="110">
        <v>311601</v>
      </c>
      <c r="BT42" s="110">
        <v>0</v>
      </c>
      <c r="BU42" s="110">
        <f t="shared" si="16"/>
        <v>328155</v>
      </c>
      <c r="BV42" s="110">
        <v>7586</v>
      </c>
      <c r="BW42" s="110">
        <v>320569</v>
      </c>
      <c r="BX42" s="110">
        <v>0</v>
      </c>
      <c r="BY42" s="110">
        <v>6777</v>
      </c>
      <c r="BZ42" s="110">
        <f t="shared" si="17"/>
        <v>159142</v>
      </c>
      <c r="CA42" s="110">
        <v>0</v>
      </c>
      <c r="CB42" s="110">
        <v>134522</v>
      </c>
      <c r="CC42" s="110">
        <v>17776</v>
      </c>
      <c r="CD42" s="110">
        <v>6844</v>
      </c>
      <c r="CE42" s="111" t="s">
        <v>729</v>
      </c>
      <c r="CF42" s="110">
        <v>799</v>
      </c>
      <c r="CG42" s="110">
        <v>112761</v>
      </c>
      <c r="CH42" s="110">
        <f t="shared" si="18"/>
        <v>1210802</v>
      </c>
      <c r="CI42" s="110">
        <f t="shared" ref="CI42:CO42" si="128">SUM(AE42,+BG42)</f>
        <v>1382165</v>
      </c>
      <c r="CJ42" s="110">
        <f t="shared" si="128"/>
        <v>1380383</v>
      </c>
      <c r="CK42" s="110">
        <f t="shared" si="128"/>
        <v>0</v>
      </c>
      <c r="CL42" s="110">
        <f t="shared" si="128"/>
        <v>43200</v>
      </c>
      <c r="CM42" s="110">
        <f t="shared" si="128"/>
        <v>1337183</v>
      </c>
      <c r="CN42" s="110">
        <f t="shared" si="128"/>
        <v>0</v>
      </c>
      <c r="CO42" s="110">
        <f t="shared" si="128"/>
        <v>1782</v>
      </c>
      <c r="CP42" s="111" t="s">
        <v>729</v>
      </c>
      <c r="CQ42" s="110">
        <f t="shared" ref="CQ42:DF42" si="129">SUM(AM42,+BO42)</f>
        <v>3966118</v>
      </c>
      <c r="CR42" s="110">
        <f t="shared" si="129"/>
        <v>1139866</v>
      </c>
      <c r="CS42" s="110">
        <f t="shared" si="129"/>
        <v>316482</v>
      </c>
      <c r="CT42" s="110">
        <f t="shared" si="129"/>
        <v>207170</v>
      </c>
      <c r="CU42" s="110">
        <f t="shared" si="129"/>
        <v>586358</v>
      </c>
      <c r="CV42" s="110">
        <f t="shared" si="129"/>
        <v>29856</v>
      </c>
      <c r="CW42" s="110">
        <f t="shared" si="129"/>
        <v>1683914</v>
      </c>
      <c r="CX42" s="110">
        <f t="shared" si="129"/>
        <v>60605</v>
      </c>
      <c r="CY42" s="110">
        <f t="shared" si="129"/>
        <v>1568653</v>
      </c>
      <c r="CZ42" s="110">
        <f t="shared" si="129"/>
        <v>54656</v>
      </c>
      <c r="DA42" s="110">
        <f t="shared" si="129"/>
        <v>17877</v>
      </c>
      <c r="DB42" s="110">
        <f t="shared" si="129"/>
        <v>1117776</v>
      </c>
      <c r="DC42" s="110">
        <f t="shared" si="129"/>
        <v>58320</v>
      </c>
      <c r="DD42" s="110">
        <f t="shared" si="129"/>
        <v>883215</v>
      </c>
      <c r="DE42" s="110">
        <f t="shared" si="129"/>
        <v>92121</v>
      </c>
      <c r="DF42" s="110">
        <f t="shared" si="129"/>
        <v>84120</v>
      </c>
      <c r="DG42" s="111" t="s">
        <v>729</v>
      </c>
      <c r="DH42" s="110">
        <f t="shared" si="28"/>
        <v>6685</v>
      </c>
      <c r="DI42" s="110">
        <f t="shared" si="29"/>
        <v>162851</v>
      </c>
      <c r="DJ42" s="110">
        <f t="shared" si="30"/>
        <v>5511134</v>
      </c>
    </row>
    <row r="43" spans="1:114" s="112" customFormat="1" ht="12" customHeight="1">
      <c r="A43" s="108" t="s">
        <v>623</v>
      </c>
      <c r="B43" s="109" t="s">
        <v>624</v>
      </c>
      <c r="C43" s="108" t="s">
        <v>391</v>
      </c>
      <c r="D43" s="110">
        <f t="shared" si="0"/>
        <v>1517682</v>
      </c>
      <c r="E43" s="110">
        <f t="shared" si="1"/>
        <v>1434225</v>
      </c>
      <c r="F43" s="110">
        <v>591327</v>
      </c>
      <c r="G43" s="110">
        <v>0</v>
      </c>
      <c r="H43" s="110">
        <v>143600</v>
      </c>
      <c r="I43" s="110">
        <v>679409</v>
      </c>
      <c r="J43" s="110">
        <v>2548610</v>
      </c>
      <c r="K43" s="110">
        <v>19889</v>
      </c>
      <c r="L43" s="110">
        <v>83457</v>
      </c>
      <c r="M43" s="110">
        <f t="shared" si="2"/>
        <v>269751</v>
      </c>
      <c r="N43" s="110">
        <f t="shared" si="3"/>
        <v>59700</v>
      </c>
      <c r="O43" s="110">
        <v>0</v>
      </c>
      <c r="P43" s="110">
        <v>0</v>
      </c>
      <c r="Q43" s="110">
        <v>0</v>
      </c>
      <c r="R43" s="110">
        <v>59700</v>
      </c>
      <c r="S43" s="110">
        <v>661966</v>
      </c>
      <c r="T43" s="110">
        <v>0</v>
      </c>
      <c r="U43" s="110">
        <v>210051</v>
      </c>
      <c r="V43" s="110">
        <f t="shared" ref="V43:AD43" si="130">+SUM(D43,M43)</f>
        <v>1787433</v>
      </c>
      <c r="W43" s="110">
        <f t="shared" si="130"/>
        <v>1493925</v>
      </c>
      <c r="X43" s="110">
        <f t="shared" si="130"/>
        <v>591327</v>
      </c>
      <c r="Y43" s="110">
        <f t="shared" si="130"/>
        <v>0</v>
      </c>
      <c r="Z43" s="110">
        <f t="shared" si="130"/>
        <v>143600</v>
      </c>
      <c r="AA43" s="110">
        <f t="shared" si="130"/>
        <v>739109</v>
      </c>
      <c r="AB43" s="110">
        <f t="shared" si="130"/>
        <v>3210576</v>
      </c>
      <c r="AC43" s="110">
        <f t="shared" si="130"/>
        <v>19889</v>
      </c>
      <c r="AD43" s="110">
        <f t="shared" si="130"/>
        <v>293508</v>
      </c>
      <c r="AE43" s="110">
        <f t="shared" si="5"/>
        <v>1332065</v>
      </c>
      <c r="AF43" s="110">
        <f t="shared" si="6"/>
        <v>1332065</v>
      </c>
      <c r="AG43" s="110">
        <v>0</v>
      </c>
      <c r="AH43" s="110">
        <v>1319598</v>
      </c>
      <c r="AI43" s="110">
        <v>12467</v>
      </c>
      <c r="AJ43" s="110">
        <v>0</v>
      </c>
      <c r="AK43" s="110">
        <v>0</v>
      </c>
      <c r="AL43" s="111" t="s">
        <v>729</v>
      </c>
      <c r="AM43" s="110">
        <f t="shared" si="7"/>
        <v>2578966</v>
      </c>
      <c r="AN43" s="110">
        <f t="shared" si="8"/>
        <v>416560</v>
      </c>
      <c r="AO43" s="110">
        <v>235597</v>
      </c>
      <c r="AP43" s="110">
        <v>5883</v>
      </c>
      <c r="AQ43" s="110">
        <v>161738</v>
      </c>
      <c r="AR43" s="110">
        <v>13342</v>
      </c>
      <c r="AS43" s="110">
        <f t="shared" si="9"/>
        <v>852315</v>
      </c>
      <c r="AT43" s="110">
        <v>2055</v>
      </c>
      <c r="AU43" s="110">
        <v>812692</v>
      </c>
      <c r="AV43" s="110">
        <v>37568</v>
      </c>
      <c r="AW43" s="110">
        <v>6487</v>
      </c>
      <c r="AX43" s="110">
        <f t="shared" si="10"/>
        <v>1302578</v>
      </c>
      <c r="AY43" s="110">
        <v>0</v>
      </c>
      <c r="AZ43" s="110">
        <v>1194427</v>
      </c>
      <c r="BA43" s="110">
        <v>62254</v>
      </c>
      <c r="BB43" s="110">
        <v>45897</v>
      </c>
      <c r="BC43" s="111" t="s">
        <v>729</v>
      </c>
      <c r="BD43" s="110">
        <v>1026</v>
      </c>
      <c r="BE43" s="110">
        <v>155261</v>
      </c>
      <c r="BF43" s="110">
        <f t="shared" si="11"/>
        <v>4066292</v>
      </c>
      <c r="BG43" s="110">
        <f t="shared" si="12"/>
        <v>0</v>
      </c>
      <c r="BH43" s="110">
        <f t="shared" si="13"/>
        <v>0</v>
      </c>
      <c r="BI43" s="110">
        <v>0</v>
      </c>
      <c r="BJ43" s="110">
        <v>0</v>
      </c>
      <c r="BK43" s="110">
        <v>0</v>
      </c>
      <c r="BL43" s="110">
        <v>0</v>
      </c>
      <c r="BM43" s="110">
        <v>0</v>
      </c>
      <c r="BN43" s="111" t="s">
        <v>729</v>
      </c>
      <c r="BO43" s="110">
        <f t="shared" si="14"/>
        <v>853437</v>
      </c>
      <c r="BP43" s="110">
        <f t="shared" si="15"/>
        <v>133588</v>
      </c>
      <c r="BQ43" s="110">
        <v>81844</v>
      </c>
      <c r="BR43" s="110">
        <v>0</v>
      </c>
      <c r="BS43" s="110">
        <v>51744</v>
      </c>
      <c r="BT43" s="110">
        <v>0</v>
      </c>
      <c r="BU43" s="110">
        <f t="shared" si="16"/>
        <v>620457</v>
      </c>
      <c r="BV43" s="110">
        <v>1</v>
      </c>
      <c r="BW43" s="110">
        <v>620456</v>
      </c>
      <c r="BX43" s="110">
        <v>0</v>
      </c>
      <c r="BY43" s="110">
        <v>0</v>
      </c>
      <c r="BZ43" s="110">
        <f t="shared" si="17"/>
        <v>99392</v>
      </c>
      <c r="CA43" s="110">
        <v>0</v>
      </c>
      <c r="CB43" s="110">
        <v>97274</v>
      </c>
      <c r="CC43" s="110">
        <v>0</v>
      </c>
      <c r="CD43" s="110">
        <v>2118</v>
      </c>
      <c r="CE43" s="111" t="s">
        <v>729</v>
      </c>
      <c r="CF43" s="110">
        <v>0</v>
      </c>
      <c r="CG43" s="110">
        <v>78280</v>
      </c>
      <c r="CH43" s="110">
        <f t="shared" si="18"/>
        <v>931717</v>
      </c>
      <c r="CI43" s="110">
        <f t="shared" ref="CI43:CO43" si="131">SUM(AE43,+BG43)</f>
        <v>1332065</v>
      </c>
      <c r="CJ43" s="110">
        <f t="shared" si="131"/>
        <v>1332065</v>
      </c>
      <c r="CK43" s="110">
        <f t="shared" si="131"/>
        <v>0</v>
      </c>
      <c r="CL43" s="110">
        <f t="shared" si="131"/>
        <v>1319598</v>
      </c>
      <c r="CM43" s="110">
        <f t="shared" si="131"/>
        <v>12467</v>
      </c>
      <c r="CN43" s="110">
        <f t="shared" si="131"/>
        <v>0</v>
      </c>
      <c r="CO43" s="110">
        <f t="shared" si="131"/>
        <v>0</v>
      </c>
      <c r="CP43" s="111" t="s">
        <v>729</v>
      </c>
      <c r="CQ43" s="110">
        <f t="shared" ref="CQ43:DF43" si="132">SUM(AM43,+BO43)</f>
        <v>3432403</v>
      </c>
      <c r="CR43" s="110">
        <f t="shared" si="132"/>
        <v>550148</v>
      </c>
      <c r="CS43" s="110">
        <f t="shared" si="132"/>
        <v>317441</v>
      </c>
      <c r="CT43" s="110">
        <f t="shared" si="132"/>
        <v>5883</v>
      </c>
      <c r="CU43" s="110">
        <f t="shared" si="132"/>
        <v>213482</v>
      </c>
      <c r="CV43" s="110">
        <f t="shared" si="132"/>
        <v>13342</v>
      </c>
      <c r="CW43" s="110">
        <f t="shared" si="132"/>
        <v>1472772</v>
      </c>
      <c r="CX43" s="110">
        <f t="shared" si="132"/>
        <v>2056</v>
      </c>
      <c r="CY43" s="110">
        <f t="shared" si="132"/>
        <v>1433148</v>
      </c>
      <c r="CZ43" s="110">
        <f t="shared" si="132"/>
        <v>37568</v>
      </c>
      <c r="DA43" s="110">
        <f t="shared" si="132"/>
        <v>6487</v>
      </c>
      <c r="DB43" s="110">
        <f t="shared" si="132"/>
        <v>1401970</v>
      </c>
      <c r="DC43" s="110">
        <f t="shared" si="132"/>
        <v>0</v>
      </c>
      <c r="DD43" s="110">
        <f t="shared" si="132"/>
        <v>1291701</v>
      </c>
      <c r="DE43" s="110">
        <f t="shared" si="132"/>
        <v>62254</v>
      </c>
      <c r="DF43" s="110">
        <f t="shared" si="132"/>
        <v>48015</v>
      </c>
      <c r="DG43" s="111" t="s">
        <v>729</v>
      </c>
      <c r="DH43" s="110">
        <f t="shared" si="28"/>
        <v>1026</v>
      </c>
      <c r="DI43" s="110">
        <f t="shared" si="29"/>
        <v>233541</v>
      </c>
      <c r="DJ43" s="110">
        <f t="shared" si="30"/>
        <v>4998009</v>
      </c>
    </row>
    <row r="44" spans="1:114" s="112" customFormat="1" ht="12" customHeight="1">
      <c r="A44" s="108" t="s">
        <v>632</v>
      </c>
      <c r="B44" s="109" t="s">
        <v>633</v>
      </c>
      <c r="C44" s="108" t="s">
        <v>356</v>
      </c>
      <c r="D44" s="110">
        <f t="shared" si="0"/>
        <v>2546064</v>
      </c>
      <c r="E44" s="110">
        <f t="shared" si="1"/>
        <v>2546064</v>
      </c>
      <c r="F44" s="110">
        <v>2469533</v>
      </c>
      <c r="G44" s="110">
        <v>0</v>
      </c>
      <c r="H44" s="110">
        <v>0</v>
      </c>
      <c r="I44" s="110">
        <v>69854</v>
      </c>
      <c r="J44" s="110">
        <v>3451623</v>
      </c>
      <c r="K44" s="110">
        <v>6677</v>
      </c>
      <c r="L44" s="110">
        <v>0</v>
      </c>
      <c r="M44" s="110">
        <f t="shared" si="2"/>
        <v>108801</v>
      </c>
      <c r="N44" s="110">
        <f t="shared" si="3"/>
        <v>101593</v>
      </c>
      <c r="O44" s="110">
        <v>972</v>
      </c>
      <c r="P44" s="110">
        <v>0</v>
      </c>
      <c r="Q44" s="110">
        <v>0</v>
      </c>
      <c r="R44" s="110">
        <v>59101</v>
      </c>
      <c r="S44" s="110">
        <v>1132529</v>
      </c>
      <c r="T44" s="110">
        <v>41520</v>
      </c>
      <c r="U44" s="110">
        <v>7208</v>
      </c>
      <c r="V44" s="110">
        <f t="shared" ref="V44:AD44" si="133">+SUM(D44,M44)</f>
        <v>2654865</v>
      </c>
      <c r="W44" s="110">
        <f t="shared" si="133"/>
        <v>2647657</v>
      </c>
      <c r="X44" s="110">
        <f t="shared" si="133"/>
        <v>2470505</v>
      </c>
      <c r="Y44" s="110">
        <f t="shared" si="133"/>
        <v>0</v>
      </c>
      <c r="Z44" s="110">
        <f t="shared" si="133"/>
        <v>0</v>
      </c>
      <c r="AA44" s="110">
        <f t="shared" si="133"/>
        <v>128955</v>
      </c>
      <c r="AB44" s="110">
        <f t="shared" si="133"/>
        <v>4584152</v>
      </c>
      <c r="AC44" s="110">
        <f t="shared" si="133"/>
        <v>48197</v>
      </c>
      <c r="AD44" s="110">
        <f t="shared" si="133"/>
        <v>7208</v>
      </c>
      <c r="AE44" s="110">
        <f t="shared" si="5"/>
        <v>5515033</v>
      </c>
      <c r="AF44" s="110">
        <f t="shared" si="6"/>
        <v>5515033</v>
      </c>
      <c r="AG44" s="110">
        <v>0</v>
      </c>
      <c r="AH44" s="110">
        <v>5515033</v>
      </c>
      <c r="AI44" s="110">
        <v>0</v>
      </c>
      <c r="AJ44" s="110">
        <v>0</v>
      </c>
      <c r="AK44" s="110">
        <v>0</v>
      </c>
      <c r="AL44" s="111" t="s">
        <v>729</v>
      </c>
      <c r="AM44" s="110">
        <f t="shared" si="7"/>
        <v>400034</v>
      </c>
      <c r="AN44" s="110">
        <f t="shared" si="8"/>
        <v>64279</v>
      </c>
      <c r="AO44" s="110">
        <v>25787</v>
      </c>
      <c r="AP44" s="110">
        <v>0</v>
      </c>
      <c r="AQ44" s="110">
        <v>38492</v>
      </c>
      <c r="AR44" s="110">
        <v>0</v>
      </c>
      <c r="AS44" s="110">
        <f t="shared" si="9"/>
        <v>213243</v>
      </c>
      <c r="AT44" s="110">
        <v>0</v>
      </c>
      <c r="AU44" s="110">
        <v>213243</v>
      </c>
      <c r="AV44" s="110">
        <v>0</v>
      </c>
      <c r="AW44" s="110">
        <v>0</v>
      </c>
      <c r="AX44" s="110">
        <f t="shared" si="10"/>
        <v>122512</v>
      </c>
      <c r="AY44" s="110">
        <v>0</v>
      </c>
      <c r="AZ44" s="110">
        <v>120790</v>
      </c>
      <c r="BA44" s="110">
        <v>0</v>
      </c>
      <c r="BB44" s="110">
        <v>1722</v>
      </c>
      <c r="BC44" s="111" t="s">
        <v>729</v>
      </c>
      <c r="BD44" s="110">
        <v>0</v>
      </c>
      <c r="BE44" s="110">
        <v>82620</v>
      </c>
      <c r="BF44" s="110">
        <f t="shared" si="11"/>
        <v>5997687</v>
      </c>
      <c r="BG44" s="110">
        <f t="shared" si="12"/>
        <v>37199</v>
      </c>
      <c r="BH44" s="110">
        <f t="shared" si="13"/>
        <v>37199</v>
      </c>
      <c r="BI44" s="110">
        <v>0</v>
      </c>
      <c r="BJ44" s="110">
        <v>37199</v>
      </c>
      <c r="BK44" s="110">
        <v>0</v>
      </c>
      <c r="BL44" s="110">
        <v>0</v>
      </c>
      <c r="BM44" s="110">
        <v>0</v>
      </c>
      <c r="BN44" s="111" t="s">
        <v>729</v>
      </c>
      <c r="BO44" s="110">
        <f t="shared" si="14"/>
        <v>1066976</v>
      </c>
      <c r="BP44" s="110">
        <f t="shared" si="15"/>
        <v>250862</v>
      </c>
      <c r="BQ44" s="110">
        <v>219178</v>
      </c>
      <c r="BR44" s="110">
        <v>0</v>
      </c>
      <c r="BS44" s="110">
        <v>31684</v>
      </c>
      <c r="BT44" s="110">
        <v>0</v>
      </c>
      <c r="BU44" s="110">
        <f t="shared" si="16"/>
        <v>586882</v>
      </c>
      <c r="BV44" s="110">
        <v>0</v>
      </c>
      <c r="BW44" s="110">
        <v>586882</v>
      </c>
      <c r="BX44" s="110">
        <v>0</v>
      </c>
      <c r="BY44" s="110">
        <v>0</v>
      </c>
      <c r="BZ44" s="110">
        <f t="shared" si="17"/>
        <v>229232</v>
      </c>
      <c r="CA44" s="110">
        <v>9139</v>
      </c>
      <c r="CB44" s="110">
        <v>152059</v>
      </c>
      <c r="CC44" s="110">
        <v>41395</v>
      </c>
      <c r="CD44" s="110">
        <v>26639</v>
      </c>
      <c r="CE44" s="111" t="s">
        <v>729</v>
      </c>
      <c r="CF44" s="110">
        <v>0</v>
      </c>
      <c r="CG44" s="110">
        <v>137155</v>
      </c>
      <c r="CH44" s="110">
        <f t="shared" si="18"/>
        <v>1241330</v>
      </c>
      <c r="CI44" s="110">
        <f t="shared" ref="CI44:CO44" si="134">SUM(AE44,+BG44)</f>
        <v>5552232</v>
      </c>
      <c r="CJ44" s="110">
        <f t="shared" si="134"/>
        <v>5552232</v>
      </c>
      <c r="CK44" s="110">
        <f t="shared" si="134"/>
        <v>0</v>
      </c>
      <c r="CL44" s="110">
        <f t="shared" si="134"/>
        <v>5552232</v>
      </c>
      <c r="CM44" s="110">
        <f t="shared" si="134"/>
        <v>0</v>
      </c>
      <c r="CN44" s="110">
        <f t="shared" si="134"/>
        <v>0</v>
      </c>
      <c r="CO44" s="110">
        <f t="shared" si="134"/>
        <v>0</v>
      </c>
      <c r="CP44" s="111" t="s">
        <v>729</v>
      </c>
      <c r="CQ44" s="110">
        <f t="shared" ref="CQ44:DF44" si="135">SUM(AM44,+BO44)</f>
        <v>1467010</v>
      </c>
      <c r="CR44" s="110">
        <f t="shared" si="135"/>
        <v>315141</v>
      </c>
      <c r="CS44" s="110">
        <f t="shared" si="135"/>
        <v>244965</v>
      </c>
      <c r="CT44" s="110">
        <f t="shared" si="135"/>
        <v>0</v>
      </c>
      <c r="CU44" s="110">
        <f t="shared" si="135"/>
        <v>70176</v>
      </c>
      <c r="CV44" s="110">
        <f t="shared" si="135"/>
        <v>0</v>
      </c>
      <c r="CW44" s="110">
        <f t="shared" si="135"/>
        <v>800125</v>
      </c>
      <c r="CX44" s="110">
        <f t="shared" si="135"/>
        <v>0</v>
      </c>
      <c r="CY44" s="110">
        <f t="shared" si="135"/>
        <v>800125</v>
      </c>
      <c r="CZ44" s="110">
        <f t="shared" si="135"/>
        <v>0</v>
      </c>
      <c r="DA44" s="110">
        <f t="shared" si="135"/>
        <v>0</v>
      </c>
      <c r="DB44" s="110">
        <f t="shared" si="135"/>
        <v>351744</v>
      </c>
      <c r="DC44" s="110">
        <f t="shared" si="135"/>
        <v>9139</v>
      </c>
      <c r="DD44" s="110">
        <f t="shared" si="135"/>
        <v>272849</v>
      </c>
      <c r="DE44" s="110">
        <f t="shared" si="135"/>
        <v>41395</v>
      </c>
      <c r="DF44" s="110">
        <f t="shared" si="135"/>
        <v>28361</v>
      </c>
      <c r="DG44" s="111" t="s">
        <v>729</v>
      </c>
      <c r="DH44" s="110">
        <f t="shared" si="28"/>
        <v>0</v>
      </c>
      <c r="DI44" s="110">
        <f t="shared" si="29"/>
        <v>219775</v>
      </c>
      <c r="DJ44" s="110">
        <f t="shared" si="30"/>
        <v>7239017</v>
      </c>
    </row>
    <row r="45" spans="1:114" s="112" customFormat="1" ht="12" customHeight="1">
      <c r="A45" s="108" t="s">
        <v>643</v>
      </c>
      <c r="B45" s="109" t="s">
        <v>644</v>
      </c>
      <c r="C45" s="108" t="s">
        <v>380</v>
      </c>
      <c r="D45" s="110">
        <f t="shared" si="0"/>
        <v>4888874</v>
      </c>
      <c r="E45" s="110">
        <f t="shared" si="1"/>
        <v>4693009</v>
      </c>
      <c r="F45" s="110">
        <v>1106076</v>
      </c>
      <c r="G45" s="110">
        <v>0</v>
      </c>
      <c r="H45" s="110">
        <v>3257200</v>
      </c>
      <c r="I45" s="110">
        <v>305513</v>
      </c>
      <c r="J45" s="110">
        <v>2901631</v>
      </c>
      <c r="K45" s="110">
        <v>24220</v>
      </c>
      <c r="L45" s="110">
        <v>195865</v>
      </c>
      <c r="M45" s="110">
        <f t="shared" si="2"/>
        <v>612379</v>
      </c>
      <c r="N45" s="110">
        <f t="shared" si="3"/>
        <v>490550</v>
      </c>
      <c r="O45" s="110">
        <v>217268</v>
      </c>
      <c r="P45" s="110">
        <v>0</v>
      </c>
      <c r="Q45" s="110">
        <v>0</v>
      </c>
      <c r="R45" s="110">
        <v>266456</v>
      </c>
      <c r="S45" s="110">
        <v>1672171</v>
      </c>
      <c r="T45" s="110">
        <v>6826</v>
      </c>
      <c r="U45" s="110">
        <v>121829</v>
      </c>
      <c r="V45" s="110">
        <f t="shared" ref="V45:AD45" si="136">+SUM(D45,M45)</f>
        <v>5501253</v>
      </c>
      <c r="W45" s="110">
        <f t="shared" si="136"/>
        <v>5183559</v>
      </c>
      <c r="X45" s="110">
        <f t="shared" si="136"/>
        <v>1323344</v>
      </c>
      <c r="Y45" s="110">
        <f t="shared" si="136"/>
        <v>0</v>
      </c>
      <c r="Z45" s="110">
        <f t="shared" si="136"/>
        <v>3257200</v>
      </c>
      <c r="AA45" s="110">
        <f t="shared" si="136"/>
        <v>571969</v>
      </c>
      <c r="AB45" s="110">
        <f t="shared" si="136"/>
        <v>4573802</v>
      </c>
      <c r="AC45" s="110">
        <f t="shared" si="136"/>
        <v>31046</v>
      </c>
      <c r="AD45" s="110">
        <f t="shared" si="136"/>
        <v>317694</v>
      </c>
      <c r="AE45" s="110">
        <f t="shared" si="5"/>
        <v>4616468</v>
      </c>
      <c r="AF45" s="110">
        <f t="shared" si="6"/>
        <v>4616468</v>
      </c>
      <c r="AG45" s="110">
        <v>0</v>
      </c>
      <c r="AH45" s="110">
        <v>4616468</v>
      </c>
      <c r="AI45" s="110">
        <v>0</v>
      </c>
      <c r="AJ45" s="110">
        <v>0</v>
      </c>
      <c r="AK45" s="110">
        <v>0</v>
      </c>
      <c r="AL45" s="111" t="s">
        <v>729</v>
      </c>
      <c r="AM45" s="110">
        <f t="shared" si="7"/>
        <v>3061600</v>
      </c>
      <c r="AN45" s="110">
        <f t="shared" si="8"/>
        <v>561290</v>
      </c>
      <c r="AO45" s="110">
        <v>205472</v>
      </c>
      <c r="AP45" s="110">
        <v>968</v>
      </c>
      <c r="AQ45" s="110">
        <v>347573</v>
      </c>
      <c r="AR45" s="110">
        <v>7277</v>
      </c>
      <c r="AS45" s="110">
        <f t="shared" si="9"/>
        <v>1376528</v>
      </c>
      <c r="AT45" s="110">
        <v>5559</v>
      </c>
      <c r="AU45" s="110">
        <v>1335269</v>
      </c>
      <c r="AV45" s="110">
        <v>35700</v>
      </c>
      <c r="AW45" s="110">
        <v>0</v>
      </c>
      <c r="AX45" s="110">
        <f t="shared" si="10"/>
        <v>1123782</v>
      </c>
      <c r="AY45" s="110">
        <v>32789</v>
      </c>
      <c r="AZ45" s="110">
        <v>970848</v>
      </c>
      <c r="BA45" s="110">
        <v>110528</v>
      </c>
      <c r="BB45" s="110">
        <v>9617</v>
      </c>
      <c r="BC45" s="111" t="s">
        <v>729</v>
      </c>
      <c r="BD45" s="110">
        <v>0</v>
      </c>
      <c r="BE45" s="110">
        <v>112437</v>
      </c>
      <c r="BF45" s="110">
        <f t="shared" si="11"/>
        <v>7790505</v>
      </c>
      <c r="BG45" s="110">
        <f t="shared" si="12"/>
        <v>1265159</v>
      </c>
      <c r="BH45" s="110">
        <f t="shared" si="13"/>
        <v>1265159</v>
      </c>
      <c r="BI45" s="110">
        <v>0</v>
      </c>
      <c r="BJ45" s="110">
        <v>1265159</v>
      </c>
      <c r="BK45" s="110">
        <v>0</v>
      </c>
      <c r="BL45" s="110">
        <v>0</v>
      </c>
      <c r="BM45" s="110">
        <v>0</v>
      </c>
      <c r="BN45" s="111" t="s">
        <v>729</v>
      </c>
      <c r="BO45" s="110">
        <f t="shared" si="14"/>
        <v>993766</v>
      </c>
      <c r="BP45" s="110">
        <f t="shared" si="15"/>
        <v>215228</v>
      </c>
      <c r="BQ45" s="110">
        <v>174869</v>
      </c>
      <c r="BR45" s="110">
        <v>0</v>
      </c>
      <c r="BS45" s="110">
        <v>40359</v>
      </c>
      <c r="BT45" s="110">
        <v>0</v>
      </c>
      <c r="BU45" s="110">
        <f t="shared" si="16"/>
        <v>568176</v>
      </c>
      <c r="BV45" s="110">
        <v>0</v>
      </c>
      <c r="BW45" s="110">
        <v>568176</v>
      </c>
      <c r="BX45" s="110">
        <v>0</v>
      </c>
      <c r="BY45" s="110">
        <v>0</v>
      </c>
      <c r="BZ45" s="110">
        <f t="shared" si="17"/>
        <v>210192</v>
      </c>
      <c r="CA45" s="110">
        <v>56684</v>
      </c>
      <c r="CB45" s="110">
        <v>151336</v>
      </c>
      <c r="CC45" s="110">
        <v>0</v>
      </c>
      <c r="CD45" s="110">
        <v>2172</v>
      </c>
      <c r="CE45" s="111" t="s">
        <v>729</v>
      </c>
      <c r="CF45" s="110">
        <v>170</v>
      </c>
      <c r="CG45" s="110">
        <v>25625</v>
      </c>
      <c r="CH45" s="110">
        <f t="shared" si="18"/>
        <v>2284550</v>
      </c>
      <c r="CI45" s="110">
        <f t="shared" ref="CI45:CO45" si="137">SUM(AE45,+BG45)</f>
        <v>5881627</v>
      </c>
      <c r="CJ45" s="110">
        <f t="shared" si="137"/>
        <v>5881627</v>
      </c>
      <c r="CK45" s="110">
        <f t="shared" si="137"/>
        <v>0</v>
      </c>
      <c r="CL45" s="110">
        <f t="shared" si="137"/>
        <v>5881627</v>
      </c>
      <c r="CM45" s="110">
        <f t="shared" si="137"/>
        <v>0</v>
      </c>
      <c r="CN45" s="110">
        <f t="shared" si="137"/>
        <v>0</v>
      </c>
      <c r="CO45" s="110">
        <f t="shared" si="137"/>
        <v>0</v>
      </c>
      <c r="CP45" s="111" t="s">
        <v>729</v>
      </c>
      <c r="CQ45" s="110">
        <f t="shared" ref="CQ45:DF45" si="138">SUM(AM45,+BO45)</f>
        <v>4055366</v>
      </c>
      <c r="CR45" s="110">
        <f t="shared" si="138"/>
        <v>776518</v>
      </c>
      <c r="CS45" s="110">
        <f t="shared" si="138"/>
        <v>380341</v>
      </c>
      <c r="CT45" s="110">
        <f t="shared" si="138"/>
        <v>968</v>
      </c>
      <c r="CU45" s="110">
        <f t="shared" si="138"/>
        <v>387932</v>
      </c>
      <c r="CV45" s="110">
        <f t="shared" si="138"/>
        <v>7277</v>
      </c>
      <c r="CW45" s="110">
        <f t="shared" si="138"/>
        <v>1944704</v>
      </c>
      <c r="CX45" s="110">
        <f t="shared" si="138"/>
        <v>5559</v>
      </c>
      <c r="CY45" s="110">
        <f t="shared" si="138"/>
        <v>1903445</v>
      </c>
      <c r="CZ45" s="110">
        <f t="shared" si="138"/>
        <v>35700</v>
      </c>
      <c r="DA45" s="110">
        <f t="shared" si="138"/>
        <v>0</v>
      </c>
      <c r="DB45" s="110">
        <f t="shared" si="138"/>
        <v>1333974</v>
      </c>
      <c r="DC45" s="110">
        <f t="shared" si="138"/>
        <v>89473</v>
      </c>
      <c r="DD45" s="110">
        <f t="shared" si="138"/>
        <v>1122184</v>
      </c>
      <c r="DE45" s="110">
        <f t="shared" si="138"/>
        <v>110528</v>
      </c>
      <c r="DF45" s="110">
        <f t="shared" si="138"/>
        <v>11789</v>
      </c>
      <c r="DG45" s="111" t="s">
        <v>729</v>
      </c>
      <c r="DH45" s="110">
        <f t="shared" si="28"/>
        <v>170</v>
      </c>
      <c r="DI45" s="110">
        <f t="shared" si="29"/>
        <v>138062</v>
      </c>
      <c r="DJ45" s="110">
        <f t="shared" si="30"/>
        <v>10075055</v>
      </c>
    </row>
    <row r="46" spans="1:114" s="112" customFormat="1" ht="12" customHeight="1">
      <c r="A46" s="108" t="s">
        <v>651</v>
      </c>
      <c r="B46" s="109" t="s">
        <v>652</v>
      </c>
      <c r="C46" s="108" t="s">
        <v>359</v>
      </c>
      <c r="D46" s="110">
        <f t="shared" si="0"/>
        <v>6771241</v>
      </c>
      <c r="E46" s="110">
        <f t="shared" si="1"/>
        <v>4988870</v>
      </c>
      <c r="F46" s="110">
        <v>232905</v>
      </c>
      <c r="G46" s="110">
        <v>0</v>
      </c>
      <c r="H46" s="110">
        <v>1715500</v>
      </c>
      <c r="I46" s="110">
        <v>1467289</v>
      </c>
      <c r="J46" s="110">
        <v>14205586</v>
      </c>
      <c r="K46" s="110">
        <v>1573176</v>
      </c>
      <c r="L46" s="110">
        <v>1782371</v>
      </c>
      <c r="M46" s="110">
        <f t="shared" si="2"/>
        <v>413933</v>
      </c>
      <c r="N46" s="110">
        <f t="shared" si="3"/>
        <v>229248</v>
      </c>
      <c r="O46" s="110">
        <v>4124</v>
      </c>
      <c r="P46" s="110">
        <v>0</v>
      </c>
      <c r="Q46" s="110">
        <v>3400</v>
      </c>
      <c r="R46" s="110">
        <v>221189</v>
      </c>
      <c r="S46" s="110">
        <v>2869831</v>
      </c>
      <c r="T46" s="110">
        <v>535</v>
      </c>
      <c r="U46" s="110">
        <v>184685</v>
      </c>
      <c r="V46" s="110">
        <f t="shared" ref="V46:AD46" si="139">+SUM(D46,M46)</f>
        <v>7185174</v>
      </c>
      <c r="W46" s="110">
        <f t="shared" si="139"/>
        <v>5218118</v>
      </c>
      <c r="X46" s="110">
        <f t="shared" si="139"/>
        <v>237029</v>
      </c>
      <c r="Y46" s="110">
        <f t="shared" si="139"/>
        <v>0</v>
      </c>
      <c r="Z46" s="110">
        <f t="shared" si="139"/>
        <v>1718900</v>
      </c>
      <c r="AA46" s="110">
        <f t="shared" si="139"/>
        <v>1688478</v>
      </c>
      <c r="AB46" s="110">
        <f t="shared" si="139"/>
        <v>17075417</v>
      </c>
      <c r="AC46" s="110">
        <f t="shared" si="139"/>
        <v>1573711</v>
      </c>
      <c r="AD46" s="110">
        <f t="shared" si="139"/>
        <v>1967056</v>
      </c>
      <c r="AE46" s="110">
        <f t="shared" si="5"/>
        <v>1684976</v>
      </c>
      <c r="AF46" s="110">
        <f t="shared" si="6"/>
        <v>1684976</v>
      </c>
      <c r="AG46" s="110">
        <v>0</v>
      </c>
      <c r="AH46" s="110">
        <v>1684976</v>
      </c>
      <c r="AI46" s="110">
        <v>0</v>
      </c>
      <c r="AJ46" s="110">
        <v>0</v>
      </c>
      <c r="AK46" s="110">
        <v>0</v>
      </c>
      <c r="AL46" s="111" t="s">
        <v>729</v>
      </c>
      <c r="AM46" s="110">
        <f t="shared" si="7"/>
        <v>14766423</v>
      </c>
      <c r="AN46" s="110">
        <f t="shared" si="8"/>
        <v>1069571</v>
      </c>
      <c r="AO46" s="110">
        <v>730896</v>
      </c>
      <c r="AP46" s="110">
        <v>0</v>
      </c>
      <c r="AQ46" s="110">
        <v>330641</v>
      </c>
      <c r="AR46" s="110">
        <v>8034</v>
      </c>
      <c r="AS46" s="110">
        <f t="shared" si="9"/>
        <v>3986863</v>
      </c>
      <c r="AT46" s="110">
        <v>163819</v>
      </c>
      <c r="AU46" s="110">
        <v>3746411</v>
      </c>
      <c r="AV46" s="110">
        <v>76633</v>
      </c>
      <c r="AW46" s="110">
        <v>0</v>
      </c>
      <c r="AX46" s="110">
        <f t="shared" si="10"/>
        <v>9709989</v>
      </c>
      <c r="AY46" s="110">
        <v>734717</v>
      </c>
      <c r="AZ46" s="110">
        <v>7804455</v>
      </c>
      <c r="BA46" s="110">
        <v>1047403</v>
      </c>
      <c r="BB46" s="110">
        <v>123414</v>
      </c>
      <c r="BC46" s="111" t="s">
        <v>729</v>
      </c>
      <c r="BD46" s="110">
        <v>0</v>
      </c>
      <c r="BE46" s="110">
        <v>4525428</v>
      </c>
      <c r="BF46" s="110">
        <f t="shared" si="11"/>
        <v>20976827</v>
      </c>
      <c r="BG46" s="110">
        <f t="shared" si="12"/>
        <v>236439</v>
      </c>
      <c r="BH46" s="110">
        <f t="shared" si="13"/>
        <v>0</v>
      </c>
      <c r="BI46" s="110">
        <v>0</v>
      </c>
      <c r="BJ46" s="110">
        <v>0</v>
      </c>
      <c r="BK46" s="110">
        <v>0</v>
      </c>
      <c r="BL46" s="110">
        <v>0</v>
      </c>
      <c r="BM46" s="110">
        <v>236439</v>
      </c>
      <c r="BN46" s="111" t="s">
        <v>729</v>
      </c>
      <c r="BO46" s="110">
        <f t="shared" si="14"/>
        <v>2807668</v>
      </c>
      <c r="BP46" s="110">
        <f t="shared" si="15"/>
        <v>564232</v>
      </c>
      <c r="BQ46" s="110">
        <v>186102</v>
      </c>
      <c r="BR46" s="110">
        <v>0</v>
      </c>
      <c r="BS46" s="110">
        <v>378130</v>
      </c>
      <c r="BT46" s="110">
        <v>0</v>
      </c>
      <c r="BU46" s="110">
        <f t="shared" si="16"/>
        <v>1543708</v>
      </c>
      <c r="BV46" s="110">
        <v>101506</v>
      </c>
      <c r="BW46" s="110">
        <v>1442202</v>
      </c>
      <c r="BX46" s="110">
        <v>0</v>
      </c>
      <c r="BY46" s="110">
        <v>0</v>
      </c>
      <c r="BZ46" s="110">
        <f t="shared" si="17"/>
        <v>699728</v>
      </c>
      <c r="CA46" s="110">
        <v>207603</v>
      </c>
      <c r="CB46" s="110">
        <v>435212</v>
      </c>
      <c r="CC46" s="110">
        <v>48561</v>
      </c>
      <c r="CD46" s="110">
        <v>8352</v>
      </c>
      <c r="CE46" s="111" t="s">
        <v>729</v>
      </c>
      <c r="CF46" s="110">
        <v>0</v>
      </c>
      <c r="CG46" s="110">
        <v>239657</v>
      </c>
      <c r="CH46" s="110">
        <f t="shared" si="18"/>
        <v>3283764</v>
      </c>
      <c r="CI46" s="110">
        <f t="shared" ref="CI46:CO46" si="140">SUM(AE46,+BG46)</f>
        <v>1921415</v>
      </c>
      <c r="CJ46" s="110">
        <f t="shared" si="140"/>
        <v>1684976</v>
      </c>
      <c r="CK46" s="110">
        <f t="shared" si="140"/>
        <v>0</v>
      </c>
      <c r="CL46" s="110">
        <f t="shared" si="140"/>
        <v>1684976</v>
      </c>
      <c r="CM46" s="110">
        <f t="shared" si="140"/>
        <v>0</v>
      </c>
      <c r="CN46" s="110">
        <f t="shared" si="140"/>
        <v>0</v>
      </c>
      <c r="CO46" s="110">
        <f t="shared" si="140"/>
        <v>236439</v>
      </c>
      <c r="CP46" s="111" t="s">
        <v>729</v>
      </c>
      <c r="CQ46" s="110">
        <f t="shared" ref="CQ46:DE46" si="141">SUM(AM46,+BO46)</f>
        <v>17574091</v>
      </c>
      <c r="CR46" s="110">
        <f t="shared" si="141"/>
        <v>1633803</v>
      </c>
      <c r="CS46" s="110">
        <f t="shared" si="141"/>
        <v>916998</v>
      </c>
      <c r="CT46" s="110">
        <f t="shared" si="141"/>
        <v>0</v>
      </c>
      <c r="CU46" s="110">
        <f t="shared" si="141"/>
        <v>708771</v>
      </c>
      <c r="CV46" s="110">
        <f t="shared" si="141"/>
        <v>8034</v>
      </c>
      <c r="CW46" s="110">
        <f t="shared" si="141"/>
        <v>5530571</v>
      </c>
      <c r="CX46" s="110">
        <f t="shared" si="141"/>
        <v>265325</v>
      </c>
      <c r="CY46" s="110">
        <f t="shared" si="141"/>
        <v>5188613</v>
      </c>
      <c r="CZ46" s="110">
        <f t="shared" si="141"/>
        <v>76633</v>
      </c>
      <c r="DA46" s="110">
        <f t="shared" si="141"/>
        <v>0</v>
      </c>
      <c r="DB46" s="110">
        <f t="shared" si="141"/>
        <v>10409717</v>
      </c>
      <c r="DC46" s="110">
        <f t="shared" si="141"/>
        <v>942320</v>
      </c>
      <c r="DD46" s="110">
        <f t="shared" si="141"/>
        <v>8239667</v>
      </c>
      <c r="DE46" s="110">
        <f t="shared" si="141"/>
        <v>1095964</v>
      </c>
      <c r="DF46" s="110">
        <f>SUM(BB46,+CD46)</f>
        <v>131766</v>
      </c>
      <c r="DG46" s="111" t="s">
        <v>729</v>
      </c>
      <c r="DH46" s="110">
        <f t="shared" si="28"/>
        <v>0</v>
      </c>
      <c r="DI46" s="110">
        <f t="shared" si="29"/>
        <v>4765085</v>
      </c>
      <c r="DJ46" s="110">
        <f t="shared" si="30"/>
        <v>24260591</v>
      </c>
    </row>
    <row r="47" spans="1:114" s="112" customFormat="1" ht="12" customHeight="1">
      <c r="A47" s="108" t="s">
        <v>658</v>
      </c>
      <c r="B47" s="109" t="s">
        <v>659</v>
      </c>
      <c r="C47" s="108" t="s">
        <v>359</v>
      </c>
      <c r="D47" s="110">
        <f t="shared" si="0"/>
        <v>644261</v>
      </c>
      <c r="E47" s="110">
        <f t="shared" si="1"/>
        <v>377906</v>
      </c>
      <c r="F47" s="110">
        <v>15480</v>
      </c>
      <c r="G47" s="110">
        <v>0</v>
      </c>
      <c r="H47" s="110">
        <v>0</v>
      </c>
      <c r="I47" s="110">
        <v>210494</v>
      </c>
      <c r="J47" s="110">
        <v>2729968</v>
      </c>
      <c r="K47" s="110">
        <v>151932</v>
      </c>
      <c r="L47" s="110">
        <v>266355</v>
      </c>
      <c r="M47" s="110">
        <f t="shared" si="2"/>
        <v>99336</v>
      </c>
      <c r="N47" s="110">
        <f t="shared" si="3"/>
        <v>1509</v>
      </c>
      <c r="O47" s="110">
        <v>0</v>
      </c>
      <c r="P47" s="110">
        <v>0</v>
      </c>
      <c r="Q47" s="110">
        <v>0</v>
      </c>
      <c r="R47" s="110">
        <v>0</v>
      </c>
      <c r="S47" s="110">
        <v>1357351</v>
      </c>
      <c r="T47" s="110">
        <v>1509</v>
      </c>
      <c r="U47" s="110">
        <v>97827</v>
      </c>
      <c r="V47" s="110">
        <f t="shared" ref="V47:AD47" si="142">+SUM(D47,M47)</f>
        <v>743597</v>
      </c>
      <c r="W47" s="110">
        <f t="shared" si="142"/>
        <v>379415</v>
      </c>
      <c r="X47" s="110">
        <f t="shared" si="142"/>
        <v>15480</v>
      </c>
      <c r="Y47" s="110">
        <f t="shared" si="142"/>
        <v>0</v>
      </c>
      <c r="Z47" s="110">
        <f t="shared" si="142"/>
        <v>0</v>
      </c>
      <c r="AA47" s="110">
        <f t="shared" si="142"/>
        <v>210494</v>
      </c>
      <c r="AB47" s="110">
        <f t="shared" si="142"/>
        <v>4087319</v>
      </c>
      <c r="AC47" s="110">
        <f t="shared" si="142"/>
        <v>153441</v>
      </c>
      <c r="AD47" s="110">
        <f t="shared" si="142"/>
        <v>364182</v>
      </c>
      <c r="AE47" s="110">
        <f t="shared" si="5"/>
        <v>218123</v>
      </c>
      <c r="AF47" s="110">
        <f t="shared" si="6"/>
        <v>158809</v>
      </c>
      <c r="AG47" s="110">
        <v>0</v>
      </c>
      <c r="AH47" s="110">
        <v>158809</v>
      </c>
      <c r="AI47" s="110">
        <v>0</v>
      </c>
      <c r="AJ47" s="110">
        <v>0</v>
      </c>
      <c r="AK47" s="110">
        <v>59314</v>
      </c>
      <c r="AL47" s="111" t="s">
        <v>729</v>
      </c>
      <c r="AM47" s="110">
        <f t="shared" si="7"/>
        <v>2689010</v>
      </c>
      <c r="AN47" s="110">
        <f t="shared" si="8"/>
        <v>270667</v>
      </c>
      <c r="AO47" s="110">
        <v>164201</v>
      </c>
      <c r="AP47" s="110">
        <v>0</v>
      </c>
      <c r="AQ47" s="110">
        <v>95068</v>
      </c>
      <c r="AR47" s="110">
        <v>11398</v>
      </c>
      <c r="AS47" s="110">
        <f t="shared" si="9"/>
        <v>389039</v>
      </c>
      <c r="AT47" s="110">
        <v>0</v>
      </c>
      <c r="AU47" s="110">
        <v>325286</v>
      </c>
      <c r="AV47" s="110">
        <v>63753</v>
      </c>
      <c r="AW47" s="110">
        <v>0</v>
      </c>
      <c r="AX47" s="110">
        <f t="shared" si="10"/>
        <v>2022743</v>
      </c>
      <c r="AY47" s="110">
        <v>133336</v>
      </c>
      <c r="AZ47" s="110">
        <v>1846732</v>
      </c>
      <c r="BA47" s="110">
        <v>7483</v>
      </c>
      <c r="BB47" s="110">
        <v>35192</v>
      </c>
      <c r="BC47" s="111" t="s">
        <v>729</v>
      </c>
      <c r="BD47" s="110">
        <v>6561</v>
      </c>
      <c r="BE47" s="110">
        <v>467096</v>
      </c>
      <c r="BF47" s="110">
        <f t="shared" si="11"/>
        <v>3374229</v>
      </c>
      <c r="BG47" s="110">
        <f t="shared" si="12"/>
        <v>39056</v>
      </c>
      <c r="BH47" s="110">
        <f t="shared" si="13"/>
        <v>39056</v>
      </c>
      <c r="BI47" s="110">
        <v>0</v>
      </c>
      <c r="BJ47" s="110">
        <v>39056</v>
      </c>
      <c r="BK47" s="110">
        <v>0</v>
      </c>
      <c r="BL47" s="110">
        <v>0</v>
      </c>
      <c r="BM47" s="110">
        <v>0</v>
      </c>
      <c r="BN47" s="111" t="s">
        <v>729</v>
      </c>
      <c r="BO47" s="110">
        <f t="shared" si="14"/>
        <v>1333515</v>
      </c>
      <c r="BP47" s="110">
        <f t="shared" si="15"/>
        <v>223016</v>
      </c>
      <c r="BQ47" s="110">
        <v>223016</v>
      </c>
      <c r="BR47" s="110">
        <v>0</v>
      </c>
      <c r="BS47" s="110">
        <v>0</v>
      </c>
      <c r="BT47" s="110">
        <v>0</v>
      </c>
      <c r="BU47" s="110">
        <f t="shared" si="16"/>
        <v>864811</v>
      </c>
      <c r="BV47" s="110">
        <v>0</v>
      </c>
      <c r="BW47" s="110">
        <v>864811</v>
      </c>
      <c r="BX47" s="110">
        <v>0</v>
      </c>
      <c r="BY47" s="110">
        <v>0</v>
      </c>
      <c r="BZ47" s="110">
        <f t="shared" si="17"/>
        <v>245688</v>
      </c>
      <c r="CA47" s="110">
        <v>34039</v>
      </c>
      <c r="CB47" s="110">
        <v>171930</v>
      </c>
      <c r="CC47" s="110">
        <v>19901</v>
      </c>
      <c r="CD47" s="110">
        <v>19818</v>
      </c>
      <c r="CE47" s="111" t="s">
        <v>729</v>
      </c>
      <c r="CF47" s="110">
        <v>0</v>
      </c>
      <c r="CG47" s="110">
        <v>84116</v>
      </c>
      <c r="CH47" s="110">
        <f t="shared" si="18"/>
        <v>1456687</v>
      </c>
      <c r="CI47" s="110">
        <f t="shared" ref="CI47:CO47" si="143">SUM(AE47,+BG47)</f>
        <v>257179</v>
      </c>
      <c r="CJ47" s="110">
        <f t="shared" si="143"/>
        <v>197865</v>
      </c>
      <c r="CK47" s="110">
        <f t="shared" si="143"/>
        <v>0</v>
      </c>
      <c r="CL47" s="110">
        <f t="shared" si="143"/>
        <v>197865</v>
      </c>
      <c r="CM47" s="110">
        <f t="shared" si="143"/>
        <v>0</v>
      </c>
      <c r="CN47" s="110">
        <f t="shared" si="143"/>
        <v>0</v>
      </c>
      <c r="CO47" s="110">
        <f t="shared" si="143"/>
        <v>59314</v>
      </c>
      <c r="CP47" s="111" t="s">
        <v>729</v>
      </c>
      <c r="CQ47" s="110">
        <f t="shared" ref="CQ47:DE47" si="144">SUM(AM47,+BO47)</f>
        <v>4022525</v>
      </c>
      <c r="CR47" s="110">
        <f t="shared" si="144"/>
        <v>493683</v>
      </c>
      <c r="CS47" s="110">
        <f t="shared" si="144"/>
        <v>387217</v>
      </c>
      <c r="CT47" s="110">
        <f t="shared" si="144"/>
        <v>0</v>
      </c>
      <c r="CU47" s="110">
        <f t="shared" si="144"/>
        <v>95068</v>
      </c>
      <c r="CV47" s="110">
        <f t="shared" si="144"/>
        <v>11398</v>
      </c>
      <c r="CW47" s="110">
        <f t="shared" si="144"/>
        <v>1253850</v>
      </c>
      <c r="CX47" s="110">
        <f t="shared" si="144"/>
        <v>0</v>
      </c>
      <c r="CY47" s="110">
        <f t="shared" si="144"/>
        <v>1190097</v>
      </c>
      <c r="CZ47" s="110">
        <f t="shared" si="144"/>
        <v>63753</v>
      </c>
      <c r="DA47" s="110">
        <f t="shared" si="144"/>
        <v>0</v>
      </c>
      <c r="DB47" s="110">
        <f t="shared" si="144"/>
        <v>2268431</v>
      </c>
      <c r="DC47" s="110">
        <f t="shared" si="144"/>
        <v>167375</v>
      </c>
      <c r="DD47" s="110">
        <f t="shared" si="144"/>
        <v>2018662</v>
      </c>
      <c r="DE47" s="110">
        <f t="shared" si="144"/>
        <v>27384</v>
      </c>
      <c r="DF47" s="110">
        <f>SUM(BB47,+CD47)</f>
        <v>55010</v>
      </c>
      <c r="DG47" s="111" t="s">
        <v>729</v>
      </c>
      <c r="DH47" s="110">
        <f t="shared" si="28"/>
        <v>6561</v>
      </c>
      <c r="DI47" s="110">
        <f t="shared" si="29"/>
        <v>551212</v>
      </c>
      <c r="DJ47" s="110">
        <f t="shared" si="30"/>
        <v>4830916</v>
      </c>
    </row>
    <row r="48" spans="1:114" s="112" customFormat="1" ht="12" customHeight="1">
      <c r="A48" s="108" t="s">
        <v>666</v>
      </c>
      <c r="B48" s="109" t="s">
        <v>667</v>
      </c>
      <c r="C48" s="108" t="s">
        <v>359</v>
      </c>
      <c r="D48" s="110">
        <f t="shared" si="0"/>
        <v>3144404</v>
      </c>
      <c r="E48" s="110">
        <f t="shared" si="1"/>
        <v>836746</v>
      </c>
      <c r="F48" s="110">
        <v>0</v>
      </c>
      <c r="G48" s="110">
        <v>0</v>
      </c>
      <c r="H48" s="110">
        <v>0</v>
      </c>
      <c r="I48" s="110">
        <v>355046</v>
      </c>
      <c r="J48" s="110">
        <v>3177082</v>
      </c>
      <c r="K48" s="110">
        <v>481700</v>
      </c>
      <c r="L48" s="110">
        <v>2307658</v>
      </c>
      <c r="M48" s="110">
        <f t="shared" si="2"/>
        <v>254541</v>
      </c>
      <c r="N48" s="110">
        <f t="shared" si="3"/>
        <v>176305</v>
      </c>
      <c r="O48" s="110">
        <v>3948</v>
      </c>
      <c r="P48" s="110">
        <v>0</v>
      </c>
      <c r="Q48" s="110">
        <v>0</v>
      </c>
      <c r="R48" s="110">
        <v>170396</v>
      </c>
      <c r="S48" s="110">
        <v>615122</v>
      </c>
      <c r="T48" s="110">
        <v>1961</v>
      </c>
      <c r="U48" s="110">
        <v>78236</v>
      </c>
      <c r="V48" s="110">
        <f t="shared" ref="V48:AD48" si="145">+SUM(D48,M48)</f>
        <v>3398945</v>
      </c>
      <c r="W48" s="110">
        <f t="shared" si="145"/>
        <v>1013051</v>
      </c>
      <c r="X48" s="110">
        <f t="shared" si="145"/>
        <v>3948</v>
      </c>
      <c r="Y48" s="110">
        <f t="shared" si="145"/>
        <v>0</v>
      </c>
      <c r="Z48" s="110">
        <f t="shared" si="145"/>
        <v>0</v>
      </c>
      <c r="AA48" s="110">
        <f t="shared" si="145"/>
        <v>525442</v>
      </c>
      <c r="AB48" s="110">
        <f t="shared" si="145"/>
        <v>3792204</v>
      </c>
      <c r="AC48" s="110">
        <f t="shared" si="145"/>
        <v>483661</v>
      </c>
      <c r="AD48" s="110">
        <f t="shared" si="145"/>
        <v>2385894</v>
      </c>
      <c r="AE48" s="110">
        <f t="shared" si="5"/>
        <v>586716</v>
      </c>
      <c r="AF48" s="110">
        <f t="shared" si="6"/>
        <v>579218</v>
      </c>
      <c r="AG48" s="110">
        <v>0</v>
      </c>
      <c r="AH48" s="110">
        <v>536326</v>
      </c>
      <c r="AI48" s="110">
        <v>0</v>
      </c>
      <c r="AJ48" s="110">
        <v>42892</v>
      </c>
      <c r="AK48" s="110">
        <v>7498</v>
      </c>
      <c r="AL48" s="111" t="s">
        <v>729</v>
      </c>
      <c r="AM48" s="110">
        <f t="shared" si="7"/>
        <v>3077022</v>
      </c>
      <c r="AN48" s="110">
        <f t="shared" si="8"/>
        <v>409104</v>
      </c>
      <c r="AO48" s="110">
        <v>291196</v>
      </c>
      <c r="AP48" s="110">
        <v>0</v>
      </c>
      <c r="AQ48" s="110">
        <v>113313</v>
      </c>
      <c r="AR48" s="110">
        <v>4595</v>
      </c>
      <c r="AS48" s="110">
        <f t="shared" si="9"/>
        <v>857430</v>
      </c>
      <c r="AT48" s="110">
        <v>0</v>
      </c>
      <c r="AU48" s="110">
        <v>839883</v>
      </c>
      <c r="AV48" s="110">
        <v>17547</v>
      </c>
      <c r="AW48" s="110">
        <v>0</v>
      </c>
      <c r="AX48" s="110">
        <f t="shared" si="10"/>
        <v>1792474</v>
      </c>
      <c r="AY48" s="110">
        <v>135113</v>
      </c>
      <c r="AZ48" s="110">
        <v>1263781</v>
      </c>
      <c r="BA48" s="110">
        <v>297971</v>
      </c>
      <c r="BB48" s="110">
        <v>95609</v>
      </c>
      <c r="BC48" s="111" t="s">
        <v>729</v>
      </c>
      <c r="BD48" s="110">
        <v>18014</v>
      </c>
      <c r="BE48" s="110">
        <v>2657748</v>
      </c>
      <c r="BF48" s="110">
        <f t="shared" si="11"/>
        <v>6321486</v>
      </c>
      <c r="BG48" s="110">
        <f t="shared" si="12"/>
        <v>11004</v>
      </c>
      <c r="BH48" s="110">
        <f t="shared" si="13"/>
        <v>11004</v>
      </c>
      <c r="BI48" s="110">
        <v>0</v>
      </c>
      <c r="BJ48" s="110">
        <v>11004</v>
      </c>
      <c r="BK48" s="110">
        <v>0</v>
      </c>
      <c r="BL48" s="110">
        <v>0</v>
      </c>
      <c r="BM48" s="110">
        <v>0</v>
      </c>
      <c r="BN48" s="111" t="s">
        <v>729</v>
      </c>
      <c r="BO48" s="110">
        <f t="shared" si="14"/>
        <v>817153</v>
      </c>
      <c r="BP48" s="110">
        <f t="shared" si="15"/>
        <v>218219</v>
      </c>
      <c r="BQ48" s="110">
        <v>97771</v>
      </c>
      <c r="BR48" s="110">
        <v>92653</v>
      </c>
      <c r="BS48" s="110">
        <v>27795</v>
      </c>
      <c r="BT48" s="110">
        <v>0</v>
      </c>
      <c r="BU48" s="110">
        <f t="shared" si="16"/>
        <v>412551</v>
      </c>
      <c r="BV48" s="110">
        <v>22969</v>
      </c>
      <c r="BW48" s="110">
        <v>389582</v>
      </c>
      <c r="BX48" s="110">
        <v>0</v>
      </c>
      <c r="BY48" s="110">
        <v>0</v>
      </c>
      <c r="BZ48" s="110">
        <f t="shared" si="17"/>
        <v>186383</v>
      </c>
      <c r="CA48" s="110">
        <v>0</v>
      </c>
      <c r="CB48" s="110">
        <v>179215</v>
      </c>
      <c r="CC48" s="110">
        <v>0</v>
      </c>
      <c r="CD48" s="110">
        <v>7168</v>
      </c>
      <c r="CE48" s="111" t="s">
        <v>729</v>
      </c>
      <c r="CF48" s="110">
        <v>0</v>
      </c>
      <c r="CG48" s="110">
        <v>41506</v>
      </c>
      <c r="CH48" s="110">
        <f t="shared" si="18"/>
        <v>869663</v>
      </c>
      <c r="CI48" s="110">
        <f t="shared" ref="CI48:CO48" si="146">SUM(AE48,+BG48)</f>
        <v>597720</v>
      </c>
      <c r="CJ48" s="110">
        <f t="shared" si="146"/>
        <v>590222</v>
      </c>
      <c r="CK48" s="110">
        <f t="shared" si="146"/>
        <v>0</v>
      </c>
      <c r="CL48" s="110">
        <f t="shared" si="146"/>
        <v>547330</v>
      </c>
      <c r="CM48" s="110">
        <f t="shared" si="146"/>
        <v>0</v>
      </c>
      <c r="CN48" s="110">
        <f t="shared" si="146"/>
        <v>42892</v>
      </c>
      <c r="CO48" s="110">
        <f t="shared" si="146"/>
        <v>7498</v>
      </c>
      <c r="CP48" s="111" t="s">
        <v>729</v>
      </c>
      <c r="CQ48" s="110">
        <f t="shared" ref="CQ48:DF48" si="147">SUM(AM48,+BO48)</f>
        <v>3894175</v>
      </c>
      <c r="CR48" s="110">
        <f t="shared" si="147"/>
        <v>627323</v>
      </c>
      <c r="CS48" s="110">
        <f t="shared" si="147"/>
        <v>388967</v>
      </c>
      <c r="CT48" s="110">
        <f t="shared" si="147"/>
        <v>92653</v>
      </c>
      <c r="CU48" s="110">
        <f t="shared" si="147"/>
        <v>141108</v>
      </c>
      <c r="CV48" s="110">
        <f t="shared" si="147"/>
        <v>4595</v>
      </c>
      <c r="CW48" s="110">
        <f t="shared" si="147"/>
        <v>1269981</v>
      </c>
      <c r="CX48" s="110">
        <f t="shared" si="147"/>
        <v>22969</v>
      </c>
      <c r="CY48" s="110">
        <f t="shared" si="147"/>
        <v>1229465</v>
      </c>
      <c r="CZ48" s="110">
        <f t="shared" si="147"/>
        <v>17547</v>
      </c>
      <c r="DA48" s="110">
        <f t="shared" si="147"/>
        <v>0</v>
      </c>
      <c r="DB48" s="110">
        <f t="shared" si="147"/>
        <v>1978857</v>
      </c>
      <c r="DC48" s="110">
        <f t="shared" si="147"/>
        <v>135113</v>
      </c>
      <c r="DD48" s="110">
        <f t="shared" si="147"/>
        <v>1442996</v>
      </c>
      <c r="DE48" s="110">
        <f t="shared" si="147"/>
        <v>297971</v>
      </c>
      <c r="DF48" s="110">
        <f t="shared" si="147"/>
        <v>102777</v>
      </c>
      <c r="DG48" s="111" t="s">
        <v>729</v>
      </c>
      <c r="DH48" s="110">
        <f t="shared" si="28"/>
        <v>18014</v>
      </c>
      <c r="DI48" s="110">
        <f t="shared" si="29"/>
        <v>2699254</v>
      </c>
      <c r="DJ48" s="110">
        <f t="shared" si="30"/>
        <v>7191149</v>
      </c>
    </row>
    <row r="49" spans="1:114" s="112" customFormat="1" ht="12" customHeight="1">
      <c r="A49" s="108" t="s">
        <v>674</v>
      </c>
      <c r="B49" s="109" t="s">
        <v>675</v>
      </c>
      <c r="C49" s="108" t="s">
        <v>457</v>
      </c>
      <c r="D49" s="110">
        <f t="shared" si="0"/>
        <v>1832790</v>
      </c>
      <c r="E49" s="110">
        <f t="shared" si="1"/>
        <v>1791181</v>
      </c>
      <c r="F49" s="110">
        <v>223743</v>
      </c>
      <c r="G49" s="110">
        <v>0</v>
      </c>
      <c r="H49" s="110">
        <v>366165</v>
      </c>
      <c r="I49" s="110">
        <v>831272</v>
      </c>
      <c r="J49" s="110">
        <v>7025917</v>
      </c>
      <c r="K49" s="110">
        <v>370001</v>
      </c>
      <c r="L49" s="110">
        <v>41609</v>
      </c>
      <c r="M49" s="110">
        <f t="shared" si="2"/>
        <v>109790</v>
      </c>
      <c r="N49" s="110">
        <f t="shared" si="3"/>
        <v>60991</v>
      </c>
      <c r="O49" s="110">
        <v>19793</v>
      </c>
      <c r="P49" s="110">
        <v>0</v>
      </c>
      <c r="Q49" s="110">
        <v>17500</v>
      </c>
      <c r="R49" s="110">
        <v>4647</v>
      </c>
      <c r="S49" s="110">
        <v>2011471</v>
      </c>
      <c r="T49" s="110">
        <v>19051</v>
      </c>
      <c r="U49" s="110">
        <v>48799</v>
      </c>
      <c r="V49" s="110">
        <f t="shared" ref="V49:AD49" si="148">+SUM(D49,M49)</f>
        <v>1942580</v>
      </c>
      <c r="W49" s="110">
        <f t="shared" si="148"/>
        <v>1852172</v>
      </c>
      <c r="X49" s="110">
        <f t="shared" si="148"/>
        <v>243536</v>
      </c>
      <c r="Y49" s="110">
        <f t="shared" si="148"/>
        <v>0</v>
      </c>
      <c r="Z49" s="110">
        <f t="shared" si="148"/>
        <v>383665</v>
      </c>
      <c r="AA49" s="110">
        <f t="shared" si="148"/>
        <v>835919</v>
      </c>
      <c r="AB49" s="110">
        <f t="shared" si="148"/>
        <v>9037388</v>
      </c>
      <c r="AC49" s="110">
        <f t="shared" si="148"/>
        <v>389052</v>
      </c>
      <c r="AD49" s="110">
        <f t="shared" si="148"/>
        <v>90408</v>
      </c>
      <c r="AE49" s="110">
        <f t="shared" si="5"/>
        <v>1081622</v>
      </c>
      <c r="AF49" s="110">
        <f t="shared" si="6"/>
        <v>599291</v>
      </c>
      <c r="AG49" s="110">
        <v>0</v>
      </c>
      <c r="AH49" s="110">
        <v>420400</v>
      </c>
      <c r="AI49" s="110">
        <v>178891</v>
      </c>
      <c r="AJ49" s="110">
        <v>0</v>
      </c>
      <c r="AK49" s="110">
        <v>482331</v>
      </c>
      <c r="AL49" s="111" t="s">
        <v>729</v>
      </c>
      <c r="AM49" s="110">
        <f t="shared" si="7"/>
        <v>7138158</v>
      </c>
      <c r="AN49" s="110">
        <f t="shared" si="8"/>
        <v>1157696</v>
      </c>
      <c r="AO49" s="110">
        <v>606348</v>
      </c>
      <c r="AP49" s="110">
        <v>0</v>
      </c>
      <c r="AQ49" s="110">
        <v>533100</v>
      </c>
      <c r="AR49" s="110">
        <v>18248</v>
      </c>
      <c r="AS49" s="110">
        <f t="shared" si="9"/>
        <v>2607075</v>
      </c>
      <c r="AT49" s="110">
        <v>9473</v>
      </c>
      <c r="AU49" s="110">
        <v>2463177</v>
      </c>
      <c r="AV49" s="110">
        <v>134425</v>
      </c>
      <c r="AW49" s="110">
        <v>0</v>
      </c>
      <c r="AX49" s="110">
        <f t="shared" si="10"/>
        <v>3352628</v>
      </c>
      <c r="AY49" s="110">
        <v>118190</v>
      </c>
      <c r="AZ49" s="110">
        <v>2728789</v>
      </c>
      <c r="BA49" s="110">
        <v>360034</v>
      </c>
      <c r="BB49" s="110">
        <v>145615</v>
      </c>
      <c r="BC49" s="111" t="s">
        <v>729</v>
      </c>
      <c r="BD49" s="110">
        <v>20759</v>
      </c>
      <c r="BE49" s="110">
        <v>638927</v>
      </c>
      <c r="BF49" s="110">
        <f t="shared" si="11"/>
        <v>8858707</v>
      </c>
      <c r="BG49" s="110">
        <f t="shared" si="12"/>
        <v>171741</v>
      </c>
      <c r="BH49" s="110">
        <f t="shared" si="13"/>
        <v>162410</v>
      </c>
      <c r="BI49" s="110">
        <v>0</v>
      </c>
      <c r="BJ49" s="110">
        <v>144213</v>
      </c>
      <c r="BK49" s="110">
        <v>0</v>
      </c>
      <c r="BL49" s="110">
        <v>18197</v>
      </c>
      <c r="BM49" s="110">
        <v>9331</v>
      </c>
      <c r="BN49" s="111" t="s">
        <v>729</v>
      </c>
      <c r="BO49" s="110">
        <f t="shared" si="14"/>
        <v>1744521</v>
      </c>
      <c r="BP49" s="110">
        <f t="shared" si="15"/>
        <v>327628</v>
      </c>
      <c r="BQ49" s="110">
        <v>324210</v>
      </c>
      <c r="BR49" s="110">
        <v>0</v>
      </c>
      <c r="BS49" s="110">
        <v>3418</v>
      </c>
      <c r="BT49" s="110">
        <v>0</v>
      </c>
      <c r="BU49" s="110">
        <f t="shared" si="16"/>
        <v>554029</v>
      </c>
      <c r="BV49" s="110">
        <v>8299</v>
      </c>
      <c r="BW49" s="110">
        <v>545730</v>
      </c>
      <c r="BX49" s="110">
        <v>0</v>
      </c>
      <c r="BY49" s="110">
        <v>4401</v>
      </c>
      <c r="BZ49" s="110">
        <f t="shared" si="17"/>
        <v>852883</v>
      </c>
      <c r="CA49" s="110">
        <v>0</v>
      </c>
      <c r="CB49" s="110">
        <v>848380</v>
      </c>
      <c r="CC49" s="110">
        <v>600</v>
      </c>
      <c r="CD49" s="110">
        <v>3903</v>
      </c>
      <c r="CE49" s="111" t="s">
        <v>729</v>
      </c>
      <c r="CF49" s="110">
        <v>5580</v>
      </c>
      <c r="CG49" s="110">
        <v>204999</v>
      </c>
      <c r="CH49" s="110">
        <f t="shared" si="18"/>
        <v>2121261</v>
      </c>
      <c r="CI49" s="110">
        <f t="shared" ref="CI49:CO49" si="149">SUM(AE49,+BG49)</f>
        <v>1253363</v>
      </c>
      <c r="CJ49" s="110">
        <f t="shared" si="149"/>
        <v>761701</v>
      </c>
      <c r="CK49" s="110">
        <f t="shared" si="149"/>
        <v>0</v>
      </c>
      <c r="CL49" s="110">
        <f t="shared" si="149"/>
        <v>564613</v>
      </c>
      <c r="CM49" s="110">
        <f t="shared" si="149"/>
        <v>178891</v>
      </c>
      <c r="CN49" s="110">
        <f t="shared" si="149"/>
        <v>18197</v>
      </c>
      <c r="CO49" s="110">
        <f t="shared" si="149"/>
        <v>491662</v>
      </c>
      <c r="CP49" s="111" t="s">
        <v>729</v>
      </c>
      <c r="CQ49" s="110">
        <f t="shared" ref="CQ49:DF49" si="150">SUM(AM49,+BO49)</f>
        <v>8882679</v>
      </c>
      <c r="CR49" s="110">
        <f t="shared" si="150"/>
        <v>1485324</v>
      </c>
      <c r="CS49" s="110">
        <f t="shared" si="150"/>
        <v>930558</v>
      </c>
      <c r="CT49" s="110">
        <f t="shared" si="150"/>
        <v>0</v>
      </c>
      <c r="CU49" s="110">
        <f t="shared" si="150"/>
        <v>536518</v>
      </c>
      <c r="CV49" s="110">
        <f t="shared" si="150"/>
        <v>18248</v>
      </c>
      <c r="CW49" s="110">
        <f t="shared" si="150"/>
        <v>3161104</v>
      </c>
      <c r="CX49" s="110">
        <f t="shared" si="150"/>
        <v>17772</v>
      </c>
      <c r="CY49" s="110">
        <f t="shared" si="150"/>
        <v>3008907</v>
      </c>
      <c r="CZ49" s="110">
        <f t="shared" si="150"/>
        <v>134425</v>
      </c>
      <c r="DA49" s="110">
        <f t="shared" si="150"/>
        <v>4401</v>
      </c>
      <c r="DB49" s="110">
        <f t="shared" si="150"/>
        <v>4205511</v>
      </c>
      <c r="DC49" s="110">
        <f t="shared" si="150"/>
        <v>118190</v>
      </c>
      <c r="DD49" s="110">
        <f t="shared" si="150"/>
        <v>3577169</v>
      </c>
      <c r="DE49" s="110">
        <f t="shared" si="150"/>
        <v>360634</v>
      </c>
      <c r="DF49" s="110">
        <f t="shared" si="150"/>
        <v>149518</v>
      </c>
      <c r="DG49" s="111" t="s">
        <v>729</v>
      </c>
      <c r="DH49" s="110">
        <f t="shared" si="28"/>
        <v>26339</v>
      </c>
      <c r="DI49" s="110">
        <f t="shared" si="29"/>
        <v>843926</v>
      </c>
      <c r="DJ49" s="110">
        <f t="shared" si="30"/>
        <v>10979968</v>
      </c>
    </row>
    <row r="50" spans="1:114" s="112" customFormat="1" ht="12" customHeight="1">
      <c r="A50" s="108" t="s">
        <v>681</v>
      </c>
      <c r="B50" s="109" t="s">
        <v>682</v>
      </c>
      <c r="C50" s="108" t="s">
        <v>669</v>
      </c>
      <c r="D50" s="110">
        <f t="shared" si="0"/>
        <v>545902</v>
      </c>
      <c r="E50" s="110">
        <f t="shared" si="1"/>
        <v>529072</v>
      </c>
      <c r="F50" s="110">
        <v>31496</v>
      </c>
      <c r="G50" s="110">
        <v>0</v>
      </c>
      <c r="H50" s="110">
        <v>216944</v>
      </c>
      <c r="I50" s="110">
        <v>272434</v>
      </c>
      <c r="J50" s="110">
        <v>1210102</v>
      </c>
      <c r="K50" s="110">
        <v>8198</v>
      </c>
      <c r="L50" s="110">
        <v>16830</v>
      </c>
      <c r="M50" s="110">
        <f t="shared" si="2"/>
        <v>24512</v>
      </c>
      <c r="N50" s="110">
        <f t="shared" si="3"/>
        <v>6680</v>
      </c>
      <c r="O50" s="110">
        <v>0</v>
      </c>
      <c r="P50" s="110">
        <v>0</v>
      </c>
      <c r="Q50" s="110">
        <v>0</v>
      </c>
      <c r="R50" s="110">
        <v>4009</v>
      </c>
      <c r="S50" s="110">
        <v>551031</v>
      </c>
      <c r="T50" s="110">
        <v>2671</v>
      </c>
      <c r="U50" s="110">
        <v>17832</v>
      </c>
      <c r="V50" s="110">
        <f t="shared" ref="V50:AD50" si="151">+SUM(D50,M50)</f>
        <v>570414</v>
      </c>
      <c r="W50" s="110">
        <f t="shared" si="151"/>
        <v>535752</v>
      </c>
      <c r="X50" s="110">
        <f t="shared" si="151"/>
        <v>31496</v>
      </c>
      <c r="Y50" s="110">
        <f t="shared" si="151"/>
        <v>0</v>
      </c>
      <c r="Z50" s="110">
        <f t="shared" si="151"/>
        <v>216944</v>
      </c>
      <c r="AA50" s="110">
        <f t="shared" si="151"/>
        <v>276443</v>
      </c>
      <c r="AB50" s="110">
        <f t="shared" si="151"/>
        <v>1761133</v>
      </c>
      <c r="AC50" s="110">
        <f t="shared" si="151"/>
        <v>10869</v>
      </c>
      <c r="AD50" s="110">
        <f t="shared" si="151"/>
        <v>34662</v>
      </c>
      <c r="AE50" s="110">
        <f t="shared" si="5"/>
        <v>333556</v>
      </c>
      <c r="AF50" s="110">
        <f t="shared" si="6"/>
        <v>305641</v>
      </c>
      <c r="AG50" s="110">
        <v>0</v>
      </c>
      <c r="AH50" s="110">
        <v>301171</v>
      </c>
      <c r="AI50" s="110">
        <v>4470</v>
      </c>
      <c r="AJ50" s="110">
        <v>0</v>
      </c>
      <c r="AK50" s="110">
        <v>27915</v>
      </c>
      <c r="AL50" s="111" t="s">
        <v>729</v>
      </c>
      <c r="AM50" s="110">
        <f t="shared" si="7"/>
        <v>1171820</v>
      </c>
      <c r="AN50" s="110">
        <f t="shared" si="8"/>
        <v>27131</v>
      </c>
      <c r="AO50" s="110">
        <v>13751</v>
      </c>
      <c r="AP50" s="110">
        <v>13380</v>
      </c>
      <c r="AQ50" s="110">
        <v>0</v>
      </c>
      <c r="AR50" s="110">
        <v>0</v>
      </c>
      <c r="AS50" s="110">
        <f t="shared" si="9"/>
        <v>16322</v>
      </c>
      <c r="AT50" s="110">
        <v>13460</v>
      </c>
      <c r="AU50" s="110">
        <v>2792</v>
      </c>
      <c r="AV50" s="110">
        <v>70</v>
      </c>
      <c r="AW50" s="110">
        <v>0</v>
      </c>
      <c r="AX50" s="110">
        <f t="shared" si="10"/>
        <v>1124587</v>
      </c>
      <c r="AY50" s="110">
        <v>77949</v>
      </c>
      <c r="AZ50" s="110">
        <v>829835</v>
      </c>
      <c r="BA50" s="110">
        <v>69980</v>
      </c>
      <c r="BB50" s="110">
        <v>146823</v>
      </c>
      <c r="BC50" s="111" t="s">
        <v>729</v>
      </c>
      <c r="BD50" s="110">
        <v>3780</v>
      </c>
      <c r="BE50" s="110">
        <v>250628</v>
      </c>
      <c r="BF50" s="110">
        <f t="shared" si="11"/>
        <v>1756004</v>
      </c>
      <c r="BG50" s="110">
        <f t="shared" si="12"/>
        <v>0</v>
      </c>
      <c r="BH50" s="110">
        <f t="shared" si="13"/>
        <v>0</v>
      </c>
      <c r="BI50" s="110">
        <v>0</v>
      </c>
      <c r="BJ50" s="110">
        <v>0</v>
      </c>
      <c r="BK50" s="110">
        <v>0</v>
      </c>
      <c r="BL50" s="110">
        <v>0</v>
      </c>
      <c r="BM50" s="110">
        <v>0</v>
      </c>
      <c r="BN50" s="111" t="s">
        <v>729</v>
      </c>
      <c r="BO50" s="110">
        <f t="shared" si="14"/>
        <v>572310</v>
      </c>
      <c r="BP50" s="110">
        <f t="shared" si="15"/>
        <v>120926</v>
      </c>
      <c r="BQ50" s="110">
        <v>55017</v>
      </c>
      <c r="BR50" s="110">
        <v>0</v>
      </c>
      <c r="BS50" s="110">
        <v>65909</v>
      </c>
      <c r="BT50" s="110">
        <v>0</v>
      </c>
      <c r="BU50" s="110">
        <f t="shared" si="16"/>
        <v>290603</v>
      </c>
      <c r="BV50" s="110">
        <v>0</v>
      </c>
      <c r="BW50" s="110">
        <v>290603</v>
      </c>
      <c r="BX50" s="110">
        <v>0</v>
      </c>
      <c r="BY50" s="110">
        <v>0</v>
      </c>
      <c r="BZ50" s="110">
        <f t="shared" si="17"/>
        <v>158968</v>
      </c>
      <c r="CA50" s="110">
        <v>0</v>
      </c>
      <c r="CB50" s="110">
        <v>158968</v>
      </c>
      <c r="CC50" s="110">
        <v>0</v>
      </c>
      <c r="CD50" s="110">
        <v>0</v>
      </c>
      <c r="CE50" s="111" t="s">
        <v>729</v>
      </c>
      <c r="CF50" s="110">
        <v>1813</v>
      </c>
      <c r="CG50" s="110">
        <v>3233</v>
      </c>
      <c r="CH50" s="110">
        <f t="shared" si="18"/>
        <v>575543</v>
      </c>
      <c r="CI50" s="110">
        <f t="shared" ref="CI50:CO50" si="152">SUM(AE50,+BG50)</f>
        <v>333556</v>
      </c>
      <c r="CJ50" s="110">
        <f t="shared" si="152"/>
        <v>305641</v>
      </c>
      <c r="CK50" s="110">
        <f t="shared" si="152"/>
        <v>0</v>
      </c>
      <c r="CL50" s="110">
        <f t="shared" si="152"/>
        <v>301171</v>
      </c>
      <c r="CM50" s="110">
        <f t="shared" si="152"/>
        <v>4470</v>
      </c>
      <c r="CN50" s="110">
        <f t="shared" si="152"/>
        <v>0</v>
      </c>
      <c r="CO50" s="110">
        <f t="shared" si="152"/>
        <v>27915</v>
      </c>
      <c r="CP50" s="111" t="s">
        <v>729</v>
      </c>
      <c r="CQ50" s="110">
        <f t="shared" ref="CQ50:DF50" si="153">SUM(AM50,+BO50)</f>
        <v>1744130</v>
      </c>
      <c r="CR50" s="110">
        <f t="shared" si="153"/>
        <v>148057</v>
      </c>
      <c r="CS50" s="110">
        <f t="shared" si="153"/>
        <v>68768</v>
      </c>
      <c r="CT50" s="110">
        <f t="shared" si="153"/>
        <v>13380</v>
      </c>
      <c r="CU50" s="110">
        <f t="shared" si="153"/>
        <v>65909</v>
      </c>
      <c r="CV50" s="110">
        <f t="shared" si="153"/>
        <v>0</v>
      </c>
      <c r="CW50" s="110">
        <f t="shared" si="153"/>
        <v>306925</v>
      </c>
      <c r="CX50" s="110">
        <f t="shared" si="153"/>
        <v>13460</v>
      </c>
      <c r="CY50" s="110">
        <f t="shared" si="153"/>
        <v>293395</v>
      </c>
      <c r="CZ50" s="110">
        <f t="shared" si="153"/>
        <v>70</v>
      </c>
      <c r="DA50" s="110">
        <f t="shared" si="153"/>
        <v>0</v>
      </c>
      <c r="DB50" s="110">
        <f t="shared" si="153"/>
        <v>1283555</v>
      </c>
      <c r="DC50" s="110">
        <f t="shared" si="153"/>
        <v>77949</v>
      </c>
      <c r="DD50" s="110">
        <f t="shared" si="153"/>
        <v>988803</v>
      </c>
      <c r="DE50" s="110">
        <f t="shared" si="153"/>
        <v>69980</v>
      </c>
      <c r="DF50" s="110">
        <f t="shared" si="153"/>
        <v>146823</v>
      </c>
      <c r="DG50" s="111" t="s">
        <v>729</v>
      </c>
      <c r="DH50" s="110">
        <f t="shared" si="28"/>
        <v>5593</v>
      </c>
      <c r="DI50" s="110">
        <f t="shared" si="29"/>
        <v>253861</v>
      </c>
      <c r="DJ50" s="110">
        <f t="shared" si="30"/>
        <v>2331547</v>
      </c>
    </row>
    <row r="51" spans="1:114" s="112" customFormat="1" ht="12" customHeight="1">
      <c r="A51" s="108" t="s">
        <v>688</v>
      </c>
      <c r="B51" s="109" t="s">
        <v>689</v>
      </c>
      <c r="C51" s="108" t="s">
        <v>359</v>
      </c>
      <c r="D51" s="110">
        <f t="shared" si="0"/>
        <v>265879</v>
      </c>
      <c r="E51" s="110">
        <f t="shared" si="1"/>
        <v>186937</v>
      </c>
      <c r="F51" s="110">
        <v>0</v>
      </c>
      <c r="G51" s="110">
        <v>0</v>
      </c>
      <c r="H51" s="110">
        <v>0</v>
      </c>
      <c r="I51" s="110">
        <v>89039</v>
      </c>
      <c r="J51" s="110">
        <v>1320846</v>
      </c>
      <c r="K51" s="110">
        <v>97898</v>
      </c>
      <c r="L51" s="110">
        <v>78942</v>
      </c>
      <c r="M51" s="110">
        <f t="shared" si="2"/>
        <v>280371</v>
      </c>
      <c r="N51" s="110">
        <f t="shared" si="3"/>
        <v>266234</v>
      </c>
      <c r="O51" s="110">
        <v>0</v>
      </c>
      <c r="P51" s="110">
        <v>0</v>
      </c>
      <c r="Q51" s="110">
        <v>70000</v>
      </c>
      <c r="R51" s="110">
        <v>177101</v>
      </c>
      <c r="S51" s="110">
        <v>563687</v>
      </c>
      <c r="T51" s="110">
        <v>19133</v>
      </c>
      <c r="U51" s="110">
        <v>14137</v>
      </c>
      <c r="V51" s="110">
        <f t="shared" ref="V51:AD51" si="154">+SUM(D51,M51)</f>
        <v>546250</v>
      </c>
      <c r="W51" s="110">
        <f t="shared" si="154"/>
        <v>453171</v>
      </c>
      <c r="X51" s="110">
        <f t="shared" si="154"/>
        <v>0</v>
      </c>
      <c r="Y51" s="110">
        <f t="shared" si="154"/>
        <v>0</v>
      </c>
      <c r="Z51" s="110">
        <f t="shared" si="154"/>
        <v>70000</v>
      </c>
      <c r="AA51" s="110">
        <f t="shared" si="154"/>
        <v>266140</v>
      </c>
      <c r="AB51" s="110">
        <f t="shared" si="154"/>
        <v>1884533</v>
      </c>
      <c r="AC51" s="110">
        <f t="shared" si="154"/>
        <v>117031</v>
      </c>
      <c r="AD51" s="110">
        <f t="shared" si="154"/>
        <v>93079</v>
      </c>
      <c r="AE51" s="110">
        <f t="shared" si="5"/>
        <v>50117</v>
      </c>
      <c r="AF51" s="110">
        <f t="shared" si="6"/>
        <v>50117</v>
      </c>
      <c r="AG51" s="110">
        <v>0</v>
      </c>
      <c r="AH51" s="110">
        <v>50031</v>
      </c>
      <c r="AI51" s="110">
        <v>0</v>
      </c>
      <c r="AJ51" s="110">
        <v>86</v>
      </c>
      <c r="AK51" s="110">
        <v>0</v>
      </c>
      <c r="AL51" s="111" t="s">
        <v>729</v>
      </c>
      <c r="AM51" s="110">
        <f t="shared" si="7"/>
        <v>1431560</v>
      </c>
      <c r="AN51" s="110">
        <f t="shared" si="8"/>
        <v>264922</v>
      </c>
      <c r="AO51" s="110">
        <v>160886</v>
      </c>
      <c r="AP51" s="110">
        <v>13175</v>
      </c>
      <c r="AQ51" s="110">
        <v>83004</v>
      </c>
      <c r="AR51" s="110">
        <v>7857</v>
      </c>
      <c r="AS51" s="110">
        <f t="shared" si="9"/>
        <v>348482</v>
      </c>
      <c r="AT51" s="110">
        <v>29486</v>
      </c>
      <c r="AU51" s="110">
        <v>170767</v>
      </c>
      <c r="AV51" s="110">
        <v>148229</v>
      </c>
      <c r="AW51" s="110">
        <v>0</v>
      </c>
      <c r="AX51" s="110">
        <f t="shared" si="10"/>
        <v>818156</v>
      </c>
      <c r="AY51" s="110">
        <v>113415</v>
      </c>
      <c r="AZ51" s="110">
        <v>630694</v>
      </c>
      <c r="BA51" s="110">
        <v>72543</v>
      </c>
      <c r="BB51" s="110">
        <v>1504</v>
      </c>
      <c r="BC51" s="111" t="s">
        <v>729</v>
      </c>
      <c r="BD51" s="110">
        <v>0</v>
      </c>
      <c r="BE51" s="110">
        <v>105048</v>
      </c>
      <c r="BF51" s="110">
        <f t="shared" si="11"/>
        <v>1586725</v>
      </c>
      <c r="BG51" s="110">
        <f t="shared" si="12"/>
        <v>4939</v>
      </c>
      <c r="BH51" s="110">
        <f t="shared" si="13"/>
        <v>4939</v>
      </c>
      <c r="BI51" s="110">
        <v>0</v>
      </c>
      <c r="BJ51" s="110">
        <v>4104</v>
      </c>
      <c r="BK51" s="110">
        <v>0</v>
      </c>
      <c r="BL51" s="110">
        <v>835</v>
      </c>
      <c r="BM51" s="110">
        <v>0</v>
      </c>
      <c r="BN51" s="111" t="s">
        <v>729</v>
      </c>
      <c r="BO51" s="110">
        <f t="shared" si="14"/>
        <v>755405</v>
      </c>
      <c r="BP51" s="110">
        <f t="shared" si="15"/>
        <v>148213</v>
      </c>
      <c r="BQ51" s="110">
        <v>100736</v>
      </c>
      <c r="BR51" s="110">
        <v>0</v>
      </c>
      <c r="BS51" s="110">
        <v>47477</v>
      </c>
      <c r="BT51" s="110">
        <v>0</v>
      </c>
      <c r="BU51" s="110">
        <f t="shared" si="16"/>
        <v>371263</v>
      </c>
      <c r="BV51" s="110">
        <v>13</v>
      </c>
      <c r="BW51" s="110">
        <v>371250</v>
      </c>
      <c r="BX51" s="110">
        <v>0</v>
      </c>
      <c r="BY51" s="110">
        <v>0</v>
      </c>
      <c r="BZ51" s="110">
        <f t="shared" si="17"/>
        <v>235456</v>
      </c>
      <c r="CA51" s="110">
        <v>162796</v>
      </c>
      <c r="CB51" s="110">
        <v>62096</v>
      </c>
      <c r="CC51" s="110">
        <v>3854</v>
      </c>
      <c r="CD51" s="110">
        <v>6710</v>
      </c>
      <c r="CE51" s="111" t="s">
        <v>729</v>
      </c>
      <c r="CF51" s="110">
        <v>473</v>
      </c>
      <c r="CG51" s="110">
        <v>83714</v>
      </c>
      <c r="CH51" s="110">
        <f t="shared" si="18"/>
        <v>844058</v>
      </c>
      <c r="CI51" s="110">
        <f t="shared" ref="CI51:CO51" si="155">SUM(AE51,+BG51)</f>
        <v>55056</v>
      </c>
      <c r="CJ51" s="110">
        <f t="shared" si="155"/>
        <v>55056</v>
      </c>
      <c r="CK51" s="110">
        <f t="shared" si="155"/>
        <v>0</v>
      </c>
      <c r="CL51" s="110">
        <f t="shared" si="155"/>
        <v>54135</v>
      </c>
      <c r="CM51" s="110">
        <f t="shared" si="155"/>
        <v>0</v>
      </c>
      <c r="CN51" s="110">
        <f t="shared" si="155"/>
        <v>921</v>
      </c>
      <c r="CO51" s="110">
        <f t="shared" si="155"/>
        <v>0</v>
      </c>
      <c r="CP51" s="111" t="s">
        <v>729</v>
      </c>
      <c r="CQ51" s="110">
        <f t="shared" ref="CQ51:DF51" si="156">SUM(AM51,+BO51)</f>
        <v>2186965</v>
      </c>
      <c r="CR51" s="110">
        <f t="shared" si="156"/>
        <v>413135</v>
      </c>
      <c r="CS51" s="110">
        <f t="shared" si="156"/>
        <v>261622</v>
      </c>
      <c r="CT51" s="110">
        <f t="shared" si="156"/>
        <v>13175</v>
      </c>
      <c r="CU51" s="110">
        <f t="shared" si="156"/>
        <v>130481</v>
      </c>
      <c r="CV51" s="110">
        <f t="shared" si="156"/>
        <v>7857</v>
      </c>
      <c r="CW51" s="110">
        <f t="shared" si="156"/>
        <v>719745</v>
      </c>
      <c r="CX51" s="110">
        <f t="shared" si="156"/>
        <v>29499</v>
      </c>
      <c r="CY51" s="110">
        <f t="shared" si="156"/>
        <v>542017</v>
      </c>
      <c r="CZ51" s="110">
        <f t="shared" si="156"/>
        <v>148229</v>
      </c>
      <c r="DA51" s="110">
        <f t="shared" si="156"/>
        <v>0</v>
      </c>
      <c r="DB51" s="110">
        <f t="shared" si="156"/>
        <v>1053612</v>
      </c>
      <c r="DC51" s="110">
        <f t="shared" si="156"/>
        <v>276211</v>
      </c>
      <c r="DD51" s="110">
        <f t="shared" si="156"/>
        <v>692790</v>
      </c>
      <c r="DE51" s="110">
        <f t="shared" si="156"/>
        <v>76397</v>
      </c>
      <c r="DF51" s="110">
        <f t="shared" si="156"/>
        <v>8214</v>
      </c>
      <c r="DG51" s="111" t="s">
        <v>729</v>
      </c>
      <c r="DH51" s="110">
        <f t="shared" si="28"/>
        <v>473</v>
      </c>
      <c r="DI51" s="110">
        <f t="shared" si="29"/>
        <v>188762</v>
      </c>
      <c r="DJ51" s="110">
        <f t="shared" si="30"/>
        <v>2430783</v>
      </c>
    </row>
    <row r="52" spans="1:114" s="112" customFormat="1" ht="12" customHeight="1">
      <c r="A52" s="108" t="s">
        <v>696</v>
      </c>
      <c r="B52" s="109" t="s">
        <v>697</v>
      </c>
      <c r="C52" s="108" t="s">
        <v>362</v>
      </c>
      <c r="D52" s="110">
        <f t="shared" si="0"/>
        <v>2637887</v>
      </c>
      <c r="E52" s="110">
        <f t="shared" si="1"/>
        <v>2491936</v>
      </c>
      <c r="F52" s="110">
        <v>642873</v>
      </c>
      <c r="G52" s="110">
        <v>0</v>
      </c>
      <c r="H52" s="110">
        <v>1316400</v>
      </c>
      <c r="I52" s="110">
        <v>365064</v>
      </c>
      <c r="J52" s="110">
        <v>3849792</v>
      </c>
      <c r="K52" s="110">
        <v>167599</v>
      </c>
      <c r="L52" s="110">
        <v>145951</v>
      </c>
      <c r="M52" s="110">
        <f t="shared" si="2"/>
        <v>258369</v>
      </c>
      <c r="N52" s="110">
        <f t="shared" si="3"/>
        <v>200188</v>
      </c>
      <c r="O52" s="110">
        <v>0</v>
      </c>
      <c r="P52" s="110">
        <v>0</v>
      </c>
      <c r="Q52" s="110">
        <v>0</v>
      </c>
      <c r="R52" s="110">
        <v>158107</v>
      </c>
      <c r="S52" s="110">
        <v>1097864</v>
      </c>
      <c r="T52" s="110">
        <v>42081</v>
      </c>
      <c r="U52" s="110">
        <v>58181</v>
      </c>
      <c r="V52" s="110">
        <f t="shared" ref="V52:AD52" si="157">+SUM(D52,M52)</f>
        <v>2896256</v>
      </c>
      <c r="W52" s="110">
        <f t="shared" si="157"/>
        <v>2692124</v>
      </c>
      <c r="X52" s="110">
        <f t="shared" si="157"/>
        <v>642873</v>
      </c>
      <c r="Y52" s="110">
        <f t="shared" si="157"/>
        <v>0</v>
      </c>
      <c r="Z52" s="110">
        <f t="shared" si="157"/>
        <v>1316400</v>
      </c>
      <c r="AA52" s="110">
        <f t="shared" si="157"/>
        <v>523171</v>
      </c>
      <c r="AB52" s="110">
        <f t="shared" si="157"/>
        <v>4947656</v>
      </c>
      <c r="AC52" s="110">
        <f t="shared" si="157"/>
        <v>209680</v>
      </c>
      <c r="AD52" s="110">
        <f t="shared" si="157"/>
        <v>204132</v>
      </c>
      <c r="AE52" s="110">
        <f t="shared" si="5"/>
        <v>2226327</v>
      </c>
      <c r="AF52" s="110">
        <f t="shared" si="6"/>
        <v>2142967</v>
      </c>
      <c r="AG52" s="110">
        <v>0</v>
      </c>
      <c r="AH52" s="110">
        <v>1987130</v>
      </c>
      <c r="AI52" s="110">
        <v>155837</v>
      </c>
      <c r="AJ52" s="110">
        <v>0</v>
      </c>
      <c r="AK52" s="110">
        <v>83360</v>
      </c>
      <c r="AL52" s="111" t="s">
        <v>729</v>
      </c>
      <c r="AM52" s="110">
        <f t="shared" si="7"/>
        <v>4110638</v>
      </c>
      <c r="AN52" s="110">
        <f t="shared" si="8"/>
        <v>513663</v>
      </c>
      <c r="AO52" s="110">
        <v>328766</v>
      </c>
      <c r="AP52" s="110">
        <v>0</v>
      </c>
      <c r="AQ52" s="110">
        <v>154338</v>
      </c>
      <c r="AR52" s="110">
        <v>30559</v>
      </c>
      <c r="AS52" s="110">
        <f t="shared" si="9"/>
        <v>1657004</v>
      </c>
      <c r="AT52" s="110">
        <v>4616</v>
      </c>
      <c r="AU52" s="110">
        <v>1467682</v>
      </c>
      <c r="AV52" s="110">
        <v>184706</v>
      </c>
      <c r="AW52" s="110">
        <v>0</v>
      </c>
      <c r="AX52" s="110">
        <f t="shared" si="10"/>
        <v>1939971</v>
      </c>
      <c r="AY52" s="110">
        <v>11070</v>
      </c>
      <c r="AZ52" s="110">
        <v>1854349</v>
      </c>
      <c r="BA52" s="110">
        <v>23362</v>
      </c>
      <c r="BB52" s="110">
        <v>51190</v>
      </c>
      <c r="BC52" s="111" t="s">
        <v>729</v>
      </c>
      <c r="BD52" s="110">
        <v>0</v>
      </c>
      <c r="BE52" s="110">
        <v>150714</v>
      </c>
      <c r="BF52" s="110">
        <f t="shared" si="11"/>
        <v>6487679</v>
      </c>
      <c r="BG52" s="110">
        <f t="shared" si="12"/>
        <v>59449</v>
      </c>
      <c r="BH52" s="110">
        <f t="shared" si="13"/>
        <v>59449</v>
      </c>
      <c r="BI52" s="110">
        <v>0</v>
      </c>
      <c r="BJ52" s="110">
        <v>59449</v>
      </c>
      <c r="BK52" s="110">
        <v>0</v>
      </c>
      <c r="BL52" s="110">
        <v>0</v>
      </c>
      <c r="BM52" s="110">
        <v>0</v>
      </c>
      <c r="BN52" s="111" t="s">
        <v>729</v>
      </c>
      <c r="BO52" s="110">
        <f t="shared" si="14"/>
        <v>1153883</v>
      </c>
      <c r="BP52" s="110">
        <f t="shared" si="15"/>
        <v>345698</v>
      </c>
      <c r="BQ52" s="110">
        <v>141239</v>
      </c>
      <c r="BR52" s="110">
        <v>82744</v>
      </c>
      <c r="BS52" s="110">
        <v>98229</v>
      </c>
      <c r="BT52" s="110">
        <v>23486</v>
      </c>
      <c r="BU52" s="110">
        <f t="shared" si="16"/>
        <v>656106</v>
      </c>
      <c r="BV52" s="110">
        <v>21759</v>
      </c>
      <c r="BW52" s="110">
        <v>499699</v>
      </c>
      <c r="BX52" s="110">
        <v>134648</v>
      </c>
      <c r="BY52" s="110">
        <v>10238</v>
      </c>
      <c r="BZ52" s="110">
        <f t="shared" si="17"/>
        <v>141841</v>
      </c>
      <c r="CA52" s="110">
        <v>0</v>
      </c>
      <c r="CB52" s="110">
        <v>123733</v>
      </c>
      <c r="CC52" s="110">
        <v>8422</v>
      </c>
      <c r="CD52" s="110">
        <v>9686</v>
      </c>
      <c r="CE52" s="111" t="s">
        <v>729</v>
      </c>
      <c r="CF52" s="110">
        <v>0</v>
      </c>
      <c r="CG52" s="110">
        <v>142901</v>
      </c>
      <c r="CH52" s="110">
        <f t="shared" si="18"/>
        <v>1356233</v>
      </c>
      <c r="CI52" s="110">
        <f t="shared" ref="CI52:CO52" si="158">SUM(AE52,+BG52)</f>
        <v>2285776</v>
      </c>
      <c r="CJ52" s="110">
        <f t="shared" si="158"/>
        <v>2202416</v>
      </c>
      <c r="CK52" s="110">
        <f t="shared" si="158"/>
        <v>0</v>
      </c>
      <c r="CL52" s="110">
        <f t="shared" si="158"/>
        <v>2046579</v>
      </c>
      <c r="CM52" s="110">
        <f t="shared" si="158"/>
        <v>155837</v>
      </c>
      <c r="CN52" s="110">
        <f t="shared" si="158"/>
        <v>0</v>
      </c>
      <c r="CO52" s="110">
        <f t="shared" si="158"/>
        <v>83360</v>
      </c>
      <c r="CP52" s="111" t="s">
        <v>729</v>
      </c>
      <c r="CQ52" s="110">
        <f t="shared" ref="CQ52:DF52" si="159">SUM(AM52,+BO52)</f>
        <v>5264521</v>
      </c>
      <c r="CR52" s="110">
        <f t="shared" si="159"/>
        <v>859361</v>
      </c>
      <c r="CS52" s="110">
        <f t="shared" si="159"/>
        <v>470005</v>
      </c>
      <c r="CT52" s="110">
        <f t="shared" si="159"/>
        <v>82744</v>
      </c>
      <c r="CU52" s="110">
        <f t="shared" si="159"/>
        <v>252567</v>
      </c>
      <c r="CV52" s="110">
        <f t="shared" si="159"/>
        <v>54045</v>
      </c>
      <c r="CW52" s="110">
        <f t="shared" si="159"/>
        <v>2313110</v>
      </c>
      <c r="CX52" s="110">
        <f t="shared" si="159"/>
        <v>26375</v>
      </c>
      <c r="CY52" s="110">
        <f t="shared" si="159"/>
        <v>1967381</v>
      </c>
      <c r="CZ52" s="110">
        <f t="shared" si="159"/>
        <v>319354</v>
      </c>
      <c r="DA52" s="110">
        <f t="shared" si="159"/>
        <v>10238</v>
      </c>
      <c r="DB52" s="110">
        <f t="shared" si="159"/>
        <v>2081812</v>
      </c>
      <c r="DC52" s="110">
        <f t="shared" si="159"/>
        <v>11070</v>
      </c>
      <c r="DD52" s="110">
        <f t="shared" si="159"/>
        <v>1978082</v>
      </c>
      <c r="DE52" s="110">
        <f t="shared" si="159"/>
        <v>31784</v>
      </c>
      <c r="DF52" s="110">
        <f t="shared" si="159"/>
        <v>60876</v>
      </c>
      <c r="DG52" s="111" t="s">
        <v>729</v>
      </c>
      <c r="DH52" s="110">
        <f t="shared" si="28"/>
        <v>0</v>
      </c>
      <c r="DI52" s="110">
        <f t="shared" si="29"/>
        <v>293615</v>
      </c>
      <c r="DJ52" s="110">
        <f t="shared" si="30"/>
        <v>7843912</v>
      </c>
    </row>
    <row r="53" spans="1:114" s="112" customFormat="1" ht="12" customHeight="1">
      <c r="A53" s="108" t="s">
        <v>705</v>
      </c>
      <c r="B53" s="109" t="s">
        <v>706</v>
      </c>
      <c r="C53" s="108" t="s">
        <v>380</v>
      </c>
      <c r="D53" s="110">
        <f t="shared" si="0"/>
        <v>5185734</v>
      </c>
      <c r="E53" s="110">
        <f t="shared" si="1"/>
        <v>3812622</v>
      </c>
      <c r="F53" s="110">
        <v>1978153</v>
      </c>
      <c r="G53" s="110">
        <v>0</v>
      </c>
      <c r="H53" s="110">
        <v>867700</v>
      </c>
      <c r="I53" s="110">
        <v>803465</v>
      </c>
      <c r="J53" s="110">
        <v>6061187</v>
      </c>
      <c r="K53" s="110">
        <v>163304</v>
      </c>
      <c r="L53" s="110">
        <v>1373112</v>
      </c>
      <c r="M53" s="110">
        <f t="shared" si="2"/>
        <v>130538</v>
      </c>
      <c r="N53" s="110">
        <f t="shared" si="3"/>
        <v>129631</v>
      </c>
      <c r="O53" s="110">
        <v>0</v>
      </c>
      <c r="P53" s="110">
        <v>0</v>
      </c>
      <c r="Q53" s="110">
        <v>0</v>
      </c>
      <c r="R53" s="110">
        <v>41122</v>
      </c>
      <c r="S53" s="110">
        <v>595144</v>
      </c>
      <c r="T53" s="110">
        <v>88509</v>
      </c>
      <c r="U53" s="110">
        <v>907</v>
      </c>
      <c r="V53" s="110">
        <f t="shared" ref="V53:AD53" si="160">+SUM(D53,M53)</f>
        <v>5316272</v>
      </c>
      <c r="W53" s="110">
        <f t="shared" si="160"/>
        <v>3942253</v>
      </c>
      <c r="X53" s="110">
        <f t="shared" si="160"/>
        <v>1978153</v>
      </c>
      <c r="Y53" s="110">
        <f t="shared" si="160"/>
        <v>0</v>
      </c>
      <c r="Z53" s="110">
        <f t="shared" si="160"/>
        <v>867700</v>
      </c>
      <c r="AA53" s="110">
        <f t="shared" si="160"/>
        <v>844587</v>
      </c>
      <c r="AB53" s="110">
        <f t="shared" si="160"/>
        <v>6656331</v>
      </c>
      <c r="AC53" s="110">
        <f t="shared" si="160"/>
        <v>251813</v>
      </c>
      <c r="AD53" s="110">
        <f t="shared" si="160"/>
        <v>1374019</v>
      </c>
      <c r="AE53" s="110">
        <f t="shared" si="5"/>
        <v>3506552</v>
      </c>
      <c r="AF53" s="110">
        <f t="shared" si="6"/>
        <v>3498452</v>
      </c>
      <c r="AG53" s="110">
        <v>0</v>
      </c>
      <c r="AH53" s="110">
        <v>2797700</v>
      </c>
      <c r="AI53" s="110">
        <v>700752</v>
      </c>
      <c r="AJ53" s="110">
        <v>0</v>
      </c>
      <c r="AK53" s="110">
        <v>8100</v>
      </c>
      <c r="AL53" s="111" t="s">
        <v>729</v>
      </c>
      <c r="AM53" s="110">
        <f t="shared" si="7"/>
        <v>7020049</v>
      </c>
      <c r="AN53" s="110">
        <f t="shared" si="8"/>
        <v>1121058</v>
      </c>
      <c r="AO53" s="110">
        <v>797991</v>
      </c>
      <c r="AP53" s="110">
        <v>0</v>
      </c>
      <c r="AQ53" s="110">
        <v>295541</v>
      </c>
      <c r="AR53" s="110">
        <v>27526</v>
      </c>
      <c r="AS53" s="110">
        <f t="shared" si="9"/>
        <v>4257230</v>
      </c>
      <c r="AT53" s="110">
        <v>6629</v>
      </c>
      <c r="AU53" s="110">
        <v>4123299</v>
      </c>
      <c r="AV53" s="110">
        <v>127302</v>
      </c>
      <c r="AW53" s="110">
        <v>12960</v>
      </c>
      <c r="AX53" s="110">
        <f t="shared" si="10"/>
        <v>1617597</v>
      </c>
      <c r="AY53" s="110">
        <v>17545</v>
      </c>
      <c r="AZ53" s="110">
        <v>1430694</v>
      </c>
      <c r="BA53" s="110">
        <v>167383</v>
      </c>
      <c r="BB53" s="110">
        <v>1975</v>
      </c>
      <c r="BC53" s="111" t="s">
        <v>729</v>
      </c>
      <c r="BD53" s="110">
        <v>11204</v>
      </c>
      <c r="BE53" s="110">
        <v>720320</v>
      </c>
      <c r="BF53" s="110">
        <f t="shared" si="11"/>
        <v>11246921</v>
      </c>
      <c r="BG53" s="110">
        <f t="shared" si="12"/>
        <v>12193</v>
      </c>
      <c r="BH53" s="110">
        <f t="shared" si="13"/>
        <v>12193</v>
      </c>
      <c r="BI53" s="110">
        <v>0</v>
      </c>
      <c r="BJ53" s="110">
        <v>12193</v>
      </c>
      <c r="BK53" s="110">
        <v>0</v>
      </c>
      <c r="BL53" s="110">
        <v>0</v>
      </c>
      <c r="BM53" s="110">
        <v>0</v>
      </c>
      <c r="BN53" s="111" t="s">
        <v>729</v>
      </c>
      <c r="BO53" s="110">
        <f t="shared" si="14"/>
        <v>682293</v>
      </c>
      <c r="BP53" s="110">
        <f t="shared" si="15"/>
        <v>109968</v>
      </c>
      <c r="BQ53" s="110">
        <v>100168</v>
      </c>
      <c r="BR53" s="110">
        <v>0</v>
      </c>
      <c r="BS53" s="110">
        <v>9800</v>
      </c>
      <c r="BT53" s="110">
        <v>0</v>
      </c>
      <c r="BU53" s="110">
        <f t="shared" si="16"/>
        <v>311235</v>
      </c>
      <c r="BV53" s="110">
        <v>0</v>
      </c>
      <c r="BW53" s="110">
        <v>311235</v>
      </c>
      <c r="BX53" s="110">
        <v>0</v>
      </c>
      <c r="BY53" s="110">
        <v>0</v>
      </c>
      <c r="BZ53" s="110">
        <f t="shared" si="17"/>
        <v>261090</v>
      </c>
      <c r="CA53" s="110">
        <v>0</v>
      </c>
      <c r="CB53" s="110">
        <v>260452</v>
      </c>
      <c r="CC53" s="110">
        <v>638</v>
      </c>
      <c r="CD53" s="110">
        <v>0</v>
      </c>
      <c r="CE53" s="111" t="s">
        <v>729</v>
      </c>
      <c r="CF53" s="110">
        <v>0</v>
      </c>
      <c r="CG53" s="110">
        <v>31196</v>
      </c>
      <c r="CH53" s="110">
        <f t="shared" si="18"/>
        <v>725682</v>
      </c>
      <c r="CI53" s="110">
        <f t="shared" ref="CI53:CO53" si="161">SUM(AE53,+BG53)</f>
        <v>3518745</v>
      </c>
      <c r="CJ53" s="110">
        <f t="shared" si="161"/>
        <v>3510645</v>
      </c>
      <c r="CK53" s="110">
        <f t="shared" si="161"/>
        <v>0</v>
      </c>
      <c r="CL53" s="110">
        <f t="shared" si="161"/>
        <v>2809893</v>
      </c>
      <c r="CM53" s="110">
        <f t="shared" si="161"/>
        <v>700752</v>
      </c>
      <c r="CN53" s="110">
        <f t="shared" si="161"/>
        <v>0</v>
      </c>
      <c r="CO53" s="110">
        <f t="shared" si="161"/>
        <v>8100</v>
      </c>
      <c r="CP53" s="111" t="s">
        <v>729</v>
      </c>
      <c r="CQ53" s="110">
        <f t="shared" ref="CQ53:DE53" si="162">SUM(AM53,+BO53)</f>
        <v>7702342</v>
      </c>
      <c r="CR53" s="110">
        <f t="shared" si="162"/>
        <v>1231026</v>
      </c>
      <c r="CS53" s="110">
        <f t="shared" si="162"/>
        <v>898159</v>
      </c>
      <c r="CT53" s="110">
        <f t="shared" si="162"/>
        <v>0</v>
      </c>
      <c r="CU53" s="110">
        <f t="shared" si="162"/>
        <v>305341</v>
      </c>
      <c r="CV53" s="110">
        <f t="shared" si="162"/>
        <v>27526</v>
      </c>
      <c r="CW53" s="110">
        <f t="shared" si="162"/>
        <v>4568465</v>
      </c>
      <c r="CX53" s="110">
        <f t="shared" si="162"/>
        <v>6629</v>
      </c>
      <c r="CY53" s="110">
        <f t="shared" si="162"/>
        <v>4434534</v>
      </c>
      <c r="CZ53" s="110">
        <f t="shared" si="162"/>
        <v>127302</v>
      </c>
      <c r="DA53" s="110">
        <f t="shared" si="162"/>
        <v>12960</v>
      </c>
      <c r="DB53" s="110">
        <f t="shared" si="162"/>
        <v>1878687</v>
      </c>
      <c r="DC53" s="110">
        <f t="shared" si="162"/>
        <v>17545</v>
      </c>
      <c r="DD53" s="110">
        <f t="shared" si="162"/>
        <v>1691146</v>
      </c>
      <c r="DE53" s="110">
        <f t="shared" si="162"/>
        <v>168021</v>
      </c>
      <c r="DF53" s="110">
        <f>SUM(BB53,+CD53)</f>
        <v>1975</v>
      </c>
      <c r="DG53" s="111" t="s">
        <v>729</v>
      </c>
      <c r="DH53" s="110">
        <f t="shared" si="28"/>
        <v>11204</v>
      </c>
      <c r="DI53" s="110">
        <f t="shared" si="29"/>
        <v>751516</v>
      </c>
      <c r="DJ53" s="110">
        <f t="shared" si="30"/>
        <v>11972603</v>
      </c>
    </row>
    <row r="54" spans="1:114" s="112" customFormat="1" ht="12" customHeight="1">
      <c r="A54" s="108" t="s">
        <v>722</v>
      </c>
      <c r="B54" s="109" t="s">
        <v>723</v>
      </c>
      <c r="C54" s="108" t="s">
        <v>325</v>
      </c>
      <c r="D54" s="110">
        <f t="shared" ref="D54:AI54" si="163">SUM(D7:D53)</f>
        <v>220675811</v>
      </c>
      <c r="E54" s="110">
        <f t="shared" si="163"/>
        <v>192798435</v>
      </c>
      <c r="F54" s="110">
        <f t="shared" si="163"/>
        <v>42250887</v>
      </c>
      <c r="G54" s="110">
        <f t="shared" si="163"/>
        <v>341594</v>
      </c>
      <c r="H54" s="110">
        <f t="shared" si="163"/>
        <v>61428078</v>
      </c>
      <c r="I54" s="110">
        <f t="shared" si="163"/>
        <v>58407844</v>
      </c>
      <c r="J54" s="110">
        <f t="shared" si="163"/>
        <v>307058397</v>
      </c>
      <c r="K54" s="110">
        <f t="shared" si="163"/>
        <v>30370032</v>
      </c>
      <c r="L54" s="110">
        <f t="shared" si="163"/>
        <v>27877376</v>
      </c>
      <c r="M54" s="110">
        <f t="shared" si="163"/>
        <v>20142175</v>
      </c>
      <c r="N54" s="110">
        <f t="shared" si="163"/>
        <v>15868979</v>
      </c>
      <c r="O54" s="110">
        <f t="shared" si="163"/>
        <v>1834047</v>
      </c>
      <c r="P54" s="110">
        <f t="shared" si="163"/>
        <v>4941</v>
      </c>
      <c r="Q54" s="110">
        <f t="shared" si="163"/>
        <v>3966610</v>
      </c>
      <c r="R54" s="110">
        <f t="shared" si="163"/>
        <v>8101959</v>
      </c>
      <c r="S54" s="110">
        <f t="shared" si="163"/>
        <v>68195972</v>
      </c>
      <c r="T54" s="110">
        <f t="shared" si="163"/>
        <v>1961422</v>
      </c>
      <c r="U54" s="110">
        <f t="shared" si="163"/>
        <v>4273196</v>
      </c>
      <c r="V54" s="110">
        <f t="shared" si="163"/>
        <v>240817986</v>
      </c>
      <c r="W54" s="110">
        <f t="shared" si="163"/>
        <v>208667414</v>
      </c>
      <c r="X54" s="110">
        <f t="shared" si="163"/>
        <v>44084934</v>
      </c>
      <c r="Y54" s="110">
        <f t="shared" si="163"/>
        <v>346535</v>
      </c>
      <c r="Z54" s="110">
        <f t="shared" si="163"/>
        <v>65394688</v>
      </c>
      <c r="AA54" s="110">
        <f t="shared" si="163"/>
        <v>66509803</v>
      </c>
      <c r="AB54" s="110">
        <f t="shared" si="163"/>
        <v>375254369</v>
      </c>
      <c r="AC54" s="110">
        <f t="shared" si="163"/>
        <v>32331454</v>
      </c>
      <c r="AD54" s="110">
        <f t="shared" si="163"/>
        <v>32150572</v>
      </c>
      <c r="AE54" s="110">
        <f t="shared" si="163"/>
        <v>145620359</v>
      </c>
      <c r="AF54" s="110">
        <f t="shared" si="163"/>
        <v>143394599</v>
      </c>
      <c r="AG54" s="110">
        <f t="shared" si="163"/>
        <v>14000173</v>
      </c>
      <c r="AH54" s="110">
        <f t="shared" si="163"/>
        <v>115194207</v>
      </c>
      <c r="AI54" s="110">
        <f t="shared" si="163"/>
        <v>12601368</v>
      </c>
      <c r="AJ54" s="110">
        <f t="shared" ref="AJ54:BO54" si="164">SUM(AJ7:AJ53)</f>
        <v>1598851</v>
      </c>
      <c r="AK54" s="110">
        <f t="shared" si="164"/>
        <v>2225760</v>
      </c>
      <c r="AL54" s="111">
        <f t="shared" si="164"/>
        <v>0</v>
      </c>
      <c r="AM54" s="110">
        <f t="shared" si="164"/>
        <v>331751510</v>
      </c>
      <c r="AN54" s="110">
        <f t="shared" si="164"/>
        <v>54758568</v>
      </c>
      <c r="AO54" s="110">
        <f t="shared" si="164"/>
        <v>33365345</v>
      </c>
      <c r="AP54" s="110">
        <f t="shared" si="164"/>
        <v>1104177</v>
      </c>
      <c r="AQ54" s="110">
        <f t="shared" si="164"/>
        <v>19589028</v>
      </c>
      <c r="AR54" s="110">
        <f t="shared" si="164"/>
        <v>700018</v>
      </c>
      <c r="AS54" s="110">
        <f t="shared" si="164"/>
        <v>125261023</v>
      </c>
      <c r="AT54" s="110">
        <f t="shared" si="164"/>
        <v>879476</v>
      </c>
      <c r="AU54" s="110">
        <f t="shared" si="164"/>
        <v>113710770</v>
      </c>
      <c r="AV54" s="110">
        <f t="shared" si="164"/>
        <v>10670777</v>
      </c>
      <c r="AW54" s="110">
        <f t="shared" si="164"/>
        <v>194805</v>
      </c>
      <c r="AX54" s="110">
        <f t="shared" si="164"/>
        <v>151000224</v>
      </c>
      <c r="AY54" s="110">
        <f t="shared" si="164"/>
        <v>14414905</v>
      </c>
      <c r="AZ54" s="110">
        <f t="shared" si="164"/>
        <v>116574555</v>
      </c>
      <c r="BA54" s="110">
        <f t="shared" si="164"/>
        <v>13552747</v>
      </c>
      <c r="BB54" s="110">
        <f t="shared" si="164"/>
        <v>6458017</v>
      </c>
      <c r="BC54" s="111">
        <f t="shared" si="164"/>
        <v>0</v>
      </c>
      <c r="BD54" s="110">
        <f t="shared" si="164"/>
        <v>536890</v>
      </c>
      <c r="BE54" s="110">
        <f t="shared" si="164"/>
        <v>50362339</v>
      </c>
      <c r="BF54" s="110">
        <f t="shared" si="164"/>
        <v>527734208</v>
      </c>
      <c r="BG54" s="110">
        <f t="shared" si="164"/>
        <v>12503271</v>
      </c>
      <c r="BH54" s="110">
        <f t="shared" si="164"/>
        <v>12121343</v>
      </c>
      <c r="BI54" s="110">
        <f t="shared" si="164"/>
        <v>422881</v>
      </c>
      <c r="BJ54" s="110">
        <f t="shared" si="164"/>
        <v>10740105</v>
      </c>
      <c r="BK54" s="110">
        <f t="shared" si="164"/>
        <v>915424</v>
      </c>
      <c r="BL54" s="110">
        <f t="shared" si="164"/>
        <v>42933</v>
      </c>
      <c r="BM54" s="110">
        <f t="shared" si="164"/>
        <v>381928</v>
      </c>
      <c r="BN54" s="111">
        <f t="shared" si="164"/>
        <v>0</v>
      </c>
      <c r="BO54" s="110">
        <f t="shared" si="164"/>
        <v>69282003</v>
      </c>
      <c r="BP54" s="110">
        <f t="shared" ref="BP54:CU54" si="165">SUM(BP7:BP53)</f>
        <v>14436042</v>
      </c>
      <c r="BQ54" s="110">
        <f t="shared" si="165"/>
        <v>9848964</v>
      </c>
      <c r="BR54" s="110">
        <f t="shared" si="165"/>
        <v>969997</v>
      </c>
      <c r="BS54" s="110">
        <f t="shared" si="165"/>
        <v>3548953</v>
      </c>
      <c r="BT54" s="110">
        <f t="shared" si="165"/>
        <v>68128</v>
      </c>
      <c r="BU54" s="110">
        <f t="shared" si="165"/>
        <v>31000393</v>
      </c>
      <c r="BV54" s="110">
        <f t="shared" si="165"/>
        <v>576692</v>
      </c>
      <c r="BW54" s="110">
        <f t="shared" si="165"/>
        <v>30140686</v>
      </c>
      <c r="BX54" s="110">
        <f t="shared" si="165"/>
        <v>283015</v>
      </c>
      <c r="BY54" s="110">
        <f t="shared" si="165"/>
        <v>48737</v>
      </c>
      <c r="BZ54" s="110">
        <f t="shared" si="165"/>
        <v>23737027</v>
      </c>
      <c r="CA54" s="110">
        <f t="shared" si="165"/>
        <v>4090011</v>
      </c>
      <c r="CB54" s="110">
        <f t="shared" si="165"/>
        <v>16707660</v>
      </c>
      <c r="CC54" s="110">
        <f t="shared" si="165"/>
        <v>745223</v>
      </c>
      <c r="CD54" s="110">
        <f t="shared" si="165"/>
        <v>2194133</v>
      </c>
      <c r="CE54" s="111">
        <f t="shared" si="165"/>
        <v>0</v>
      </c>
      <c r="CF54" s="110">
        <f t="shared" si="165"/>
        <v>59804</v>
      </c>
      <c r="CG54" s="110">
        <f t="shared" si="165"/>
        <v>6552873</v>
      </c>
      <c r="CH54" s="110">
        <f t="shared" si="165"/>
        <v>88338147</v>
      </c>
      <c r="CI54" s="110">
        <f t="shared" si="165"/>
        <v>158123630</v>
      </c>
      <c r="CJ54" s="110">
        <f t="shared" si="165"/>
        <v>155515942</v>
      </c>
      <c r="CK54" s="110">
        <f t="shared" si="165"/>
        <v>14423054</v>
      </c>
      <c r="CL54" s="110">
        <f t="shared" si="165"/>
        <v>125934312</v>
      </c>
      <c r="CM54" s="110">
        <f t="shared" si="165"/>
        <v>13516792</v>
      </c>
      <c r="CN54" s="110">
        <f t="shared" si="165"/>
        <v>1641784</v>
      </c>
      <c r="CO54" s="110">
        <f t="shared" si="165"/>
        <v>2607688</v>
      </c>
      <c r="CP54" s="111">
        <f t="shared" si="165"/>
        <v>0</v>
      </c>
      <c r="CQ54" s="110">
        <f t="shared" si="165"/>
        <v>401033513</v>
      </c>
      <c r="CR54" s="110">
        <f t="shared" si="165"/>
        <v>69194610</v>
      </c>
      <c r="CS54" s="110">
        <f t="shared" si="165"/>
        <v>43214309</v>
      </c>
      <c r="CT54" s="110">
        <f t="shared" si="165"/>
        <v>2074174</v>
      </c>
      <c r="CU54" s="110">
        <f t="shared" si="165"/>
        <v>23137981</v>
      </c>
      <c r="CV54" s="110">
        <f t="shared" ref="CV54:DJ54" si="166">SUM(CV7:CV53)</f>
        <v>768146</v>
      </c>
      <c r="CW54" s="110">
        <f t="shared" si="166"/>
        <v>156261416</v>
      </c>
      <c r="CX54" s="110">
        <f t="shared" si="166"/>
        <v>1456168</v>
      </c>
      <c r="CY54" s="110">
        <f t="shared" si="166"/>
        <v>143851456</v>
      </c>
      <c r="CZ54" s="110">
        <f t="shared" si="166"/>
        <v>10953792</v>
      </c>
      <c r="DA54" s="110">
        <f t="shared" si="166"/>
        <v>243542</v>
      </c>
      <c r="DB54" s="110">
        <f t="shared" si="166"/>
        <v>174737251</v>
      </c>
      <c r="DC54" s="110">
        <f t="shared" si="166"/>
        <v>18504916</v>
      </c>
      <c r="DD54" s="110">
        <f t="shared" si="166"/>
        <v>133282215</v>
      </c>
      <c r="DE54" s="110">
        <f t="shared" si="166"/>
        <v>14297970</v>
      </c>
      <c r="DF54" s="110">
        <f t="shared" si="166"/>
        <v>8652150</v>
      </c>
      <c r="DG54" s="111">
        <f t="shared" si="166"/>
        <v>0</v>
      </c>
      <c r="DH54" s="110">
        <f t="shared" si="166"/>
        <v>596694</v>
      </c>
      <c r="DI54" s="110">
        <f t="shared" si="166"/>
        <v>56915212</v>
      </c>
      <c r="DJ54" s="110">
        <f t="shared" si="166"/>
        <v>616072355</v>
      </c>
    </row>
  </sheetData>
  <mergeCells count="6">
    <mergeCell ref="CP4:CP5"/>
    <mergeCell ref="AL4:AL5"/>
    <mergeCell ref="A2:A6"/>
    <mergeCell ref="B2:B6"/>
    <mergeCell ref="C2:C6"/>
    <mergeCell ref="BN4:BN5"/>
  </mergeCells>
  <phoneticPr fontId="4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ゴシック,標準"&amp;14廃棄物処理事業経費（一部事務組合・広域連合の合計）（平成27年度実績）</oddHeader>
  </headerFooter>
  <colBreaks count="5" manualBreakCount="5">
    <brk id="21" max="1048575" man="1"/>
    <brk id="30" max="1048575" man="1"/>
    <brk id="38" max="1048575" man="1"/>
    <brk id="66" max="1048575" man="1"/>
    <brk id="9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6" customWidth="1"/>
    <col min="3" max="3" width="28.875" style="125" bestFit="1" customWidth="1"/>
    <col min="4" max="30" width="14.75" style="127" customWidth="1"/>
    <col min="31" max="16384" width="9" style="125"/>
  </cols>
  <sheetData>
    <row r="1" spans="1:30" s="119" customFormat="1" ht="17.25">
      <c r="A1" s="114" t="s">
        <v>734</v>
      </c>
      <c r="B1" s="117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</row>
    <row r="2" spans="1:30" s="33" customFormat="1" ht="13.15" customHeight="1">
      <c r="A2" s="145" t="s">
        <v>197</v>
      </c>
      <c r="B2" s="141" t="s">
        <v>192</v>
      </c>
      <c r="C2" s="148" t="s">
        <v>194</v>
      </c>
      <c r="D2" s="80" t="s">
        <v>241</v>
      </c>
      <c r="E2" s="81"/>
      <c r="F2" s="81"/>
      <c r="G2" s="81"/>
      <c r="H2" s="81"/>
      <c r="I2" s="81"/>
      <c r="J2" s="81"/>
      <c r="K2" s="81"/>
      <c r="L2" s="82"/>
      <c r="M2" s="80" t="s">
        <v>1</v>
      </c>
      <c r="N2" s="81"/>
      <c r="O2" s="81"/>
      <c r="P2" s="81"/>
      <c r="Q2" s="81"/>
      <c r="R2" s="81"/>
      <c r="S2" s="81"/>
      <c r="T2" s="81"/>
      <c r="U2" s="82"/>
      <c r="V2" s="80" t="s">
        <v>2</v>
      </c>
      <c r="W2" s="81"/>
      <c r="X2" s="81"/>
      <c r="Y2" s="81"/>
      <c r="Z2" s="81"/>
      <c r="AA2" s="81"/>
      <c r="AB2" s="81"/>
      <c r="AC2" s="81"/>
      <c r="AD2" s="82"/>
    </row>
    <row r="3" spans="1:30" s="33" customFormat="1">
      <c r="A3" s="146"/>
      <c r="B3" s="142"/>
      <c r="C3" s="146"/>
      <c r="D3" s="83" t="s">
        <v>156</v>
      </c>
      <c r="E3" s="84"/>
      <c r="F3" s="84"/>
      <c r="G3" s="84"/>
      <c r="H3" s="84"/>
      <c r="I3" s="84"/>
      <c r="J3" s="84"/>
      <c r="K3" s="84"/>
      <c r="L3" s="85"/>
      <c r="M3" s="83" t="s">
        <v>156</v>
      </c>
      <c r="N3" s="84"/>
      <c r="O3" s="84"/>
      <c r="P3" s="84"/>
      <c r="Q3" s="84"/>
      <c r="R3" s="84"/>
      <c r="S3" s="84"/>
      <c r="T3" s="84"/>
      <c r="U3" s="85"/>
      <c r="V3" s="83" t="s">
        <v>156</v>
      </c>
      <c r="W3" s="84"/>
      <c r="X3" s="84"/>
      <c r="Y3" s="84"/>
      <c r="Z3" s="84"/>
      <c r="AA3" s="84"/>
      <c r="AB3" s="84"/>
      <c r="AC3" s="84"/>
      <c r="AD3" s="85"/>
    </row>
    <row r="4" spans="1:30" s="33" customFormat="1">
      <c r="A4" s="146"/>
      <c r="B4" s="142"/>
      <c r="C4" s="146"/>
      <c r="D4" s="86"/>
      <c r="E4" s="83" t="s">
        <v>157</v>
      </c>
      <c r="F4" s="87"/>
      <c r="G4" s="87"/>
      <c r="H4" s="87"/>
      <c r="I4" s="87"/>
      <c r="J4" s="87"/>
      <c r="K4" s="88"/>
      <c r="L4" s="89" t="s">
        <v>242</v>
      </c>
      <c r="M4" s="86"/>
      <c r="N4" s="83" t="s">
        <v>157</v>
      </c>
      <c r="O4" s="87"/>
      <c r="P4" s="87"/>
      <c r="Q4" s="87"/>
      <c r="R4" s="87"/>
      <c r="S4" s="87"/>
      <c r="T4" s="88"/>
      <c r="U4" s="89" t="s">
        <v>242</v>
      </c>
      <c r="V4" s="86"/>
      <c r="W4" s="83" t="s">
        <v>157</v>
      </c>
      <c r="X4" s="87"/>
      <c r="Y4" s="87"/>
      <c r="Z4" s="87"/>
      <c r="AA4" s="87"/>
      <c r="AB4" s="87"/>
      <c r="AC4" s="88"/>
      <c r="AD4" s="89" t="s">
        <v>5</v>
      </c>
    </row>
    <row r="5" spans="1:30" s="33" customFormat="1" ht="23.25" customHeight="1">
      <c r="A5" s="146"/>
      <c r="B5" s="142"/>
      <c r="C5" s="146"/>
      <c r="D5" s="86"/>
      <c r="E5" s="86" t="s">
        <v>199</v>
      </c>
      <c r="F5" s="43" t="s">
        <v>14</v>
      </c>
      <c r="G5" s="43" t="s">
        <v>15</v>
      </c>
      <c r="H5" s="43" t="s">
        <v>234</v>
      </c>
      <c r="I5" s="43" t="s">
        <v>243</v>
      </c>
      <c r="J5" s="43" t="s">
        <v>244</v>
      </c>
      <c r="K5" s="43" t="s">
        <v>18</v>
      </c>
      <c r="L5" s="42"/>
      <c r="M5" s="86"/>
      <c r="N5" s="86" t="s">
        <v>199</v>
      </c>
      <c r="O5" s="43" t="s">
        <v>14</v>
      </c>
      <c r="P5" s="43" t="s">
        <v>15</v>
      </c>
      <c r="Q5" s="43" t="s">
        <v>234</v>
      </c>
      <c r="R5" s="43" t="s">
        <v>243</v>
      </c>
      <c r="S5" s="43" t="s">
        <v>244</v>
      </c>
      <c r="T5" s="43" t="s">
        <v>18</v>
      </c>
      <c r="U5" s="42"/>
      <c r="V5" s="86"/>
      <c r="W5" s="86" t="s">
        <v>199</v>
      </c>
      <c r="X5" s="43" t="s">
        <v>14</v>
      </c>
      <c r="Y5" s="43" t="s">
        <v>15</v>
      </c>
      <c r="Z5" s="43" t="s">
        <v>234</v>
      </c>
      <c r="AA5" s="43" t="s">
        <v>243</v>
      </c>
      <c r="AB5" s="43" t="s">
        <v>244</v>
      </c>
      <c r="AC5" s="43" t="s">
        <v>18</v>
      </c>
      <c r="AD5" s="42"/>
    </row>
    <row r="6" spans="1:30" s="34" customFormat="1">
      <c r="A6" s="147"/>
      <c r="B6" s="143"/>
      <c r="C6" s="147"/>
      <c r="D6" s="90" t="s">
        <v>26</v>
      </c>
      <c r="E6" s="90" t="s">
        <v>27</v>
      </c>
      <c r="F6" s="91" t="s">
        <v>27</v>
      </c>
      <c r="G6" s="91" t="s">
        <v>27</v>
      </c>
      <c r="H6" s="91" t="s">
        <v>27</v>
      </c>
      <c r="I6" s="91" t="s">
        <v>27</v>
      </c>
      <c r="J6" s="91" t="s">
        <v>27</v>
      </c>
      <c r="K6" s="91" t="s">
        <v>27</v>
      </c>
      <c r="L6" s="92" t="s">
        <v>27</v>
      </c>
      <c r="M6" s="90" t="s">
        <v>27</v>
      </c>
      <c r="N6" s="90" t="s">
        <v>27</v>
      </c>
      <c r="O6" s="91" t="s">
        <v>27</v>
      </c>
      <c r="P6" s="91" t="s">
        <v>27</v>
      </c>
      <c r="Q6" s="91" t="s">
        <v>27</v>
      </c>
      <c r="R6" s="91" t="s">
        <v>27</v>
      </c>
      <c r="S6" s="91" t="s">
        <v>27</v>
      </c>
      <c r="T6" s="91" t="s">
        <v>27</v>
      </c>
      <c r="U6" s="92" t="s">
        <v>27</v>
      </c>
      <c r="V6" s="90" t="s">
        <v>27</v>
      </c>
      <c r="W6" s="90" t="s">
        <v>27</v>
      </c>
      <c r="X6" s="91" t="s">
        <v>27</v>
      </c>
      <c r="Y6" s="91" t="s">
        <v>27</v>
      </c>
      <c r="Z6" s="91" t="s">
        <v>27</v>
      </c>
      <c r="AA6" s="91" t="s">
        <v>27</v>
      </c>
      <c r="AB6" s="91" t="s">
        <v>27</v>
      </c>
      <c r="AC6" s="91" t="s">
        <v>27</v>
      </c>
      <c r="AD6" s="92" t="s">
        <v>27</v>
      </c>
    </row>
    <row r="7" spans="1:30" s="112" customFormat="1" ht="12" customHeight="1">
      <c r="A7" s="108" t="s">
        <v>344</v>
      </c>
      <c r="B7" s="109" t="s">
        <v>345</v>
      </c>
      <c r="C7" s="108" t="s">
        <v>346</v>
      </c>
      <c r="D7" s="110">
        <f t="shared" ref="D7:D53" si="0">SUM(E7,+L7)</f>
        <v>89038874</v>
      </c>
      <c r="E7" s="110">
        <f t="shared" ref="E7:E53" si="1">+SUM(F7:I7,K7)</f>
        <v>34687059</v>
      </c>
      <c r="F7" s="110">
        <v>3328679</v>
      </c>
      <c r="G7" s="110">
        <v>6303</v>
      </c>
      <c r="H7" s="110">
        <v>8525950</v>
      </c>
      <c r="I7" s="110">
        <v>17782357</v>
      </c>
      <c r="J7" s="110">
        <v>15159140</v>
      </c>
      <c r="K7" s="110">
        <v>5043770</v>
      </c>
      <c r="L7" s="110">
        <v>54351815</v>
      </c>
      <c r="M7" s="110">
        <f t="shared" ref="M7:M53" si="2">SUM(N7,+U7)</f>
        <v>9493000</v>
      </c>
      <c r="N7" s="110">
        <f t="shared" ref="N7:N53" si="3">+SUM(O7:R7,T7)</f>
        <v>3790004</v>
      </c>
      <c r="O7" s="110">
        <v>14657</v>
      </c>
      <c r="P7" s="110">
        <v>595</v>
      </c>
      <c r="Q7" s="110">
        <v>734157</v>
      </c>
      <c r="R7" s="110">
        <v>2366830</v>
      </c>
      <c r="S7" s="110">
        <v>2810923</v>
      </c>
      <c r="T7" s="110">
        <v>673765</v>
      </c>
      <c r="U7" s="110">
        <v>5702996</v>
      </c>
      <c r="V7" s="110">
        <f t="shared" ref="V7:AB22" si="4">+SUM(D7,M7)</f>
        <v>98531874</v>
      </c>
      <c r="W7" s="110">
        <f t="shared" si="4"/>
        <v>38477063</v>
      </c>
      <c r="X7" s="110">
        <f t="shared" si="4"/>
        <v>3343336</v>
      </c>
      <c r="Y7" s="110">
        <f t="shared" si="4"/>
        <v>6898</v>
      </c>
      <c r="Z7" s="110">
        <f t="shared" si="4"/>
        <v>9260107</v>
      </c>
      <c r="AA7" s="110">
        <f t="shared" si="4"/>
        <v>20149187</v>
      </c>
      <c r="AB7" s="110">
        <f t="shared" si="4"/>
        <v>17970063</v>
      </c>
      <c r="AC7" s="110">
        <f>+SUM(K7,T7)</f>
        <v>5717535</v>
      </c>
      <c r="AD7" s="110">
        <f>+SUM(L7,U7)</f>
        <v>60054811</v>
      </c>
    </row>
    <row r="8" spans="1:30" s="112" customFormat="1" ht="12" customHeight="1">
      <c r="A8" s="108" t="s">
        <v>357</v>
      </c>
      <c r="B8" s="109" t="s">
        <v>358</v>
      </c>
      <c r="C8" s="108" t="s">
        <v>359</v>
      </c>
      <c r="D8" s="110">
        <f t="shared" si="0"/>
        <v>16644908</v>
      </c>
      <c r="E8" s="110">
        <f t="shared" si="1"/>
        <v>4251575</v>
      </c>
      <c r="F8" s="110">
        <v>117526</v>
      </c>
      <c r="G8" s="110">
        <v>616138</v>
      </c>
      <c r="H8" s="110">
        <v>989500</v>
      </c>
      <c r="I8" s="110">
        <v>2145829</v>
      </c>
      <c r="J8" s="110">
        <v>6597430</v>
      </c>
      <c r="K8" s="110">
        <v>382582</v>
      </c>
      <c r="L8" s="110">
        <v>12393333</v>
      </c>
      <c r="M8" s="110">
        <f t="shared" si="2"/>
        <v>2924046</v>
      </c>
      <c r="N8" s="110">
        <f t="shared" si="3"/>
        <v>132802</v>
      </c>
      <c r="O8" s="110">
        <v>1724</v>
      </c>
      <c r="P8" s="110">
        <v>862</v>
      </c>
      <c r="Q8" s="110">
        <v>89100</v>
      </c>
      <c r="R8" s="110">
        <v>30529</v>
      </c>
      <c r="S8" s="110">
        <v>2744510</v>
      </c>
      <c r="T8" s="110">
        <v>10587</v>
      </c>
      <c r="U8" s="110">
        <v>2791244</v>
      </c>
      <c r="V8" s="110">
        <f t="shared" ref="V8:AC8" si="5">+SUM(D8,M8)</f>
        <v>19568954</v>
      </c>
      <c r="W8" s="110">
        <f t="shared" si="5"/>
        <v>4384377</v>
      </c>
      <c r="X8" s="110">
        <f t="shared" si="5"/>
        <v>119250</v>
      </c>
      <c r="Y8" s="110">
        <f t="shared" si="5"/>
        <v>617000</v>
      </c>
      <c r="Z8" s="110">
        <f t="shared" si="5"/>
        <v>1078600</v>
      </c>
      <c r="AA8" s="110">
        <f t="shared" si="5"/>
        <v>2176358</v>
      </c>
      <c r="AB8" s="110">
        <f t="shared" si="4"/>
        <v>9341940</v>
      </c>
      <c r="AC8" s="110">
        <f t="shared" si="5"/>
        <v>393169</v>
      </c>
      <c r="AD8" s="110">
        <f t="shared" ref="AD8:AD13" si="6">+SUM(L8,U8)</f>
        <v>15184577</v>
      </c>
    </row>
    <row r="9" spans="1:30" s="112" customFormat="1" ht="12" customHeight="1">
      <c r="A9" s="108" t="s">
        <v>329</v>
      </c>
      <c r="B9" s="109" t="s">
        <v>330</v>
      </c>
      <c r="C9" s="108" t="s">
        <v>325</v>
      </c>
      <c r="D9" s="110">
        <f t="shared" si="0"/>
        <v>15772630</v>
      </c>
      <c r="E9" s="110">
        <f t="shared" si="1"/>
        <v>3520074</v>
      </c>
      <c r="F9" s="110">
        <v>353195</v>
      </c>
      <c r="G9" s="110">
        <v>319</v>
      </c>
      <c r="H9" s="110">
        <v>684216</v>
      </c>
      <c r="I9" s="110">
        <v>1624822</v>
      </c>
      <c r="J9" s="110">
        <v>8130644</v>
      </c>
      <c r="K9" s="110">
        <v>857522</v>
      </c>
      <c r="L9" s="110">
        <v>12252556</v>
      </c>
      <c r="M9" s="110">
        <f t="shared" si="2"/>
        <v>4797900</v>
      </c>
      <c r="N9" s="110">
        <f t="shared" si="3"/>
        <v>1518980</v>
      </c>
      <c r="O9" s="110">
        <v>177639</v>
      </c>
      <c r="P9" s="110">
        <v>0</v>
      </c>
      <c r="Q9" s="110">
        <v>149800</v>
      </c>
      <c r="R9" s="110">
        <v>1108490</v>
      </c>
      <c r="S9" s="110">
        <v>3249026</v>
      </c>
      <c r="T9" s="110">
        <v>83051</v>
      </c>
      <c r="U9" s="110">
        <v>3278920</v>
      </c>
      <c r="V9" s="110">
        <f t="shared" ref="V9:AA9" si="7">+SUM(D9,M9)</f>
        <v>20570530</v>
      </c>
      <c r="W9" s="110">
        <f t="shared" si="7"/>
        <v>5039054</v>
      </c>
      <c r="X9" s="110">
        <f t="shared" si="7"/>
        <v>530834</v>
      </c>
      <c r="Y9" s="110">
        <f t="shared" si="7"/>
        <v>319</v>
      </c>
      <c r="Z9" s="110">
        <f t="shared" si="7"/>
        <v>834016</v>
      </c>
      <c r="AA9" s="110">
        <f t="shared" si="7"/>
        <v>2733312</v>
      </c>
      <c r="AB9" s="110">
        <f t="shared" si="4"/>
        <v>11379670</v>
      </c>
      <c r="AC9" s="110">
        <f>+SUM(K9,T9)</f>
        <v>940573</v>
      </c>
      <c r="AD9" s="110">
        <f t="shared" si="6"/>
        <v>15531476</v>
      </c>
    </row>
    <row r="10" spans="1:30" s="112" customFormat="1" ht="12" customHeight="1">
      <c r="A10" s="108" t="s">
        <v>376</v>
      </c>
      <c r="B10" s="109" t="s">
        <v>379</v>
      </c>
      <c r="C10" s="108" t="s">
        <v>362</v>
      </c>
      <c r="D10" s="110">
        <f t="shared" si="0"/>
        <v>40175785</v>
      </c>
      <c r="E10" s="110">
        <f t="shared" si="1"/>
        <v>14497073</v>
      </c>
      <c r="F10" s="110">
        <v>4622833</v>
      </c>
      <c r="G10" s="110">
        <v>32503</v>
      </c>
      <c r="H10" s="110">
        <v>2949600</v>
      </c>
      <c r="I10" s="110">
        <v>4549662</v>
      </c>
      <c r="J10" s="110">
        <v>8154734</v>
      </c>
      <c r="K10" s="110">
        <v>2342475</v>
      </c>
      <c r="L10" s="110">
        <v>25678712</v>
      </c>
      <c r="M10" s="110">
        <f t="shared" si="2"/>
        <v>4406854</v>
      </c>
      <c r="N10" s="110">
        <f t="shared" si="3"/>
        <v>704125</v>
      </c>
      <c r="O10" s="110">
        <v>30843</v>
      </c>
      <c r="P10" s="110">
        <v>76</v>
      </c>
      <c r="Q10" s="110">
        <v>4500</v>
      </c>
      <c r="R10" s="110">
        <v>666441</v>
      </c>
      <c r="S10" s="110">
        <v>1944616</v>
      </c>
      <c r="T10" s="110">
        <v>2265</v>
      </c>
      <c r="U10" s="110">
        <v>3702729</v>
      </c>
      <c r="V10" s="110">
        <f t="shared" ref="V10:AA10" si="8">+SUM(D10,M10)</f>
        <v>44582639</v>
      </c>
      <c r="W10" s="110">
        <f t="shared" si="8"/>
        <v>15201198</v>
      </c>
      <c r="X10" s="110">
        <f t="shared" si="8"/>
        <v>4653676</v>
      </c>
      <c r="Y10" s="110">
        <f t="shared" si="8"/>
        <v>32579</v>
      </c>
      <c r="Z10" s="110">
        <f t="shared" si="8"/>
        <v>2954100</v>
      </c>
      <c r="AA10" s="110">
        <f t="shared" si="8"/>
        <v>5216103</v>
      </c>
      <c r="AB10" s="110">
        <f t="shared" si="4"/>
        <v>10099350</v>
      </c>
      <c r="AC10" s="110">
        <f>+SUM(K10,T10)</f>
        <v>2344740</v>
      </c>
      <c r="AD10" s="110">
        <f t="shared" si="6"/>
        <v>29381441</v>
      </c>
    </row>
    <row r="11" spans="1:30" s="112" customFormat="1" ht="12" customHeight="1">
      <c r="A11" s="108" t="s">
        <v>389</v>
      </c>
      <c r="B11" s="109" t="s">
        <v>387</v>
      </c>
      <c r="C11" s="108" t="s">
        <v>388</v>
      </c>
      <c r="D11" s="110">
        <f t="shared" si="0"/>
        <v>16808823</v>
      </c>
      <c r="E11" s="110">
        <f t="shared" si="1"/>
        <v>6051083</v>
      </c>
      <c r="F11" s="110">
        <v>1670922</v>
      </c>
      <c r="G11" s="110">
        <v>105</v>
      </c>
      <c r="H11" s="110">
        <v>1389600</v>
      </c>
      <c r="I11" s="110">
        <v>2227666</v>
      </c>
      <c r="J11" s="110">
        <v>4697260</v>
      </c>
      <c r="K11" s="110">
        <v>762790</v>
      </c>
      <c r="L11" s="110">
        <v>10757740</v>
      </c>
      <c r="M11" s="110">
        <f t="shared" si="2"/>
        <v>3116817</v>
      </c>
      <c r="N11" s="110">
        <f t="shared" si="3"/>
        <v>306331</v>
      </c>
      <c r="O11" s="110">
        <v>865</v>
      </c>
      <c r="P11" s="110">
        <v>869</v>
      </c>
      <c r="Q11" s="110">
        <v>79000</v>
      </c>
      <c r="R11" s="110">
        <v>217016</v>
      </c>
      <c r="S11" s="110">
        <v>2003478</v>
      </c>
      <c r="T11" s="110">
        <v>8581</v>
      </c>
      <c r="U11" s="110">
        <v>2810486</v>
      </c>
      <c r="V11" s="110">
        <f t="shared" ref="V11:AA11" si="9">+SUM(D11,M11)</f>
        <v>19925640</v>
      </c>
      <c r="W11" s="110">
        <f t="shared" si="9"/>
        <v>6357414</v>
      </c>
      <c r="X11" s="110">
        <f t="shared" si="9"/>
        <v>1671787</v>
      </c>
      <c r="Y11" s="110">
        <f t="shared" si="9"/>
        <v>974</v>
      </c>
      <c r="Z11" s="110">
        <f t="shared" si="9"/>
        <v>1468600</v>
      </c>
      <c r="AA11" s="110">
        <f t="shared" si="9"/>
        <v>2444682</v>
      </c>
      <c r="AB11" s="110">
        <f t="shared" si="4"/>
        <v>6700738</v>
      </c>
      <c r="AC11" s="110">
        <f>+SUM(K11,T11)</f>
        <v>771371</v>
      </c>
      <c r="AD11" s="110">
        <f t="shared" si="6"/>
        <v>13568226</v>
      </c>
    </row>
    <row r="12" spans="1:30" s="112" customFormat="1" ht="12" customHeight="1">
      <c r="A12" s="108" t="s">
        <v>398</v>
      </c>
      <c r="B12" s="109" t="s">
        <v>399</v>
      </c>
      <c r="C12" s="108" t="s">
        <v>391</v>
      </c>
      <c r="D12" s="110">
        <f t="shared" si="0"/>
        <v>18787615</v>
      </c>
      <c r="E12" s="110">
        <f t="shared" si="1"/>
        <v>11216314</v>
      </c>
      <c r="F12" s="110">
        <v>2735299</v>
      </c>
      <c r="G12" s="110">
        <v>1556</v>
      </c>
      <c r="H12" s="110">
        <v>5112900</v>
      </c>
      <c r="I12" s="110">
        <v>2742862</v>
      </c>
      <c r="J12" s="110">
        <v>4279617</v>
      </c>
      <c r="K12" s="110">
        <v>623697</v>
      </c>
      <c r="L12" s="110">
        <v>7571301</v>
      </c>
      <c r="M12" s="110">
        <f t="shared" si="2"/>
        <v>3166500</v>
      </c>
      <c r="N12" s="110">
        <f t="shared" si="3"/>
        <v>1580983</v>
      </c>
      <c r="O12" s="110">
        <v>164075</v>
      </c>
      <c r="P12" s="110">
        <v>6340</v>
      </c>
      <c r="Q12" s="110">
        <v>967600</v>
      </c>
      <c r="R12" s="110">
        <v>393859</v>
      </c>
      <c r="S12" s="110">
        <v>1427966</v>
      </c>
      <c r="T12" s="110">
        <v>49109</v>
      </c>
      <c r="U12" s="110">
        <v>1585517</v>
      </c>
      <c r="V12" s="110">
        <f t="shared" ref="V12:AA12" si="10">+SUM(D12,M12)</f>
        <v>21954115</v>
      </c>
      <c r="W12" s="110">
        <f t="shared" si="10"/>
        <v>12797297</v>
      </c>
      <c r="X12" s="110">
        <f t="shared" si="10"/>
        <v>2899374</v>
      </c>
      <c r="Y12" s="110">
        <f t="shared" si="10"/>
        <v>7896</v>
      </c>
      <c r="Z12" s="110">
        <f t="shared" si="10"/>
        <v>6080500</v>
      </c>
      <c r="AA12" s="110">
        <f t="shared" si="10"/>
        <v>3136721</v>
      </c>
      <c r="AB12" s="110">
        <f t="shared" si="4"/>
        <v>5707583</v>
      </c>
      <c r="AC12" s="110">
        <f>+SUM(K12,T12)</f>
        <v>672806</v>
      </c>
      <c r="AD12" s="110">
        <f t="shared" si="6"/>
        <v>9156818</v>
      </c>
    </row>
    <row r="13" spans="1:30" s="112" customFormat="1" ht="12" customHeight="1">
      <c r="A13" s="108" t="s">
        <v>403</v>
      </c>
      <c r="B13" s="109" t="s">
        <v>404</v>
      </c>
      <c r="C13" s="108" t="s">
        <v>405</v>
      </c>
      <c r="D13" s="110">
        <f t="shared" si="0"/>
        <v>29587110</v>
      </c>
      <c r="E13" s="110">
        <f t="shared" si="1"/>
        <v>7075731</v>
      </c>
      <c r="F13" s="110">
        <v>2362952</v>
      </c>
      <c r="G13" s="110">
        <v>0</v>
      </c>
      <c r="H13" s="110">
        <v>682000</v>
      </c>
      <c r="I13" s="110">
        <v>2505411</v>
      </c>
      <c r="J13" s="110">
        <v>7150221</v>
      </c>
      <c r="K13" s="110">
        <v>1525368</v>
      </c>
      <c r="L13" s="110">
        <v>22511379</v>
      </c>
      <c r="M13" s="110">
        <f t="shared" si="2"/>
        <v>4659726</v>
      </c>
      <c r="N13" s="110">
        <f t="shared" si="3"/>
        <v>1154722</v>
      </c>
      <c r="O13" s="110">
        <v>37210</v>
      </c>
      <c r="P13" s="110">
        <v>0</v>
      </c>
      <c r="Q13" s="110">
        <v>128000</v>
      </c>
      <c r="R13" s="110">
        <v>742660</v>
      </c>
      <c r="S13" s="110">
        <v>1848189</v>
      </c>
      <c r="T13" s="110">
        <v>246852</v>
      </c>
      <c r="U13" s="110">
        <v>3505004</v>
      </c>
      <c r="V13" s="110">
        <f t="shared" ref="V13:AA13" si="11">+SUM(D13,M13)</f>
        <v>34246836</v>
      </c>
      <c r="W13" s="110">
        <f t="shared" si="11"/>
        <v>8230453</v>
      </c>
      <c r="X13" s="110">
        <f t="shared" si="11"/>
        <v>2400162</v>
      </c>
      <c r="Y13" s="110">
        <f t="shared" si="11"/>
        <v>0</v>
      </c>
      <c r="Z13" s="110">
        <f t="shared" si="11"/>
        <v>810000</v>
      </c>
      <c r="AA13" s="110">
        <f t="shared" si="11"/>
        <v>3248071</v>
      </c>
      <c r="AB13" s="110">
        <f t="shared" si="4"/>
        <v>8998410</v>
      </c>
      <c r="AC13" s="110">
        <f>+SUM(K13,T13)</f>
        <v>1772220</v>
      </c>
      <c r="AD13" s="110">
        <f t="shared" si="6"/>
        <v>26016383</v>
      </c>
    </row>
    <row r="14" spans="1:30" s="112" customFormat="1" ht="12" customHeight="1">
      <c r="A14" s="108" t="s">
        <v>410</v>
      </c>
      <c r="B14" s="109" t="s">
        <v>411</v>
      </c>
      <c r="C14" s="108" t="s">
        <v>356</v>
      </c>
      <c r="D14" s="110">
        <f t="shared" si="0"/>
        <v>41337686</v>
      </c>
      <c r="E14" s="110">
        <f t="shared" si="1"/>
        <v>11302766</v>
      </c>
      <c r="F14" s="110">
        <v>1323888</v>
      </c>
      <c r="G14" s="110">
        <v>329</v>
      </c>
      <c r="H14" s="110">
        <v>2422300</v>
      </c>
      <c r="I14" s="110">
        <v>5614014</v>
      </c>
      <c r="J14" s="110">
        <v>11615244</v>
      </c>
      <c r="K14" s="110">
        <v>1942235</v>
      </c>
      <c r="L14" s="110">
        <v>30034920</v>
      </c>
      <c r="M14" s="110">
        <f t="shared" si="2"/>
        <v>5814098</v>
      </c>
      <c r="N14" s="110">
        <f t="shared" si="3"/>
        <v>764230</v>
      </c>
      <c r="O14" s="110">
        <v>48333</v>
      </c>
      <c r="P14" s="110">
        <v>68535</v>
      </c>
      <c r="Q14" s="110">
        <v>0</v>
      </c>
      <c r="R14" s="110">
        <v>591075</v>
      </c>
      <c r="S14" s="110">
        <v>2167636</v>
      </c>
      <c r="T14" s="110">
        <v>56287</v>
      </c>
      <c r="U14" s="110">
        <v>5049868</v>
      </c>
      <c r="V14" s="110">
        <f t="shared" ref="V14:AD14" si="12">+SUM(D14,M14)</f>
        <v>47151784</v>
      </c>
      <c r="W14" s="110">
        <f t="shared" si="12"/>
        <v>12066996</v>
      </c>
      <c r="X14" s="110">
        <f t="shared" si="12"/>
        <v>1372221</v>
      </c>
      <c r="Y14" s="110">
        <f t="shared" si="12"/>
        <v>68864</v>
      </c>
      <c r="Z14" s="110">
        <f t="shared" si="12"/>
        <v>2422300</v>
      </c>
      <c r="AA14" s="110">
        <f t="shared" si="12"/>
        <v>6205089</v>
      </c>
      <c r="AB14" s="110">
        <f t="shared" si="4"/>
        <v>13782880</v>
      </c>
      <c r="AC14" s="110">
        <f t="shared" si="12"/>
        <v>1998522</v>
      </c>
      <c r="AD14" s="110">
        <f t="shared" si="12"/>
        <v>35084788</v>
      </c>
    </row>
    <row r="15" spans="1:30" s="112" customFormat="1" ht="12" customHeight="1">
      <c r="A15" s="108" t="s">
        <v>418</v>
      </c>
      <c r="B15" s="109" t="s">
        <v>419</v>
      </c>
      <c r="C15" s="108" t="s">
        <v>391</v>
      </c>
      <c r="D15" s="110">
        <f t="shared" si="0"/>
        <v>25878012</v>
      </c>
      <c r="E15" s="110">
        <f t="shared" si="1"/>
        <v>8140178</v>
      </c>
      <c r="F15" s="110">
        <v>587800</v>
      </c>
      <c r="G15" s="110">
        <v>19418</v>
      </c>
      <c r="H15" s="110">
        <v>1023500</v>
      </c>
      <c r="I15" s="110">
        <v>4204035</v>
      </c>
      <c r="J15" s="110">
        <v>4882005</v>
      </c>
      <c r="K15" s="110">
        <v>2305425</v>
      </c>
      <c r="L15" s="110">
        <v>17737834</v>
      </c>
      <c r="M15" s="110">
        <f t="shared" si="2"/>
        <v>3615161</v>
      </c>
      <c r="N15" s="110">
        <f t="shared" si="3"/>
        <v>531552</v>
      </c>
      <c r="O15" s="110">
        <v>0</v>
      </c>
      <c r="P15" s="110">
        <v>0</v>
      </c>
      <c r="Q15" s="110">
        <v>4600</v>
      </c>
      <c r="R15" s="110">
        <v>522664</v>
      </c>
      <c r="S15" s="110">
        <v>1486743</v>
      </c>
      <c r="T15" s="110">
        <v>4288</v>
      </c>
      <c r="U15" s="110">
        <v>3083609</v>
      </c>
      <c r="V15" s="110">
        <f t="shared" ref="V15:AA15" si="13">+SUM(D15,M15)</f>
        <v>29493173</v>
      </c>
      <c r="W15" s="110">
        <f t="shared" si="13"/>
        <v>8671730</v>
      </c>
      <c r="X15" s="110">
        <f t="shared" si="13"/>
        <v>587800</v>
      </c>
      <c r="Y15" s="110">
        <f t="shared" si="13"/>
        <v>19418</v>
      </c>
      <c r="Z15" s="110">
        <f t="shared" si="13"/>
        <v>1028100</v>
      </c>
      <c r="AA15" s="110">
        <f t="shared" si="13"/>
        <v>4726699</v>
      </c>
      <c r="AB15" s="110">
        <f t="shared" si="4"/>
        <v>6368748</v>
      </c>
      <c r="AC15" s="110">
        <f t="shared" ref="AC15:AD19" si="14">+SUM(K15,T15)</f>
        <v>2309713</v>
      </c>
      <c r="AD15" s="110">
        <f t="shared" si="14"/>
        <v>20821443</v>
      </c>
    </row>
    <row r="16" spans="1:30" s="112" customFormat="1" ht="12" customHeight="1">
      <c r="A16" s="108" t="s">
        <v>424</v>
      </c>
      <c r="B16" s="109" t="s">
        <v>425</v>
      </c>
      <c r="C16" s="108" t="s">
        <v>359</v>
      </c>
      <c r="D16" s="110">
        <f t="shared" si="0"/>
        <v>31058364</v>
      </c>
      <c r="E16" s="110">
        <f t="shared" si="1"/>
        <v>12498401</v>
      </c>
      <c r="F16" s="110">
        <v>2465148</v>
      </c>
      <c r="G16" s="110">
        <v>852</v>
      </c>
      <c r="H16" s="110">
        <v>4836600</v>
      </c>
      <c r="I16" s="110">
        <v>3331734</v>
      </c>
      <c r="J16" s="110">
        <v>3978202</v>
      </c>
      <c r="K16" s="110">
        <v>1864067</v>
      </c>
      <c r="L16" s="110">
        <v>18559963</v>
      </c>
      <c r="M16" s="110">
        <f t="shared" si="2"/>
        <v>5092454</v>
      </c>
      <c r="N16" s="110">
        <f t="shared" si="3"/>
        <v>1391412</v>
      </c>
      <c r="O16" s="110">
        <v>68157</v>
      </c>
      <c r="P16" s="110">
        <v>16944</v>
      </c>
      <c r="Q16" s="110">
        <v>411600</v>
      </c>
      <c r="R16" s="110">
        <v>499637</v>
      </c>
      <c r="S16" s="110">
        <v>1045565</v>
      </c>
      <c r="T16" s="110">
        <v>395074</v>
      </c>
      <c r="U16" s="110">
        <v>3701042</v>
      </c>
      <c r="V16" s="110">
        <f t="shared" ref="V16:AA16" si="15">+SUM(D16,M16)</f>
        <v>36150818</v>
      </c>
      <c r="W16" s="110">
        <f t="shared" si="15"/>
        <v>13889813</v>
      </c>
      <c r="X16" s="110">
        <f t="shared" si="15"/>
        <v>2533305</v>
      </c>
      <c r="Y16" s="110">
        <f t="shared" si="15"/>
        <v>17796</v>
      </c>
      <c r="Z16" s="110">
        <f t="shared" si="15"/>
        <v>5248200</v>
      </c>
      <c r="AA16" s="110">
        <f t="shared" si="15"/>
        <v>3831371</v>
      </c>
      <c r="AB16" s="110">
        <f t="shared" si="4"/>
        <v>5023767</v>
      </c>
      <c r="AC16" s="110">
        <f t="shared" si="14"/>
        <v>2259141</v>
      </c>
      <c r="AD16" s="110">
        <f t="shared" si="14"/>
        <v>22261005</v>
      </c>
    </row>
    <row r="17" spans="1:30" s="112" customFormat="1" ht="12" customHeight="1">
      <c r="A17" s="108" t="s">
        <v>433</v>
      </c>
      <c r="B17" s="109" t="s">
        <v>434</v>
      </c>
      <c r="C17" s="108" t="s">
        <v>391</v>
      </c>
      <c r="D17" s="110">
        <f t="shared" si="0"/>
        <v>98602781</v>
      </c>
      <c r="E17" s="110">
        <f t="shared" si="1"/>
        <v>22291971</v>
      </c>
      <c r="F17" s="110">
        <v>3593651</v>
      </c>
      <c r="G17" s="110">
        <v>23572</v>
      </c>
      <c r="H17" s="110">
        <v>2241200</v>
      </c>
      <c r="I17" s="110">
        <v>11001702</v>
      </c>
      <c r="J17" s="110">
        <v>16158180</v>
      </c>
      <c r="K17" s="110">
        <v>5431846</v>
      </c>
      <c r="L17" s="110">
        <v>76310810</v>
      </c>
      <c r="M17" s="110">
        <f t="shared" si="2"/>
        <v>9588061</v>
      </c>
      <c r="N17" s="110">
        <f t="shared" si="3"/>
        <v>2552739</v>
      </c>
      <c r="O17" s="110">
        <v>239707</v>
      </c>
      <c r="P17" s="110">
        <v>38222</v>
      </c>
      <c r="Q17" s="110">
        <v>1414780</v>
      </c>
      <c r="R17" s="110">
        <v>583198</v>
      </c>
      <c r="S17" s="110">
        <v>2807654</v>
      </c>
      <c r="T17" s="110">
        <v>276832</v>
      </c>
      <c r="U17" s="110">
        <v>7035322</v>
      </c>
      <c r="V17" s="110">
        <f t="shared" ref="V17:AA17" si="16">+SUM(D17,M17)</f>
        <v>108190842</v>
      </c>
      <c r="W17" s="110">
        <f t="shared" si="16"/>
        <v>24844710</v>
      </c>
      <c r="X17" s="110">
        <f t="shared" si="16"/>
        <v>3833358</v>
      </c>
      <c r="Y17" s="110">
        <f t="shared" si="16"/>
        <v>61794</v>
      </c>
      <c r="Z17" s="110">
        <f t="shared" si="16"/>
        <v>3655980</v>
      </c>
      <c r="AA17" s="110">
        <f t="shared" si="16"/>
        <v>11584900</v>
      </c>
      <c r="AB17" s="110">
        <f t="shared" si="4"/>
        <v>18965834</v>
      </c>
      <c r="AC17" s="110">
        <f t="shared" si="14"/>
        <v>5708678</v>
      </c>
      <c r="AD17" s="110">
        <f t="shared" si="14"/>
        <v>83346132</v>
      </c>
    </row>
    <row r="18" spans="1:30" s="112" customFormat="1" ht="12" customHeight="1">
      <c r="A18" s="108" t="s">
        <v>439</v>
      </c>
      <c r="B18" s="109" t="s">
        <v>442</v>
      </c>
      <c r="C18" s="108" t="s">
        <v>443</v>
      </c>
      <c r="D18" s="110">
        <f t="shared" si="0"/>
        <v>94226302</v>
      </c>
      <c r="E18" s="110">
        <f t="shared" si="1"/>
        <v>33645093</v>
      </c>
      <c r="F18" s="110">
        <v>3520472</v>
      </c>
      <c r="G18" s="110">
        <v>4954</v>
      </c>
      <c r="H18" s="110">
        <v>9110800</v>
      </c>
      <c r="I18" s="110">
        <v>14925748</v>
      </c>
      <c r="J18" s="110">
        <v>7213182</v>
      </c>
      <c r="K18" s="110">
        <v>6083119</v>
      </c>
      <c r="L18" s="110">
        <v>60581209</v>
      </c>
      <c r="M18" s="110">
        <f t="shared" si="2"/>
        <v>9965518</v>
      </c>
      <c r="N18" s="110">
        <f t="shared" si="3"/>
        <v>3591552</v>
      </c>
      <c r="O18" s="110">
        <v>347207</v>
      </c>
      <c r="P18" s="110">
        <v>20296</v>
      </c>
      <c r="Q18" s="110">
        <v>879300</v>
      </c>
      <c r="R18" s="110">
        <v>2267346</v>
      </c>
      <c r="S18" s="110">
        <v>1567104</v>
      </c>
      <c r="T18" s="110">
        <v>77403</v>
      </c>
      <c r="U18" s="110">
        <v>6373966</v>
      </c>
      <c r="V18" s="110">
        <f t="shared" ref="V18:AA18" si="17">+SUM(D18,M18)</f>
        <v>104191820</v>
      </c>
      <c r="W18" s="110">
        <f t="shared" si="17"/>
        <v>37236645</v>
      </c>
      <c r="X18" s="110">
        <f t="shared" si="17"/>
        <v>3867679</v>
      </c>
      <c r="Y18" s="110">
        <f t="shared" si="17"/>
        <v>25250</v>
      </c>
      <c r="Z18" s="110">
        <f t="shared" si="17"/>
        <v>9990100</v>
      </c>
      <c r="AA18" s="110">
        <f t="shared" si="17"/>
        <v>17193094</v>
      </c>
      <c r="AB18" s="110">
        <f t="shared" si="4"/>
        <v>8780286</v>
      </c>
      <c r="AC18" s="110">
        <f t="shared" si="14"/>
        <v>6160522</v>
      </c>
      <c r="AD18" s="110">
        <f t="shared" si="14"/>
        <v>66955175</v>
      </c>
    </row>
    <row r="19" spans="1:30" s="112" customFormat="1" ht="12" customHeight="1">
      <c r="A19" s="108" t="s">
        <v>450</v>
      </c>
      <c r="B19" s="109" t="s">
        <v>451</v>
      </c>
      <c r="C19" s="108" t="s">
        <v>391</v>
      </c>
      <c r="D19" s="110">
        <f t="shared" si="0"/>
        <v>242302782</v>
      </c>
      <c r="E19" s="110">
        <f t="shared" si="1"/>
        <v>72675666</v>
      </c>
      <c r="F19" s="110">
        <v>5653982</v>
      </c>
      <c r="G19" s="110">
        <v>5252410</v>
      </c>
      <c r="H19" s="110">
        <v>7078600</v>
      </c>
      <c r="I19" s="110">
        <v>36298939</v>
      </c>
      <c r="J19" s="110">
        <v>44700516</v>
      </c>
      <c r="K19" s="110">
        <v>18391735</v>
      </c>
      <c r="L19" s="110">
        <v>169627116</v>
      </c>
      <c r="M19" s="110">
        <f t="shared" si="2"/>
        <v>3698455</v>
      </c>
      <c r="N19" s="110">
        <f t="shared" si="3"/>
        <v>1131138</v>
      </c>
      <c r="O19" s="110">
        <v>132851</v>
      </c>
      <c r="P19" s="110">
        <v>203582</v>
      </c>
      <c r="Q19" s="110">
        <v>432100</v>
      </c>
      <c r="R19" s="110">
        <v>324767</v>
      </c>
      <c r="S19" s="110">
        <v>541587</v>
      </c>
      <c r="T19" s="110">
        <v>37838</v>
      </c>
      <c r="U19" s="110">
        <v>2567317</v>
      </c>
      <c r="V19" s="110">
        <f t="shared" ref="V19:AA19" si="18">+SUM(D19,M19)</f>
        <v>246001237</v>
      </c>
      <c r="W19" s="110">
        <f t="shared" si="18"/>
        <v>73806804</v>
      </c>
      <c r="X19" s="110">
        <f t="shared" si="18"/>
        <v>5786833</v>
      </c>
      <c r="Y19" s="110">
        <f t="shared" si="18"/>
        <v>5455992</v>
      </c>
      <c r="Z19" s="110">
        <f t="shared" si="18"/>
        <v>7510700</v>
      </c>
      <c r="AA19" s="110">
        <f t="shared" si="18"/>
        <v>36623706</v>
      </c>
      <c r="AB19" s="110">
        <f t="shared" si="4"/>
        <v>45242103</v>
      </c>
      <c r="AC19" s="110">
        <f t="shared" si="14"/>
        <v>18429573</v>
      </c>
      <c r="AD19" s="110">
        <f t="shared" si="14"/>
        <v>172194433</v>
      </c>
    </row>
    <row r="20" spans="1:30" s="112" customFormat="1" ht="12" customHeight="1">
      <c r="A20" s="108" t="s">
        <v>455</v>
      </c>
      <c r="B20" s="109" t="s">
        <v>456</v>
      </c>
      <c r="C20" s="108" t="s">
        <v>457</v>
      </c>
      <c r="D20" s="110">
        <f t="shared" si="0"/>
        <v>128119258</v>
      </c>
      <c r="E20" s="110">
        <f t="shared" si="1"/>
        <v>41111178</v>
      </c>
      <c r="F20" s="110">
        <v>3836005</v>
      </c>
      <c r="G20" s="110">
        <v>367602</v>
      </c>
      <c r="H20" s="110">
        <v>10470425</v>
      </c>
      <c r="I20" s="110">
        <v>14392203</v>
      </c>
      <c r="J20" s="110">
        <v>3920046</v>
      </c>
      <c r="K20" s="110">
        <v>12044943</v>
      </c>
      <c r="L20" s="110">
        <v>87008080</v>
      </c>
      <c r="M20" s="110">
        <f t="shared" si="2"/>
        <v>5870568</v>
      </c>
      <c r="N20" s="110">
        <f t="shared" si="3"/>
        <v>884635</v>
      </c>
      <c r="O20" s="110">
        <v>472</v>
      </c>
      <c r="P20" s="110">
        <v>17585</v>
      </c>
      <c r="Q20" s="110">
        <v>59700</v>
      </c>
      <c r="R20" s="110">
        <v>683797</v>
      </c>
      <c r="S20" s="110">
        <v>113369</v>
      </c>
      <c r="T20" s="110">
        <v>123081</v>
      </c>
      <c r="U20" s="110">
        <v>4985933</v>
      </c>
      <c r="V20" s="110">
        <f t="shared" ref="V20:AD20" si="19">+SUM(D20,M20)</f>
        <v>133989826</v>
      </c>
      <c r="W20" s="110">
        <f t="shared" si="19"/>
        <v>41995813</v>
      </c>
      <c r="X20" s="110">
        <f t="shared" si="19"/>
        <v>3836477</v>
      </c>
      <c r="Y20" s="110">
        <f t="shared" si="19"/>
        <v>385187</v>
      </c>
      <c r="Z20" s="110">
        <f t="shared" si="19"/>
        <v>10530125</v>
      </c>
      <c r="AA20" s="110">
        <f t="shared" si="19"/>
        <v>15076000</v>
      </c>
      <c r="AB20" s="110">
        <f t="shared" si="4"/>
        <v>4033415</v>
      </c>
      <c r="AC20" s="110">
        <f t="shared" si="19"/>
        <v>12168024</v>
      </c>
      <c r="AD20" s="110">
        <f t="shared" si="19"/>
        <v>91994013</v>
      </c>
    </row>
    <row r="21" spans="1:30" s="112" customFormat="1" ht="12" customHeight="1">
      <c r="A21" s="108" t="s">
        <v>458</v>
      </c>
      <c r="B21" s="109" t="s">
        <v>459</v>
      </c>
      <c r="C21" s="108" t="s">
        <v>359</v>
      </c>
      <c r="D21" s="110">
        <f t="shared" si="0"/>
        <v>28577364</v>
      </c>
      <c r="E21" s="110">
        <f t="shared" si="1"/>
        <v>7526594</v>
      </c>
      <c r="F21" s="110">
        <v>295168</v>
      </c>
      <c r="G21" s="110">
        <v>10474</v>
      </c>
      <c r="H21" s="110">
        <v>450900</v>
      </c>
      <c r="I21" s="110">
        <v>5184993</v>
      </c>
      <c r="J21" s="110">
        <v>2387357</v>
      </c>
      <c r="K21" s="110">
        <v>1585059</v>
      </c>
      <c r="L21" s="110">
        <v>21050770</v>
      </c>
      <c r="M21" s="110">
        <f t="shared" si="2"/>
        <v>5409945</v>
      </c>
      <c r="N21" s="110">
        <f t="shared" si="3"/>
        <v>1289276</v>
      </c>
      <c r="O21" s="110">
        <v>21901</v>
      </c>
      <c r="P21" s="110">
        <v>0</v>
      </c>
      <c r="Q21" s="110">
        <v>210600</v>
      </c>
      <c r="R21" s="110">
        <v>840772</v>
      </c>
      <c r="S21" s="110">
        <v>400684</v>
      </c>
      <c r="T21" s="110">
        <v>216003</v>
      </c>
      <c r="U21" s="110">
        <v>4120669</v>
      </c>
      <c r="V21" s="110">
        <f t="shared" ref="V21:AA21" si="20">+SUM(D21,M21)</f>
        <v>33987309</v>
      </c>
      <c r="W21" s="110">
        <f t="shared" si="20"/>
        <v>8815870</v>
      </c>
      <c r="X21" s="110">
        <f t="shared" si="20"/>
        <v>317069</v>
      </c>
      <c r="Y21" s="110">
        <f t="shared" si="20"/>
        <v>10474</v>
      </c>
      <c r="Z21" s="110">
        <f t="shared" si="20"/>
        <v>661500</v>
      </c>
      <c r="AA21" s="110">
        <f t="shared" si="20"/>
        <v>6025765</v>
      </c>
      <c r="AB21" s="110">
        <f t="shared" si="4"/>
        <v>2788041</v>
      </c>
      <c r="AC21" s="110">
        <f t="shared" ref="AC21:AD26" si="21">+SUM(K21,T21)</f>
        <v>1801062</v>
      </c>
      <c r="AD21" s="110">
        <f t="shared" si="21"/>
        <v>25171439</v>
      </c>
    </row>
    <row r="22" spans="1:30" s="112" customFormat="1" ht="12" customHeight="1">
      <c r="A22" s="108" t="s">
        <v>466</v>
      </c>
      <c r="B22" s="109" t="s">
        <v>469</v>
      </c>
      <c r="C22" s="108" t="s">
        <v>470</v>
      </c>
      <c r="D22" s="110">
        <f t="shared" si="0"/>
        <v>11762860</v>
      </c>
      <c r="E22" s="110">
        <f t="shared" si="1"/>
        <v>4121250</v>
      </c>
      <c r="F22" s="110">
        <v>12211</v>
      </c>
      <c r="G22" s="110">
        <v>9226</v>
      </c>
      <c r="H22" s="110">
        <v>132200</v>
      </c>
      <c r="I22" s="110">
        <v>2022421</v>
      </c>
      <c r="J22" s="110">
        <v>1941316</v>
      </c>
      <c r="K22" s="110">
        <v>1945192</v>
      </c>
      <c r="L22" s="110">
        <v>7641610</v>
      </c>
      <c r="M22" s="110">
        <f t="shared" si="2"/>
        <v>1368583</v>
      </c>
      <c r="N22" s="110">
        <f t="shared" si="3"/>
        <v>429856</v>
      </c>
      <c r="O22" s="110">
        <v>76381</v>
      </c>
      <c r="P22" s="110">
        <v>2632</v>
      </c>
      <c r="Q22" s="110">
        <v>143100</v>
      </c>
      <c r="R22" s="110">
        <v>205182</v>
      </c>
      <c r="S22" s="110">
        <v>383278</v>
      </c>
      <c r="T22" s="110">
        <v>2561</v>
      </c>
      <c r="U22" s="110">
        <v>938727</v>
      </c>
      <c r="V22" s="110">
        <f t="shared" ref="V22:AA22" si="22">+SUM(D22,M22)</f>
        <v>13131443</v>
      </c>
      <c r="W22" s="110">
        <f t="shared" si="22"/>
        <v>4551106</v>
      </c>
      <c r="X22" s="110">
        <f t="shared" si="22"/>
        <v>88592</v>
      </c>
      <c r="Y22" s="110">
        <f t="shared" si="22"/>
        <v>11858</v>
      </c>
      <c r="Z22" s="110">
        <f t="shared" si="22"/>
        <v>275300</v>
      </c>
      <c r="AA22" s="110">
        <f t="shared" si="22"/>
        <v>2227603</v>
      </c>
      <c r="AB22" s="110">
        <f t="shared" si="4"/>
        <v>2324594</v>
      </c>
      <c r="AC22" s="110">
        <f t="shared" si="21"/>
        <v>1947753</v>
      </c>
      <c r="AD22" s="110">
        <f t="shared" si="21"/>
        <v>8580337</v>
      </c>
    </row>
    <row r="23" spans="1:30" s="112" customFormat="1" ht="12" customHeight="1">
      <c r="A23" s="108" t="s">
        <v>478</v>
      </c>
      <c r="B23" s="109" t="s">
        <v>479</v>
      </c>
      <c r="C23" s="108" t="s">
        <v>397</v>
      </c>
      <c r="D23" s="110">
        <f t="shared" si="0"/>
        <v>20684318</v>
      </c>
      <c r="E23" s="110">
        <f t="shared" si="1"/>
        <v>9466875</v>
      </c>
      <c r="F23" s="110">
        <v>1688076</v>
      </c>
      <c r="G23" s="110">
        <v>0</v>
      </c>
      <c r="H23" s="110">
        <v>3933400</v>
      </c>
      <c r="I23" s="110">
        <v>2151332</v>
      </c>
      <c r="J23" s="110">
        <v>3930554</v>
      </c>
      <c r="K23" s="110">
        <v>1694067</v>
      </c>
      <c r="L23" s="110">
        <v>11217443</v>
      </c>
      <c r="M23" s="110">
        <f t="shared" si="2"/>
        <v>948396</v>
      </c>
      <c r="N23" s="110">
        <f t="shared" si="3"/>
        <v>191816</v>
      </c>
      <c r="O23" s="110">
        <v>1880</v>
      </c>
      <c r="P23" s="110">
        <v>0</v>
      </c>
      <c r="Q23" s="110">
        <v>149900</v>
      </c>
      <c r="R23" s="110">
        <v>36542</v>
      </c>
      <c r="S23" s="110">
        <v>454465</v>
      </c>
      <c r="T23" s="110">
        <v>3494</v>
      </c>
      <c r="U23" s="110">
        <v>756580</v>
      </c>
      <c r="V23" s="110">
        <f t="shared" ref="V23:AB38" si="23">+SUM(D23,M23)</f>
        <v>21632714</v>
      </c>
      <c r="W23" s="110">
        <f t="shared" si="23"/>
        <v>9658691</v>
      </c>
      <c r="X23" s="110">
        <f t="shared" si="23"/>
        <v>1689956</v>
      </c>
      <c r="Y23" s="110">
        <f t="shared" si="23"/>
        <v>0</v>
      </c>
      <c r="Z23" s="110">
        <f t="shared" si="23"/>
        <v>4083300</v>
      </c>
      <c r="AA23" s="110">
        <f t="shared" si="23"/>
        <v>2187874</v>
      </c>
      <c r="AB23" s="110">
        <f t="shared" si="23"/>
        <v>4385019</v>
      </c>
      <c r="AC23" s="110">
        <f t="shared" si="21"/>
        <v>1697561</v>
      </c>
      <c r="AD23" s="110">
        <f t="shared" si="21"/>
        <v>11974023</v>
      </c>
    </row>
    <row r="24" spans="1:30" s="112" customFormat="1" ht="12" customHeight="1">
      <c r="A24" s="108" t="s">
        <v>486</v>
      </c>
      <c r="B24" s="109" t="s">
        <v>487</v>
      </c>
      <c r="C24" s="108" t="s">
        <v>362</v>
      </c>
      <c r="D24" s="110">
        <f t="shared" si="0"/>
        <v>12795198</v>
      </c>
      <c r="E24" s="110">
        <f t="shared" si="1"/>
        <v>5086687</v>
      </c>
      <c r="F24" s="110">
        <v>1758131</v>
      </c>
      <c r="G24" s="110">
        <v>11493</v>
      </c>
      <c r="H24" s="110">
        <v>2035700</v>
      </c>
      <c r="I24" s="110">
        <v>850804</v>
      </c>
      <c r="J24" s="110">
        <v>3288223</v>
      </c>
      <c r="K24" s="110">
        <v>430559</v>
      </c>
      <c r="L24" s="110">
        <v>7708511</v>
      </c>
      <c r="M24" s="110">
        <f t="shared" si="2"/>
        <v>1522384</v>
      </c>
      <c r="N24" s="110">
        <f t="shared" si="3"/>
        <v>669979</v>
      </c>
      <c r="O24" s="110">
        <v>140195</v>
      </c>
      <c r="P24" s="110">
        <v>0</v>
      </c>
      <c r="Q24" s="110">
        <v>408300</v>
      </c>
      <c r="R24" s="110">
        <v>24349</v>
      </c>
      <c r="S24" s="110">
        <v>501690</v>
      </c>
      <c r="T24" s="110">
        <v>97135</v>
      </c>
      <c r="U24" s="110">
        <v>852405</v>
      </c>
      <c r="V24" s="110">
        <f t="shared" ref="V24:AA24" si="24">+SUM(D24,M24)</f>
        <v>14317582</v>
      </c>
      <c r="W24" s="110">
        <f t="shared" si="24"/>
        <v>5756666</v>
      </c>
      <c r="X24" s="110">
        <f t="shared" si="24"/>
        <v>1898326</v>
      </c>
      <c r="Y24" s="110">
        <f t="shared" si="24"/>
        <v>11493</v>
      </c>
      <c r="Z24" s="110">
        <f t="shared" si="24"/>
        <v>2444000</v>
      </c>
      <c r="AA24" s="110">
        <f t="shared" si="24"/>
        <v>875153</v>
      </c>
      <c r="AB24" s="110">
        <f t="shared" si="23"/>
        <v>3789913</v>
      </c>
      <c r="AC24" s="110">
        <f t="shared" si="21"/>
        <v>527694</v>
      </c>
      <c r="AD24" s="110">
        <f t="shared" si="21"/>
        <v>8560916</v>
      </c>
    </row>
    <row r="25" spans="1:30" s="112" customFormat="1" ht="12" customHeight="1">
      <c r="A25" s="108" t="s">
        <v>496</v>
      </c>
      <c r="B25" s="109" t="s">
        <v>497</v>
      </c>
      <c r="C25" s="108" t="s">
        <v>380</v>
      </c>
      <c r="D25" s="110">
        <f t="shared" si="0"/>
        <v>20711550</v>
      </c>
      <c r="E25" s="110">
        <f t="shared" si="1"/>
        <v>9893938</v>
      </c>
      <c r="F25" s="110">
        <v>1825159</v>
      </c>
      <c r="G25" s="110">
        <v>6359</v>
      </c>
      <c r="H25" s="110">
        <v>5151804</v>
      </c>
      <c r="I25" s="110">
        <v>1673990</v>
      </c>
      <c r="J25" s="110">
        <v>4964624</v>
      </c>
      <c r="K25" s="110">
        <v>1236626</v>
      </c>
      <c r="L25" s="110">
        <v>10817612</v>
      </c>
      <c r="M25" s="110">
        <f t="shared" si="2"/>
        <v>1586848</v>
      </c>
      <c r="N25" s="110">
        <f t="shared" si="3"/>
        <v>244039</v>
      </c>
      <c r="O25" s="110">
        <v>363</v>
      </c>
      <c r="P25" s="110">
        <v>3156</v>
      </c>
      <c r="Q25" s="110">
        <v>0</v>
      </c>
      <c r="R25" s="110">
        <v>141972</v>
      </c>
      <c r="S25" s="110">
        <v>598870</v>
      </c>
      <c r="T25" s="110">
        <v>98548</v>
      </c>
      <c r="U25" s="110">
        <v>1342809</v>
      </c>
      <c r="V25" s="110">
        <f t="shared" ref="V25:AA25" si="25">+SUM(D25,M25)</f>
        <v>22298398</v>
      </c>
      <c r="W25" s="110">
        <f t="shared" si="25"/>
        <v>10137977</v>
      </c>
      <c r="X25" s="110">
        <f t="shared" si="25"/>
        <v>1825522</v>
      </c>
      <c r="Y25" s="110">
        <f t="shared" si="25"/>
        <v>9515</v>
      </c>
      <c r="Z25" s="110">
        <f t="shared" si="25"/>
        <v>5151804</v>
      </c>
      <c r="AA25" s="110">
        <f t="shared" si="25"/>
        <v>1815962</v>
      </c>
      <c r="AB25" s="110">
        <f t="shared" si="23"/>
        <v>5563494</v>
      </c>
      <c r="AC25" s="110">
        <f t="shared" si="21"/>
        <v>1335174</v>
      </c>
      <c r="AD25" s="110">
        <f t="shared" si="21"/>
        <v>12160421</v>
      </c>
    </row>
    <row r="26" spans="1:30" s="112" customFormat="1" ht="12" customHeight="1">
      <c r="A26" s="108" t="s">
        <v>503</v>
      </c>
      <c r="B26" s="109" t="s">
        <v>504</v>
      </c>
      <c r="C26" s="108" t="s">
        <v>505</v>
      </c>
      <c r="D26" s="110">
        <f t="shared" si="0"/>
        <v>32517995</v>
      </c>
      <c r="E26" s="110">
        <f t="shared" si="1"/>
        <v>15007402</v>
      </c>
      <c r="F26" s="110">
        <v>2823632</v>
      </c>
      <c r="G26" s="110">
        <v>0</v>
      </c>
      <c r="H26" s="110">
        <v>5313300</v>
      </c>
      <c r="I26" s="110">
        <v>4919711</v>
      </c>
      <c r="J26" s="110">
        <v>8270400</v>
      </c>
      <c r="K26" s="110">
        <v>1950759</v>
      </c>
      <c r="L26" s="110">
        <v>17510593</v>
      </c>
      <c r="M26" s="110">
        <f t="shared" si="2"/>
        <v>4206263</v>
      </c>
      <c r="N26" s="110">
        <f t="shared" si="3"/>
        <v>949686</v>
      </c>
      <c r="O26" s="110">
        <v>2429</v>
      </c>
      <c r="P26" s="110">
        <v>2291</v>
      </c>
      <c r="Q26" s="110">
        <v>50700</v>
      </c>
      <c r="R26" s="110">
        <v>744848</v>
      </c>
      <c r="S26" s="110">
        <v>2523608</v>
      </c>
      <c r="T26" s="110">
        <v>149418</v>
      </c>
      <c r="U26" s="110">
        <v>3256577</v>
      </c>
      <c r="V26" s="110">
        <f t="shared" ref="V26:AA26" si="26">+SUM(D26,M26)</f>
        <v>36724258</v>
      </c>
      <c r="W26" s="110">
        <f t="shared" si="26"/>
        <v>15957088</v>
      </c>
      <c r="X26" s="110">
        <f t="shared" si="26"/>
        <v>2826061</v>
      </c>
      <c r="Y26" s="110">
        <f t="shared" si="26"/>
        <v>2291</v>
      </c>
      <c r="Z26" s="110">
        <f t="shared" si="26"/>
        <v>5364000</v>
      </c>
      <c r="AA26" s="110">
        <f t="shared" si="26"/>
        <v>5664559</v>
      </c>
      <c r="AB26" s="110">
        <f t="shared" si="23"/>
        <v>10794008</v>
      </c>
      <c r="AC26" s="110">
        <f t="shared" si="21"/>
        <v>2100177</v>
      </c>
      <c r="AD26" s="110">
        <f t="shared" si="21"/>
        <v>20767170</v>
      </c>
    </row>
    <row r="27" spans="1:30" s="112" customFormat="1" ht="12" customHeight="1">
      <c r="A27" s="108" t="s">
        <v>511</v>
      </c>
      <c r="B27" s="109" t="s">
        <v>512</v>
      </c>
      <c r="C27" s="108" t="s">
        <v>385</v>
      </c>
      <c r="D27" s="110">
        <f t="shared" si="0"/>
        <v>31667406</v>
      </c>
      <c r="E27" s="110">
        <f t="shared" si="1"/>
        <v>7677568</v>
      </c>
      <c r="F27" s="110">
        <v>1428610</v>
      </c>
      <c r="G27" s="110">
        <v>68311</v>
      </c>
      <c r="H27" s="110">
        <v>1590535</v>
      </c>
      <c r="I27" s="110">
        <v>3036727</v>
      </c>
      <c r="J27" s="110">
        <v>4535834</v>
      </c>
      <c r="K27" s="110">
        <v>1553385</v>
      </c>
      <c r="L27" s="110">
        <v>23989838</v>
      </c>
      <c r="M27" s="110">
        <f t="shared" si="2"/>
        <v>5154589</v>
      </c>
      <c r="N27" s="110">
        <f t="shared" si="3"/>
        <v>1172782</v>
      </c>
      <c r="O27" s="110">
        <v>34622</v>
      </c>
      <c r="P27" s="110">
        <v>28985</v>
      </c>
      <c r="Q27" s="110">
        <v>213000</v>
      </c>
      <c r="R27" s="110">
        <v>645085</v>
      </c>
      <c r="S27" s="110">
        <v>1692683</v>
      </c>
      <c r="T27" s="110">
        <v>251090</v>
      </c>
      <c r="U27" s="110">
        <v>3981807</v>
      </c>
      <c r="V27" s="110">
        <f t="shared" ref="V27:AD27" si="27">+SUM(D27,M27)</f>
        <v>36821995</v>
      </c>
      <c r="W27" s="110">
        <f t="shared" si="27"/>
        <v>8850350</v>
      </c>
      <c r="X27" s="110">
        <f t="shared" si="27"/>
        <v>1463232</v>
      </c>
      <c r="Y27" s="110">
        <f t="shared" si="27"/>
        <v>97296</v>
      </c>
      <c r="Z27" s="110">
        <f t="shared" si="27"/>
        <v>1803535</v>
      </c>
      <c r="AA27" s="110">
        <f t="shared" si="27"/>
        <v>3681812</v>
      </c>
      <c r="AB27" s="110">
        <f t="shared" si="23"/>
        <v>6228517</v>
      </c>
      <c r="AC27" s="110">
        <f t="shared" si="27"/>
        <v>1804475</v>
      </c>
      <c r="AD27" s="110">
        <f t="shared" si="27"/>
        <v>27971645</v>
      </c>
    </row>
    <row r="28" spans="1:30" s="112" customFormat="1" ht="12" customHeight="1">
      <c r="A28" s="108" t="s">
        <v>519</v>
      </c>
      <c r="B28" s="109" t="s">
        <v>521</v>
      </c>
      <c r="C28" s="108" t="s">
        <v>505</v>
      </c>
      <c r="D28" s="110">
        <f t="shared" si="0"/>
        <v>45362699</v>
      </c>
      <c r="E28" s="110">
        <f t="shared" si="1"/>
        <v>9247829</v>
      </c>
      <c r="F28" s="110">
        <v>136937</v>
      </c>
      <c r="G28" s="110">
        <v>336</v>
      </c>
      <c r="H28" s="110">
        <v>900800</v>
      </c>
      <c r="I28" s="110">
        <v>4765139</v>
      </c>
      <c r="J28" s="110">
        <v>5616273</v>
      </c>
      <c r="K28" s="110">
        <v>3444617</v>
      </c>
      <c r="L28" s="110">
        <v>36114870</v>
      </c>
      <c r="M28" s="110">
        <f t="shared" si="2"/>
        <v>7513540</v>
      </c>
      <c r="N28" s="110">
        <f t="shared" si="3"/>
        <v>1473355</v>
      </c>
      <c r="O28" s="110">
        <v>110393</v>
      </c>
      <c r="P28" s="110">
        <v>14551</v>
      </c>
      <c r="Q28" s="110">
        <v>288200</v>
      </c>
      <c r="R28" s="110">
        <v>563025</v>
      </c>
      <c r="S28" s="110">
        <v>2506497</v>
      </c>
      <c r="T28" s="110">
        <v>497186</v>
      </c>
      <c r="U28" s="110">
        <v>6040185</v>
      </c>
      <c r="V28" s="110">
        <f t="shared" ref="V28:AA28" si="28">+SUM(D28,M28)</f>
        <v>52876239</v>
      </c>
      <c r="W28" s="110">
        <f t="shared" si="28"/>
        <v>10721184</v>
      </c>
      <c r="X28" s="110">
        <f t="shared" si="28"/>
        <v>247330</v>
      </c>
      <c r="Y28" s="110">
        <f t="shared" si="28"/>
        <v>14887</v>
      </c>
      <c r="Z28" s="110">
        <f t="shared" si="28"/>
        <v>1189000</v>
      </c>
      <c r="AA28" s="110">
        <f t="shared" si="28"/>
        <v>5328164</v>
      </c>
      <c r="AB28" s="110">
        <f t="shared" si="23"/>
        <v>8122770</v>
      </c>
      <c r="AC28" s="110">
        <f>+SUM(K28,T28)</f>
        <v>3941803</v>
      </c>
      <c r="AD28" s="110">
        <f>+SUM(L28,U28)</f>
        <v>42155055</v>
      </c>
    </row>
    <row r="29" spans="1:30" s="112" customFormat="1" ht="12" customHeight="1">
      <c r="A29" s="108" t="s">
        <v>526</v>
      </c>
      <c r="B29" s="109" t="s">
        <v>527</v>
      </c>
      <c r="C29" s="108" t="s">
        <v>391</v>
      </c>
      <c r="D29" s="110">
        <f t="shared" si="0"/>
        <v>110547184</v>
      </c>
      <c r="E29" s="110">
        <f t="shared" si="1"/>
        <v>30673278</v>
      </c>
      <c r="F29" s="110">
        <v>3802074</v>
      </c>
      <c r="G29" s="110">
        <v>62972</v>
      </c>
      <c r="H29" s="110">
        <v>7723200</v>
      </c>
      <c r="I29" s="110">
        <v>11359501</v>
      </c>
      <c r="J29" s="110">
        <v>10513617</v>
      </c>
      <c r="K29" s="110">
        <v>7725531</v>
      </c>
      <c r="L29" s="110">
        <v>79873906</v>
      </c>
      <c r="M29" s="110">
        <f t="shared" si="2"/>
        <v>10226963</v>
      </c>
      <c r="N29" s="110">
        <f t="shared" si="3"/>
        <v>1311853</v>
      </c>
      <c r="O29" s="110">
        <v>360634</v>
      </c>
      <c r="P29" s="110">
        <v>13685</v>
      </c>
      <c r="Q29" s="110">
        <v>20963</v>
      </c>
      <c r="R29" s="110">
        <v>521879</v>
      </c>
      <c r="S29" s="110">
        <v>3081089</v>
      </c>
      <c r="T29" s="110">
        <v>394692</v>
      </c>
      <c r="U29" s="110">
        <v>8915110</v>
      </c>
      <c r="V29" s="110">
        <f t="shared" ref="V29:AA29" si="29">+SUM(D29,M29)</f>
        <v>120774147</v>
      </c>
      <c r="W29" s="110">
        <f t="shared" si="29"/>
        <v>31985131</v>
      </c>
      <c r="X29" s="110">
        <f t="shared" si="29"/>
        <v>4162708</v>
      </c>
      <c r="Y29" s="110">
        <f t="shared" si="29"/>
        <v>76657</v>
      </c>
      <c r="Z29" s="110">
        <f t="shared" si="29"/>
        <v>7744163</v>
      </c>
      <c r="AA29" s="110">
        <f t="shared" si="29"/>
        <v>11881380</v>
      </c>
      <c r="AB29" s="110">
        <f t="shared" si="23"/>
        <v>13594706</v>
      </c>
      <c r="AC29" s="110">
        <f>+SUM(K29,T29)</f>
        <v>8120223</v>
      </c>
      <c r="AD29" s="110">
        <f>+SUM(L29,U29)</f>
        <v>88789016</v>
      </c>
    </row>
    <row r="30" spans="1:30" s="112" customFormat="1" ht="12" customHeight="1">
      <c r="A30" s="108" t="s">
        <v>533</v>
      </c>
      <c r="B30" s="109" t="s">
        <v>534</v>
      </c>
      <c r="C30" s="108" t="s">
        <v>359</v>
      </c>
      <c r="D30" s="110">
        <f t="shared" si="0"/>
        <v>28451400</v>
      </c>
      <c r="E30" s="110">
        <f t="shared" si="1"/>
        <v>5126439</v>
      </c>
      <c r="F30" s="110">
        <v>111097</v>
      </c>
      <c r="G30" s="110">
        <v>34278</v>
      </c>
      <c r="H30" s="110">
        <v>277400</v>
      </c>
      <c r="I30" s="110">
        <v>3122986</v>
      </c>
      <c r="J30" s="110">
        <v>4988594</v>
      </c>
      <c r="K30" s="110">
        <v>1580678</v>
      </c>
      <c r="L30" s="110">
        <v>23324961</v>
      </c>
      <c r="M30" s="110">
        <f t="shared" si="2"/>
        <v>5995244</v>
      </c>
      <c r="N30" s="110">
        <f t="shared" si="3"/>
        <v>999780</v>
      </c>
      <c r="O30" s="110">
        <v>54132</v>
      </c>
      <c r="P30" s="110">
        <v>24568</v>
      </c>
      <c r="Q30" s="110">
        <v>578400</v>
      </c>
      <c r="R30" s="110">
        <v>293205</v>
      </c>
      <c r="S30" s="110">
        <v>2051606</v>
      </c>
      <c r="T30" s="110">
        <v>49475</v>
      </c>
      <c r="U30" s="110">
        <v>4995464</v>
      </c>
      <c r="V30" s="110">
        <f t="shared" ref="V30:AD30" si="30">+SUM(D30,M30)</f>
        <v>34446644</v>
      </c>
      <c r="W30" s="110">
        <f t="shared" si="30"/>
        <v>6126219</v>
      </c>
      <c r="X30" s="110">
        <f t="shared" si="30"/>
        <v>165229</v>
      </c>
      <c r="Y30" s="110">
        <f t="shared" si="30"/>
        <v>58846</v>
      </c>
      <c r="Z30" s="110">
        <f t="shared" si="30"/>
        <v>855800</v>
      </c>
      <c r="AA30" s="110">
        <f t="shared" si="30"/>
        <v>3416191</v>
      </c>
      <c r="AB30" s="110">
        <f t="shared" si="23"/>
        <v>7040200</v>
      </c>
      <c r="AC30" s="110">
        <f t="shared" si="30"/>
        <v>1630153</v>
      </c>
      <c r="AD30" s="110">
        <f t="shared" si="30"/>
        <v>28320425</v>
      </c>
    </row>
    <row r="31" spans="1:30" s="112" customFormat="1" ht="12" customHeight="1">
      <c r="A31" s="108" t="s">
        <v>542</v>
      </c>
      <c r="B31" s="109" t="s">
        <v>543</v>
      </c>
      <c r="C31" s="108" t="s">
        <v>371</v>
      </c>
      <c r="D31" s="110">
        <f t="shared" si="0"/>
        <v>21457261</v>
      </c>
      <c r="E31" s="110">
        <f t="shared" si="1"/>
        <v>6502421</v>
      </c>
      <c r="F31" s="110">
        <v>1179007</v>
      </c>
      <c r="G31" s="110">
        <v>3450</v>
      </c>
      <c r="H31" s="110">
        <v>1753880</v>
      </c>
      <c r="I31" s="110">
        <v>2997949</v>
      </c>
      <c r="J31" s="110">
        <v>2992552</v>
      </c>
      <c r="K31" s="110">
        <v>568135</v>
      </c>
      <c r="L31" s="110">
        <v>14954840</v>
      </c>
      <c r="M31" s="110">
        <f t="shared" si="2"/>
        <v>3102223</v>
      </c>
      <c r="N31" s="110">
        <f t="shared" si="3"/>
        <v>1032919</v>
      </c>
      <c r="O31" s="110">
        <v>224271</v>
      </c>
      <c r="P31" s="110">
        <v>760</v>
      </c>
      <c r="Q31" s="110">
        <v>292700</v>
      </c>
      <c r="R31" s="110">
        <v>486167</v>
      </c>
      <c r="S31" s="110">
        <v>1124644</v>
      </c>
      <c r="T31" s="110">
        <v>29021</v>
      </c>
      <c r="U31" s="110">
        <v>2069304</v>
      </c>
      <c r="V31" s="110">
        <f t="shared" ref="V31:AA31" si="31">+SUM(D31,M31)</f>
        <v>24559484</v>
      </c>
      <c r="W31" s="110">
        <f t="shared" si="31"/>
        <v>7535340</v>
      </c>
      <c r="X31" s="110">
        <f t="shared" si="31"/>
        <v>1403278</v>
      </c>
      <c r="Y31" s="110">
        <f t="shared" si="31"/>
        <v>4210</v>
      </c>
      <c r="Z31" s="110">
        <f t="shared" si="31"/>
        <v>2046580</v>
      </c>
      <c r="AA31" s="110">
        <f t="shared" si="31"/>
        <v>3484116</v>
      </c>
      <c r="AB31" s="110">
        <f t="shared" si="23"/>
        <v>4117196</v>
      </c>
      <c r="AC31" s="110">
        <f t="shared" ref="AC31:AC53" si="32">+SUM(K31,T31)</f>
        <v>597156</v>
      </c>
      <c r="AD31" s="110">
        <f t="shared" ref="AD31:AD53" si="33">+SUM(L31,U31)</f>
        <v>17024144</v>
      </c>
    </row>
    <row r="32" spans="1:30" s="112" customFormat="1" ht="12" customHeight="1">
      <c r="A32" s="108" t="s">
        <v>547</v>
      </c>
      <c r="B32" s="109" t="s">
        <v>548</v>
      </c>
      <c r="C32" s="108" t="s">
        <v>385</v>
      </c>
      <c r="D32" s="110">
        <f t="shared" si="0"/>
        <v>51264112</v>
      </c>
      <c r="E32" s="110">
        <f t="shared" si="1"/>
        <v>23620889</v>
      </c>
      <c r="F32" s="110">
        <v>5587375</v>
      </c>
      <c r="G32" s="110">
        <v>72565</v>
      </c>
      <c r="H32" s="110">
        <v>7566700</v>
      </c>
      <c r="I32" s="110">
        <v>6014759</v>
      </c>
      <c r="J32" s="110">
        <v>4660752</v>
      </c>
      <c r="K32" s="110">
        <v>4379490</v>
      </c>
      <c r="L32" s="110">
        <v>27643223</v>
      </c>
      <c r="M32" s="110">
        <f t="shared" si="2"/>
        <v>5243426</v>
      </c>
      <c r="N32" s="110">
        <f t="shared" si="3"/>
        <v>1483325</v>
      </c>
      <c r="O32" s="110">
        <v>224384</v>
      </c>
      <c r="P32" s="110">
        <v>6817</v>
      </c>
      <c r="Q32" s="110">
        <v>257998</v>
      </c>
      <c r="R32" s="110">
        <v>963119</v>
      </c>
      <c r="S32" s="110">
        <v>1495281</v>
      </c>
      <c r="T32" s="110">
        <v>31007</v>
      </c>
      <c r="U32" s="110">
        <v>3760101</v>
      </c>
      <c r="V32" s="110">
        <f t="shared" ref="V32:AA32" si="34">+SUM(D32,M32)</f>
        <v>56507538</v>
      </c>
      <c r="W32" s="110">
        <f t="shared" si="34"/>
        <v>25104214</v>
      </c>
      <c r="X32" s="110">
        <f t="shared" si="34"/>
        <v>5811759</v>
      </c>
      <c r="Y32" s="110">
        <f t="shared" si="34"/>
        <v>79382</v>
      </c>
      <c r="Z32" s="110">
        <f t="shared" si="34"/>
        <v>7824698</v>
      </c>
      <c r="AA32" s="110">
        <f t="shared" si="34"/>
        <v>6977878</v>
      </c>
      <c r="AB32" s="110">
        <f t="shared" si="23"/>
        <v>6156033</v>
      </c>
      <c r="AC32" s="110">
        <f t="shared" si="32"/>
        <v>4410497</v>
      </c>
      <c r="AD32" s="110">
        <f t="shared" si="33"/>
        <v>31403324</v>
      </c>
    </row>
    <row r="33" spans="1:30" s="112" customFormat="1" ht="12" customHeight="1">
      <c r="A33" s="108" t="s">
        <v>552</v>
      </c>
      <c r="B33" s="109" t="s">
        <v>553</v>
      </c>
      <c r="C33" s="108" t="s">
        <v>438</v>
      </c>
      <c r="D33" s="110">
        <f t="shared" si="0"/>
        <v>123687254</v>
      </c>
      <c r="E33" s="110">
        <f t="shared" si="1"/>
        <v>35416725</v>
      </c>
      <c r="F33" s="110">
        <v>6289235</v>
      </c>
      <c r="G33" s="110">
        <v>82530</v>
      </c>
      <c r="H33" s="110">
        <v>10443200</v>
      </c>
      <c r="I33" s="110">
        <v>13378826</v>
      </c>
      <c r="J33" s="110">
        <v>19809028</v>
      </c>
      <c r="K33" s="110">
        <v>5222934</v>
      </c>
      <c r="L33" s="110">
        <v>88270529</v>
      </c>
      <c r="M33" s="110">
        <f t="shared" si="2"/>
        <v>6892257</v>
      </c>
      <c r="N33" s="110">
        <f t="shared" si="3"/>
        <v>580927</v>
      </c>
      <c r="O33" s="110">
        <v>5907</v>
      </c>
      <c r="P33" s="110">
        <v>4818</v>
      </c>
      <c r="Q33" s="110">
        <v>43800</v>
      </c>
      <c r="R33" s="110">
        <v>459391</v>
      </c>
      <c r="S33" s="110">
        <v>815252</v>
      </c>
      <c r="T33" s="110">
        <v>67011</v>
      </c>
      <c r="U33" s="110">
        <v>6311330</v>
      </c>
      <c r="V33" s="110">
        <f t="shared" ref="V33:AA33" si="35">+SUM(D33,M33)</f>
        <v>130579511</v>
      </c>
      <c r="W33" s="110">
        <f t="shared" si="35"/>
        <v>35997652</v>
      </c>
      <c r="X33" s="110">
        <f t="shared" si="35"/>
        <v>6295142</v>
      </c>
      <c r="Y33" s="110">
        <f t="shared" si="35"/>
        <v>87348</v>
      </c>
      <c r="Z33" s="110">
        <f t="shared" si="35"/>
        <v>10487000</v>
      </c>
      <c r="AA33" s="110">
        <f t="shared" si="35"/>
        <v>13838217</v>
      </c>
      <c r="AB33" s="110">
        <f t="shared" si="23"/>
        <v>20624280</v>
      </c>
      <c r="AC33" s="110">
        <f t="shared" si="32"/>
        <v>5289945</v>
      </c>
      <c r="AD33" s="110">
        <f t="shared" si="33"/>
        <v>94581859</v>
      </c>
    </row>
    <row r="34" spans="1:30" s="112" customFormat="1" ht="12" customHeight="1">
      <c r="A34" s="108" t="s">
        <v>559</v>
      </c>
      <c r="B34" s="109" t="s">
        <v>560</v>
      </c>
      <c r="C34" s="108" t="s">
        <v>362</v>
      </c>
      <c r="D34" s="110">
        <f t="shared" si="0"/>
        <v>87645456</v>
      </c>
      <c r="E34" s="110">
        <f t="shared" si="1"/>
        <v>25722662</v>
      </c>
      <c r="F34" s="110">
        <v>564205</v>
      </c>
      <c r="G34" s="110">
        <v>64608</v>
      </c>
      <c r="H34" s="110">
        <v>11668349</v>
      </c>
      <c r="I34" s="110">
        <v>8264779</v>
      </c>
      <c r="J34" s="110">
        <v>8960806</v>
      </c>
      <c r="K34" s="110">
        <v>5160721</v>
      </c>
      <c r="L34" s="110">
        <v>61922794</v>
      </c>
      <c r="M34" s="110">
        <f t="shared" si="2"/>
        <v>6016361</v>
      </c>
      <c r="N34" s="110">
        <f t="shared" si="3"/>
        <v>2232653</v>
      </c>
      <c r="O34" s="110">
        <v>4289</v>
      </c>
      <c r="P34" s="110">
        <v>15714</v>
      </c>
      <c r="Q34" s="110">
        <v>188104</v>
      </c>
      <c r="R34" s="110">
        <v>1178643</v>
      </c>
      <c r="S34" s="110">
        <v>691831</v>
      </c>
      <c r="T34" s="110">
        <v>845903</v>
      </c>
      <c r="U34" s="110">
        <v>3783708</v>
      </c>
      <c r="V34" s="110">
        <f t="shared" ref="V34:AA34" si="36">+SUM(D34,M34)</f>
        <v>93661817</v>
      </c>
      <c r="W34" s="110">
        <f t="shared" si="36"/>
        <v>27955315</v>
      </c>
      <c r="X34" s="110">
        <f t="shared" si="36"/>
        <v>568494</v>
      </c>
      <c r="Y34" s="110">
        <f t="shared" si="36"/>
        <v>80322</v>
      </c>
      <c r="Z34" s="110">
        <f t="shared" si="36"/>
        <v>11856453</v>
      </c>
      <c r="AA34" s="110">
        <f t="shared" si="36"/>
        <v>9443422</v>
      </c>
      <c r="AB34" s="110">
        <f t="shared" si="23"/>
        <v>9652637</v>
      </c>
      <c r="AC34" s="110">
        <f t="shared" si="32"/>
        <v>6006624</v>
      </c>
      <c r="AD34" s="110">
        <f t="shared" si="33"/>
        <v>65706502</v>
      </c>
    </row>
    <row r="35" spans="1:30" s="112" customFormat="1" ht="12" customHeight="1">
      <c r="A35" s="108" t="s">
        <v>567</v>
      </c>
      <c r="B35" s="109" t="s">
        <v>568</v>
      </c>
      <c r="C35" s="108" t="s">
        <v>380</v>
      </c>
      <c r="D35" s="110">
        <f t="shared" si="0"/>
        <v>30453623</v>
      </c>
      <c r="E35" s="110">
        <f t="shared" si="1"/>
        <v>7811091</v>
      </c>
      <c r="F35" s="110">
        <v>3155410</v>
      </c>
      <c r="G35" s="110">
        <v>5811</v>
      </c>
      <c r="H35" s="110">
        <v>1047490</v>
      </c>
      <c r="I35" s="110">
        <v>2770829</v>
      </c>
      <c r="J35" s="110">
        <v>4638293</v>
      </c>
      <c r="K35" s="110">
        <v>831551</v>
      </c>
      <c r="L35" s="110">
        <v>22642532</v>
      </c>
      <c r="M35" s="110">
        <f t="shared" si="2"/>
        <v>5204136</v>
      </c>
      <c r="N35" s="110">
        <f t="shared" si="3"/>
        <v>742500</v>
      </c>
      <c r="O35" s="110">
        <v>31788</v>
      </c>
      <c r="P35" s="110">
        <v>45696</v>
      </c>
      <c r="Q35" s="110">
        <v>6000</v>
      </c>
      <c r="R35" s="110">
        <v>523621</v>
      </c>
      <c r="S35" s="110">
        <v>1414412</v>
      </c>
      <c r="T35" s="110">
        <v>135395</v>
      </c>
      <c r="U35" s="110">
        <v>4461636</v>
      </c>
      <c r="V35" s="110">
        <f t="shared" ref="V35:AA35" si="37">+SUM(D35,M35)</f>
        <v>35657759</v>
      </c>
      <c r="W35" s="110">
        <f t="shared" si="37"/>
        <v>8553591</v>
      </c>
      <c r="X35" s="110">
        <f t="shared" si="37"/>
        <v>3187198</v>
      </c>
      <c r="Y35" s="110">
        <f t="shared" si="37"/>
        <v>51507</v>
      </c>
      <c r="Z35" s="110">
        <f t="shared" si="37"/>
        <v>1053490</v>
      </c>
      <c r="AA35" s="110">
        <f t="shared" si="37"/>
        <v>3294450</v>
      </c>
      <c r="AB35" s="110">
        <f t="shared" si="23"/>
        <v>6052705</v>
      </c>
      <c r="AC35" s="110">
        <f t="shared" si="32"/>
        <v>966946</v>
      </c>
      <c r="AD35" s="110">
        <f t="shared" si="33"/>
        <v>27104168</v>
      </c>
    </row>
    <row r="36" spans="1:30" s="112" customFormat="1" ht="12" customHeight="1">
      <c r="A36" s="108" t="s">
        <v>574</v>
      </c>
      <c r="B36" s="109" t="s">
        <v>575</v>
      </c>
      <c r="C36" s="108" t="s">
        <v>380</v>
      </c>
      <c r="D36" s="110">
        <f t="shared" si="0"/>
        <v>18267672</v>
      </c>
      <c r="E36" s="110">
        <f t="shared" si="1"/>
        <v>3487859</v>
      </c>
      <c r="F36" s="110">
        <v>532843</v>
      </c>
      <c r="G36" s="110">
        <v>32686</v>
      </c>
      <c r="H36" s="110">
        <v>567600</v>
      </c>
      <c r="I36" s="110">
        <v>1662089</v>
      </c>
      <c r="J36" s="110">
        <v>3556040</v>
      </c>
      <c r="K36" s="110">
        <v>692641</v>
      </c>
      <c r="L36" s="110">
        <v>14779813</v>
      </c>
      <c r="M36" s="110">
        <f t="shared" si="2"/>
        <v>8472157</v>
      </c>
      <c r="N36" s="110">
        <f t="shared" si="3"/>
        <v>1561955</v>
      </c>
      <c r="O36" s="110">
        <v>485222</v>
      </c>
      <c r="P36" s="110">
        <v>90351</v>
      </c>
      <c r="Q36" s="110">
        <v>731600</v>
      </c>
      <c r="R36" s="110">
        <v>61628</v>
      </c>
      <c r="S36" s="110">
        <v>3452642</v>
      </c>
      <c r="T36" s="110">
        <v>193154</v>
      </c>
      <c r="U36" s="110">
        <v>6910202</v>
      </c>
      <c r="V36" s="110">
        <f t="shared" ref="V36:AA36" si="38">+SUM(D36,M36)</f>
        <v>26739829</v>
      </c>
      <c r="W36" s="110">
        <f t="shared" si="38"/>
        <v>5049814</v>
      </c>
      <c r="X36" s="110">
        <f t="shared" si="38"/>
        <v>1018065</v>
      </c>
      <c r="Y36" s="110">
        <f t="shared" si="38"/>
        <v>123037</v>
      </c>
      <c r="Z36" s="110">
        <f t="shared" si="38"/>
        <v>1299200</v>
      </c>
      <c r="AA36" s="110">
        <f t="shared" si="38"/>
        <v>1723717</v>
      </c>
      <c r="AB36" s="110">
        <f t="shared" si="23"/>
        <v>7008682</v>
      </c>
      <c r="AC36" s="110">
        <f t="shared" si="32"/>
        <v>885795</v>
      </c>
      <c r="AD36" s="110">
        <f t="shared" si="33"/>
        <v>21690015</v>
      </c>
    </row>
    <row r="37" spans="1:30" s="112" customFormat="1" ht="12" customHeight="1">
      <c r="A37" s="108" t="s">
        <v>579</v>
      </c>
      <c r="B37" s="109" t="s">
        <v>580</v>
      </c>
      <c r="C37" s="108" t="s">
        <v>391</v>
      </c>
      <c r="D37" s="110">
        <f t="shared" si="0"/>
        <v>7964823</v>
      </c>
      <c r="E37" s="110">
        <f t="shared" si="1"/>
        <v>2866309</v>
      </c>
      <c r="F37" s="110">
        <v>20393</v>
      </c>
      <c r="G37" s="110">
        <v>19615</v>
      </c>
      <c r="H37" s="110">
        <v>285961</v>
      </c>
      <c r="I37" s="110">
        <v>1812646</v>
      </c>
      <c r="J37" s="110">
        <v>1805439</v>
      </c>
      <c r="K37" s="110">
        <v>727694</v>
      </c>
      <c r="L37" s="110">
        <v>5098514</v>
      </c>
      <c r="M37" s="110">
        <f t="shared" si="2"/>
        <v>1723223</v>
      </c>
      <c r="N37" s="110">
        <f t="shared" si="3"/>
        <v>740819</v>
      </c>
      <c r="O37" s="110">
        <v>268508</v>
      </c>
      <c r="P37" s="110">
        <v>464</v>
      </c>
      <c r="Q37" s="110">
        <v>443297</v>
      </c>
      <c r="R37" s="110">
        <v>26049</v>
      </c>
      <c r="S37" s="110">
        <v>1320678</v>
      </c>
      <c r="T37" s="110">
        <v>2501</v>
      </c>
      <c r="U37" s="110">
        <v>982404</v>
      </c>
      <c r="V37" s="110">
        <f t="shared" ref="V37:AA37" si="39">+SUM(D37,M37)</f>
        <v>9688046</v>
      </c>
      <c r="W37" s="110">
        <f t="shared" si="39"/>
        <v>3607128</v>
      </c>
      <c r="X37" s="110">
        <f t="shared" si="39"/>
        <v>288901</v>
      </c>
      <c r="Y37" s="110">
        <f t="shared" si="39"/>
        <v>20079</v>
      </c>
      <c r="Z37" s="110">
        <f t="shared" si="39"/>
        <v>729258</v>
      </c>
      <c r="AA37" s="110">
        <f t="shared" si="39"/>
        <v>1838695</v>
      </c>
      <c r="AB37" s="110">
        <f t="shared" si="23"/>
        <v>3126117</v>
      </c>
      <c r="AC37" s="110">
        <f t="shared" si="32"/>
        <v>730195</v>
      </c>
      <c r="AD37" s="110">
        <f t="shared" si="33"/>
        <v>6080918</v>
      </c>
    </row>
    <row r="38" spans="1:30" s="112" customFormat="1" ht="12" customHeight="1">
      <c r="A38" s="108" t="s">
        <v>589</v>
      </c>
      <c r="B38" s="109" t="s">
        <v>590</v>
      </c>
      <c r="C38" s="108" t="s">
        <v>362</v>
      </c>
      <c r="D38" s="110">
        <f t="shared" si="0"/>
        <v>10987890</v>
      </c>
      <c r="E38" s="110">
        <f t="shared" si="1"/>
        <v>4576255</v>
      </c>
      <c r="F38" s="110">
        <v>537500</v>
      </c>
      <c r="G38" s="110">
        <v>17599</v>
      </c>
      <c r="H38" s="110">
        <v>877300</v>
      </c>
      <c r="I38" s="110">
        <v>2104965</v>
      </c>
      <c r="J38" s="110">
        <v>2153904</v>
      </c>
      <c r="K38" s="110">
        <v>1038891</v>
      </c>
      <c r="L38" s="110">
        <v>6411635</v>
      </c>
      <c r="M38" s="110">
        <f t="shared" si="2"/>
        <v>2231630</v>
      </c>
      <c r="N38" s="110">
        <f t="shared" si="3"/>
        <v>408609</v>
      </c>
      <c r="O38" s="110">
        <v>142359</v>
      </c>
      <c r="P38" s="110">
        <v>0</v>
      </c>
      <c r="Q38" s="110">
        <v>19200</v>
      </c>
      <c r="R38" s="110">
        <v>233162</v>
      </c>
      <c r="S38" s="110">
        <v>273474</v>
      </c>
      <c r="T38" s="110">
        <v>13888</v>
      </c>
      <c r="U38" s="110">
        <v>1823021</v>
      </c>
      <c r="V38" s="110">
        <f t="shared" ref="V38:AA38" si="40">+SUM(D38,M38)</f>
        <v>13219520</v>
      </c>
      <c r="W38" s="110">
        <f t="shared" si="40"/>
        <v>4984864</v>
      </c>
      <c r="X38" s="110">
        <f t="shared" si="40"/>
        <v>679859</v>
      </c>
      <c r="Y38" s="110">
        <f t="shared" si="40"/>
        <v>17599</v>
      </c>
      <c r="Z38" s="110">
        <f t="shared" si="40"/>
        <v>896500</v>
      </c>
      <c r="AA38" s="110">
        <f t="shared" si="40"/>
        <v>2338127</v>
      </c>
      <c r="AB38" s="110">
        <f t="shared" si="23"/>
        <v>2427378</v>
      </c>
      <c r="AC38" s="110">
        <f t="shared" si="32"/>
        <v>1052779</v>
      </c>
      <c r="AD38" s="110">
        <f t="shared" si="33"/>
        <v>8234656</v>
      </c>
    </row>
    <row r="39" spans="1:30" s="112" customFormat="1" ht="12" customHeight="1">
      <c r="A39" s="108" t="s">
        <v>597</v>
      </c>
      <c r="B39" s="109" t="s">
        <v>598</v>
      </c>
      <c r="C39" s="108" t="s">
        <v>356</v>
      </c>
      <c r="D39" s="110">
        <f t="shared" si="0"/>
        <v>26541032</v>
      </c>
      <c r="E39" s="110">
        <f t="shared" si="1"/>
        <v>7758314</v>
      </c>
      <c r="F39" s="110">
        <v>596767</v>
      </c>
      <c r="G39" s="110">
        <v>2558</v>
      </c>
      <c r="H39" s="110">
        <v>1277700</v>
      </c>
      <c r="I39" s="110">
        <v>4050675</v>
      </c>
      <c r="J39" s="110">
        <v>3377781</v>
      </c>
      <c r="K39" s="110">
        <v>1830614</v>
      </c>
      <c r="L39" s="110">
        <v>18782718</v>
      </c>
      <c r="M39" s="110">
        <f t="shared" si="2"/>
        <v>5892025</v>
      </c>
      <c r="N39" s="110">
        <f t="shared" si="3"/>
        <v>771734</v>
      </c>
      <c r="O39" s="110">
        <v>57526</v>
      </c>
      <c r="P39" s="110">
        <v>12354</v>
      </c>
      <c r="Q39" s="110">
        <v>279500</v>
      </c>
      <c r="R39" s="110">
        <v>336843</v>
      </c>
      <c r="S39" s="110">
        <v>1741690</v>
      </c>
      <c r="T39" s="110">
        <v>85511</v>
      </c>
      <c r="U39" s="110">
        <v>5120291</v>
      </c>
      <c r="V39" s="110">
        <f t="shared" ref="V39:AB53" si="41">+SUM(D39,M39)</f>
        <v>32433057</v>
      </c>
      <c r="W39" s="110">
        <f t="shared" si="41"/>
        <v>8530048</v>
      </c>
      <c r="X39" s="110">
        <f t="shared" si="41"/>
        <v>654293</v>
      </c>
      <c r="Y39" s="110">
        <f t="shared" si="41"/>
        <v>14912</v>
      </c>
      <c r="Z39" s="110">
        <f t="shared" si="41"/>
        <v>1557200</v>
      </c>
      <c r="AA39" s="110">
        <f t="shared" si="41"/>
        <v>4387518</v>
      </c>
      <c r="AB39" s="110">
        <f t="shared" si="41"/>
        <v>5119471</v>
      </c>
      <c r="AC39" s="110">
        <f t="shared" si="32"/>
        <v>1916125</v>
      </c>
      <c r="AD39" s="110">
        <f t="shared" si="33"/>
        <v>23903009</v>
      </c>
    </row>
    <row r="40" spans="1:30" s="112" customFormat="1" ht="12" customHeight="1">
      <c r="A40" s="108" t="s">
        <v>292</v>
      </c>
      <c r="B40" s="109" t="s">
        <v>738</v>
      </c>
      <c r="C40" s="108" t="s">
        <v>4</v>
      </c>
      <c r="D40" s="110">
        <v>41706340</v>
      </c>
      <c r="E40" s="110">
        <v>13404264</v>
      </c>
      <c r="F40" s="110">
        <v>1921334</v>
      </c>
      <c r="G40" s="110">
        <v>46474</v>
      </c>
      <c r="H40" s="110">
        <v>3931460</v>
      </c>
      <c r="I40" s="110">
        <v>5455371</v>
      </c>
      <c r="J40" s="110">
        <v>3785226</v>
      </c>
      <c r="K40" s="110">
        <v>2049625</v>
      </c>
      <c r="L40" s="110">
        <v>28302076</v>
      </c>
      <c r="M40" s="110">
        <v>5720750</v>
      </c>
      <c r="N40" s="110">
        <v>1251989</v>
      </c>
      <c r="O40" s="110">
        <v>86876</v>
      </c>
      <c r="P40" s="110">
        <v>6386</v>
      </c>
      <c r="Q40" s="110">
        <v>477740</v>
      </c>
      <c r="R40" s="110">
        <v>602674</v>
      </c>
      <c r="S40" s="110">
        <v>1139718</v>
      </c>
      <c r="T40" s="110">
        <v>78313</v>
      </c>
      <c r="U40" s="110">
        <v>4468761</v>
      </c>
      <c r="V40" s="110">
        <v>47427090</v>
      </c>
      <c r="W40" s="110">
        <v>14656253</v>
      </c>
      <c r="X40" s="110">
        <v>2008210</v>
      </c>
      <c r="Y40" s="110">
        <v>52860</v>
      </c>
      <c r="Z40" s="110">
        <v>4409200</v>
      </c>
      <c r="AA40" s="110">
        <v>6058045</v>
      </c>
      <c r="AB40" s="110">
        <v>4924944</v>
      </c>
      <c r="AC40" s="110">
        <v>2127938</v>
      </c>
      <c r="AD40" s="110">
        <v>32770837</v>
      </c>
    </row>
    <row r="41" spans="1:30" s="112" customFormat="1" ht="12" customHeight="1">
      <c r="A41" s="108" t="s">
        <v>609</v>
      </c>
      <c r="B41" s="109" t="s">
        <v>610</v>
      </c>
      <c r="C41" s="108" t="s">
        <v>359</v>
      </c>
      <c r="D41" s="110">
        <f t="shared" si="0"/>
        <v>24954481</v>
      </c>
      <c r="E41" s="110">
        <f t="shared" si="1"/>
        <v>8516778</v>
      </c>
      <c r="F41" s="110">
        <v>1549153</v>
      </c>
      <c r="G41" s="110">
        <v>41979</v>
      </c>
      <c r="H41" s="110">
        <v>2307100</v>
      </c>
      <c r="I41" s="110">
        <v>3029464</v>
      </c>
      <c r="J41" s="110">
        <v>2245669</v>
      </c>
      <c r="K41" s="110">
        <v>1589082</v>
      </c>
      <c r="L41" s="110">
        <v>16437703</v>
      </c>
      <c r="M41" s="110">
        <f t="shared" si="2"/>
        <v>3311621</v>
      </c>
      <c r="N41" s="110">
        <f t="shared" si="3"/>
        <v>477931</v>
      </c>
      <c r="O41" s="110">
        <v>35312</v>
      </c>
      <c r="P41" s="110">
        <v>2932</v>
      </c>
      <c r="Q41" s="110">
        <v>74000</v>
      </c>
      <c r="R41" s="110">
        <v>346121</v>
      </c>
      <c r="S41" s="110">
        <v>654502</v>
      </c>
      <c r="T41" s="110">
        <v>19566</v>
      </c>
      <c r="U41" s="110">
        <v>2833690</v>
      </c>
      <c r="V41" s="110">
        <f t="shared" ref="V41:AA41" si="42">+SUM(D41,M41)</f>
        <v>28266102</v>
      </c>
      <c r="W41" s="110">
        <f t="shared" si="42"/>
        <v>8994709</v>
      </c>
      <c r="X41" s="110">
        <f t="shared" si="42"/>
        <v>1584465</v>
      </c>
      <c r="Y41" s="110">
        <f t="shared" si="42"/>
        <v>44911</v>
      </c>
      <c r="Z41" s="110">
        <f t="shared" si="42"/>
        <v>2381100</v>
      </c>
      <c r="AA41" s="110">
        <f t="shared" si="42"/>
        <v>3375585</v>
      </c>
      <c r="AB41" s="110">
        <f t="shared" si="41"/>
        <v>2900171</v>
      </c>
      <c r="AC41" s="110">
        <f t="shared" si="32"/>
        <v>1608648</v>
      </c>
      <c r="AD41" s="110">
        <f t="shared" si="33"/>
        <v>19271393</v>
      </c>
    </row>
    <row r="42" spans="1:30" s="112" customFormat="1" ht="12" customHeight="1">
      <c r="A42" s="108" t="s">
        <v>616</v>
      </c>
      <c r="B42" s="109" t="s">
        <v>619</v>
      </c>
      <c r="C42" s="108" t="s">
        <v>604</v>
      </c>
      <c r="D42" s="110">
        <f t="shared" si="0"/>
        <v>14433737</v>
      </c>
      <c r="E42" s="110">
        <f t="shared" si="1"/>
        <v>1878195</v>
      </c>
      <c r="F42" s="110">
        <v>426384</v>
      </c>
      <c r="G42" s="110">
        <v>15789</v>
      </c>
      <c r="H42" s="110">
        <v>303700</v>
      </c>
      <c r="I42" s="110">
        <v>832073</v>
      </c>
      <c r="J42" s="110">
        <v>3517350</v>
      </c>
      <c r="K42" s="110">
        <v>300249</v>
      </c>
      <c r="L42" s="110">
        <v>12555542</v>
      </c>
      <c r="M42" s="110">
        <f t="shared" si="2"/>
        <v>2682566</v>
      </c>
      <c r="N42" s="110">
        <f t="shared" si="3"/>
        <v>552496</v>
      </c>
      <c r="O42" s="110">
        <v>1923</v>
      </c>
      <c r="P42" s="110">
        <v>1204</v>
      </c>
      <c r="Q42" s="110">
        <v>41100</v>
      </c>
      <c r="R42" s="110">
        <v>483357</v>
      </c>
      <c r="S42" s="110">
        <v>990845</v>
      </c>
      <c r="T42" s="110">
        <v>24912</v>
      </c>
      <c r="U42" s="110">
        <v>2130070</v>
      </c>
      <c r="V42" s="110">
        <f t="shared" ref="V42:AA42" si="43">+SUM(D42,M42)</f>
        <v>17116303</v>
      </c>
      <c r="W42" s="110">
        <f t="shared" si="43"/>
        <v>2430691</v>
      </c>
      <c r="X42" s="110">
        <f t="shared" si="43"/>
        <v>428307</v>
      </c>
      <c r="Y42" s="110">
        <f t="shared" si="43"/>
        <v>16993</v>
      </c>
      <c r="Z42" s="110">
        <f t="shared" si="43"/>
        <v>344800</v>
      </c>
      <c r="AA42" s="110">
        <f t="shared" si="43"/>
        <v>1315430</v>
      </c>
      <c r="AB42" s="110">
        <f t="shared" si="41"/>
        <v>4508195</v>
      </c>
      <c r="AC42" s="110">
        <f t="shared" si="32"/>
        <v>325161</v>
      </c>
      <c r="AD42" s="110">
        <f t="shared" si="33"/>
        <v>14685612</v>
      </c>
    </row>
    <row r="43" spans="1:30" s="112" customFormat="1" ht="12" customHeight="1">
      <c r="A43" s="108" t="s">
        <v>625</v>
      </c>
      <c r="B43" s="109" t="s">
        <v>626</v>
      </c>
      <c r="C43" s="108" t="s">
        <v>380</v>
      </c>
      <c r="D43" s="110">
        <f t="shared" si="0"/>
        <v>15970427</v>
      </c>
      <c r="E43" s="110">
        <f t="shared" si="1"/>
        <v>5155739</v>
      </c>
      <c r="F43" s="110">
        <v>1090982</v>
      </c>
      <c r="G43" s="110">
        <v>1177</v>
      </c>
      <c r="H43" s="110">
        <v>882100</v>
      </c>
      <c r="I43" s="110">
        <v>2771495</v>
      </c>
      <c r="J43" s="110">
        <v>2548610</v>
      </c>
      <c r="K43" s="110">
        <v>409985</v>
      </c>
      <c r="L43" s="110">
        <v>10814688</v>
      </c>
      <c r="M43" s="110">
        <f t="shared" si="2"/>
        <v>2726794</v>
      </c>
      <c r="N43" s="110">
        <f t="shared" si="3"/>
        <v>959615</v>
      </c>
      <c r="O43" s="110">
        <v>0</v>
      </c>
      <c r="P43" s="110">
        <v>0</v>
      </c>
      <c r="Q43" s="110">
        <v>34200</v>
      </c>
      <c r="R43" s="110">
        <v>803672</v>
      </c>
      <c r="S43" s="110">
        <v>661966</v>
      </c>
      <c r="T43" s="110">
        <v>121743</v>
      </c>
      <c r="U43" s="110">
        <v>1767179</v>
      </c>
      <c r="V43" s="110">
        <f t="shared" ref="V43:AA43" si="44">+SUM(D43,M43)</f>
        <v>18697221</v>
      </c>
      <c r="W43" s="110">
        <f t="shared" si="44"/>
        <v>6115354</v>
      </c>
      <c r="X43" s="110">
        <f t="shared" si="44"/>
        <v>1090982</v>
      </c>
      <c r="Y43" s="110">
        <f t="shared" si="44"/>
        <v>1177</v>
      </c>
      <c r="Z43" s="110">
        <f t="shared" si="44"/>
        <v>916300</v>
      </c>
      <c r="AA43" s="110">
        <f t="shared" si="44"/>
        <v>3575167</v>
      </c>
      <c r="AB43" s="110">
        <f t="shared" si="41"/>
        <v>3210576</v>
      </c>
      <c r="AC43" s="110">
        <f t="shared" si="32"/>
        <v>531728</v>
      </c>
      <c r="AD43" s="110">
        <f t="shared" si="33"/>
        <v>12581867</v>
      </c>
    </row>
    <row r="44" spans="1:30" s="112" customFormat="1" ht="12" customHeight="1">
      <c r="A44" s="108" t="s">
        <v>634</v>
      </c>
      <c r="B44" s="109" t="s">
        <v>635</v>
      </c>
      <c r="C44" s="108" t="s">
        <v>397</v>
      </c>
      <c r="D44" s="110">
        <f t="shared" si="0"/>
        <v>27637903</v>
      </c>
      <c r="E44" s="110">
        <f t="shared" si="1"/>
        <v>8765749</v>
      </c>
      <c r="F44" s="110">
        <v>4230316</v>
      </c>
      <c r="G44" s="110">
        <v>0</v>
      </c>
      <c r="H44" s="110">
        <v>1744700</v>
      </c>
      <c r="I44" s="110">
        <v>2058032</v>
      </c>
      <c r="J44" s="110">
        <v>3451623</v>
      </c>
      <c r="K44" s="110">
        <v>732701</v>
      </c>
      <c r="L44" s="110">
        <v>18872154</v>
      </c>
      <c r="M44" s="110">
        <f t="shared" si="2"/>
        <v>5323548</v>
      </c>
      <c r="N44" s="110">
        <f t="shared" si="3"/>
        <v>1047788</v>
      </c>
      <c r="O44" s="110">
        <v>608305</v>
      </c>
      <c r="P44" s="110">
        <v>30849</v>
      </c>
      <c r="Q44" s="110">
        <v>37218</v>
      </c>
      <c r="R44" s="110">
        <v>217358</v>
      </c>
      <c r="S44" s="110">
        <v>1132529</v>
      </c>
      <c r="T44" s="110">
        <v>154058</v>
      </c>
      <c r="U44" s="110">
        <v>4275760</v>
      </c>
      <c r="V44" s="110">
        <f t="shared" ref="V44:AA44" si="45">+SUM(D44,M44)</f>
        <v>32961451</v>
      </c>
      <c r="W44" s="110">
        <f t="shared" si="45"/>
        <v>9813537</v>
      </c>
      <c r="X44" s="110">
        <f t="shared" si="45"/>
        <v>4838621</v>
      </c>
      <c r="Y44" s="110">
        <f t="shared" si="45"/>
        <v>30849</v>
      </c>
      <c r="Z44" s="110">
        <f t="shared" si="45"/>
        <v>1781918</v>
      </c>
      <c r="AA44" s="110">
        <f t="shared" si="45"/>
        <v>2275390</v>
      </c>
      <c r="AB44" s="110">
        <f t="shared" si="41"/>
        <v>4584152</v>
      </c>
      <c r="AC44" s="110">
        <f t="shared" si="32"/>
        <v>886759</v>
      </c>
      <c r="AD44" s="110">
        <f t="shared" si="33"/>
        <v>23147914</v>
      </c>
    </row>
    <row r="45" spans="1:30" s="112" customFormat="1" ht="12" customHeight="1">
      <c r="A45" s="108" t="s">
        <v>645</v>
      </c>
      <c r="B45" s="109" t="s">
        <v>646</v>
      </c>
      <c r="C45" s="108" t="s">
        <v>356</v>
      </c>
      <c r="D45" s="110">
        <f t="shared" si="0"/>
        <v>13849364</v>
      </c>
      <c r="E45" s="110">
        <f t="shared" si="1"/>
        <v>7111653</v>
      </c>
      <c r="F45" s="110">
        <v>1106076</v>
      </c>
      <c r="G45" s="110">
        <v>17573</v>
      </c>
      <c r="H45" s="110">
        <v>3549000</v>
      </c>
      <c r="I45" s="110">
        <v>1443357</v>
      </c>
      <c r="J45" s="110">
        <v>2901631</v>
      </c>
      <c r="K45" s="110">
        <v>995647</v>
      </c>
      <c r="L45" s="110">
        <v>6737711</v>
      </c>
      <c r="M45" s="110">
        <f t="shared" si="2"/>
        <v>3587298</v>
      </c>
      <c r="N45" s="110">
        <f t="shared" si="3"/>
        <v>677492</v>
      </c>
      <c r="O45" s="110">
        <v>232245</v>
      </c>
      <c r="P45" s="110">
        <v>16151</v>
      </c>
      <c r="Q45" s="110">
        <v>43500</v>
      </c>
      <c r="R45" s="110">
        <v>369281</v>
      </c>
      <c r="S45" s="110">
        <v>1672171</v>
      </c>
      <c r="T45" s="110">
        <v>16315</v>
      </c>
      <c r="U45" s="110">
        <v>2909806</v>
      </c>
      <c r="V45" s="110">
        <f t="shared" ref="V45:AA45" si="46">+SUM(D45,M45)</f>
        <v>17436662</v>
      </c>
      <c r="W45" s="110">
        <f t="shared" si="46"/>
        <v>7789145</v>
      </c>
      <c r="X45" s="110">
        <f t="shared" si="46"/>
        <v>1338321</v>
      </c>
      <c r="Y45" s="110">
        <f t="shared" si="46"/>
        <v>33724</v>
      </c>
      <c r="Z45" s="110">
        <f t="shared" si="46"/>
        <v>3592500</v>
      </c>
      <c r="AA45" s="110">
        <f t="shared" si="46"/>
        <v>1812638</v>
      </c>
      <c r="AB45" s="110">
        <f t="shared" si="41"/>
        <v>4573802</v>
      </c>
      <c r="AC45" s="110">
        <f t="shared" si="32"/>
        <v>1011962</v>
      </c>
      <c r="AD45" s="110">
        <f t="shared" si="33"/>
        <v>9647517</v>
      </c>
    </row>
    <row r="46" spans="1:30" s="112" customFormat="1" ht="12" customHeight="1">
      <c r="A46" s="108" t="s">
        <v>653</v>
      </c>
      <c r="B46" s="109" t="s">
        <v>654</v>
      </c>
      <c r="C46" s="108" t="s">
        <v>362</v>
      </c>
      <c r="D46" s="110">
        <f t="shared" si="0"/>
        <v>80762832</v>
      </c>
      <c r="E46" s="110">
        <f t="shared" si="1"/>
        <v>28783493</v>
      </c>
      <c r="F46" s="110">
        <v>710969</v>
      </c>
      <c r="G46" s="110">
        <v>18547</v>
      </c>
      <c r="H46" s="110">
        <v>3696476</v>
      </c>
      <c r="I46" s="110">
        <v>16634526</v>
      </c>
      <c r="J46" s="110">
        <v>14205586</v>
      </c>
      <c r="K46" s="110">
        <v>7722975</v>
      </c>
      <c r="L46" s="110">
        <v>51979339</v>
      </c>
      <c r="M46" s="110">
        <f t="shared" si="2"/>
        <v>10911799</v>
      </c>
      <c r="N46" s="110">
        <f t="shared" si="3"/>
        <v>2963977</v>
      </c>
      <c r="O46" s="110">
        <v>112697</v>
      </c>
      <c r="P46" s="110">
        <v>16145</v>
      </c>
      <c r="Q46" s="110">
        <v>880268</v>
      </c>
      <c r="R46" s="110">
        <v>1766065</v>
      </c>
      <c r="S46" s="110">
        <v>2869831</v>
      </c>
      <c r="T46" s="110">
        <v>188802</v>
      </c>
      <c r="U46" s="110">
        <v>7947822</v>
      </c>
      <c r="V46" s="110">
        <f t="shared" ref="V46:AA46" si="47">+SUM(D46,M46)</f>
        <v>91674631</v>
      </c>
      <c r="W46" s="110">
        <f t="shared" si="47"/>
        <v>31747470</v>
      </c>
      <c r="X46" s="110">
        <f t="shared" si="47"/>
        <v>823666</v>
      </c>
      <c r="Y46" s="110">
        <f t="shared" si="47"/>
        <v>34692</v>
      </c>
      <c r="Z46" s="110">
        <f t="shared" si="47"/>
        <v>4576744</v>
      </c>
      <c r="AA46" s="110">
        <f t="shared" si="47"/>
        <v>18400591</v>
      </c>
      <c r="AB46" s="110">
        <f t="shared" si="41"/>
        <v>17075417</v>
      </c>
      <c r="AC46" s="110">
        <f t="shared" si="32"/>
        <v>7911777</v>
      </c>
      <c r="AD46" s="110">
        <f t="shared" si="33"/>
        <v>59927161</v>
      </c>
    </row>
    <row r="47" spans="1:30" s="112" customFormat="1" ht="12" customHeight="1">
      <c r="A47" s="108" t="s">
        <v>658</v>
      </c>
      <c r="B47" s="109" t="s">
        <v>659</v>
      </c>
      <c r="C47" s="108" t="s">
        <v>359</v>
      </c>
      <c r="D47" s="110">
        <f t="shared" si="0"/>
        <v>11669059</v>
      </c>
      <c r="E47" s="110">
        <f t="shared" si="1"/>
        <v>3351683</v>
      </c>
      <c r="F47" s="110">
        <v>202566</v>
      </c>
      <c r="G47" s="110">
        <v>111448</v>
      </c>
      <c r="H47" s="110">
        <v>340200</v>
      </c>
      <c r="I47" s="110">
        <v>1891094</v>
      </c>
      <c r="J47" s="110">
        <v>2729968</v>
      </c>
      <c r="K47" s="110">
        <v>806375</v>
      </c>
      <c r="L47" s="110">
        <v>8317376</v>
      </c>
      <c r="M47" s="110">
        <f t="shared" si="2"/>
        <v>2956184</v>
      </c>
      <c r="N47" s="110">
        <f t="shared" si="3"/>
        <v>325078</v>
      </c>
      <c r="O47" s="110">
        <v>25474</v>
      </c>
      <c r="P47" s="110">
        <v>40000</v>
      </c>
      <c r="Q47" s="110">
        <v>26400</v>
      </c>
      <c r="R47" s="110">
        <v>191308</v>
      </c>
      <c r="S47" s="110">
        <v>1357351</v>
      </c>
      <c r="T47" s="110">
        <v>41896</v>
      </c>
      <c r="U47" s="110">
        <v>2631106</v>
      </c>
      <c r="V47" s="110">
        <f t="shared" ref="V47:AA47" si="48">+SUM(D47,M47)</f>
        <v>14625243</v>
      </c>
      <c r="W47" s="110">
        <f t="shared" si="48"/>
        <v>3676761</v>
      </c>
      <c r="X47" s="110">
        <f t="shared" si="48"/>
        <v>228040</v>
      </c>
      <c r="Y47" s="110">
        <f t="shared" si="48"/>
        <v>151448</v>
      </c>
      <c r="Z47" s="110">
        <f t="shared" si="48"/>
        <v>366600</v>
      </c>
      <c r="AA47" s="110">
        <f t="shared" si="48"/>
        <v>2082402</v>
      </c>
      <c r="AB47" s="110">
        <f t="shared" si="41"/>
        <v>4087319</v>
      </c>
      <c r="AC47" s="110">
        <f t="shared" si="32"/>
        <v>848271</v>
      </c>
      <c r="AD47" s="110">
        <f t="shared" si="33"/>
        <v>10948482</v>
      </c>
    </row>
    <row r="48" spans="1:30" s="112" customFormat="1" ht="12" customHeight="1">
      <c r="A48" s="108" t="s">
        <v>665</v>
      </c>
      <c r="B48" s="109" t="s">
        <v>668</v>
      </c>
      <c r="C48" s="108" t="s">
        <v>669</v>
      </c>
      <c r="D48" s="110">
        <f t="shared" si="0"/>
        <v>27452049</v>
      </c>
      <c r="E48" s="110">
        <f t="shared" si="1"/>
        <v>7020482</v>
      </c>
      <c r="F48" s="110">
        <v>1015842</v>
      </c>
      <c r="G48" s="110">
        <v>436218</v>
      </c>
      <c r="H48" s="110">
        <v>2349100</v>
      </c>
      <c r="I48" s="110">
        <v>2060071</v>
      </c>
      <c r="J48" s="110">
        <v>3177082</v>
      </c>
      <c r="K48" s="110">
        <v>1159251</v>
      </c>
      <c r="L48" s="110">
        <v>20431567</v>
      </c>
      <c r="M48" s="110">
        <f t="shared" si="2"/>
        <v>5759242</v>
      </c>
      <c r="N48" s="110">
        <f t="shared" si="3"/>
        <v>844450</v>
      </c>
      <c r="O48" s="110">
        <v>211783</v>
      </c>
      <c r="P48" s="110">
        <v>34790</v>
      </c>
      <c r="Q48" s="110">
        <v>32500</v>
      </c>
      <c r="R48" s="110">
        <v>521412</v>
      </c>
      <c r="S48" s="110">
        <v>615122</v>
      </c>
      <c r="T48" s="110">
        <v>43965</v>
      </c>
      <c r="U48" s="110">
        <v>4914792</v>
      </c>
      <c r="V48" s="110">
        <f t="shared" ref="V48:AA48" si="49">+SUM(D48,M48)</f>
        <v>33211291</v>
      </c>
      <c r="W48" s="110">
        <f t="shared" si="49"/>
        <v>7864932</v>
      </c>
      <c r="X48" s="110">
        <f t="shared" si="49"/>
        <v>1227625</v>
      </c>
      <c r="Y48" s="110">
        <f t="shared" si="49"/>
        <v>471008</v>
      </c>
      <c r="Z48" s="110">
        <f t="shared" si="49"/>
        <v>2381600</v>
      </c>
      <c r="AA48" s="110">
        <f t="shared" si="49"/>
        <v>2581483</v>
      </c>
      <c r="AB48" s="110">
        <f t="shared" si="41"/>
        <v>3792204</v>
      </c>
      <c r="AC48" s="110">
        <f t="shared" si="32"/>
        <v>1203216</v>
      </c>
      <c r="AD48" s="110">
        <f t="shared" si="33"/>
        <v>25346359</v>
      </c>
    </row>
    <row r="49" spans="1:30" s="112" customFormat="1" ht="12" customHeight="1">
      <c r="A49" s="108" t="s">
        <v>672</v>
      </c>
      <c r="B49" s="109" t="s">
        <v>673</v>
      </c>
      <c r="C49" s="108" t="s">
        <v>380</v>
      </c>
      <c r="D49" s="110">
        <f t="shared" si="0"/>
        <v>22015907</v>
      </c>
      <c r="E49" s="110">
        <f t="shared" si="1"/>
        <v>9763657</v>
      </c>
      <c r="F49" s="110">
        <v>239753</v>
      </c>
      <c r="G49" s="110">
        <v>63658</v>
      </c>
      <c r="H49" s="110">
        <v>3298008</v>
      </c>
      <c r="I49" s="110">
        <v>4254907</v>
      </c>
      <c r="J49" s="110">
        <v>7025917</v>
      </c>
      <c r="K49" s="110">
        <v>1907331</v>
      </c>
      <c r="L49" s="110">
        <v>12252250</v>
      </c>
      <c r="M49" s="110">
        <f t="shared" si="2"/>
        <v>5257960</v>
      </c>
      <c r="N49" s="110">
        <f t="shared" si="3"/>
        <v>1629566</v>
      </c>
      <c r="O49" s="110">
        <v>135517</v>
      </c>
      <c r="P49" s="110">
        <v>35613</v>
      </c>
      <c r="Q49" s="110">
        <v>1116800</v>
      </c>
      <c r="R49" s="110">
        <v>189070</v>
      </c>
      <c r="S49" s="110">
        <v>2011471</v>
      </c>
      <c r="T49" s="110">
        <v>152566</v>
      </c>
      <c r="U49" s="110">
        <v>3628394</v>
      </c>
      <c r="V49" s="110">
        <f t="shared" ref="V49:AA49" si="50">+SUM(D49,M49)</f>
        <v>27273867</v>
      </c>
      <c r="W49" s="110">
        <f t="shared" si="50"/>
        <v>11393223</v>
      </c>
      <c r="X49" s="110">
        <f t="shared" si="50"/>
        <v>375270</v>
      </c>
      <c r="Y49" s="110">
        <f t="shared" si="50"/>
        <v>99271</v>
      </c>
      <c r="Z49" s="110">
        <f t="shared" si="50"/>
        <v>4414808</v>
      </c>
      <c r="AA49" s="110">
        <f t="shared" si="50"/>
        <v>4443977</v>
      </c>
      <c r="AB49" s="110">
        <f t="shared" si="41"/>
        <v>9037388</v>
      </c>
      <c r="AC49" s="110">
        <f t="shared" si="32"/>
        <v>2059897</v>
      </c>
      <c r="AD49" s="110">
        <f t="shared" si="33"/>
        <v>15880644</v>
      </c>
    </row>
    <row r="50" spans="1:30" s="112" customFormat="1" ht="12" customHeight="1">
      <c r="A50" s="108" t="s">
        <v>683</v>
      </c>
      <c r="B50" s="109" t="s">
        <v>684</v>
      </c>
      <c r="C50" s="108" t="s">
        <v>371</v>
      </c>
      <c r="D50" s="110">
        <f t="shared" si="0"/>
        <v>16320983</v>
      </c>
      <c r="E50" s="110">
        <f t="shared" si="1"/>
        <v>4304372</v>
      </c>
      <c r="F50" s="110">
        <v>111833</v>
      </c>
      <c r="G50" s="110">
        <v>30605</v>
      </c>
      <c r="H50" s="110">
        <v>1138444</v>
      </c>
      <c r="I50" s="110">
        <v>2321990</v>
      </c>
      <c r="J50" s="110">
        <v>1210102</v>
      </c>
      <c r="K50" s="110">
        <v>701500</v>
      </c>
      <c r="L50" s="110">
        <v>12016611</v>
      </c>
      <c r="M50" s="110">
        <f t="shared" si="2"/>
        <v>2826462</v>
      </c>
      <c r="N50" s="110">
        <f t="shared" si="3"/>
        <v>272680</v>
      </c>
      <c r="O50" s="110">
        <v>19467</v>
      </c>
      <c r="P50" s="110">
        <v>23791</v>
      </c>
      <c r="Q50" s="110">
        <v>12905</v>
      </c>
      <c r="R50" s="110">
        <v>213164</v>
      </c>
      <c r="S50" s="110">
        <v>551031</v>
      </c>
      <c r="T50" s="110">
        <v>3353</v>
      </c>
      <c r="U50" s="110">
        <v>2553782</v>
      </c>
      <c r="V50" s="110">
        <f t="shared" ref="V50:AA50" si="51">+SUM(D50,M50)</f>
        <v>19147445</v>
      </c>
      <c r="W50" s="110">
        <f t="shared" si="51"/>
        <v>4577052</v>
      </c>
      <c r="X50" s="110">
        <f t="shared" si="51"/>
        <v>131300</v>
      </c>
      <c r="Y50" s="110">
        <f t="shared" si="51"/>
        <v>54396</v>
      </c>
      <c r="Z50" s="110">
        <f t="shared" si="51"/>
        <v>1151349</v>
      </c>
      <c r="AA50" s="110">
        <f t="shared" si="51"/>
        <v>2535154</v>
      </c>
      <c r="AB50" s="110">
        <f t="shared" si="41"/>
        <v>1761133</v>
      </c>
      <c r="AC50" s="110">
        <f t="shared" si="32"/>
        <v>704853</v>
      </c>
      <c r="AD50" s="110">
        <f t="shared" si="33"/>
        <v>14570393</v>
      </c>
    </row>
    <row r="51" spans="1:30" s="112" customFormat="1" ht="12" customHeight="1">
      <c r="A51" s="108" t="s">
        <v>688</v>
      </c>
      <c r="B51" s="109" t="s">
        <v>689</v>
      </c>
      <c r="C51" s="108" t="s">
        <v>359</v>
      </c>
      <c r="D51" s="110">
        <f t="shared" si="0"/>
        <v>13517576</v>
      </c>
      <c r="E51" s="110">
        <f t="shared" si="1"/>
        <v>3689922</v>
      </c>
      <c r="F51" s="110">
        <v>88121</v>
      </c>
      <c r="G51" s="110">
        <v>0</v>
      </c>
      <c r="H51" s="110">
        <v>283500</v>
      </c>
      <c r="I51" s="110">
        <v>1491432</v>
      </c>
      <c r="J51" s="110">
        <v>1320846</v>
      </c>
      <c r="K51" s="110">
        <v>1826869</v>
      </c>
      <c r="L51" s="110">
        <v>9827654</v>
      </c>
      <c r="M51" s="110">
        <f t="shared" si="2"/>
        <v>2751881</v>
      </c>
      <c r="N51" s="110">
        <f t="shared" si="3"/>
        <v>566595</v>
      </c>
      <c r="O51" s="110">
        <v>20566</v>
      </c>
      <c r="P51" s="110">
        <v>4665</v>
      </c>
      <c r="Q51" s="110">
        <v>70000</v>
      </c>
      <c r="R51" s="110">
        <v>413725</v>
      </c>
      <c r="S51" s="110">
        <v>563687</v>
      </c>
      <c r="T51" s="110">
        <v>57639</v>
      </c>
      <c r="U51" s="110">
        <v>2185286</v>
      </c>
      <c r="V51" s="110">
        <f t="shared" ref="V51:AA51" si="52">+SUM(D51,M51)</f>
        <v>16269457</v>
      </c>
      <c r="W51" s="110">
        <f t="shared" si="52"/>
        <v>4256517</v>
      </c>
      <c r="X51" s="110">
        <f t="shared" si="52"/>
        <v>108687</v>
      </c>
      <c r="Y51" s="110">
        <f t="shared" si="52"/>
        <v>4665</v>
      </c>
      <c r="Z51" s="110">
        <f t="shared" si="52"/>
        <v>353500</v>
      </c>
      <c r="AA51" s="110">
        <f t="shared" si="52"/>
        <v>1905157</v>
      </c>
      <c r="AB51" s="110">
        <f t="shared" si="41"/>
        <v>1884533</v>
      </c>
      <c r="AC51" s="110">
        <f t="shared" si="32"/>
        <v>1884508</v>
      </c>
      <c r="AD51" s="110">
        <f t="shared" si="33"/>
        <v>12012940</v>
      </c>
    </row>
    <row r="52" spans="1:30" s="112" customFormat="1" ht="12" customHeight="1">
      <c r="A52" s="108" t="s">
        <v>698</v>
      </c>
      <c r="B52" s="109" t="s">
        <v>699</v>
      </c>
      <c r="C52" s="108" t="s">
        <v>356</v>
      </c>
      <c r="D52" s="110">
        <f t="shared" si="0"/>
        <v>21584830</v>
      </c>
      <c r="E52" s="110">
        <f t="shared" si="1"/>
        <v>5914324</v>
      </c>
      <c r="F52" s="110">
        <v>827197</v>
      </c>
      <c r="G52" s="110">
        <v>38169</v>
      </c>
      <c r="H52" s="110">
        <v>1978980</v>
      </c>
      <c r="I52" s="110">
        <v>1462955</v>
      </c>
      <c r="J52" s="110">
        <v>3849792</v>
      </c>
      <c r="K52" s="110">
        <v>1607023</v>
      </c>
      <c r="L52" s="110">
        <v>15670506</v>
      </c>
      <c r="M52" s="110">
        <f t="shared" si="2"/>
        <v>4385413</v>
      </c>
      <c r="N52" s="110">
        <f t="shared" si="3"/>
        <v>1057350</v>
      </c>
      <c r="O52" s="110">
        <v>47671</v>
      </c>
      <c r="P52" s="110">
        <v>91914</v>
      </c>
      <c r="Q52" s="110">
        <v>385450</v>
      </c>
      <c r="R52" s="110">
        <v>442600</v>
      </c>
      <c r="S52" s="110">
        <v>1097864</v>
      </c>
      <c r="T52" s="110">
        <v>89715</v>
      </c>
      <c r="U52" s="110">
        <v>3328063</v>
      </c>
      <c r="V52" s="110">
        <f t="shared" ref="V52:AA52" si="53">+SUM(D52,M52)</f>
        <v>25970243</v>
      </c>
      <c r="W52" s="110">
        <f t="shared" si="53"/>
        <v>6971674</v>
      </c>
      <c r="X52" s="110">
        <f t="shared" si="53"/>
        <v>874868</v>
      </c>
      <c r="Y52" s="110">
        <f t="shared" si="53"/>
        <v>130083</v>
      </c>
      <c r="Z52" s="110">
        <f t="shared" si="53"/>
        <v>2364430</v>
      </c>
      <c r="AA52" s="110">
        <f t="shared" si="53"/>
        <v>1905555</v>
      </c>
      <c r="AB52" s="110">
        <f t="shared" si="41"/>
        <v>4947656</v>
      </c>
      <c r="AC52" s="110">
        <f t="shared" si="32"/>
        <v>1696738</v>
      </c>
      <c r="AD52" s="110">
        <f t="shared" si="33"/>
        <v>18998569</v>
      </c>
    </row>
    <row r="53" spans="1:30" s="112" customFormat="1" ht="12" customHeight="1">
      <c r="A53" s="108" t="s">
        <v>707</v>
      </c>
      <c r="B53" s="109" t="s">
        <v>708</v>
      </c>
      <c r="C53" s="108" t="s">
        <v>356</v>
      </c>
      <c r="D53" s="110">
        <f t="shared" si="0"/>
        <v>19078855</v>
      </c>
      <c r="E53" s="110">
        <f t="shared" si="1"/>
        <v>6070794</v>
      </c>
      <c r="F53" s="110">
        <v>2008180</v>
      </c>
      <c r="G53" s="110">
        <v>16580</v>
      </c>
      <c r="H53" s="110">
        <v>872100</v>
      </c>
      <c r="I53" s="110">
        <v>2843546</v>
      </c>
      <c r="J53" s="110">
        <v>6061187</v>
      </c>
      <c r="K53" s="110">
        <v>330388</v>
      </c>
      <c r="L53" s="110">
        <v>13008061</v>
      </c>
      <c r="M53" s="110">
        <f t="shared" si="2"/>
        <v>1059458</v>
      </c>
      <c r="N53" s="110">
        <f t="shared" si="3"/>
        <v>231023</v>
      </c>
      <c r="O53" s="110">
        <v>1958</v>
      </c>
      <c r="P53" s="110">
        <v>0</v>
      </c>
      <c r="Q53" s="110">
        <v>0</v>
      </c>
      <c r="R53" s="110">
        <v>122731</v>
      </c>
      <c r="S53" s="110">
        <v>595144</v>
      </c>
      <c r="T53" s="110">
        <v>106334</v>
      </c>
      <c r="U53" s="110">
        <v>828435</v>
      </c>
      <c r="V53" s="110">
        <f t="shared" ref="V53:AA53" si="54">+SUM(D53,M53)</f>
        <v>20138313</v>
      </c>
      <c r="W53" s="110">
        <f t="shared" si="54"/>
        <v>6301817</v>
      </c>
      <c r="X53" s="110">
        <f t="shared" si="54"/>
        <v>2010138</v>
      </c>
      <c r="Y53" s="110">
        <f t="shared" si="54"/>
        <v>16580</v>
      </c>
      <c r="Z53" s="110">
        <f t="shared" si="54"/>
        <v>872100</v>
      </c>
      <c r="AA53" s="110">
        <f t="shared" si="54"/>
        <v>2966277</v>
      </c>
      <c r="AB53" s="110">
        <f t="shared" si="41"/>
        <v>6656331</v>
      </c>
      <c r="AC53" s="110">
        <f t="shared" si="32"/>
        <v>436722</v>
      </c>
      <c r="AD53" s="110">
        <f t="shared" si="33"/>
        <v>13836496</v>
      </c>
    </row>
    <row r="54" spans="1:30" s="112" customFormat="1" ht="12" customHeight="1">
      <c r="A54" s="108" t="s">
        <v>724</v>
      </c>
      <c r="B54" s="109" t="s">
        <v>725</v>
      </c>
      <c r="C54" s="108" t="s">
        <v>726</v>
      </c>
      <c r="D54" s="110">
        <f t="shared" ref="D54:AD54" si="55">SUM(D7:D53)</f>
        <v>1960642370</v>
      </c>
      <c r="E54" s="110">
        <f t="shared" si="55"/>
        <v>618285652</v>
      </c>
      <c r="F54" s="110">
        <f t="shared" si="55"/>
        <v>84044888</v>
      </c>
      <c r="G54" s="110">
        <f t="shared" si="55"/>
        <v>7669149</v>
      </c>
      <c r="H54" s="110">
        <f t="shared" si="55"/>
        <v>147189478</v>
      </c>
      <c r="I54" s="110">
        <f t="shared" si="55"/>
        <v>254042418</v>
      </c>
      <c r="J54" s="110">
        <f t="shared" si="55"/>
        <v>307058397</v>
      </c>
      <c r="K54" s="110">
        <f t="shared" si="55"/>
        <v>125339719</v>
      </c>
      <c r="L54" s="110">
        <f t="shared" si="55"/>
        <v>1342356718</v>
      </c>
      <c r="M54" s="110">
        <f t="shared" si="55"/>
        <v>224180327</v>
      </c>
      <c r="N54" s="110">
        <f t="shared" si="55"/>
        <v>51181098</v>
      </c>
      <c r="O54" s="110">
        <f t="shared" si="55"/>
        <v>5050718</v>
      </c>
      <c r="P54" s="110">
        <f t="shared" si="55"/>
        <v>945188</v>
      </c>
      <c r="Q54" s="110">
        <f t="shared" si="55"/>
        <v>12911680</v>
      </c>
      <c r="R54" s="110">
        <f t="shared" si="55"/>
        <v>25966329</v>
      </c>
      <c r="S54" s="110">
        <f t="shared" si="55"/>
        <v>68195972</v>
      </c>
      <c r="T54" s="110">
        <f t="shared" si="55"/>
        <v>6307183</v>
      </c>
      <c r="U54" s="110">
        <f t="shared" si="55"/>
        <v>172999229</v>
      </c>
      <c r="V54" s="110">
        <f t="shared" si="55"/>
        <v>2184822697</v>
      </c>
      <c r="W54" s="110">
        <f t="shared" si="55"/>
        <v>669466750</v>
      </c>
      <c r="X54" s="110">
        <f t="shared" si="55"/>
        <v>89095606</v>
      </c>
      <c r="Y54" s="110">
        <f t="shared" si="55"/>
        <v>8614337</v>
      </c>
      <c r="Z54" s="110">
        <f t="shared" si="55"/>
        <v>160101158</v>
      </c>
      <c r="AA54" s="110">
        <f t="shared" si="55"/>
        <v>280008747</v>
      </c>
      <c r="AB54" s="110">
        <f t="shared" si="55"/>
        <v>375254369</v>
      </c>
      <c r="AC54" s="110">
        <f t="shared" si="55"/>
        <v>131646902</v>
      </c>
      <c r="AD54" s="110">
        <f t="shared" si="55"/>
        <v>1515355947</v>
      </c>
    </row>
  </sheetData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&amp;L&amp;"MS ゴシック,標準"&amp;14廃棄物処理事業経費（市区町村及び一部事務組合・広域連合の合計）【歳入】（平成27年度実績）</oddHeader>
  </headerFooter>
  <colBreaks count="2" manualBreakCount="2">
    <brk id="12" max="1048575" man="1"/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6" customWidth="1"/>
    <col min="3" max="3" width="28.875" style="125" bestFit="1" customWidth="1"/>
    <col min="4" max="87" width="14.75" style="127" customWidth="1"/>
    <col min="88" max="16384" width="9" style="125"/>
  </cols>
  <sheetData>
    <row r="1" spans="1:87" s="119" customFormat="1" ht="17.25">
      <c r="A1" s="114" t="s">
        <v>733</v>
      </c>
      <c r="B1" s="117"/>
      <c r="C1" s="117"/>
      <c r="D1" s="117"/>
      <c r="E1" s="117"/>
      <c r="F1" s="117"/>
      <c r="G1" s="117"/>
      <c r="H1" s="118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</row>
    <row r="2" spans="1:87" s="33" customFormat="1">
      <c r="A2" s="141" t="s">
        <v>197</v>
      </c>
      <c r="B2" s="141" t="s">
        <v>192</v>
      </c>
      <c r="C2" s="148" t="s">
        <v>194</v>
      </c>
      <c r="D2" s="48" t="s">
        <v>207</v>
      </c>
      <c r="E2" s="49"/>
      <c r="F2" s="49"/>
      <c r="G2" s="49"/>
      <c r="H2" s="49"/>
      <c r="I2" s="49"/>
      <c r="J2" s="49"/>
      <c r="K2" s="50"/>
      <c r="L2" s="49"/>
      <c r="M2" s="49"/>
      <c r="N2" s="49"/>
      <c r="O2" s="49"/>
      <c r="P2" s="49"/>
      <c r="Q2" s="49"/>
      <c r="R2" s="49"/>
      <c r="S2" s="49"/>
      <c r="T2" s="49"/>
      <c r="U2" s="50"/>
      <c r="V2" s="50"/>
      <c r="W2" s="50"/>
      <c r="X2" s="49"/>
      <c r="Y2" s="49"/>
      <c r="Z2" s="49"/>
      <c r="AA2" s="49"/>
      <c r="AB2" s="49"/>
      <c r="AC2" s="49"/>
      <c r="AD2" s="49"/>
      <c r="AE2" s="51"/>
      <c r="AF2" s="48" t="s">
        <v>208</v>
      </c>
      <c r="AG2" s="49"/>
      <c r="AH2" s="49"/>
      <c r="AI2" s="49"/>
      <c r="AJ2" s="49"/>
      <c r="AK2" s="49"/>
      <c r="AL2" s="49"/>
      <c r="AM2" s="50"/>
      <c r="AN2" s="49"/>
      <c r="AO2" s="49"/>
      <c r="AP2" s="49"/>
      <c r="AQ2" s="49"/>
      <c r="AR2" s="49"/>
      <c r="AS2" s="49"/>
      <c r="AT2" s="49"/>
      <c r="AU2" s="49"/>
      <c r="AV2" s="49"/>
      <c r="AW2" s="50"/>
      <c r="AX2" s="50"/>
      <c r="AY2" s="50"/>
      <c r="AZ2" s="50"/>
      <c r="BA2" s="50"/>
      <c r="BB2" s="50"/>
      <c r="BC2" s="49"/>
      <c r="BD2" s="49"/>
      <c r="BE2" s="49"/>
      <c r="BF2" s="49"/>
      <c r="BG2" s="51"/>
      <c r="BH2" s="48" t="s">
        <v>209</v>
      </c>
      <c r="BI2" s="49"/>
      <c r="BJ2" s="49"/>
      <c r="BK2" s="49"/>
      <c r="BL2" s="49"/>
      <c r="BM2" s="49"/>
      <c r="BN2" s="49"/>
      <c r="BO2" s="50"/>
      <c r="BP2" s="49"/>
      <c r="BQ2" s="49"/>
      <c r="BR2" s="49"/>
      <c r="BS2" s="49"/>
      <c r="BT2" s="49"/>
      <c r="BU2" s="49"/>
      <c r="BV2" s="49"/>
      <c r="BW2" s="49"/>
      <c r="BX2" s="49"/>
      <c r="BY2" s="50"/>
      <c r="BZ2" s="50"/>
      <c r="CA2" s="50"/>
      <c r="CB2" s="50"/>
      <c r="CC2" s="50"/>
      <c r="CD2" s="50"/>
      <c r="CE2" s="49"/>
      <c r="CF2" s="49"/>
      <c r="CG2" s="49"/>
      <c r="CH2" s="49"/>
      <c r="CI2" s="51"/>
    </row>
    <row r="3" spans="1:87" s="33" customFormat="1">
      <c r="A3" s="142"/>
      <c r="B3" s="142"/>
      <c r="C3" s="146"/>
      <c r="D3" s="55" t="s">
        <v>104</v>
      </c>
      <c r="E3" s="49"/>
      <c r="F3" s="49"/>
      <c r="G3" s="49"/>
      <c r="H3" s="49"/>
      <c r="I3" s="49"/>
      <c r="J3" s="49"/>
      <c r="K3" s="56"/>
      <c r="L3" s="57" t="s">
        <v>105</v>
      </c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8"/>
      <c r="AC3" s="59"/>
      <c r="AD3" s="60" t="s">
        <v>3</v>
      </c>
      <c r="AE3" s="61" t="s">
        <v>4</v>
      </c>
      <c r="AF3" s="55" t="s">
        <v>104</v>
      </c>
      <c r="AG3" s="49"/>
      <c r="AH3" s="49"/>
      <c r="AI3" s="49"/>
      <c r="AJ3" s="49"/>
      <c r="AK3" s="49"/>
      <c r="AL3" s="49"/>
      <c r="AM3" s="56"/>
      <c r="AN3" s="57" t="s">
        <v>105</v>
      </c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58"/>
      <c r="BE3" s="59"/>
      <c r="BF3" s="60" t="s">
        <v>3</v>
      </c>
      <c r="BG3" s="61" t="s">
        <v>4</v>
      </c>
      <c r="BH3" s="55" t="s">
        <v>104</v>
      </c>
      <c r="BI3" s="49"/>
      <c r="BJ3" s="49"/>
      <c r="BK3" s="49"/>
      <c r="BL3" s="49"/>
      <c r="BM3" s="49"/>
      <c r="BN3" s="49"/>
      <c r="BO3" s="56"/>
      <c r="BP3" s="57" t="s">
        <v>105</v>
      </c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58"/>
      <c r="CG3" s="59"/>
      <c r="CH3" s="60" t="s">
        <v>3</v>
      </c>
      <c r="CI3" s="61" t="s">
        <v>4</v>
      </c>
    </row>
    <row r="4" spans="1:87" s="33" customFormat="1" ht="13.5" customHeight="1">
      <c r="A4" s="142"/>
      <c r="B4" s="142"/>
      <c r="C4" s="146"/>
      <c r="D4" s="61" t="s">
        <v>2</v>
      </c>
      <c r="E4" s="60" t="s">
        <v>6</v>
      </c>
      <c r="F4" s="60"/>
      <c r="G4" s="65"/>
      <c r="H4" s="49"/>
      <c r="I4" s="66"/>
      <c r="J4" s="67" t="s">
        <v>210</v>
      </c>
      <c r="K4" s="140" t="s">
        <v>211</v>
      </c>
      <c r="L4" s="61" t="s">
        <v>2</v>
      </c>
      <c r="M4" s="55" t="s">
        <v>110</v>
      </c>
      <c r="N4" s="58"/>
      <c r="O4" s="58"/>
      <c r="P4" s="58"/>
      <c r="Q4" s="59"/>
      <c r="R4" s="55" t="s">
        <v>9</v>
      </c>
      <c r="S4" s="49"/>
      <c r="T4" s="49"/>
      <c r="U4" s="66"/>
      <c r="V4" s="60" t="s">
        <v>212</v>
      </c>
      <c r="W4" s="55" t="s">
        <v>11</v>
      </c>
      <c r="X4" s="57"/>
      <c r="Y4" s="58"/>
      <c r="Z4" s="58"/>
      <c r="AA4" s="59"/>
      <c r="AB4" s="68" t="s">
        <v>213</v>
      </c>
      <c r="AC4" s="68" t="s">
        <v>13</v>
      </c>
      <c r="AD4" s="61"/>
      <c r="AE4" s="61"/>
      <c r="AF4" s="61" t="s">
        <v>2</v>
      </c>
      <c r="AG4" s="60" t="s">
        <v>6</v>
      </c>
      <c r="AH4" s="60"/>
      <c r="AI4" s="65"/>
      <c r="AJ4" s="49"/>
      <c r="AK4" s="66"/>
      <c r="AL4" s="67" t="s">
        <v>210</v>
      </c>
      <c r="AM4" s="140" t="s">
        <v>211</v>
      </c>
      <c r="AN4" s="61" t="s">
        <v>2</v>
      </c>
      <c r="AO4" s="55" t="s">
        <v>110</v>
      </c>
      <c r="AP4" s="58"/>
      <c r="AQ4" s="58"/>
      <c r="AR4" s="58"/>
      <c r="AS4" s="59"/>
      <c r="AT4" s="55" t="s">
        <v>9</v>
      </c>
      <c r="AU4" s="49"/>
      <c r="AV4" s="49"/>
      <c r="AW4" s="66"/>
      <c r="AX4" s="60" t="s">
        <v>212</v>
      </c>
      <c r="AY4" s="55" t="s">
        <v>11</v>
      </c>
      <c r="AZ4" s="69"/>
      <c r="BA4" s="70"/>
      <c r="BB4" s="58"/>
      <c r="BC4" s="59"/>
      <c r="BD4" s="68" t="s">
        <v>213</v>
      </c>
      <c r="BE4" s="68" t="s">
        <v>13</v>
      </c>
      <c r="BF4" s="61"/>
      <c r="BG4" s="61"/>
      <c r="BH4" s="61" t="s">
        <v>2</v>
      </c>
      <c r="BI4" s="60" t="s">
        <v>6</v>
      </c>
      <c r="BJ4" s="60"/>
      <c r="BK4" s="65"/>
      <c r="BL4" s="49"/>
      <c r="BM4" s="66"/>
      <c r="BN4" s="67" t="s">
        <v>210</v>
      </c>
      <c r="BO4" s="140" t="s">
        <v>211</v>
      </c>
      <c r="BP4" s="61" t="s">
        <v>2</v>
      </c>
      <c r="BQ4" s="55" t="s">
        <v>110</v>
      </c>
      <c r="BR4" s="58"/>
      <c r="BS4" s="58"/>
      <c r="BT4" s="58"/>
      <c r="BU4" s="59"/>
      <c r="BV4" s="55" t="s">
        <v>9</v>
      </c>
      <c r="BW4" s="49"/>
      <c r="BX4" s="49"/>
      <c r="BY4" s="66"/>
      <c r="BZ4" s="60" t="s">
        <v>212</v>
      </c>
      <c r="CA4" s="55" t="s">
        <v>11</v>
      </c>
      <c r="CB4" s="58"/>
      <c r="CC4" s="58"/>
      <c r="CD4" s="58"/>
      <c r="CE4" s="59"/>
      <c r="CF4" s="68" t="s">
        <v>213</v>
      </c>
      <c r="CG4" s="68" t="s">
        <v>13</v>
      </c>
      <c r="CH4" s="61"/>
      <c r="CI4" s="61"/>
    </row>
    <row r="5" spans="1:87" s="33" customFormat="1" ht="23.25" customHeight="1">
      <c r="A5" s="142"/>
      <c r="B5" s="142"/>
      <c r="C5" s="146"/>
      <c r="D5" s="61"/>
      <c r="E5" s="61" t="s">
        <v>2</v>
      </c>
      <c r="F5" s="67" t="s">
        <v>19</v>
      </c>
      <c r="G5" s="67" t="s">
        <v>220</v>
      </c>
      <c r="H5" s="67" t="s">
        <v>221</v>
      </c>
      <c r="I5" s="67" t="s">
        <v>219</v>
      </c>
      <c r="J5" s="72"/>
      <c r="K5" s="140"/>
      <c r="L5" s="61"/>
      <c r="M5" s="61" t="s">
        <v>199</v>
      </c>
      <c r="N5" s="61" t="s">
        <v>106</v>
      </c>
      <c r="O5" s="61" t="s">
        <v>107</v>
      </c>
      <c r="P5" s="61" t="s">
        <v>108</v>
      </c>
      <c r="Q5" s="61" t="s">
        <v>109</v>
      </c>
      <c r="R5" s="61" t="s">
        <v>2</v>
      </c>
      <c r="S5" s="60" t="s">
        <v>222</v>
      </c>
      <c r="T5" s="60" t="s">
        <v>223</v>
      </c>
      <c r="U5" s="60" t="s">
        <v>224</v>
      </c>
      <c r="V5" s="61"/>
      <c r="W5" s="61" t="s">
        <v>199</v>
      </c>
      <c r="X5" s="60" t="s">
        <v>222</v>
      </c>
      <c r="Y5" s="60" t="s">
        <v>223</v>
      </c>
      <c r="Z5" s="60" t="s">
        <v>224</v>
      </c>
      <c r="AA5" s="68" t="s">
        <v>225</v>
      </c>
      <c r="AB5" s="61"/>
      <c r="AC5" s="61"/>
      <c r="AD5" s="61"/>
      <c r="AE5" s="61"/>
      <c r="AF5" s="61"/>
      <c r="AG5" s="61" t="s">
        <v>2</v>
      </c>
      <c r="AH5" s="67" t="s">
        <v>19</v>
      </c>
      <c r="AI5" s="67" t="s">
        <v>220</v>
      </c>
      <c r="AJ5" s="67" t="s">
        <v>221</v>
      </c>
      <c r="AK5" s="67" t="s">
        <v>219</v>
      </c>
      <c r="AL5" s="72"/>
      <c r="AM5" s="140"/>
      <c r="AN5" s="61"/>
      <c r="AO5" s="61" t="s">
        <v>199</v>
      </c>
      <c r="AP5" s="61" t="s">
        <v>106</v>
      </c>
      <c r="AQ5" s="61" t="s">
        <v>107</v>
      </c>
      <c r="AR5" s="61" t="s">
        <v>108</v>
      </c>
      <c r="AS5" s="61" t="s">
        <v>109</v>
      </c>
      <c r="AT5" s="61" t="s">
        <v>2</v>
      </c>
      <c r="AU5" s="60" t="s">
        <v>222</v>
      </c>
      <c r="AV5" s="60" t="s">
        <v>223</v>
      </c>
      <c r="AW5" s="60" t="s">
        <v>224</v>
      </c>
      <c r="AX5" s="61"/>
      <c r="AY5" s="61" t="s">
        <v>199</v>
      </c>
      <c r="AZ5" s="60" t="s">
        <v>222</v>
      </c>
      <c r="BA5" s="60" t="s">
        <v>223</v>
      </c>
      <c r="BB5" s="60" t="s">
        <v>224</v>
      </c>
      <c r="BC5" s="68" t="s">
        <v>225</v>
      </c>
      <c r="BD5" s="61"/>
      <c r="BE5" s="61"/>
      <c r="BF5" s="61"/>
      <c r="BG5" s="61"/>
      <c r="BH5" s="61"/>
      <c r="BI5" s="61" t="s">
        <v>2</v>
      </c>
      <c r="BJ5" s="67" t="s">
        <v>19</v>
      </c>
      <c r="BK5" s="67" t="s">
        <v>220</v>
      </c>
      <c r="BL5" s="67" t="s">
        <v>221</v>
      </c>
      <c r="BM5" s="67" t="s">
        <v>219</v>
      </c>
      <c r="BN5" s="72"/>
      <c r="BO5" s="140"/>
      <c r="BP5" s="61"/>
      <c r="BQ5" s="61" t="s">
        <v>199</v>
      </c>
      <c r="BR5" s="61" t="s">
        <v>106</v>
      </c>
      <c r="BS5" s="61" t="s">
        <v>107</v>
      </c>
      <c r="BT5" s="61" t="s">
        <v>108</v>
      </c>
      <c r="BU5" s="61" t="s">
        <v>109</v>
      </c>
      <c r="BV5" s="61" t="s">
        <v>2</v>
      </c>
      <c r="BW5" s="60" t="s">
        <v>222</v>
      </c>
      <c r="BX5" s="60" t="s">
        <v>223</v>
      </c>
      <c r="BY5" s="60" t="s">
        <v>224</v>
      </c>
      <c r="BZ5" s="61"/>
      <c r="CA5" s="61" t="s">
        <v>199</v>
      </c>
      <c r="CB5" s="60" t="s">
        <v>222</v>
      </c>
      <c r="CC5" s="60" t="s">
        <v>223</v>
      </c>
      <c r="CD5" s="60" t="s">
        <v>224</v>
      </c>
      <c r="CE5" s="68" t="s">
        <v>225</v>
      </c>
      <c r="CF5" s="61"/>
      <c r="CG5" s="61"/>
      <c r="CH5" s="61"/>
      <c r="CI5" s="61"/>
    </row>
    <row r="6" spans="1:87" s="34" customFormat="1">
      <c r="A6" s="143"/>
      <c r="B6" s="143"/>
      <c r="C6" s="147"/>
      <c r="D6" s="76" t="s">
        <v>26</v>
      </c>
      <c r="E6" s="76" t="s">
        <v>27</v>
      </c>
      <c r="F6" s="77" t="s">
        <v>27</v>
      </c>
      <c r="G6" s="77" t="s">
        <v>27</v>
      </c>
      <c r="H6" s="77" t="s">
        <v>27</v>
      </c>
      <c r="I6" s="77" t="s">
        <v>27</v>
      </c>
      <c r="J6" s="78" t="s">
        <v>27</v>
      </c>
      <c r="K6" s="78" t="s">
        <v>27</v>
      </c>
      <c r="L6" s="76" t="s">
        <v>27</v>
      </c>
      <c r="M6" s="76" t="s">
        <v>27</v>
      </c>
      <c r="N6" s="76" t="s">
        <v>27</v>
      </c>
      <c r="O6" s="76" t="s">
        <v>27</v>
      </c>
      <c r="P6" s="76" t="s">
        <v>27</v>
      </c>
      <c r="Q6" s="76" t="s">
        <v>27</v>
      </c>
      <c r="R6" s="76" t="s">
        <v>27</v>
      </c>
      <c r="S6" s="79" t="s">
        <v>27</v>
      </c>
      <c r="T6" s="79" t="s">
        <v>27</v>
      </c>
      <c r="U6" s="79" t="s">
        <v>27</v>
      </c>
      <c r="V6" s="76" t="s">
        <v>27</v>
      </c>
      <c r="W6" s="76" t="s">
        <v>27</v>
      </c>
      <c r="X6" s="76" t="s">
        <v>27</v>
      </c>
      <c r="Y6" s="76" t="s">
        <v>27</v>
      </c>
      <c r="Z6" s="76" t="s">
        <v>27</v>
      </c>
      <c r="AA6" s="76" t="s">
        <v>27</v>
      </c>
      <c r="AB6" s="76" t="s">
        <v>27</v>
      </c>
      <c r="AC6" s="76" t="s">
        <v>27</v>
      </c>
      <c r="AD6" s="76" t="s">
        <v>27</v>
      </c>
      <c r="AE6" s="76" t="s">
        <v>27</v>
      </c>
      <c r="AF6" s="76" t="s">
        <v>26</v>
      </c>
      <c r="AG6" s="76" t="s">
        <v>27</v>
      </c>
      <c r="AH6" s="77" t="s">
        <v>27</v>
      </c>
      <c r="AI6" s="77" t="s">
        <v>27</v>
      </c>
      <c r="AJ6" s="77" t="s">
        <v>27</v>
      </c>
      <c r="AK6" s="77" t="s">
        <v>27</v>
      </c>
      <c r="AL6" s="78" t="s">
        <v>27</v>
      </c>
      <c r="AM6" s="78" t="s">
        <v>27</v>
      </c>
      <c r="AN6" s="76" t="s">
        <v>27</v>
      </c>
      <c r="AO6" s="76" t="s">
        <v>27</v>
      </c>
      <c r="AP6" s="76" t="s">
        <v>27</v>
      </c>
      <c r="AQ6" s="76" t="s">
        <v>27</v>
      </c>
      <c r="AR6" s="76" t="s">
        <v>27</v>
      </c>
      <c r="AS6" s="76" t="s">
        <v>27</v>
      </c>
      <c r="AT6" s="76" t="s">
        <v>27</v>
      </c>
      <c r="AU6" s="79" t="s">
        <v>27</v>
      </c>
      <c r="AV6" s="79" t="s">
        <v>27</v>
      </c>
      <c r="AW6" s="79" t="s">
        <v>27</v>
      </c>
      <c r="AX6" s="76" t="s">
        <v>27</v>
      </c>
      <c r="AY6" s="76" t="s">
        <v>27</v>
      </c>
      <c r="AZ6" s="76" t="s">
        <v>27</v>
      </c>
      <c r="BA6" s="76" t="s">
        <v>27</v>
      </c>
      <c r="BB6" s="76" t="s">
        <v>27</v>
      </c>
      <c r="BC6" s="76" t="s">
        <v>27</v>
      </c>
      <c r="BD6" s="76" t="s">
        <v>27</v>
      </c>
      <c r="BE6" s="76" t="s">
        <v>27</v>
      </c>
      <c r="BF6" s="76" t="s">
        <v>27</v>
      </c>
      <c r="BG6" s="76" t="s">
        <v>27</v>
      </c>
      <c r="BH6" s="76" t="s">
        <v>26</v>
      </c>
      <c r="BI6" s="76" t="s">
        <v>27</v>
      </c>
      <c r="BJ6" s="77" t="s">
        <v>27</v>
      </c>
      <c r="BK6" s="77" t="s">
        <v>27</v>
      </c>
      <c r="BL6" s="77" t="s">
        <v>27</v>
      </c>
      <c r="BM6" s="77" t="s">
        <v>27</v>
      </c>
      <c r="BN6" s="78" t="s">
        <v>27</v>
      </c>
      <c r="BO6" s="78" t="s">
        <v>27</v>
      </c>
      <c r="BP6" s="76" t="s">
        <v>27</v>
      </c>
      <c r="BQ6" s="76" t="s">
        <v>27</v>
      </c>
      <c r="BR6" s="77" t="s">
        <v>27</v>
      </c>
      <c r="BS6" s="77" t="s">
        <v>27</v>
      </c>
      <c r="BT6" s="77" t="s">
        <v>27</v>
      </c>
      <c r="BU6" s="77" t="s">
        <v>27</v>
      </c>
      <c r="BV6" s="76" t="s">
        <v>27</v>
      </c>
      <c r="BW6" s="79" t="s">
        <v>27</v>
      </c>
      <c r="BX6" s="79" t="s">
        <v>27</v>
      </c>
      <c r="BY6" s="79" t="s">
        <v>27</v>
      </c>
      <c r="BZ6" s="76" t="s">
        <v>27</v>
      </c>
      <c r="CA6" s="76" t="s">
        <v>27</v>
      </c>
      <c r="CB6" s="76" t="s">
        <v>27</v>
      </c>
      <c r="CC6" s="76" t="s">
        <v>27</v>
      </c>
      <c r="CD6" s="76" t="s">
        <v>27</v>
      </c>
      <c r="CE6" s="76" t="s">
        <v>27</v>
      </c>
      <c r="CF6" s="76" t="s">
        <v>27</v>
      </c>
      <c r="CG6" s="76" t="s">
        <v>27</v>
      </c>
      <c r="CH6" s="76" t="s">
        <v>27</v>
      </c>
      <c r="CI6" s="76" t="s">
        <v>27</v>
      </c>
    </row>
    <row r="7" spans="1:87" s="112" customFormat="1" ht="12" customHeight="1">
      <c r="A7" s="108" t="s">
        <v>327</v>
      </c>
      <c r="B7" s="109" t="s">
        <v>328</v>
      </c>
      <c r="C7" s="108" t="s">
        <v>325</v>
      </c>
      <c r="D7" s="110">
        <f t="shared" ref="D7:D53" si="0">+SUM(E7,J7)</f>
        <v>19411918</v>
      </c>
      <c r="E7" s="110">
        <f t="shared" ref="E7:E53" si="1">+SUM(F7:I7)</f>
        <v>19268355</v>
      </c>
      <c r="F7" s="110">
        <v>1393</v>
      </c>
      <c r="G7" s="110">
        <v>13048846</v>
      </c>
      <c r="H7" s="110">
        <v>6077468</v>
      </c>
      <c r="I7" s="110">
        <v>140648</v>
      </c>
      <c r="J7" s="110">
        <v>143563</v>
      </c>
      <c r="K7" s="110">
        <v>3538235</v>
      </c>
      <c r="L7" s="110">
        <f t="shared" ref="L7:L53" si="2">+SUM(M7,R7,V7,W7,AC7)</f>
        <v>65256863</v>
      </c>
      <c r="M7" s="110">
        <f t="shared" ref="M7:M53" si="3">+SUM(N7:Q7)</f>
        <v>12065053</v>
      </c>
      <c r="N7" s="110">
        <v>9747986</v>
      </c>
      <c r="O7" s="110">
        <v>1243534</v>
      </c>
      <c r="P7" s="110">
        <v>884192</v>
      </c>
      <c r="Q7" s="110">
        <v>189341</v>
      </c>
      <c r="R7" s="110">
        <f t="shared" ref="R7:R53" si="4">+SUM(S7:U7)</f>
        <v>11504461</v>
      </c>
      <c r="S7" s="110">
        <v>1399084</v>
      </c>
      <c r="T7" s="110">
        <v>8353204</v>
      </c>
      <c r="U7" s="110">
        <v>1752173</v>
      </c>
      <c r="V7" s="110">
        <v>317279</v>
      </c>
      <c r="W7" s="110">
        <f t="shared" ref="W7:W53" si="5">+SUM(X7:AA7)</f>
        <v>41317874</v>
      </c>
      <c r="X7" s="110">
        <v>18961274</v>
      </c>
      <c r="Y7" s="110">
        <v>16391932</v>
      </c>
      <c r="Z7" s="110">
        <v>3481640</v>
      </c>
      <c r="AA7" s="110">
        <v>2483028</v>
      </c>
      <c r="AB7" s="110">
        <v>11620905</v>
      </c>
      <c r="AC7" s="110">
        <v>52196</v>
      </c>
      <c r="AD7" s="110">
        <v>4370093</v>
      </c>
      <c r="AE7" s="110">
        <f t="shared" ref="AE7:AE53" si="6">+SUM(D7,L7,AD7)</f>
        <v>89038874</v>
      </c>
      <c r="AF7" s="110">
        <f t="shared" ref="AF7:AF53" si="7">+SUM(AG7,AL7)</f>
        <v>1245048</v>
      </c>
      <c r="AG7" s="110">
        <f t="shared" ref="AG7:AG53" si="8">+SUM(AH7:AK7)</f>
        <v>1233661</v>
      </c>
      <c r="AH7" s="110">
        <v>158579</v>
      </c>
      <c r="AI7" s="110">
        <v>140996</v>
      </c>
      <c r="AJ7" s="110">
        <v>915420</v>
      </c>
      <c r="AK7" s="110">
        <v>18666</v>
      </c>
      <c r="AL7" s="110">
        <v>11387</v>
      </c>
      <c r="AM7" s="110">
        <v>98859</v>
      </c>
      <c r="AN7" s="110">
        <f t="shared" ref="AN7:AN53" si="9">+SUM(AO7,AT7,AX7,AY7,BE7)</f>
        <v>7754226</v>
      </c>
      <c r="AO7" s="110">
        <f t="shared" ref="AO7:AO53" si="10">+SUM(AP7:AS7)</f>
        <v>1272921</v>
      </c>
      <c r="AP7" s="110">
        <v>913262</v>
      </c>
      <c r="AQ7" s="110">
        <v>147600</v>
      </c>
      <c r="AR7" s="110">
        <v>132607</v>
      </c>
      <c r="AS7" s="110">
        <v>79452</v>
      </c>
      <c r="AT7" s="110">
        <f t="shared" ref="AT7:AT53" si="11">+SUM(AU7:AW7)</f>
        <v>2230389</v>
      </c>
      <c r="AU7" s="110">
        <v>225153</v>
      </c>
      <c r="AV7" s="110">
        <v>1845254</v>
      </c>
      <c r="AW7" s="110">
        <v>159982</v>
      </c>
      <c r="AX7" s="110">
        <v>22485</v>
      </c>
      <c r="AY7" s="110">
        <f t="shared" ref="AY7:AY53" si="12">+SUM(AZ7:BC7)</f>
        <v>4228279</v>
      </c>
      <c r="AZ7" s="110">
        <v>2534246</v>
      </c>
      <c r="BA7" s="110">
        <v>1201687</v>
      </c>
      <c r="BB7" s="110">
        <v>280892</v>
      </c>
      <c r="BC7" s="110">
        <v>211454</v>
      </c>
      <c r="BD7" s="110">
        <v>2712064</v>
      </c>
      <c r="BE7" s="110">
        <v>152</v>
      </c>
      <c r="BF7" s="110">
        <v>493726</v>
      </c>
      <c r="BG7" s="110">
        <f t="shared" ref="BG7:BG53" si="13">+SUM(BF7,AN7,AF7)</f>
        <v>9493000</v>
      </c>
      <c r="BH7" s="110">
        <f t="shared" ref="BH7:BV7" si="14">SUM(D7,AF7)</f>
        <v>20656966</v>
      </c>
      <c r="BI7" s="110">
        <f t="shared" si="14"/>
        <v>20502016</v>
      </c>
      <c r="BJ7" s="110">
        <f t="shared" si="14"/>
        <v>159972</v>
      </c>
      <c r="BK7" s="110">
        <f t="shared" si="14"/>
        <v>13189842</v>
      </c>
      <c r="BL7" s="110">
        <f t="shared" si="14"/>
        <v>6992888</v>
      </c>
      <c r="BM7" s="110">
        <f t="shared" si="14"/>
        <v>159314</v>
      </c>
      <c r="BN7" s="110">
        <f t="shared" si="14"/>
        <v>154950</v>
      </c>
      <c r="BO7" s="111">
        <f t="shared" si="14"/>
        <v>3637094</v>
      </c>
      <c r="BP7" s="110">
        <f t="shared" si="14"/>
        <v>73011089</v>
      </c>
      <c r="BQ7" s="110">
        <f t="shared" si="14"/>
        <v>13337974</v>
      </c>
      <c r="BR7" s="110">
        <f t="shared" si="14"/>
        <v>10661248</v>
      </c>
      <c r="BS7" s="110">
        <f t="shared" si="14"/>
        <v>1391134</v>
      </c>
      <c r="BT7" s="110">
        <f t="shared" si="14"/>
        <v>1016799</v>
      </c>
      <c r="BU7" s="110">
        <f t="shared" si="14"/>
        <v>268793</v>
      </c>
      <c r="BV7" s="110">
        <f t="shared" si="14"/>
        <v>13734850</v>
      </c>
      <c r="BW7" s="110">
        <f t="shared" ref="BW7:CI7" si="15">SUM(S7,AU7)</f>
        <v>1624237</v>
      </c>
      <c r="BX7" s="110">
        <f t="shared" si="15"/>
        <v>10198458</v>
      </c>
      <c r="BY7" s="110">
        <f t="shared" si="15"/>
        <v>1912155</v>
      </c>
      <c r="BZ7" s="110">
        <f t="shared" si="15"/>
        <v>339764</v>
      </c>
      <c r="CA7" s="110">
        <f t="shared" si="15"/>
        <v>45546153</v>
      </c>
      <c r="CB7" s="110">
        <f t="shared" si="15"/>
        <v>21495520</v>
      </c>
      <c r="CC7" s="110">
        <f t="shared" si="15"/>
        <v>17593619</v>
      </c>
      <c r="CD7" s="110">
        <f t="shared" si="15"/>
        <v>3762532</v>
      </c>
      <c r="CE7" s="110">
        <f t="shared" si="15"/>
        <v>2694482</v>
      </c>
      <c r="CF7" s="111">
        <f t="shared" si="15"/>
        <v>14332969</v>
      </c>
      <c r="CG7" s="110">
        <f t="shared" si="15"/>
        <v>52348</v>
      </c>
      <c r="CH7" s="110">
        <f t="shared" si="15"/>
        <v>4863819</v>
      </c>
      <c r="CI7" s="110">
        <f t="shared" si="15"/>
        <v>98531874</v>
      </c>
    </row>
    <row r="8" spans="1:87" s="112" customFormat="1" ht="12" customHeight="1">
      <c r="A8" s="108" t="s">
        <v>360</v>
      </c>
      <c r="B8" s="109" t="s">
        <v>361</v>
      </c>
      <c r="C8" s="108" t="s">
        <v>362</v>
      </c>
      <c r="D8" s="110">
        <f t="shared" si="0"/>
        <v>1368520</v>
      </c>
      <c r="E8" s="110">
        <f t="shared" si="1"/>
        <v>1303470</v>
      </c>
      <c r="F8" s="110">
        <v>22748</v>
      </c>
      <c r="G8" s="110">
        <v>378634</v>
      </c>
      <c r="H8" s="110">
        <v>898373</v>
      </c>
      <c r="I8" s="110">
        <v>3715</v>
      </c>
      <c r="J8" s="110">
        <v>65050</v>
      </c>
      <c r="K8" s="110">
        <v>304252</v>
      </c>
      <c r="L8" s="110">
        <f t="shared" si="2"/>
        <v>14383080</v>
      </c>
      <c r="M8" s="110">
        <f t="shared" si="3"/>
        <v>2418192</v>
      </c>
      <c r="N8" s="110">
        <v>1788309</v>
      </c>
      <c r="O8" s="110">
        <v>482539</v>
      </c>
      <c r="P8" s="110">
        <v>95926</v>
      </c>
      <c r="Q8" s="110">
        <v>51418</v>
      </c>
      <c r="R8" s="110">
        <f t="shared" si="4"/>
        <v>2660735</v>
      </c>
      <c r="S8" s="110">
        <v>265115</v>
      </c>
      <c r="T8" s="110">
        <v>1997177</v>
      </c>
      <c r="U8" s="110">
        <v>398443</v>
      </c>
      <c r="V8" s="110">
        <v>18636</v>
      </c>
      <c r="W8" s="110">
        <f t="shared" si="5"/>
        <v>9278818</v>
      </c>
      <c r="X8" s="110">
        <v>3291366</v>
      </c>
      <c r="Y8" s="110">
        <v>5279913</v>
      </c>
      <c r="Z8" s="110">
        <v>470896</v>
      </c>
      <c r="AA8" s="110">
        <v>236643</v>
      </c>
      <c r="AB8" s="110">
        <v>6293178</v>
      </c>
      <c r="AC8" s="110">
        <v>6699</v>
      </c>
      <c r="AD8" s="110">
        <v>893308</v>
      </c>
      <c r="AE8" s="110">
        <f t="shared" si="6"/>
        <v>16644908</v>
      </c>
      <c r="AF8" s="110">
        <f t="shared" si="7"/>
        <v>266750</v>
      </c>
      <c r="AG8" s="110">
        <f t="shared" si="8"/>
        <v>266750</v>
      </c>
      <c r="AH8" s="110">
        <v>130227</v>
      </c>
      <c r="AI8" s="110">
        <v>123142</v>
      </c>
      <c r="AJ8" s="110">
        <v>0</v>
      </c>
      <c r="AK8" s="110">
        <v>13381</v>
      </c>
      <c r="AL8" s="110">
        <v>0</v>
      </c>
      <c r="AM8" s="110">
        <v>19634</v>
      </c>
      <c r="AN8" s="110">
        <f t="shared" si="9"/>
        <v>2526316</v>
      </c>
      <c r="AO8" s="110">
        <f t="shared" si="10"/>
        <v>435043</v>
      </c>
      <c r="AP8" s="110">
        <v>335354</v>
      </c>
      <c r="AQ8" s="110">
        <v>0</v>
      </c>
      <c r="AR8" s="110">
        <v>99689</v>
      </c>
      <c r="AS8" s="110">
        <v>0</v>
      </c>
      <c r="AT8" s="110">
        <f t="shared" si="11"/>
        <v>818303</v>
      </c>
      <c r="AU8" s="110">
        <v>0</v>
      </c>
      <c r="AV8" s="110">
        <v>813665</v>
      </c>
      <c r="AW8" s="110">
        <v>4638</v>
      </c>
      <c r="AX8" s="110">
        <v>0</v>
      </c>
      <c r="AY8" s="110">
        <f t="shared" si="12"/>
        <v>1272970</v>
      </c>
      <c r="AZ8" s="110">
        <v>72158</v>
      </c>
      <c r="BA8" s="110">
        <v>1096001</v>
      </c>
      <c r="BB8" s="110">
        <v>92059</v>
      </c>
      <c r="BC8" s="110">
        <v>12752</v>
      </c>
      <c r="BD8" s="110">
        <v>2724876</v>
      </c>
      <c r="BE8" s="110">
        <v>0</v>
      </c>
      <c r="BF8" s="110">
        <v>130980</v>
      </c>
      <c r="BG8" s="110">
        <f t="shared" si="13"/>
        <v>2924046</v>
      </c>
      <c r="BH8" s="110">
        <f t="shared" ref="BH8:BO8" si="16">SUM(D8,AF8)</f>
        <v>1635270</v>
      </c>
      <c r="BI8" s="110">
        <f t="shared" si="16"/>
        <v>1570220</v>
      </c>
      <c r="BJ8" s="110">
        <f t="shared" si="16"/>
        <v>152975</v>
      </c>
      <c r="BK8" s="110">
        <f t="shared" si="16"/>
        <v>501776</v>
      </c>
      <c r="BL8" s="110">
        <f t="shared" si="16"/>
        <v>898373</v>
      </c>
      <c r="BM8" s="110">
        <f t="shared" si="16"/>
        <v>17096</v>
      </c>
      <c r="BN8" s="110">
        <f t="shared" si="16"/>
        <v>65050</v>
      </c>
      <c r="BO8" s="111">
        <f t="shared" si="16"/>
        <v>323886</v>
      </c>
      <c r="BP8" s="110">
        <f t="shared" ref="BP8:BY8" si="17">SUM(L8,AN8)</f>
        <v>16909396</v>
      </c>
      <c r="BQ8" s="110">
        <f t="shared" si="17"/>
        <v>2853235</v>
      </c>
      <c r="BR8" s="110">
        <f t="shared" si="17"/>
        <v>2123663</v>
      </c>
      <c r="BS8" s="110">
        <f t="shared" si="17"/>
        <v>482539</v>
      </c>
      <c r="BT8" s="110">
        <f t="shared" si="17"/>
        <v>195615</v>
      </c>
      <c r="BU8" s="110">
        <f t="shared" si="17"/>
        <v>51418</v>
      </c>
      <c r="BV8" s="110">
        <f t="shared" si="17"/>
        <v>3479038</v>
      </c>
      <c r="BW8" s="110">
        <f t="shared" si="17"/>
        <v>265115</v>
      </c>
      <c r="BX8" s="110">
        <f t="shared" si="17"/>
        <v>2810842</v>
      </c>
      <c r="BY8" s="110">
        <f t="shared" si="17"/>
        <v>403081</v>
      </c>
      <c r="BZ8" s="110">
        <f t="shared" ref="BZ8:CI8" si="18">SUM(V8,AX8)</f>
        <v>18636</v>
      </c>
      <c r="CA8" s="110">
        <f t="shared" si="18"/>
        <v>10551788</v>
      </c>
      <c r="CB8" s="110">
        <f t="shared" si="18"/>
        <v>3363524</v>
      </c>
      <c r="CC8" s="110">
        <f t="shared" si="18"/>
        <v>6375914</v>
      </c>
      <c r="CD8" s="110">
        <f t="shared" si="18"/>
        <v>562955</v>
      </c>
      <c r="CE8" s="110">
        <f t="shared" si="18"/>
        <v>249395</v>
      </c>
      <c r="CF8" s="111">
        <f t="shared" si="18"/>
        <v>9018054</v>
      </c>
      <c r="CG8" s="110">
        <f t="shared" si="18"/>
        <v>6699</v>
      </c>
      <c r="CH8" s="110">
        <f t="shared" si="18"/>
        <v>1024288</v>
      </c>
      <c r="CI8" s="110">
        <f t="shared" si="18"/>
        <v>19568954</v>
      </c>
    </row>
    <row r="9" spans="1:87" s="112" customFormat="1" ht="12" customHeight="1">
      <c r="A9" s="108" t="s">
        <v>369</v>
      </c>
      <c r="B9" s="109" t="s">
        <v>370</v>
      </c>
      <c r="C9" s="108" t="s">
        <v>371</v>
      </c>
      <c r="D9" s="110">
        <f t="shared" si="0"/>
        <v>1653000</v>
      </c>
      <c r="E9" s="110">
        <f t="shared" si="1"/>
        <v>1628906</v>
      </c>
      <c r="F9" s="110">
        <v>20833</v>
      </c>
      <c r="G9" s="110">
        <v>1579853</v>
      </c>
      <c r="H9" s="110">
        <v>28220</v>
      </c>
      <c r="I9" s="110">
        <v>0</v>
      </c>
      <c r="J9" s="110">
        <v>24094</v>
      </c>
      <c r="K9" s="110">
        <v>1217064</v>
      </c>
      <c r="L9" s="110">
        <f t="shared" si="2"/>
        <v>13814416</v>
      </c>
      <c r="M9" s="110">
        <f t="shared" si="3"/>
        <v>2105883</v>
      </c>
      <c r="N9" s="110">
        <v>1332086</v>
      </c>
      <c r="O9" s="110">
        <v>268047</v>
      </c>
      <c r="P9" s="110">
        <v>439484</v>
      </c>
      <c r="Q9" s="110">
        <v>66266</v>
      </c>
      <c r="R9" s="110">
        <f t="shared" si="4"/>
        <v>3212232</v>
      </c>
      <c r="S9" s="110">
        <v>61914</v>
      </c>
      <c r="T9" s="110">
        <v>2918166</v>
      </c>
      <c r="U9" s="110">
        <v>232152</v>
      </c>
      <c r="V9" s="110">
        <v>8964</v>
      </c>
      <c r="W9" s="110">
        <f t="shared" si="5"/>
        <v>8478676</v>
      </c>
      <c r="X9" s="110">
        <v>3433755</v>
      </c>
      <c r="Y9" s="110">
        <v>4602011</v>
      </c>
      <c r="Z9" s="110">
        <v>295553</v>
      </c>
      <c r="AA9" s="110">
        <v>147357</v>
      </c>
      <c r="AB9" s="110">
        <v>6913580</v>
      </c>
      <c r="AC9" s="110">
        <v>8661</v>
      </c>
      <c r="AD9" s="110">
        <v>305214</v>
      </c>
      <c r="AE9" s="110">
        <f t="shared" si="6"/>
        <v>15772630</v>
      </c>
      <c r="AF9" s="110">
        <f t="shared" si="7"/>
        <v>726957</v>
      </c>
      <c r="AG9" s="110">
        <f t="shared" si="8"/>
        <v>704466</v>
      </c>
      <c r="AH9" s="110">
        <v>0</v>
      </c>
      <c r="AI9" s="110">
        <v>704466</v>
      </c>
      <c r="AJ9" s="110">
        <v>0</v>
      </c>
      <c r="AK9" s="110">
        <v>0</v>
      </c>
      <c r="AL9" s="110">
        <v>22491</v>
      </c>
      <c r="AM9" s="110">
        <v>658744</v>
      </c>
      <c r="AN9" s="110">
        <f t="shared" si="9"/>
        <v>3890895</v>
      </c>
      <c r="AO9" s="110">
        <f t="shared" si="10"/>
        <v>464504</v>
      </c>
      <c r="AP9" s="110">
        <v>395185</v>
      </c>
      <c r="AQ9" s="110">
        <v>0</v>
      </c>
      <c r="AR9" s="110">
        <v>69319</v>
      </c>
      <c r="AS9" s="110">
        <v>0</v>
      </c>
      <c r="AT9" s="110">
        <f t="shared" si="11"/>
        <v>1229000</v>
      </c>
      <c r="AU9" s="110">
        <v>1459</v>
      </c>
      <c r="AV9" s="110">
        <v>1226867</v>
      </c>
      <c r="AW9" s="110">
        <v>674</v>
      </c>
      <c r="AX9" s="110">
        <v>0</v>
      </c>
      <c r="AY9" s="110">
        <f t="shared" si="12"/>
        <v>2197391</v>
      </c>
      <c r="AZ9" s="110">
        <v>1018370</v>
      </c>
      <c r="BA9" s="110">
        <v>1154315</v>
      </c>
      <c r="BB9" s="110">
        <v>18123</v>
      </c>
      <c r="BC9" s="110">
        <v>6583</v>
      </c>
      <c r="BD9" s="110">
        <v>2590282</v>
      </c>
      <c r="BE9" s="110">
        <v>0</v>
      </c>
      <c r="BF9" s="110">
        <v>180048</v>
      </c>
      <c r="BG9" s="110">
        <f t="shared" si="13"/>
        <v>4797900</v>
      </c>
      <c r="BH9" s="110">
        <f t="shared" ref="BH9:BO9" si="19">SUM(D9,AF9)</f>
        <v>2379957</v>
      </c>
      <c r="BI9" s="110">
        <f t="shared" si="19"/>
        <v>2333372</v>
      </c>
      <c r="BJ9" s="110">
        <f t="shared" si="19"/>
        <v>20833</v>
      </c>
      <c r="BK9" s="110">
        <f t="shared" si="19"/>
        <v>2284319</v>
      </c>
      <c r="BL9" s="110">
        <f t="shared" si="19"/>
        <v>28220</v>
      </c>
      <c r="BM9" s="110">
        <f t="shared" si="19"/>
        <v>0</v>
      </c>
      <c r="BN9" s="110">
        <f t="shared" si="19"/>
        <v>46585</v>
      </c>
      <c r="BO9" s="111">
        <f t="shared" si="19"/>
        <v>1875808</v>
      </c>
      <c r="BP9" s="110">
        <f t="shared" ref="BP9:BZ9" si="20">SUM(L9,AN9)</f>
        <v>17705311</v>
      </c>
      <c r="BQ9" s="110">
        <f t="shared" si="20"/>
        <v>2570387</v>
      </c>
      <c r="BR9" s="110">
        <f t="shared" si="20"/>
        <v>1727271</v>
      </c>
      <c r="BS9" s="110">
        <f t="shared" si="20"/>
        <v>268047</v>
      </c>
      <c r="BT9" s="110">
        <f t="shared" si="20"/>
        <v>508803</v>
      </c>
      <c r="BU9" s="110">
        <f t="shared" si="20"/>
        <v>66266</v>
      </c>
      <c r="BV9" s="110">
        <f t="shared" si="20"/>
        <v>4441232</v>
      </c>
      <c r="BW9" s="110">
        <f t="shared" si="20"/>
        <v>63373</v>
      </c>
      <c r="BX9" s="110">
        <f t="shared" si="20"/>
        <v>4145033</v>
      </c>
      <c r="BY9" s="110">
        <f t="shared" si="20"/>
        <v>232826</v>
      </c>
      <c r="BZ9" s="110">
        <f t="shared" si="20"/>
        <v>8964</v>
      </c>
      <c r="CA9" s="110">
        <f t="shared" ref="CA9:CF9" si="21">SUM(W9,AY9)</f>
        <v>10676067</v>
      </c>
      <c r="CB9" s="110">
        <f t="shared" si="21"/>
        <v>4452125</v>
      </c>
      <c r="CC9" s="110">
        <f t="shared" si="21"/>
        <v>5756326</v>
      </c>
      <c r="CD9" s="110">
        <f t="shared" si="21"/>
        <v>313676</v>
      </c>
      <c r="CE9" s="110">
        <f t="shared" si="21"/>
        <v>153940</v>
      </c>
      <c r="CF9" s="111">
        <f t="shared" si="21"/>
        <v>9503862</v>
      </c>
      <c r="CG9" s="110">
        <f>SUM(AC9,BE9)</f>
        <v>8661</v>
      </c>
      <c r="CH9" s="110">
        <f>SUM(AD9,BF9)</f>
        <v>485262</v>
      </c>
      <c r="CI9" s="110">
        <f>SUM(AE9,BG9)</f>
        <v>20570530</v>
      </c>
    </row>
    <row r="10" spans="1:87" s="112" customFormat="1" ht="12" customHeight="1">
      <c r="A10" s="108" t="s">
        <v>374</v>
      </c>
      <c r="B10" s="109" t="s">
        <v>375</v>
      </c>
      <c r="C10" s="108" t="s">
        <v>380</v>
      </c>
      <c r="D10" s="110">
        <f t="shared" si="0"/>
        <v>16618608</v>
      </c>
      <c r="E10" s="110">
        <f t="shared" si="1"/>
        <v>16358947</v>
      </c>
      <c r="F10" s="110">
        <v>0</v>
      </c>
      <c r="G10" s="110">
        <v>13996848</v>
      </c>
      <c r="H10" s="110">
        <v>2321769</v>
      </c>
      <c r="I10" s="110">
        <v>40330</v>
      </c>
      <c r="J10" s="110">
        <v>259661</v>
      </c>
      <c r="K10" s="110">
        <v>2910786</v>
      </c>
      <c r="L10" s="110">
        <f t="shared" si="2"/>
        <v>22558381</v>
      </c>
      <c r="M10" s="110">
        <f t="shared" si="3"/>
        <v>4478682</v>
      </c>
      <c r="N10" s="110">
        <v>2956070</v>
      </c>
      <c r="O10" s="110">
        <v>756896</v>
      </c>
      <c r="P10" s="110">
        <v>582241</v>
      </c>
      <c r="Q10" s="110">
        <v>183475</v>
      </c>
      <c r="R10" s="110">
        <f t="shared" si="4"/>
        <v>5233357</v>
      </c>
      <c r="S10" s="110">
        <v>798586</v>
      </c>
      <c r="T10" s="110">
        <v>3970429</v>
      </c>
      <c r="U10" s="110">
        <v>464342</v>
      </c>
      <c r="V10" s="110">
        <v>17290</v>
      </c>
      <c r="W10" s="110">
        <f t="shared" si="5"/>
        <v>12829052</v>
      </c>
      <c r="X10" s="110">
        <v>6389430</v>
      </c>
      <c r="Y10" s="110">
        <v>5843718</v>
      </c>
      <c r="Z10" s="110">
        <v>470793</v>
      </c>
      <c r="AA10" s="110">
        <v>125111</v>
      </c>
      <c r="AB10" s="110">
        <v>5243948</v>
      </c>
      <c r="AC10" s="110">
        <v>0</v>
      </c>
      <c r="AD10" s="110">
        <v>998796</v>
      </c>
      <c r="AE10" s="110">
        <f t="shared" si="6"/>
        <v>40175785</v>
      </c>
      <c r="AF10" s="110">
        <f t="shared" si="7"/>
        <v>37232</v>
      </c>
      <c r="AG10" s="110">
        <f t="shared" si="8"/>
        <v>37232</v>
      </c>
      <c r="AH10" s="110">
        <v>0</v>
      </c>
      <c r="AI10" s="110">
        <v>3323</v>
      </c>
      <c r="AJ10" s="110">
        <v>0</v>
      </c>
      <c r="AK10" s="110">
        <v>33909</v>
      </c>
      <c r="AL10" s="110">
        <v>0</v>
      </c>
      <c r="AM10" s="110">
        <v>0</v>
      </c>
      <c r="AN10" s="110">
        <f t="shared" si="9"/>
        <v>4232529</v>
      </c>
      <c r="AO10" s="110">
        <f t="shared" si="10"/>
        <v>586492</v>
      </c>
      <c r="AP10" s="110">
        <v>424486</v>
      </c>
      <c r="AQ10" s="110">
        <v>3132</v>
      </c>
      <c r="AR10" s="110">
        <v>158874</v>
      </c>
      <c r="AS10" s="110">
        <v>0</v>
      </c>
      <c r="AT10" s="110">
        <f t="shared" si="11"/>
        <v>2138034</v>
      </c>
      <c r="AU10" s="110">
        <v>18074</v>
      </c>
      <c r="AV10" s="110">
        <v>2117412</v>
      </c>
      <c r="AW10" s="110">
        <v>2548</v>
      </c>
      <c r="AX10" s="110">
        <v>438</v>
      </c>
      <c r="AY10" s="110">
        <f t="shared" si="12"/>
        <v>1507565</v>
      </c>
      <c r="AZ10" s="110">
        <v>677337</v>
      </c>
      <c r="BA10" s="110">
        <v>787895</v>
      </c>
      <c r="BB10" s="110">
        <v>0</v>
      </c>
      <c r="BC10" s="110">
        <v>42333</v>
      </c>
      <c r="BD10" s="110">
        <v>1944616</v>
      </c>
      <c r="BE10" s="110">
        <v>0</v>
      </c>
      <c r="BF10" s="110">
        <v>137093</v>
      </c>
      <c r="BG10" s="110">
        <f t="shared" si="13"/>
        <v>4406854</v>
      </c>
      <c r="BH10" s="110">
        <f t="shared" ref="BH10:CI10" si="22">SUM(D10,AF10)</f>
        <v>16655840</v>
      </c>
      <c r="BI10" s="110">
        <f t="shared" si="22"/>
        <v>16396179</v>
      </c>
      <c r="BJ10" s="110">
        <f t="shared" si="22"/>
        <v>0</v>
      </c>
      <c r="BK10" s="110">
        <f t="shared" si="22"/>
        <v>14000171</v>
      </c>
      <c r="BL10" s="110">
        <f t="shared" si="22"/>
        <v>2321769</v>
      </c>
      <c r="BM10" s="110">
        <f t="shared" si="22"/>
        <v>74239</v>
      </c>
      <c r="BN10" s="110">
        <f t="shared" si="22"/>
        <v>259661</v>
      </c>
      <c r="BO10" s="111">
        <f t="shared" si="22"/>
        <v>2910786</v>
      </c>
      <c r="BP10" s="110">
        <f t="shared" si="22"/>
        <v>26790910</v>
      </c>
      <c r="BQ10" s="110">
        <f t="shared" si="22"/>
        <v>5065174</v>
      </c>
      <c r="BR10" s="110">
        <f t="shared" si="22"/>
        <v>3380556</v>
      </c>
      <c r="BS10" s="110">
        <f t="shared" si="22"/>
        <v>760028</v>
      </c>
      <c r="BT10" s="110">
        <f t="shared" si="22"/>
        <v>741115</v>
      </c>
      <c r="BU10" s="110">
        <f t="shared" si="22"/>
        <v>183475</v>
      </c>
      <c r="BV10" s="110">
        <f t="shared" si="22"/>
        <v>7371391</v>
      </c>
      <c r="BW10" s="110">
        <f t="shared" si="22"/>
        <v>816660</v>
      </c>
      <c r="BX10" s="110">
        <f t="shared" si="22"/>
        <v>6087841</v>
      </c>
      <c r="BY10" s="110">
        <f t="shared" si="22"/>
        <v>466890</v>
      </c>
      <c r="BZ10" s="110">
        <f t="shared" si="22"/>
        <v>17728</v>
      </c>
      <c r="CA10" s="110">
        <f t="shared" si="22"/>
        <v>14336617</v>
      </c>
      <c r="CB10" s="110">
        <f t="shared" si="22"/>
        <v>7066767</v>
      </c>
      <c r="CC10" s="110">
        <f t="shared" si="22"/>
        <v>6631613</v>
      </c>
      <c r="CD10" s="110">
        <f t="shared" si="22"/>
        <v>470793</v>
      </c>
      <c r="CE10" s="110">
        <f t="shared" si="22"/>
        <v>167444</v>
      </c>
      <c r="CF10" s="111">
        <f t="shared" si="22"/>
        <v>7188564</v>
      </c>
      <c r="CG10" s="110">
        <f t="shared" si="22"/>
        <v>0</v>
      </c>
      <c r="CH10" s="110">
        <f t="shared" si="22"/>
        <v>1135889</v>
      </c>
      <c r="CI10" s="110">
        <f t="shared" si="22"/>
        <v>44582639</v>
      </c>
    </row>
    <row r="11" spans="1:87" s="112" customFormat="1" ht="12" customHeight="1">
      <c r="A11" s="108" t="s">
        <v>386</v>
      </c>
      <c r="B11" s="109" t="s">
        <v>390</v>
      </c>
      <c r="C11" s="108" t="s">
        <v>391</v>
      </c>
      <c r="D11" s="110">
        <f t="shared" si="0"/>
        <v>4692587</v>
      </c>
      <c r="E11" s="110">
        <f t="shared" si="1"/>
        <v>4689410</v>
      </c>
      <c r="F11" s="110">
        <v>0</v>
      </c>
      <c r="G11" s="110">
        <v>4659873</v>
      </c>
      <c r="H11" s="110">
        <v>29537</v>
      </c>
      <c r="I11" s="110">
        <v>0</v>
      </c>
      <c r="J11" s="110">
        <v>3177</v>
      </c>
      <c r="K11" s="110">
        <v>2362622</v>
      </c>
      <c r="L11" s="110">
        <f t="shared" si="2"/>
        <v>11649453</v>
      </c>
      <c r="M11" s="110">
        <f t="shared" si="3"/>
        <v>1699047</v>
      </c>
      <c r="N11" s="110">
        <v>861153</v>
      </c>
      <c r="O11" s="110">
        <v>251771</v>
      </c>
      <c r="P11" s="110">
        <v>525711</v>
      </c>
      <c r="Q11" s="110">
        <v>60412</v>
      </c>
      <c r="R11" s="110">
        <f t="shared" si="4"/>
        <v>2439117</v>
      </c>
      <c r="S11" s="110">
        <v>118674</v>
      </c>
      <c r="T11" s="110">
        <v>2076171</v>
      </c>
      <c r="U11" s="110">
        <v>244272</v>
      </c>
      <c r="V11" s="110">
        <v>0</v>
      </c>
      <c r="W11" s="110">
        <f t="shared" si="5"/>
        <v>7503927</v>
      </c>
      <c r="X11" s="110">
        <v>3345989</v>
      </c>
      <c r="Y11" s="110">
        <v>3807580</v>
      </c>
      <c r="Z11" s="110">
        <v>219965</v>
      </c>
      <c r="AA11" s="110">
        <v>130393</v>
      </c>
      <c r="AB11" s="110">
        <v>2334638</v>
      </c>
      <c r="AC11" s="110">
        <v>7362</v>
      </c>
      <c r="AD11" s="110">
        <v>466783</v>
      </c>
      <c r="AE11" s="110">
        <f t="shared" si="6"/>
        <v>16808823</v>
      </c>
      <c r="AF11" s="110">
        <f t="shared" si="7"/>
        <v>46265</v>
      </c>
      <c r="AG11" s="110">
        <f t="shared" si="8"/>
        <v>46265</v>
      </c>
      <c r="AH11" s="110">
        <v>0</v>
      </c>
      <c r="AI11" s="110">
        <v>43465</v>
      </c>
      <c r="AJ11" s="110">
        <v>0</v>
      </c>
      <c r="AK11" s="110">
        <v>2800</v>
      </c>
      <c r="AL11" s="110">
        <v>0</v>
      </c>
      <c r="AM11" s="110">
        <v>0</v>
      </c>
      <c r="AN11" s="110">
        <f t="shared" si="9"/>
        <v>3036500</v>
      </c>
      <c r="AO11" s="110">
        <f t="shared" si="10"/>
        <v>511421</v>
      </c>
      <c r="AP11" s="110">
        <v>450174</v>
      </c>
      <c r="AQ11" s="110">
        <v>0</v>
      </c>
      <c r="AR11" s="110">
        <v>61247</v>
      </c>
      <c r="AS11" s="110">
        <v>0</v>
      </c>
      <c r="AT11" s="110">
        <f t="shared" si="11"/>
        <v>1734565</v>
      </c>
      <c r="AU11" s="110">
        <v>0</v>
      </c>
      <c r="AV11" s="110">
        <v>1728840</v>
      </c>
      <c r="AW11" s="110">
        <v>5725</v>
      </c>
      <c r="AX11" s="110">
        <v>0</v>
      </c>
      <c r="AY11" s="110">
        <f t="shared" si="12"/>
        <v>790514</v>
      </c>
      <c r="AZ11" s="110">
        <v>15955</v>
      </c>
      <c r="BA11" s="110">
        <v>702309</v>
      </c>
      <c r="BB11" s="110">
        <v>5717</v>
      </c>
      <c r="BC11" s="110">
        <v>66533</v>
      </c>
      <c r="BD11" s="110">
        <v>2003478</v>
      </c>
      <c r="BE11" s="110">
        <v>0</v>
      </c>
      <c r="BF11" s="110">
        <v>34052</v>
      </c>
      <c r="BG11" s="110">
        <f t="shared" si="13"/>
        <v>3116817</v>
      </c>
      <c r="BH11" s="110">
        <f t="shared" ref="BH11:BO11" si="23">SUM(D11,AF11)</f>
        <v>4738852</v>
      </c>
      <c r="BI11" s="110">
        <f t="shared" si="23"/>
        <v>4735675</v>
      </c>
      <c r="BJ11" s="110">
        <f t="shared" si="23"/>
        <v>0</v>
      </c>
      <c r="BK11" s="110">
        <f t="shared" si="23"/>
        <v>4703338</v>
      </c>
      <c r="BL11" s="110">
        <f t="shared" si="23"/>
        <v>29537</v>
      </c>
      <c r="BM11" s="110">
        <f t="shared" si="23"/>
        <v>2800</v>
      </c>
      <c r="BN11" s="110">
        <f t="shared" si="23"/>
        <v>3177</v>
      </c>
      <c r="BO11" s="111">
        <f t="shared" si="23"/>
        <v>2362622</v>
      </c>
      <c r="BP11" s="110">
        <f t="shared" ref="BP11:BW11" si="24">SUM(L11,AN11)</f>
        <v>14685953</v>
      </c>
      <c r="BQ11" s="110">
        <f t="shared" si="24"/>
        <v>2210468</v>
      </c>
      <c r="BR11" s="110">
        <f t="shared" si="24"/>
        <v>1311327</v>
      </c>
      <c r="BS11" s="110">
        <f t="shared" si="24"/>
        <v>251771</v>
      </c>
      <c r="BT11" s="110">
        <f t="shared" si="24"/>
        <v>586958</v>
      </c>
      <c r="BU11" s="110">
        <f t="shared" si="24"/>
        <v>60412</v>
      </c>
      <c r="BV11" s="110">
        <f t="shared" si="24"/>
        <v>4173682</v>
      </c>
      <c r="BW11" s="110">
        <f t="shared" si="24"/>
        <v>118674</v>
      </c>
      <c r="BX11" s="110">
        <f>SUM(T11,AV11)</f>
        <v>3805011</v>
      </c>
      <c r="BY11" s="110">
        <f>SUM(U11,AW11)</f>
        <v>249997</v>
      </c>
      <c r="BZ11" s="110">
        <f>SUM(V11,AX11)</f>
        <v>0</v>
      </c>
      <c r="CA11" s="110">
        <f t="shared" ref="CA11:CI11" si="25">SUM(W11,AY11)</f>
        <v>8294441</v>
      </c>
      <c r="CB11" s="110">
        <f t="shared" si="25"/>
        <v>3361944</v>
      </c>
      <c r="CC11" s="110">
        <f t="shared" si="25"/>
        <v>4509889</v>
      </c>
      <c r="CD11" s="110">
        <f t="shared" si="25"/>
        <v>225682</v>
      </c>
      <c r="CE11" s="110">
        <f t="shared" si="25"/>
        <v>196926</v>
      </c>
      <c r="CF11" s="111">
        <f t="shared" si="25"/>
        <v>4338116</v>
      </c>
      <c r="CG11" s="110">
        <f t="shared" si="25"/>
        <v>7362</v>
      </c>
      <c r="CH11" s="110">
        <f t="shared" si="25"/>
        <v>500835</v>
      </c>
      <c r="CI11" s="110">
        <f t="shared" si="25"/>
        <v>19925640</v>
      </c>
    </row>
    <row r="12" spans="1:87" s="112" customFormat="1" ht="12" customHeight="1">
      <c r="A12" s="108" t="s">
        <v>400</v>
      </c>
      <c r="B12" s="109" t="s">
        <v>401</v>
      </c>
      <c r="C12" s="108" t="s">
        <v>402</v>
      </c>
      <c r="D12" s="110">
        <f t="shared" si="0"/>
        <v>7882035</v>
      </c>
      <c r="E12" s="110">
        <f t="shared" si="1"/>
        <v>7839423</v>
      </c>
      <c r="F12" s="110">
        <v>0</v>
      </c>
      <c r="G12" s="110">
        <v>7662264</v>
      </c>
      <c r="H12" s="110">
        <v>108909</v>
      </c>
      <c r="I12" s="110">
        <v>68250</v>
      </c>
      <c r="J12" s="110">
        <v>42612</v>
      </c>
      <c r="K12" s="110">
        <v>204964</v>
      </c>
      <c r="L12" s="110">
        <f t="shared" si="2"/>
        <v>10520457</v>
      </c>
      <c r="M12" s="110">
        <f t="shared" si="3"/>
        <v>1560657</v>
      </c>
      <c r="N12" s="110">
        <v>1145077</v>
      </c>
      <c r="O12" s="110">
        <v>132351</v>
      </c>
      <c r="P12" s="110">
        <v>247806</v>
      </c>
      <c r="Q12" s="110">
        <v>35423</v>
      </c>
      <c r="R12" s="110">
        <f t="shared" si="4"/>
        <v>3219895</v>
      </c>
      <c r="S12" s="110">
        <v>86463</v>
      </c>
      <c r="T12" s="110">
        <v>3002755</v>
      </c>
      <c r="U12" s="110">
        <v>130677</v>
      </c>
      <c r="V12" s="110">
        <v>11216</v>
      </c>
      <c r="W12" s="110">
        <f t="shared" si="5"/>
        <v>5727026</v>
      </c>
      <c r="X12" s="110">
        <v>2666845</v>
      </c>
      <c r="Y12" s="110">
        <v>2817165</v>
      </c>
      <c r="Z12" s="110">
        <v>115485</v>
      </c>
      <c r="AA12" s="110">
        <v>127531</v>
      </c>
      <c r="AB12" s="110">
        <v>4074653</v>
      </c>
      <c r="AC12" s="110">
        <v>1663</v>
      </c>
      <c r="AD12" s="110">
        <v>385123</v>
      </c>
      <c r="AE12" s="110">
        <f t="shared" si="6"/>
        <v>18787615</v>
      </c>
      <c r="AF12" s="110">
        <f t="shared" si="7"/>
        <v>1172311</v>
      </c>
      <c r="AG12" s="110">
        <f t="shared" si="8"/>
        <v>1154253</v>
      </c>
      <c r="AH12" s="110">
        <v>0</v>
      </c>
      <c r="AI12" s="110">
        <v>1154253</v>
      </c>
      <c r="AJ12" s="110">
        <v>0</v>
      </c>
      <c r="AK12" s="110">
        <v>0</v>
      </c>
      <c r="AL12" s="110">
        <v>18058</v>
      </c>
      <c r="AM12" s="110">
        <v>64737</v>
      </c>
      <c r="AN12" s="110">
        <f t="shared" si="9"/>
        <v>1907436</v>
      </c>
      <c r="AO12" s="110">
        <f t="shared" si="10"/>
        <v>506522</v>
      </c>
      <c r="AP12" s="110">
        <v>354771</v>
      </c>
      <c r="AQ12" s="110">
        <v>98932</v>
      </c>
      <c r="AR12" s="110">
        <v>52819</v>
      </c>
      <c r="AS12" s="110">
        <v>0</v>
      </c>
      <c r="AT12" s="110">
        <f t="shared" si="11"/>
        <v>598134</v>
      </c>
      <c r="AU12" s="110">
        <v>21371</v>
      </c>
      <c r="AV12" s="110">
        <v>576763</v>
      </c>
      <c r="AW12" s="110">
        <v>0</v>
      </c>
      <c r="AX12" s="110">
        <v>10970</v>
      </c>
      <c r="AY12" s="110">
        <f t="shared" si="12"/>
        <v>791810</v>
      </c>
      <c r="AZ12" s="110">
        <v>175606</v>
      </c>
      <c r="BA12" s="110">
        <v>581092</v>
      </c>
      <c r="BB12" s="110">
        <v>27618</v>
      </c>
      <c r="BC12" s="110">
        <v>7494</v>
      </c>
      <c r="BD12" s="110">
        <v>1363229</v>
      </c>
      <c r="BE12" s="110">
        <v>0</v>
      </c>
      <c r="BF12" s="110">
        <v>86753</v>
      </c>
      <c r="BG12" s="110">
        <f t="shared" si="13"/>
        <v>3166500</v>
      </c>
      <c r="BH12" s="110">
        <f t="shared" ref="BH12:BP12" si="26">SUM(D12,AF12)</f>
        <v>9054346</v>
      </c>
      <c r="BI12" s="110">
        <f t="shared" si="26"/>
        <v>8993676</v>
      </c>
      <c r="BJ12" s="110">
        <f t="shared" si="26"/>
        <v>0</v>
      </c>
      <c r="BK12" s="110">
        <f t="shared" si="26"/>
        <v>8816517</v>
      </c>
      <c r="BL12" s="110">
        <f t="shared" si="26"/>
        <v>108909</v>
      </c>
      <c r="BM12" s="110">
        <f t="shared" si="26"/>
        <v>68250</v>
      </c>
      <c r="BN12" s="110">
        <f t="shared" si="26"/>
        <v>60670</v>
      </c>
      <c r="BO12" s="111">
        <f t="shared" si="26"/>
        <v>269701</v>
      </c>
      <c r="BP12" s="110">
        <f t="shared" si="26"/>
        <v>12427893</v>
      </c>
      <c r="BQ12" s="110">
        <f t="shared" ref="BQ12:BZ12" si="27">SUM(M12,AO12)</f>
        <v>2067179</v>
      </c>
      <c r="BR12" s="110">
        <f t="shared" si="27"/>
        <v>1499848</v>
      </c>
      <c r="BS12" s="110">
        <f t="shared" si="27"/>
        <v>231283</v>
      </c>
      <c r="BT12" s="110">
        <f t="shared" si="27"/>
        <v>300625</v>
      </c>
      <c r="BU12" s="110">
        <f t="shared" si="27"/>
        <v>35423</v>
      </c>
      <c r="BV12" s="110">
        <f t="shared" si="27"/>
        <v>3818029</v>
      </c>
      <c r="BW12" s="110">
        <f t="shared" si="27"/>
        <v>107834</v>
      </c>
      <c r="BX12" s="110">
        <f t="shared" si="27"/>
        <v>3579518</v>
      </c>
      <c r="BY12" s="110">
        <f t="shared" si="27"/>
        <v>130677</v>
      </c>
      <c r="BZ12" s="110">
        <f t="shared" si="27"/>
        <v>22186</v>
      </c>
      <c r="CA12" s="110">
        <f t="shared" ref="CA12:CI12" si="28">SUM(W12,AY12)</f>
        <v>6518836</v>
      </c>
      <c r="CB12" s="110">
        <f t="shared" si="28"/>
        <v>2842451</v>
      </c>
      <c r="CC12" s="110">
        <f t="shared" si="28"/>
        <v>3398257</v>
      </c>
      <c r="CD12" s="110">
        <f t="shared" si="28"/>
        <v>143103</v>
      </c>
      <c r="CE12" s="110">
        <f t="shared" si="28"/>
        <v>135025</v>
      </c>
      <c r="CF12" s="111">
        <f t="shared" si="28"/>
        <v>5437882</v>
      </c>
      <c r="CG12" s="110">
        <f t="shared" si="28"/>
        <v>1663</v>
      </c>
      <c r="CH12" s="110">
        <f t="shared" si="28"/>
        <v>471876</v>
      </c>
      <c r="CI12" s="110">
        <f t="shared" si="28"/>
        <v>21954115</v>
      </c>
    </row>
    <row r="13" spans="1:87" s="112" customFormat="1" ht="12" customHeight="1">
      <c r="A13" s="108" t="s">
        <v>403</v>
      </c>
      <c r="B13" s="109" t="s">
        <v>404</v>
      </c>
      <c r="C13" s="108" t="s">
        <v>325</v>
      </c>
      <c r="D13" s="110">
        <f t="shared" si="0"/>
        <v>8025200</v>
      </c>
      <c r="E13" s="110">
        <f t="shared" si="1"/>
        <v>7909947</v>
      </c>
      <c r="F13" s="110">
        <v>464995</v>
      </c>
      <c r="G13" s="110">
        <v>6677955</v>
      </c>
      <c r="H13" s="110">
        <v>766997</v>
      </c>
      <c r="I13" s="110">
        <v>0</v>
      </c>
      <c r="J13" s="110">
        <v>115253</v>
      </c>
      <c r="K13" s="110">
        <v>340967</v>
      </c>
      <c r="L13" s="110">
        <f t="shared" si="2"/>
        <v>20304798</v>
      </c>
      <c r="M13" s="110">
        <f t="shared" si="3"/>
        <v>2748619</v>
      </c>
      <c r="N13" s="110">
        <v>1936054</v>
      </c>
      <c r="O13" s="110">
        <v>81990</v>
      </c>
      <c r="P13" s="110">
        <v>613822</v>
      </c>
      <c r="Q13" s="110">
        <v>116753</v>
      </c>
      <c r="R13" s="110">
        <f t="shared" si="4"/>
        <v>5555290</v>
      </c>
      <c r="S13" s="110">
        <v>72865</v>
      </c>
      <c r="T13" s="110">
        <v>4773589</v>
      </c>
      <c r="U13" s="110">
        <v>708836</v>
      </c>
      <c r="V13" s="110">
        <v>23935</v>
      </c>
      <c r="W13" s="110">
        <f t="shared" si="5"/>
        <v>11950201</v>
      </c>
      <c r="X13" s="110">
        <v>5885281</v>
      </c>
      <c r="Y13" s="110">
        <v>4952995</v>
      </c>
      <c r="Z13" s="110">
        <v>1049005</v>
      </c>
      <c r="AA13" s="110">
        <v>62920</v>
      </c>
      <c r="AB13" s="110">
        <v>6809254</v>
      </c>
      <c r="AC13" s="110">
        <v>26753</v>
      </c>
      <c r="AD13" s="110">
        <v>1257112</v>
      </c>
      <c r="AE13" s="110">
        <f t="shared" si="6"/>
        <v>29587110</v>
      </c>
      <c r="AF13" s="110">
        <f t="shared" si="7"/>
        <v>670152</v>
      </c>
      <c r="AG13" s="110">
        <f t="shared" si="8"/>
        <v>620251</v>
      </c>
      <c r="AH13" s="110">
        <v>0</v>
      </c>
      <c r="AI13" s="110">
        <v>396093</v>
      </c>
      <c r="AJ13" s="110">
        <v>224158</v>
      </c>
      <c r="AK13" s="110">
        <v>0</v>
      </c>
      <c r="AL13" s="110">
        <v>49901</v>
      </c>
      <c r="AM13" s="110">
        <v>4468</v>
      </c>
      <c r="AN13" s="110">
        <f t="shared" si="9"/>
        <v>3543836</v>
      </c>
      <c r="AO13" s="110">
        <f t="shared" si="10"/>
        <v>856569</v>
      </c>
      <c r="AP13" s="110">
        <v>480366</v>
      </c>
      <c r="AQ13" s="110">
        <v>182023</v>
      </c>
      <c r="AR13" s="110">
        <v>194180</v>
      </c>
      <c r="AS13" s="110">
        <v>0</v>
      </c>
      <c r="AT13" s="110">
        <f t="shared" si="11"/>
        <v>1723857</v>
      </c>
      <c r="AU13" s="110">
        <v>30717</v>
      </c>
      <c r="AV13" s="110">
        <v>1377653</v>
      </c>
      <c r="AW13" s="110">
        <v>315487</v>
      </c>
      <c r="AX13" s="110">
        <v>7808</v>
      </c>
      <c r="AY13" s="110">
        <f t="shared" si="12"/>
        <v>946644</v>
      </c>
      <c r="AZ13" s="110">
        <v>195451</v>
      </c>
      <c r="BA13" s="110">
        <v>642956</v>
      </c>
      <c r="BB13" s="110">
        <v>90545</v>
      </c>
      <c r="BC13" s="110">
        <v>17692</v>
      </c>
      <c r="BD13" s="110">
        <v>1843721</v>
      </c>
      <c r="BE13" s="110">
        <v>8958</v>
      </c>
      <c r="BF13" s="110">
        <v>445738</v>
      </c>
      <c r="BG13" s="110">
        <f t="shared" si="13"/>
        <v>4659726</v>
      </c>
      <c r="BH13" s="110">
        <f t="shared" ref="BH13:BO13" si="29">SUM(D13,AF13)</f>
        <v>8695352</v>
      </c>
      <c r="BI13" s="110">
        <f t="shared" si="29"/>
        <v>8530198</v>
      </c>
      <c r="BJ13" s="110">
        <f t="shared" si="29"/>
        <v>464995</v>
      </c>
      <c r="BK13" s="110">
        <f t="shared" si="29"/>
        <v>7074048</v>
      </c>
      <c r="BL13" s="110">
        <f t="shared" si="29"/>
        <v>991155</v>
      </c>
      <c r="BM13" s="110">
        <f t="shared" si="29"/>
        <v>0</v>
      </c>
      <c r="BN13" s="110">
        <f t="shared" si="29"/>
        <v>165154</v>
      </c>
      <c r="BO13" s="111">
        <f t="shared" si="29"/>
        <v>345435</v>
      </c>
      <c r="BP13" s="110">
        <f t="shared" ref="BP13:BW13" si="30">SUM(L13,AN13)</f>
        <v>23848634</v>
      </c>
      <c r="BQ13" s="110">
        <f t="shared" si="30"/>
        <v>3605188</v>
      </c>
      <c r="BR13" s="110">
        <f t="shared" si="30"/>
        <v>2416420</v>
      </c>
      <c r="BS13" s="110">
        <f t="shared" si="30"/>
        <v>264013</v>
      </c>
      <c r="BT13" s="110">
        <f t="shared" si="30"/>
        <v>808002</v>
      </c>
      <c r="BU13" s="110">
        <f t="shared" si="30"/>
        <v>116753</v>
      </c>
      <c r="BV13" s="110">
        <f t="shared" si="30"/>
        <v>7279147</v>
      </c>
      <c r="BW13" s="110">
        <f t="shared" si="30"/>
        <v>103582</v>
      </c>
      <c r="BX13" s="110">
        <f>SUM(T13,AV13)</f>
        <v>6151242</v>
      </c>
      <c r="BY13" s="110">
        <f>SUM(U13,AW13)</f>
        <v>1024323</v>
      </c>
      <c r="BZ13" s="110">
        <f>SUM(V13,AX13)</f>
        <v>31743</v>
      </c>
      <c r="CA13" s="110">
        <f t="shared" ref="CA13:CI13" si="31">SUM(W13,AY13)</f>
        <v>12896845</v>
      </c>
      <c r="CB13" s="110">
        <f t="shared" si="31"/>
        <v>6080732</v>
      </c>
      <c r="CC13" s="110">
        <f t="shared" si="31"/>
        <v>5595951</v>
      </c>
      <c r="CD13" s="110">
        <f t="shared" si="31"/>
        <v>1139550</v>
      </c>
      <c r="CE13" s="110">
        <f t="shared" si="31"/>
        <v>80612</v>
      </c>
      <c r="CF13" s="111">
        <f t="shared" si="31"/>
        <v>8652975</v>
      </c>
      <c r="CG13" s="110">
        <f t="shared" si="31"/>
        <v>35711</v>
      </c>
      <c r="CH13" s="110">
        <f t="shared" si="31"/>
        <v>1702850</v>
      </c>
      <c r="CI13" s="110">
        <f t="shared" si="31"/>
        <v>34246836</v>
      </c>
    </row>
    <row r="14" spans="1:87" s="112" customFormat="1" ht="12" customHeight="1">
      <c r="A14" s="108" t="s">
        <v>409</v>
      </c>
      <c r="B14" s="109" t="s">
        <v>412</v>
      </c>
      <c r="C14" s="108" t="s">
        <v>413</v>
      </c>
      <c r="D14" s="110">
        <f t="shared" si="0"/>
        <v>7848764</v>
      </c>
      <c r="E14" s="110">
        <f t="shared" si="1"/>
        <v>7803589</v>
      </c>
      <c r="F14" s="110">
        <v>584847</v>
      </c>
      <c r="G14" s="110">
        <v>4768193</v>
      </c>
      <c r="H14" s="110">
        <v>43105</v>
      </c>
      <c r="I14" s="110">
        <v>2407444</v>
      </c>
      <c r="J14" s="110">
        <v>45175</v>
      </c>
      <c r="K14" s="110">
        <v>1501478</v>
      </c>
      <c r="L14" s="110">
        <f t="shared" si="2"/>
        <v>32044506</v>
      </c>
      <c r="M14" s="110">
        <f t="shared" si="3"/>
        <v>4532876</v>
      </c>
      <c r="N14" s="110">
        <v>2722412</v>
      </c>
      <c r="O14" s="110">
        <v>1053666</v>
      </c>
      <c r="P14" s="110">
        <v>685378</v>
      </c>
      <c r="Q14" s="110">
        <v>71420</v>
      </c>
      <c r="R14" s="110">
        <f t="shared" si="4"/>
        <v>6710768</v>
      </c>
      <c r="S14" s="110">
        <v>778499</v>
      </c>
      <c r="T14" s="110">
        <v>5672281</v>
      </c>
      <c r="U14" s="110">
        <v>259988</v>
      </c>
      <c r="V14" s="110">
        <v>40650</v>
      </c>
      <c r="W14" s="110">
        <f t="shared" si="5"/>
        <v>20739956</v>
      </c>
      <c r="X14" s="110">
        <v>6572108</v>
      </c>
      <c r="Y14" s="110">
        <v>10573102</v>
      </c>
      <c r="Z14" s="110">
        <v>1809150</v>
      </c>
      <c r="AA14" s="110">
        <v>1785596</v>
      </c>
      <c r="AB14" s="110">
        <v>10113766</v>
      </c>
      <c r="AC14" s="110">
        <v>20256</v>
      </c>
      <c r="AD14" s="110">
        <v>1444416</v>
      </c>
      <c r="AE14" s="110">
        <f t="shared" si="6"/>
        <v>41337686</v>
      </c>
      <c r="AF14" s="110">
        <f t="shared" si="7"/>
        <v>434888</v>
      </c>
      <c r="AG14" s="110">
        <f t="shared" si="8"/>
        <v>420725</v>
      </c>
      <c r="AH14" s="110">
        <v>0</v>
      </c>
      <c r="AI14" s="110">
        <v>369935</v>
      </c>
      <c r="AJ14" s="110">
        <v>50790</v>
      </c>
      <c r="AK14" s="110">
        <v>0</v>
      </c>
      <c r="AL14" s="110">
        <v>14163</v>
      </c>
      <c r="AM14" s="110">
        <v>15780</v>
      </c>
      <c r="AN14" s="110">
        <f t="shared" si="9"/>
        <v>4756860</v>
      </c>
      <c r="AO14" s="110">
        <f t="shared" si="10"/>
        <v>1309842</v>
      </c>
      <c r="AP14" s="110">
        <v>881024</v>
      </c>
      <c r="AQ14" s="110">
        <v>45154</v>
      </c>
      <c r="AR14" s="110">
        <v>383664</v>
      </c>
      <c r="AS14" s="110">
        <v>0</v>
      </c>
      <c r="AT14" s="110">
        <f t="shared" si="11"/>
        <v>1972348</v>
      </c>
      <c r="AU14" s="110">
        <v>8122</v>
      </c>
      <c r="AV14" s="110">
        <v>1964223</v>
      </c>
      <c r="AW14" s="110">
        <v>3</v>
      </c>
      <c r="AX14" s="110">
        <v>0</v>
      </c>
      <c r="AY14" s="110">
        <f t="shared" si="12"/>
        <v>1470545</v>
      </c>
      <c r="AZ14" s="110">
        <v>388496</v>
      </c>
      <c r="BA14" s="110">
        <v>973039</v>
      </c>
      <c r="BB14" s="110">
        <v>61226</v>
      </c>
      <c r="BC14" s="110">
        <v>47784</v>
      </c>
      <c r="BD14" s="110">
        <v>2151856</v>
      </c>
      <c r="BE14" s="110">
        <v>4125</v>
      </c>
      <c r="BF14" s="110">
        <v>622350</v>
      </c>
      <c r="BG14" s="110">
        <f t="shared" si="13"/>
        <v>5814098</v>
      </c>
      <c r="BH14" s="110">
        <f t="shared" ref="BH14:BO14" si="32">SUM(D14,AF14)</f>
        <v>8283652</v>
      </c>
      <c r="BI14" s="110">
        <f t="shared" si="32"/>
        <v>8224314</v>
      </c>
      <c r="BJ14" s="110">
        <f t="shared" si="32"/>
        <v>584847</v>
      </c>
      <c r="BK14" s="110">
        <f t="shared" si="32"/>
        <v>5138128</v>
      </c>
      <c r="BL14" s="110">
        <f t="shared" si="32"/>
        <v>93895</v>
      </c>
      <c r="BM14" s="110">
        <f t="shared" si="32"/>
        <v>2407444</v>
      </c>
      <c r="BN14" s="110">
        <f t="shared" si="32"/>
        <v>59338</v>
      </c>
      <c r="BO14" s="111">
        <f t="shared" si="32"/>
        <v>1517258</v>
      </c>
      <c r="BP14" s="110">
        <f t="shared" ref="BP14:CE14" si="33">SUM(L14,AN14)</f>
        <v>36801366</v>
      </c>
      <c r="BQ14" s="110">
        <f t="shared" si="33"/>
        <v>5842718</v>
      </c>
      <c r="BR14" s="110">
        <f t="shared" si="33"/>
        <v>3603436</v>
      </c>
      <c r="BS14" s="110">
        <f t="shared" si="33"/>
        <v>1098820</v>
      </c>
      <c r="BT14" s="110">
        <f t="shared" si="33"/>
        <v>1069042</v>
      </c>
      <c r="BU14" s="110">
        <f t="shared" si="33"/>
        <v>71420</v>
      </c>
      <c r="BV14" s="110">
        <f t="shared" si="33"/>
        <v>8683116</v>
      </c>
      <c r="BW14" s="110">
        <f t="shared" si="33"/>
        <v>786621</v>
      </c>
      <c r="BX14" s="110">
        <f t="shared" si="33"/>
        <v>7636504</v>
      </c>
      <c r="BY14" s="110">
        <f t="shared" si="33"/>
        <v>259991</v>
      </c>
      <c r="BZ14" s="110">
        <f t="shared" si="33"/>
        <v>40650</v>
      </c>
      <c r="CA14" s="110">
        <f t="shared" si="33"/>
        <v>22210501</v>
      </c>
      <c r="CB14" s="110">
        <f t="shared" si="33"/>
        <v>6960604</v>
      </c>
      <c r="CC14" s="110">
        <f t="shared" si="33"/>
        <v>11546141</v>
      </c>
      <c r="CD14" s="110">
        <f t="shared" si="33"/>
        <v>1870376</v>
      </c>
      <c r="CE14" s="110">
        <f t="shared" si="33"/>
        <v>1833380</v>
      </c>
      <c r="CF14" s="111">
        <f t="shared" ref="CF14:CI15" si="34">SUM(AB14,BD14)</f>
        <v>12265622</v>
      </c>
      <c r="CG14" s="110">
        <f t="shared" si="34"/>
        <v>24381</v>
      </c>
      <c r="CH14" s="110">
        <f t="shared" si="34"/>
        <v>2066766</v>
      </c>
      <c r="CI14" s="110">
        <f t="shared" si="34"/>
        <v>47151784</v>
      </c>
    </row>
    <row r="15" spans="1:87" s="112" customFormat="1" ht="12" customHeight="1">
      <c r="A15" s="108" t="s">
        <v>415</v>
      </c>
      <c r="B15" s="109" t="s">
        <v>420</v>
      </c>
      <c r="C15" s="108" t="s">
        <v>421</v>
      </c>
      <c r="D15" s="110">
        <f t="shared" si="0"/>
        <v>5295771</v>
      </c>
      <c r="E15" s="110">
        <f t="shared" si="1"/>
        <v>4671126</v>
      </c>
      <c r="F15" s="110">
        <v>0</v>
      </c>
      <c r="G15" s="110">
        <v>2510235</v>
      </c>
      <c r="H15" s="110">
        <v>1935292</v>
      </c>
      <c r="I15" s="110">
        <v>225599</v>
      </c>
      <c r="J15" s="110">
        <v>624645</v>
      </c>
      <c r="K15" s="110">
        <v>1539654</v>
      </c>
      <c r="L15" s="110">
        <f t="shared" si="2"/>
        <v>19899363</v>
      </c>
      <c r="M15" s="110">
        <f t="shared" si="3"/>
        <v>2546112</v>
      </c>
      <c r="N15" s="110">
        <v>1471300</v>
      </c>
      <c r="O15" s="110">
        <v>374186</v>
      </c>
      <c r="P15" s="110">
        <v>652232</v>
      </c>
      <c r="Q15" s="110">
        <v>48394</v>
      </c>
      <c r="R15" s="110">
        <f t="shared" si="4"/>
        <v>3249152</v>
      </c>
      <c r="S15" s="110">
        <v>185872</v>
      </c>
      <c r="T15" s="110">
        <v>2849427</v>
      </c>
      <c r="U15" s="110">
        <v>213853</v>
      </c>
      <c r="V15" s="110">
        <v>24243</v>
      </c>
      <c r="W15" s="110">
        <f t="shared" si="5"/>
        <v>14019172</v>
      </c>
      <c r="X15" s="110">
        <v>5237429</v>
      </c>
      <c r="Y15" s="110">
        <v>6433555</v>
      </c>
      <c r="Z15" s="110">
        <v>932261</v>
      </c>
      <c r="AA15" s="110">
        <v>1415927</v>
      </c>
      <c r="AB15" s="110">
        <v>3342351</v>
      </c>
      <c r="AC15" s="110">
        <v>60684</v>
      </c>
      <c r="AD15" s="110">
        <v>682878</v>
      </c>
      <c r="AE15" s="110">
        <f t="shared" si="6"/>
        <v>25878012</v>
      </c>
      <c r="AF15" s="110">
        <f t="shared" si="7"/>
        <v>118773</v>
      </c>
      <c r="AG15" s="110">
        <f t="shared" si="8"/>
        <v>73988</v>
      </c>
      <c r="AH15" s="110">
        <v>0</v>
      </c>
      <c r="AI15" s="110">
        <v>70016</v>
      </c>
      <c r="AJ15" s="110">
        <v>0</v>
      </c>
      <c r="AK15" s="110">
        <v>3972</v>
      </c>
      <c r="AL15" s="110">
        <v>44785</v>
      </c>
      <c r="AM15" s="110">
        <v>48677</v>
      </c>
      <c r="AN15" s="110">
        <f t="shared" si="9"/>
        <v>3374014</v>
      </c>
      <c r="AO15" s="110">
        <f t="shared" si="10"/>
        <v>750883</v>
      </c>
      <c r="AP15" s="110">
        <v>304295</v>
      </c>
      <c r="AQ15" s="110">
        <v>303564</v>
      </c>
      <c r="AR15" s="110">
        <v>143024</v>
      </c>
      <c r="AS15" s="110">
        <v>0</v>
      </c>
      <c r="AT15" s="110">
        <f t="shared" si="11"/>
        <v>1279472</v>
      </c>
      <c r="AU15" s="110">
        <v>214583</v>
      </c>
      <c r="AV15" s="110">
        <v>1064889</v>
      </c>
      <c r="AW15" s="110">
        <v>0</v>
      </c>
      <c r="AX15" s="110">
        <v>6962</v>
      </c>
      <c r="AY15" s="110">
        <f t="shared" si="12"/>
        <v>1335749</v>
      </c>
      <c r="AZ15" s="110">
        <v>141541</v>
      </c>
      <c r="BA15" s="110">
        <v>957859</v>
      </c>
      <c r="BB15" s="110">
        <v>19217</v>
      </c>
      <c r="BC15" s="110">
        <v>217132</v>
      </c>
      <c r="BD15" s="110">
        <v>1438066</v>
      </c>
      <c r="BE15" s="110">
        <v>948</v>
      </c>
      <c r="BF15" s="110">
        <v>122374</v>
      </c>
      <c r="BG15" s="110">
        <f t="shared" si="13"/>
        <v>3615161</v>
      </c>
      <c r="BH15" s="110">
        <f t="shared" ref="BH15:BM15" si="35">SUM(D15,AF15)</f>
        <v>5414544</v>
      </c>
      <c r="BI15" s="110">
        <f t="shared" si="35"/>
        <v>4745114</v>
      </c>
      <c r="BJ15" s="110">
        <f t="shared" si="35"/>
        <v>0</v>
      </c>
      <c r="BK15" s="110">
        <f t="shared" si="35"/>
        <v>2580251</v>
      </c>
      <c r="BL15" s="110">
        <f t="shared" si="35"/>
        <v>1935292</v>
      </c>
      <c r="BM15" s="110">
        <f t="shared" si="35"/>
        <v>229571</v>
      </c>
      <c r="BN15" s="110">
        <f>SUM(J15,AL15)</f>
        <v>669430</v>
      </c>
      <c r="BO15" s="111">
        <f>SUM(K15,AM15)</f>
        <v>1588331</v>
      </c>
      <c r="BP15" s="110">
        <f t="shared" ref="BP15:CE15" si="36">SUM(L15,AN15)</f>
        <v>23273377</v>
      </c>
      <c r="BQ15" s="110">
        <f t="shared" si="36"/>
        <v>3296995</v>
      </c>
      <c r="BR15" s="110">
        <f t="shared" si="36"/>
        <v>1775595</v>
      </c>
      <c r="BS15" s="110">
        <f t="shared" si="36"/>
        <v>677750</v>
      </c>
      <c r="BT15" s="110">
        <f t="shared" si="36"/>
        <v>795256</v>
      </c>
      <c r="BU15" s="110">
        <f t="shared" si="36"/>
        <v>48394</v>
      </c>
      <c r="BV15" s="110">
        <f t="shared" si="36"/>
        <v>4528624</v>
      </c>
      <c r="BW15" s="110">
        <f t="shared" si="36"/>
        <v>400455</v>
      </c>
      <c r="BX15" s="110">
        <f t="shared" si="36"/>
        <v>3914316</v>
      </c>
      <c r="BY15" s="110">
        <f t="shared" si="36"/>
        <v>213853</v>
      </c>
      <c r="BZ15" s="110">
        <f t="shared" si="36"/>
        <v>31205</v>
      </c>
      <c r="CA15" s="110">
        <f t="shared" si="36"/>
        <v>15354921</v>
      </c>
      <c r="CB15" s="110">
        <f t="shared" si="36"/>
        <v>5378970</v>
      </c>
      <c r="CC15" s="110">
        <f t="shared" si="36"/>
        <v>7391414</v>
      </c>
      <c r="CD15" s="110">
        <f t="shared" si="36"/>
        <v>951478</v>
      </c>
      <c r="CE15" s="110">
        <f t="shared" si="36"/>
        <v>1633059</v>
      </c>
      <c r="CF15" s="111">
        <f t="shared" si="34"/>
        <v>4780417</v>
      </c>
      <c r="CG15" s="110">
        <f t="shared" si="34"/>
        <v>61632</v>
      </c>
      <c r="CH15" s="110">
        <f t="shared" si="34"/>
        <v>805252</v>
      </c>
      <c r="CI15" s="110">
        <f t="shared" si="34"/>
        <v>29493173</v>
      </c>
    </row>
    <row r="16" spans="1:87" s="112" customFormat="1" ht="12" customHeight="1">
      <c r="A16" s="108" t="s">
        <v>426</v>
      </c>
      <c r="B16" s="109" t="s">
        <v>427</v>
      </c>
      <c r="C16" s="108" t="s">
        <v>362</v>
      </c>
      <c r="D16" s="110">
        <f t="shared" si="0"/>
        <v>9226914</v>
      </c>
      <c r="E16" s="110">
        <f t="shared" si="1"/>
        <v>9115463</v>
      </c>
      <c r="F16" s="110">
        <v>0</v>
      </c>
      <c r="G16" s="110">
        <v>7890422</v>
      </c>
      <c r="H16" s="110">
        <v>1220051</v>
      </c>
      <c r="I16" s="110">
        <v>4990</v>
      </c>
      <c r="J16" s="110">
        <v>111451</v>
      </c>
      <c r="K16" s="110">
        <v>850893</v>
      </c>
      <c r="L16" s="110">
        <f t="shared" si="2"/>
        <v>20724776</v>
      </c>
      <c r="M16" s="110">
        <f t="shared" si="3"/>
        <v>3593133</v>
      </c>
      <c r="N16" s="110">
        <v>1976130</v>
      </c>
      <c r="O16" s="110">
        <v>687214</v>
      </c>
      <c r="P16" s="110">
        <v>817725</v>
      </c>
      <c r="Q16" s="110">
        <v>112064</v>
      </c>
      <c r="R16" s="110">
        <f t="shared" si="4"/>
        <v>5302123</v>
      </c>
      <c r="S16" s="110">
        <v>173281</v>
      </c>
      <c r="T16" s="110">
        <v>4656453</v>
      </c>
      <c r="U16" s="110">
        <v>472389</v>
      </c>
      <c r="V16" s="110">
        <v>11878</v>
      </c>
      <c r="W16" s="110">
        <f t="shared" si="5"/>
        <v>11809330</v>
      </c>
      <c r="X16" s="110">
        <v>5375227</v>
      </c>
      <c r="Y16" s="110">
        <v>5457701</v>
      </c>
      <c r="Z16" s="110">
        <v>683537</v>
      </c>
      <c r="AA16" s="110">
        <v>292865</v>
      </c>
      <c r="AB16" s="110">
        <v>3127309</v>
      </c>
      <c r="AC16" s="110">
        <v>8312</v>
      </c>
      <c r="AD16" s="110">
        <v>1106674</v>
      </c>
      <c r="AE16" s="110">
        <f t="shared" si="6"/>
        <v>31058364</v>
      </c>
      <c r="AF16" s="110">
        <f t="shared" si="7"/>
        <v>1016475</v>
      </c>
      <c r="AG16" s="110">
        <f t="shared" si="8"/>
        <v>999303</v>
      </c>
      <c r="AH16" s="110">
        <v>0</v>
      </c>
      <c r="AI16" s="110">
        <v>999303</v>
      </c>
      <c r="AJ16" s="110">
        <v>0</v>
      </c>
      <c r="AK16" s="110">
        <v>0</v>
      </c>
      <c r="AL16" s="110">
        <v>17172</v>
      </c>
      <c r="AM16" s="110">
        <v>7398</v>
      </c>
      <c r="AN16" s="110">
        <f t="shared" si="9"/>
        <v>3946893</v>
      </c>
      <c r="AO16" s="110">
        <f t="shared" si="10"/>
        <v>636434</v>
      </c>
      <c r="AP16" s="110">
        <v>412569</v>
      </c>
      <c r="AQ16" s="110">
        <v>24856</v>
      </c>
      <c r="AR16" s="110">
        <v>199009</v>
      </c>
      <c r="AS16" s="110">
        <v>0</v>
      </c>
      <c r="AT16" s="110">
        <f t="shared" si="11"/>
        <v>1679210</v>
      </c>
      <c r="AU16" s="110">
        <v>81130</v>
      </c>
      <c r="AV16" s="110">
        <v>1597537</v>
      </c>
      <c r="AW16" s="110">
        <v>543</v>
      </c>
      <c r="AX16" s="110">
        <v>0</v>
      </c>
      <c r="AY16" s="110">
        <f t="shared" si="12"/>
        <v>1629362</v>
      </c>
      <c r="AZ16" s="110">
        <v>168479</v>
      </c>
      <c r="BA16" s="110">
        <v>1326296</v>
      </c>
      <c r="BB16" s="110">
        <v>40579</v>
      </c>
      <c r="BC16" s="110">
        <v>94008</v>
      </c>
      <c r="BD16" s="110">
        <v>1038167</v>
      </c>
      <c r="BE16" s="110">
        <v>1887</v>
      </c>
      <c r="BF16" s="110">
        <v>129086</v>
      </c>
      <c r="BG16" s="110">
        <f t="shared" si="13"/>
        <v>5092454</v>
      </c>
      <c r="BH16" s="110">
        <f t="shared" ref="BH16:BO16" si="37">SUM(D16,AF16)</f>
        <v>10243389</v>
      </c>
      <c r="BI16" s="110">
        <f t="shared" si="37"/>
        <v>10114766</v>
      </c>
      <c r="BJ16" s="110">
        <f t="shared" si="37"/>
        <v>0</v>
      </c>
      <c r="BK16" s="110">
        <f t="shared" si="37"/>
        <v>8889725</v>
      </c>
      <c r="BL16" s="110">
        <f t="shared" si="37"/>
        <v>1220051</v>
      </c>
      <c r="BM16" s="110">
        <f t="shared" si="37"/>
        <v>4990</v>
      </c>
      <c r="BN16" s="110">
        <f t="shared" si="37"/>
        <v>128623</v>
      </c>
      <c r="BO16" s="111">
        <f t="shared" si="37"/>
        <v>858291</v>
      </c>
      <c r="BP16" s="110">
        <f t="shared" ref="BP16:BW16" si="38">SUM(L16,AN16)</f>
        <v>24671669</v>
      </c>
      <c r="BQ16" s="110">
        <f t="shared" si="38"/>
        <v>4229567</v>
      </c>
      <c r="BR16" s="110">
        <f t="shared" si="38"/>
        <v>2388699</v>
      </c>
      <c r="BS16" s="110">
        <f t="shared" si="38"/>
        <v>712070</v>
      </c>
      <c r="BT16" s="110">
        <f t="shared" si="38"/>
        <v>1016734</v>
      </c>
      <c r="BU16" s="110">
        <f t="shared" si="38"/>
        <v>112064</v>
      </c>
      <c r="BV16" s="110">
        <f t="shared" si="38"/>
        <v>6981333</v>
      </c>
      <c r="BW16" s="110">
        <f t="shared" si="38"/>
        <v>254411</v>
      </c>
      <c r="BX16" s="110">
        <f>SUM(T16,AV16)</f>
        <v>6253990</v>
      </c>
      <c r="BY16" s="110">
        <f>SUM(U16,AW16)</f>
        <v>472932</v>
      </c>
      <c r="BZ16" s="110">
        <f>SUM(V16,AX16)</f>
        <v>11878</v>
      </c>
      <c r="CA16" s="110">
        <f t="shared" ref="CA16:CF16" si="39">SUM(W16,AY16)</f>
        <v>13438692</v>
      </c>
      <c r="CB16" s="110">
        <f t="shared" si="39"/>
        <v>5543706</v>
      </c>
      <c r="CC16" s="110">
        <f t="shared" si="39"/>
        <v>6783997</v>
      </c>
      <c r="CD16" s="110">
        <f t="shared" si="39"/>
        <v>724116</v>
      </c>
      <c r="CE16" s="110">
        <f t="shared" si="39"/>
        <v>386873</v>
      </c>
      <c r="CF16" s="111">
        <f t="shared" si="39"/>
        <v>4165476</v>
      </c>
      <c r="CG16" s="110">
        <f>SUM(AC16,BE16)</f>
        <v>10199</v>
      </c>
      <c r="CH16" s="110">
        <f>SUM(AD16,BF16)</f>
        <v>1235760</v>
      </c>
      <c r="CI16" s="110">
        <f>SUM(AE16,BG16)</f>
        <v>36150818</v>
      </c>
    </row>
    <row r="17" spans="1:87" s="112" customFormat="1" ht="12" customHeight="1">
      <c r="A17" s="108" t="s">
        <v>433</v>
      </c>
      <c r="B17" s="109" t="s">
        <v>434</v>
      </c>
      <c r="C17" s="108" t="s">
        <v>391</v>
      </c>
      <c r="D17" s="110">
        <f t="shared" si="0"/>
        <v>13655928</v>
      </c>
      <c r="E17" s="110">
        <f t="shared" si="1"/>
        <v>12816847</v>
      </c>
      <c r="F17" s="110">
        <v>0</v>
      </c>
      <c r="G17" s="110">
        <v>9342063</v>
      </c>
      <c r="H17" s="110">
        <v>6301</v>
      </c>
      <c r="I17" s="110">
        <v>3468483</v>
      </c>
      <c r="J17" s="110">
        <v>839081</v>
      </c>
      <c r="K17" s="110">
        <v>1729754</v>
      </c>
      <c r="L17" s="110">
        <f t="shared" si="2"/>
        <v>80764577</v>
      </c>
      <c r="M17" s="110">
        <f t="shared" si="3"/>
        <v>14543865</v>
      </c>
      <c r="N17" s="110">
        <v>6595833</v>
      </c>
      <c r="O17" s="110">
        <v>5444535</v>
      </c>
      <c r="P17" s="110">
        <v>2451059</v>
      </c>
      <c r="Q17" s="110">
        <v>52438</v>
      </c>
      <c r="R17" s="110">
        <f t="shared" si="4"/>
        <v>16112587</v>
      </c>
      <c r="S17" s="110">
        <v>715062</v>
      </c>
      <c r="T17" s="110">
        <v>15059382</v>
      </c>
      <c r="U17" s="110">
        <v>338143</v>
      </c>
      <c r="V17" s="110">
        <v>171115</v>
      </c>
      <c r="W17" s="110">
        <f t="shared" si="5"/>
        <v>49890795</v>
      </c>
      <c r="X17" s="110">
        <v>22211810</v>
      </c>
      <c r="Y17" s="110">
        <v>21057786</v>
      </c>
      <c r="Z17" s="110">
        <v>4376348</v>
      </c>
      <c r="AA17" s="110">
        <v>2244851</v>
      </c>
      <c r="AB17" s="110">
        <v>14428426</v>
      </c>
      <c r="AC17" s="110">
        <v>46215</v>
      </c>
      <c r="AD17" s="110">
        <v>4182276</v>
      </c>
      <c r="AE17" s="110">
        <f t="shared" si="6"/>
        <v>98602781</v>
      </c>
      <c r="AF17" s="110">
        <f t="shared" si="7"/>
        <v>1889048</v>
      </c>
      <c r="AG17" s="110">
        <f t="shared" si="8"/>
        <v>1886348</v>
      </c>
      <c r="AH17" s="110">
        <v>0</v>
      </c>
      <c r="AI17" s="110">
        <v>1880501</v>
      </c>
      <c r="AJ17" s="110">
        <v>4</v>
      </c>
      <c r="AK17" s="110">
        <v>5843</v>
      </c>
      <c r="AL17" s="110">
        <v>2700</v>
      </c>
      <c r="AM17" s="110">
        <v>104505</v>
      </c>
      <c r="AN17" s="110">
        <f t="shared" si="9"/>
        <v>6866976</v>
      </c>
      <c r="AO17" s="110">
        <f t="shared" si="10"/>
        <v>1663748</v>
      </c>
      <c r="AP17" s="110">
        <v>1145778</v>
      </c>
      <c r="AQ17" s="110">
        <v>0</v>
      </c>
      <c r="AR17" s="110">
        <v>517970</v>
      </c>
      <c r="AS17" s="110">
        <v>0</v>
      </c>
      <c r="AT17" s="110">
        <f t="shared" si="11"/>
        <v>2178855</v>
      </c>
      <c r="AU17" s="110">
        <v>57921</v>
      </c>
      <c r="AV17" s="110">
        <v>2120928</v>
      </c>
      <c r="AW17" s="110">
        <v>6</v>
      </c>
      <c r="AX17" s="110">
        <v>0</v>
      </c>
      <c r="AY17" s="110">
        <f t="shared" si="12"/>
        <v>3023186</v>
      </c>
      <c r="AZ17" s="110">
        <v>926777</v>
      </c>
      <c r="BA17" s="110">
        <v>1465782</v>
      </c>
      <c r="BB17" s="110">
        <v>154388</v>
      </c>
      <c r="BC17" s="110">
        <v>476239</v>
      </c>
      <c r="BD17" s="110">
        <v>2703149</v>
      </c>
      <c r="BE17" s="110">
        <v>1187</v>
      </c>
      <c r="BF17" s="110">
        <v>832037</v>
      </c>
      <c r="BG17" s="110">
        <f t="shared" si="13"/>
        <v>9588061</v>
      </c>
      <c r="BH17" s="110">
        <f t="shared" ref="BH17:BW17" si="40">SUM(D17,AF17)</f>
        <v>15544976</v>
      </c>
      <c r="BI17" s="110">
        <f t="shared" si="40"/>
        <v>14703195</v>
      </c>
      <c r="BJ17" s="110">
        <f t="shared" si="40"/>
        <v>0</v>
      </c>
      <c r="BK17" s="110">
        <f t="shared" si="40"/>
        <v>11222564</v>
      </c>
      <c r="BL17" s="110">
        <f t="shared" si="40"/>
        <v>6305</v>
      </c>
      <c r="BM17" s="110">
        <f t="shared" si="40"/>
        <v>3474326</v>
      </c>
      <c r="BN17" s="110">
        <f t="shared" si="40"/>
        <v>841781</v>
      </c>
      <c r="BO17" s="111">
        <f t="shared" si="40"/>
        <v>1834259</v>
      </c>
      <c r="BP17" s="110">
        <f t="shared" si="40"/>
        <v>87631553</v>
      </c>
      <c r="BQ17" s="110">
        <f t="shared" si="40"/>
        <v>16207613</v>
      </c>
      <c r="BR17" s="110">
        <f t="shared" si="40"/>
        <v>7741611</v>
      </c>
      <c r="BS17" s="110">
        <f t="shared" si="40"/>
        <v>5444535</v>
      </c>
      <c r="BT17" s="110">
        <f t="shared" si="40"/>
        <v>2969029</v>
      </c>
      <c r="BU17" s="110">
        <f t="shared" si="40"/>
        <v>52438</v>
      </c>
      <c r="BV17" s="110">
        <f t="shared" si="40"/>
        <v>18291442</v>
      </c>
      <c r="BW17" s="110">
        <f t="shared" si="40"/>
        <v>772983</v>
      </c>
      <c r="BX17" s="110">
        <f t="shared" ref="BX17:CI17" si="41">SUM(T17,AV17)</f>
        <v>17180310</v>
      </c>
      <c r="BY17" s="110">
        <f t="shared" si="41"/>
        <v>338149</v>
      </c>
      <c r="BZ17" s="110">
        <f t="shared" si="41"/>
        <v>171115</v>
      </c>
      <c r="CA17" s="110">
        <f t="shared" si="41"/>
        <v>52913981</v>
      </c>
      <c r="CB17" s="110">
        <f t="shared" si="41"/>
        <v>23138587</v>
      </c>
      <c r="CC17" s="110">
        <f t="shared" si="41"/>
        <v>22523568</v>
      </c>
      <c r="CD17" s="110">
        <f t="shared" si="41"/>
        <v>4530736</v>
      </c>
      <c r="CE17" s="110">
        <f t="shared" si="41"/>
        <v>2721090</v>
      </c>
      <c r="CF17" s="111">
        <f t="shared" si="41"/>
        <v>17131575</v>
      </c>
      <c r="CG17" s="110">
        <f t="shared" si="41"/>
        <v>47402</v>
      </c>
      <c r="CH17" s="110">
        <f t="shared" si="41"/>
        <v>5014313</v>
      </c>
      <c r="CI17" s="110">
        <f t="shared" si="41"/>
        <v>108190842</v>
      </c>
    </row>
    <row r="18" spans="1:87" s="112" customFormat="1" ht="12" customHeight="1">
      <c r="A18" s="108" t="s">
        <v>444</v>
      </c>
      <c r="B18" s="109" t="s">
        <v>445</v>
      </c>
      <c r="C18" s="108" t="s">
        <v>359</v>
      </c>
      <c r="D18" s="110">
        <f t="shared" si="0"/>
        <v>16541337</v>
      </c>
      <c r="E18" s="110">
        <f t="shared" si="1"/>
        <v>16298960</v>
      </c>
      <c r="F18" s="110">
        <v>1014</v>
      </c>
      <c r="G18" s="110">
        <v>16136174</v>
      </c>
      <c r="H18" s="110">
        <v>65584</v>
      </c>
      <c r="I18" s="110">
        <v>96188</v>
      </c>
      <c r="J18" s="110">
        <v>242377</v>
      </c>
      <c r="K18" s="110">
        <v>197269</v>
      </c>
      <c r="L18" s="110">
        <f t="shared" si="2"/>
        <v>72733709</v>
      </c>
      <c r="M18" s="110">
        <f t="shared" si="3"/>
        <v>12163265</v>
      </c>
      <c r="N18" s="110">
        <v>6444284</v>
      </c>
      <c r="O18" s="110">
        <v>3261548</v>
      </c>
      <c r="P18" s="110">
        <v>2277082</v>
      </c>
      <c r="Q18" s="110">
        <v>180351</v>
      </c>
      <c r="R18" s="110">
        <f t="shared" si="4"/>
        <v>11200048</v>
      </c>
      <c r="S18" s="110">
        <v>1463955</v>
      </c>
      <c r="T18" s="110">
        <v>9132950</v>
      </c>
      <c r="U18" s="110">
        <v>603143</v>
      </c>
      <c r="V18" s="110">
        <v>126519</v>
      </c>
      <c r="W18" s="110">
        <f t="shared" si="5"/>
        <v>49181119</v>
      </c>
      <c r="X18" s="110">
        <v>17759295</v>
      </c>
      <c r="Y18" s="110">
        <v>25969095</v>
      </c>
      <c r="Z18" s="110">
        <v>4769320</v>
      </c>
      <c r="AA18" s="110">
        <v>683409</v>
      </c>
      <c r="AB18" s="110">
        <v>7015913</v>
      </c>
      <c r="AC18" s="110">
        <v>62758</v>
      </c>
      <c r="AD18" s="110">
        <v>4951256</v>
      </c>
      <c r="AE18" s="110">
        <f t="shared" si="6"/>
        <v>94226302</v>
      </c>
      <c r="AF18" s="110">
        <f t="shared" si="7"/>
        <v>1525678</v>
      </c>
      <c r="AG18" s="110">
        <f t="shared" si="8"/>
        <v>1511832</v>
      </c>
      <c r="AH18" s="110">
        <v>3698</v>
      </c>
      <c r="AI18" s="110">
        <v>1495282</v>
      </c>
      <c r="AJ18" s="110">
        <v>0</v>
      </c>
      <c r="AK18" s="110">
        <v>12852</v>
      </c>
      <c r="AL18" s="110">
        <v>13846</v>
      </c>
      <c r="AM18" s="110">
        <v>143304</v>
      </c>
      <c r="AN18" s="110">
        <f t="shared" si="9"/>
        <v>8112406</v>
      </c>
      <c r="AO18" s="110">
        <f t="shared" si="10"/>
        <v>1861082</v>
      </c>
      <c r="AP18" s="110">
        <v>1252443</v>
      </c>
      <c r="AQ18" s="110">
        <v>236944</v>
      </c>
      <c r="AR18" s="110">
        <v>371695</v>
      </c>
      <c r="AS18" s="110">
        <v>0</v>
      </c>
      <c r="AT18" s="110">
        <f t="shared" si="11"/>
        <v>2562430</v>
      </c>
      <c r="AU18" s="110">
        <v>187073</v>
      </c>
      <c r="AV18" s="110">
        <v>2297784</v>
      </c>
      <c r="AW18" s="110">
        <v>77573</v>
      </c>
      <c r="AX18" s="110">
        <v>16714</v>
      </c>
      <c r="AY18" s="110">
        <f t="shared" si="12"/>
        <v>3669441</v>
      </c>
      <c r="AZ18" s="110">
        <v>1156011</v>
      </c>
      <c r="BA18" s="110">
        <v>2152961</v>
      </c>
      <c r="BB18" s="110">
        <v>156966</v>
      </c>
      <c r="BC18" s="110">
        <v>203503</v>
      </c>
      <c r="BD18" s="110">
        <v>1423800</v>
      </c>
      <c r="BE18" s="110">
        <v>2739</v>
      </c>
      <c r="BF18" s="110">
        <v>327434</v>
      </c>
      <c r="BG18" s="110">
        <f t="shared" si="13"/>
        <v>9965518</v>
      </c>
      <c r="BH18" s="110">
        <f>SUM(D18,AF18)</f>
        <v>18067015</v>
      </c>
      <c r="BI18" s="110">
        <f>SUM(E18,AG18)</f>
        <v>17810792</v>
      </c>
      <c r="BJ18" s="110">
        <f t="shared" ref="BJ18:BO18" si="42">SUM(F18,AH18)</f>
        <v>4712</v>
      </c>
      <c r="BK18" s="110">
        <f t="shared" si="42"/>
        <v>17631456</v>
      </c>
      <c r="BL18" s="110">
        <f t="shared" si="42"/>
        <v>65584</v>
      </c>
      <c r="BM18" s="110">
        <f t="shared" si="42"/>
        <v>109040</v>
      </c>
      <c r="BN18" s="110">
        <f t="shared" si="42"/>
        <v>256223</v>
      </c>
      <c r="BO18" s="111">
        <f t="shared" si="42"/>
        <v>340573</v>
      </c>
      <c r="BP18" s="110">
        <f t="shared" ref="BP18:BW18" si="43">SUM(L18,AN18)</f>
        <v>80846115</v>
      </c>
      <c r="BQ18" s="110">
        <f t="shared" si="43"/>
        <v>14024347</v>
      </c>
      <c r="BR18" s="110">
        <f t="shared" si="43"/>
        <v>7696727</v>
      </c>
      <c r="BS18" s="110">
        <f t="shared" si="43"/>
        <v>3498492</v>
      </c>
      <c r="BT18" s="110">
        <f t="shared" si="43"/>
        <v>2648777</v>
      </c>
      <c r="BU18" s="110">
        <f t="shared" si="43"/>
        <v>180351</v>
      </c>
      <c r="BV18" s="110">
        <f t="shared" si="43"/>
        <v>13762478</v>
      </c>
      <c r="BW18" s="110">
        <f t="shared" si="43"/>
        <v>1651028</v>
      </c>
      <c r="BX18" s="110">
        <f t="shared" ref="BX18:CC18" si="44">SUM(T18,AV18)</f>
        <v>11430734</v>
      </c>
      <c r="BY18" s="110">
        <f t="shared" si="44"/>
        <v>680716</v>
      </c>
      <c r="BZ18" s="110">
        <f t="shared" si="44"/>
        <v>143233</v>
      </c>
      <c r="CA18" s="110">
        <f t="shared" si="44"/>
        <v>52850560</v>
      </c>
      <c r="CB18" s="110">
        <f t="shared" si="44"/>
        <v>18915306</v>
      </c>
      <c r="CC18" s="110">
        <f t="shared" si="44"/>
        <v>28122056</v>
      </c>
      <c r="CD18" s="110">
        <f t="shared" ref="CD18:CI18" si="45">SUM(Z18,BB18)</f>
        <v>4926286</v>
      </c>
      <c r="CE18" s="110">
        <f t="shared" si="45"/>
        <v>886912</v>
      </c>
      <c r="CF18" s="111">
        <f t="shared" si="45"/>
        <v>8439713</v>
      </c>
      <c r="CG18" s="110">
        <f t="shared" si="45"/>
        <v>65497</v>
      </c>
      <c r="CH18" s="110">
        <f t="shared" si="45"/>
        <v>5278690</v>
      </c>
      <c r="CI18" s="110">
        <f t="shared" si="45"/>
        <v>104191820</v>
      </c>
    </row>
    <row r="19" spans="1:87" s="112" customFormat="1" ht="12" customHeight="1">
      <c r="A19" s="108" t="s">
        <v>448</v>
      </c>
      <c r="B19" s="109" t="s">
        <v>449</v>
      </c>
      <c r="C19" s="108" t="s">
        <v>362</v>
      </c>
      <c r="D19" s="110">
        <f t="shared" si="0"/>
        <v>19378252</v>
      </c>
      <c r="E19" s="110">
        <f t="shared" si="1"/>
        <v>19122182</v>
      </c>
      <c r="F19" s="110">
        <v>13808877</v>
      </c>
      <c r="G19" s="110">
        <v>3409812</v>
      </c>
      <c r="H19" s="110">
        <v>112514</v>
      </c>
      <c r="I19" s="110">
        <v>1790979</v>
      </c>
      <c r="J19" s="110">
        <v>256070</v>
      </c>
      <c r="K19" s="110">
        <v>3784578</v>
      </c>
      <c r="L19" s="110">
        <f t="shared" si="2"/>
        <v>193219363</v>
      </c>
      <c r="M19" s="110">
        <f t="shared" si="3"/>
        <v>57602997</v>
      </c>
      <c r="N19" s="110">
        <v>19646939</v>
      </c>
      <c r="O19" s="110">
        <v>33562332</v>
      </c>
      <c r="P19" s="110">
        <v>4365867</v>
      </c>
      <c r="Q19" s="110">
        <v>27859</v>
      </c>
      <c r="R19" s="110">
        <f t="shared" si="4"/>
        <v>55467540</v>
      </c>
      <c r="S19" s="110">
        <v>20185700</v>
      </c>
      <c r="T19" s="110">
        <v>28701008</v>
      </c>
      <c r="U19" s="110">
        <v>6580832</v>
      </c>
      <c r="V19" s="110">
        <v>449319</v>
      </c>
      <c r="W19" s="110">
        <f t="shared" si="5"/>
        <v>79574973</v>
      </c>
      <c r="X19" s="110">
        <v>47178794</v>
      </c>
      <c r="Y19" s="110">
        <v>27036604</v>
      </c>
      <c r="Z19" s="110">
        <v>1713283</v>
      </c>
      <c r="AA19" s="110">
        <v>3646292</v>
      </c>
      <c r="AB19" s="110">
        <v>40915938</v>
      </c>
      <c r="AC19" s="110">
        <v>124534</v>
      </c>
      <c r="AD19" s="110">
        <v>29705167</v>
      </c>
      <c r="AE19" s="110">
        <f t="shared" si="6"/>
        <v>242302782</v>
      </c>
      <c r="AF19" s="110">
        <f t="shared" si="7"/>
        <v>823706</v>
      </c>
      <c r="AG19" s="110">
        <f t="shared" si="8"/>
        <v>806837</v>
      </c>
      <c r="AH19" s="110">
        <v>1652</v>
      </c>
      <c r="AI19" s="110">
        <v>499055</v>
      </c>
      <c r="AJ19" s="110">
        <v>74520</v>
      </c>
      <c r="AK19" s="110">
        <v>231610</v>
      </c>
      <c r="AL19" s="110">
        <v>16869</v>
      </c>
      <c r="AM19" s="110">
        <v>108839</v>
      </c>
      <c r="AN19" s="110">
        <f t="shared" si="9"/>
        <v>2379077</v>
      </c>
      <c r="AO19" s="110">
        <f t="shared" si="10"/>
        <v>518801</v>
      </c>
      <c r="AP19" s="110">
        <v>356763</v>
      </c>
      <c r="AQ19" s="110">
        <v>113486</v>
      </c>
      <c r="AR19" s="110">
        <v>48552</v>
      </c>
      <c r="AS19" s="110">
        <v>0</v>
      </c>
      <c r="AT19" s="110">
        <f t="shared" si="11"/>
        <v>542180</v>
      </c>
      <c r="AU19" s="110">
        <v>126161</v>
      </c>
      <c r="AV19" s="110">
        <v>415203</v>
      </c>
      <c r="AW19" s="110">
        <v>816</v>
      </c>
      <c r="AX19" s="110">
        <v>7366</v>
      </c>
      <c r="AY19" s="110">
        <f t="shared" si="12"/>
        <v>1309438</v>
      </c>
      <c r="AZ19" s="110">
        <v>685782</v>
      </c>
      <c r="BA19" s="110">
        <v>572649</v>
      </c>
      <c r="BB19" s="110">
        <v>15465</v>
      </c>
      <c r="BC19" s="110">
        <v>35542</v>
      </c>
      <c r="BD19" s="110">
        <v>432748</v>
      </c>
      <c r="BE19" s="110">
        <v>1292</v>
      </c>
      <c r="BF19" s="110">
        <v>495672</v>
      </c>
      <c r="BG19" s="110">
        <f t="shared" si="13"/>
        <v>3698455</v>
      </c>
      <c r="BH19" s="110">
        <f t="shared" ref="BH19:CI19" si="46">SUM(D19,AF19)</f>
        <v>20201958</v>
      </c>
      <c r="BI19" s="110">
        <f t="shared" si="46"/>
        <v>19929019</v>
      </c>
      <c r="BJ19" s="110">
        <f t="shared" si="46"/>
        <v>13810529</v>
      </c>
      <c r="BK19" s="110">
        <f t="shared" si="46"/>
        <v>3908867</v>
      </c>
      <c r="BL19" s="110">
        <f t="shared" si="46"/>
        <v>187034</v>
      </c>
      <c r="BM19" s="110">
        <f t="shared" si="46"/>
        <v>2022589</v>
      </c>
      <c r="BN19" s="110">
        <f t="shared" si="46"/>
        <v>272939</v>
      </c>
      <c r="BO19" s="111">
        <f t="shared" si="46"/>
        <v>3893417</v>
      </c>
      <c r="BP19" s="110">
        <f t="shared" si="46"/>
        <v>195598440</v>
      </c>
      <c r="BQ19" s="110">
        <f t="shared" si="46"/>
        <v>58121798</v>
      </c>
      <c r="BR19" s="110">
        <f t="shared" si="46"/>
        <v>20003702</v>
      </c>
      <c r="BS19" s="110">
        <f t="shared" si="46"/>
        <v>33675818</v>
      </c>
      <c r="BT19" s="110">
        <f t="shared" si="46"/>
        <v>4414419</v>
      </c>
      <c r="BU19" s="110">
        <f t="shared" si="46"/>
        <v>27859</v>
      </c>
      <c r="BV19" s="110">
        <f t="shared" si="46"/>
        <v>56009720</v>
      </c>
      <c r="BW19" s="110">
        <f t="shared" si="46"/>
        <v>20311861</v>
      </c>
      <c r="BX19" s="110">
        <f t="shared" si="46"/>
        <v>29116211</v>
      </c>
      <c r="BY19" s="110">
        <f t="shared" si="46"/>
        <v>6581648</v>
      </c>
      <c r="BZ19" s="110">
        <f t="shared" si="46"/>
        <v>456685</v>
      </c>
      <c r="CA19" s="110">
        <f t="shared" si="46"/>
        <v>80884411</v>
      </c>
      <c r="CB19" s="110">
        <f t="shared" si="46"/>
        <v>47864576</v>
      </c>
      <c r="CC19" s="110">
        <f t="shared" si="46"/>
        <v>27609253</v>
      </c>
      <c r="CD19" s="110">
        <f t="shared" si="46"/>
        <v>1728748</v>
      </c>
      <c r="CE19" s="110">
        <f t="shared" si="46"/>
        <v>3681834</v>
      </c>
      <c r="CF19" s="111">
        <f t="shared" si="46"/>
        <v>41348686</v>
      </c>
      <c r="CG19" s="110">
        <f t="shared" si="46"/>
        <v>125826</v>
      </c>
      <c r="CH19" s="110">
        <f t="shared" si="46"/>
        <v>30200839</v>
      </c>
      <c r="CI19" s="110">
        <f t="shared" si="46"/>
        <v>246001237</v>
      </c>
    </row>
    <row r="20" spans="1:87" s="112" customFormat="1" ht="12" customHeight="1">
      <c r="A20" s="108" t="s">
        <v>339</v>
      </c>
      <c r="B20" s="109" t="s">
        <v>340</v>
      </c>
      <c r="C20" s="108" t="s">
        <v>325</v>
      </c>
      <c r="D20" s="110">
        <f t="shared" si="0"/>
        <v>21671816</v>
      </c>
      <c r="E20" s="110">
        <f t="shared" si="1"/>
        <v>21552014</v>
      </c>
      <c r="F20" s="110">
        <v>315730</v>
      </c>
      <c r="G20" s="110">
        <v>15249269</v>
      </c>
      <c r="H20" s="110">
        <v>5839689</v>
      </c>
      <c r="I20" s="110">
        <v>147326</v>
      </c>
      <c r="J20" s="110">
        <v>119802</v>
      </c>
      <c r="K20" s="110">
        <v>285947</v>
      </c>
      <c r="L20" s="110">
        <f t="shared" si="2"/>
        <v>101994297</v>
      </c>
      <c r="M20" s="110">
        <f t="shared" si="3"/>
        <v>41907619</v>
      </c>
      <c r="N20" s="110">
        <v>10345617</v>
      </c>
      <c r="O20" s="110">
        <v>25245735</v>
      </c>
      <c r="P20" s="110">
        <v>6018506</v>
      </c>
      <c r="Q20" s="110">
        <v>297761</v>
      </c>
      <c r="R20" s="110">
        <f t="shared" si="4"/>
        <v>20955647</v>
      </c>
      <c r="S20" s="110">
        <v>3540647</v>
      </c>
      <c r="T20" s="110">
        <v>10657477</v>
      </c>
      <c r="U20" s="110">
        <v>6757523</v>
      </c>
      <c r="V20" s="110">
        <v>1398962</v>
      </c>
      <c r="W20" s="110">
        <f t="shared" si="5"/>
        <v>37636535</v>
      </c>
      <c r="X20" s="110">
        <v>16677880</v>
      </c>
      <c r="Y20" s="110">
        <v>17533174</v>
      </c>
      <c r="Z20" s="110">
        <v>3065553</v>
      </c>
      <c r="AA20" s="110">
        <v>359928</v>
      </c>
      <c r="AB20" s="110">
        <v>3634099</v>
      </c>
      <c r="AC20" s="110">
        <v>95534</v>
      </c>
      <c r="AD20" s="110">
        <v>4453145</v>
      </c>
      <c r="AE20" s="110">
        <f t="shared" si="6"/>
        <v>128119258</v>
      </c>
      <c r="AF20" s="110">
        <f t="shared" si="7"/>
        <v>47527</v>
      </c>
      <c r="AG20" s="110">
        <f t="shared" si="8"/>
        <v>45112</v>
      </c>
      <c r="AH20" s="110">
        <v>0</v>
      </c>
      <c r="AI20" s="110">
        <v>45112</v>
      </c>
      <c r="AJ20" s="110">
        <v>0</v>
      </c>
      <c r="AK20" s="110">
        <v>0</v>
      </c>
      <c r="AL20" s="110">
        <v>2415</v>
      </c>
      <c r="AM20" s="110">
        <v>4941</v>
      </c>
      <c r="AN20" s="110">
        <f t="shared" si="9"/>
        <v>5531384</v>
      </c>
      <c r="AO20" s="110">
        <f t="shared" si="10"/>
        <v>2335225</v>
      </c>
      <c r="AP20" s="110">
        <v>634812</v>
      </c>
      <c r="AQ20" s="110">
        <v>1366505</v>
      </c>
      <c r="AR20" s="110">
        <v>333908</v>
      </c>
      <c r="AS20" s="110">
        <v>0</v>
      </c>
      <c r="AT20" s="110">
        <f t="shared" si="11"/>
        <v>1127858</v>
      </c>
      <c r="AU20" s="110">
        <v>328471</v>
      </c>
      <c r="AV20" s="110">
        <v>709820</v>
      </c>
      <c r="AW20" s="110">
        <v>89567</v>
      </c>
      <c r="AX20" s="110">
        <v>101568</v>
      </c>
      <c r="AY20" s="110">
        <f t="shared" si="12"/>
        <v>1966449</v>
      </c>
      <c r="AZ20" s="110">
        <v>1066425</v>
      </c>
      <c r="BA20" s="110">
        <v>823893</v>
      </c>
      <c r="BB20" s="110">
        <v>52671</v>
      </c>
      <c r="BC20" s="110">
        <v>23460</v>
      </c>
      <c r="BD20" s="110">
        <v>108428</v>
      </c>
      <c r="BE20" s="110">
        <v>284</v>
      </c>
      <c r="BF20" s="110">
        <v>291657</v>
      </c>
      <c r="BG20" s="110">
        <f t="shared" si="13"/>
        <v>5870568</v>
      </c>
      <c r="BH20" s="110">
        <f t="shared" ref="BH20:BO20" si="47">SUM(D20,AF20)</f>
        <v>21719343</v>
      </c>
      <c r="BI20" s="110">
        <f t="shared" si="47"/>
        <v>21597126</v>
      </c>
      <c r="BJ20" s="110">
        <f t="shared" si="47"/>
        <v>315730</v>
      </c>
      <c r="BK20" s="110">
        <f t="shared" si="47"/>
        <v>15294381</v>
      </c>
      <c r="BL20" s="110">
        <f t="shared" si="47"/>
        <v>5839689</v>
      </c>
      <c r="BM20" s="110">
        <f t="shared" si="47"/>
        <v>147326</v>
      </c>
      <c r="BN20" s="110">
        <f t="shared" si="47"/>
        <v>122217</v>
      </c>
      <c r="BO20" s="111">
        <f t="shared" si="47"/>
        <v>290888</v>
      </c>
      <c r="BP20" s="110">
        <f t="shared" ref="BP20:CE20" si="48">SUM(L20,AN20)</f>
        <v>107525681</v>
      </c>
      <c r="BQ20" s="110">
        <f t="shared" si="48"/>
        <v>44242844</v>
      </c>
      <c r="BR20" s="110">
        <f t="shared" si="48"/>
        <v>10980429</v>
      </c>
      <c r="BS20" s="110">
        <f t="shared" si="48"/>
        <v>26612240</v>
      </c>
      <c r="BT20" s="110">
        <f t="shared" si="48"/>
        <v>6352414</v>
      </c>
      <c r="BU20" s="110">
        <f t="shared" si="48"/>
        <v>297761</v>
      </c>
      <c r="BV20" s="110">
        <f t="shared" si="48"/>
        <v>22083505</v>
      </c>
      <c r="BW20" s="110">
        <f t="shared" si="48"/>
        <v>3869118</v>
      </c>
      <c r="BX20" s="110">
        <f t="shared" si="48"/>
        <v>11367297</v>
      </c>
      <c r="BY20" s="110">
        <f t="shared" si="48"/>
        <v>6847090</v>
      </c>
      <c r="BZ20" s="110">
        <f t="shared" si="48"/>
        <v>1500530</v>
      </c>
      <c r="CA20" s="110">
        <f t="shared" si="48"/>
        <v>39602984</v>
      </c>
      <c r="CB20" s="110">
        <f t="shared" si="48"/>
        <v>17744305</v>
      </c>
      <c r="CC20" s="110">
        <f t="shared" si="48"/>
        <v>18357067</v>
      </c>
      <c r="CD20" s="110">
        <f t="shared" si="48"/>
        <v>3118224</v>
      </c>
      <c r="CE20" s="110">
        <f t="shared" si="48"/>
        <v>383388</v>
      </c>
      <c r="CF20" s="111">
        <f t="shared" ref="CF20:CI21" si="49">SUM(AB20,BD20)</f>
        <v>3742527</v>
      </c>
      <c r="CG20" s="110">
        <f t="shared" si="49"/>
        <v>95818</v>
      </c>
      <c r="CH20" s="110">
        <f t="shared" si="49"/>
        <v>4744802</v>
      </c>
      <c r="CI20" s="110">
        <f t="shared" si="49"/>
        <v>133989826</v>
      </c>
    </row>
    <row r="21" spans="1:87" s="112" customFormat="1" ht="12" customHeight="1">
      <c r="A21" s="108" t="s">
        <v>460</v>
      </c>
      <c r="B21" s="109" t="s">
        <v>461</v>
      </c>
      <c r="C21" s="108" t="s">
        <v>380</v>
      </c>
      <c r="D21" s="110">
        <f t="shared" si="0"/>
        <v>1387287</v>
      </c>
      <c r="E21" s="110">
        <f t="shared" si="1"/>
        <v>1189376</v>
      </c>
      <c r="F21" s="110">
        <v>0</v>
      </c>
      <c r="G21" s="110">
        <v>962330</v>
      </c>
      <c r="H21" s="110">
        <v>227046</v>
      </c>
      <c r="I21" s="110">
        <v>0</v>
      </c>
      <c r="J21" s="110">
        <v>197911</v>
      </c>
      <c r="K21" s="110">
        <v>11182</v>
      </c>
      <c r="L21" s="110">
        <f t="shared" si="2"/>
        <v>25777720</v>
      </c>
      <c r="M21" s="110">
        <f t="shared" si="3"/>
        <v>3216995</v>
      </c>
      <c r="N21" s="110">
        <v>1945771</v>
      </c>
      <c r="O21" s="110">
        <v>442141</v>
      </c>
      <c r="P21" s="110">
        <v>632283</v>
      </c>
      <c r="Q21" s="110">
        <v>196800</v>
      </c>
      <c r="R21" s="110">
        <f t="shared" si="4"/>
        <v>5135682</v>
      </c>
      <c r="S21" s="110">
        <v>313183</v>
      </c>
      <c r="T21" s="110">
        <v>4256900</v>
      </c>
      <c r="U21" s="110">
        <v>565599</v>
      </c>
      <c r="V21" s="110">
        <v>5015</v>
      </c>
      <c r="W21" s="110">
        <f t="shared" si="5"/>
        <v>17393305</v>
      </c>
      <c r="X21" s="110">
        <v>7548565</v>
      </c>
      <c r="Y21" s="110">
        <v>8607843</v>
      </c>
      <c r="Z21" s="110">
        <v>874363</v>
      </c>
      <c r="AA21" s="110">
        <v>362534</v>
      </c>
      <c r="AB21" s="110">
        <v>2356044</v>
      </c>
      <c r="AC21" s="110">
        <v>26723</v>
      </c>
      <c r="AD21" s="110">
        <v>1432488</v>
      </c>
      <c r="AE21" s="110">
        <f t="shared" si="6"/>
        <v>28597495</v>
      </c>
      <c r="AF21" s="110">
        <f t="shared" si="7"/>
        <v>636131</v>
      </c>
      <c r="AG21" s="110">
        <f t="shared" si="8"/>
        <v>636131</v>
      </c>
      <c r="AH21" s="110">
        <v>0</v>
      </c>
      <c r="AI21" s="110">
        <v>636131</v>
      </c>
      <c r="AJ21" s="110">
        <v>0</v>
      </c>
      <c r="AK21" s="110">
        <v>0</v>
      </c>
      <c r="AL21" s="110">
        <v>0</v>
      </c>
      <c r="AM21" s="110">
        <v>17999</v>
      </c>
      <c r="AN21" s="110">
        <f t="shared" si="9"/>
        <v>4768010</v>
      </c>
      <c r="AO21" s="110">
        <f t="shared" si="10"/>
        <v>881638</v>
      </c>
      <c r="AP21" s="110">
        <v>577957</v>
      </c>
      <c r="AQ21" s="110">
        <v>16008</v>
      </c>
      <c r="AR21" s="110">
        <v>287673</v>
      </c>
      <c r="AS21" s="110">
        <v>0</v>
      </c>
      <c r="AT21" s="110">
        <f t="shared" si="11"/>
        <v>1680708</v>
      </c>
      <c r="AU21" s="110">
        <v>86736</v>
      </c>
      <c r="AV21" s="110">
        <v>1590218</v>
      </c>
      <c r="AW21" s="110">
        <v>3754</v>
      </c>
      <c r="AX21" s="110">
        <v>0</v>
      </c>
      <c r="AY21" s="110">
        <f t="shared" si="12"/>
        <v>2196841</v>
      </c>
      <c r="AZ21" s="110">
        <v>1229350</v>
      </c>
      <c r="BA21" s="110">
        <v>889210</v>
      </c>
      <c r="BB21" s="110">
        <v>33192</v>
      </c>
      <c r="BC21" s="110">
        <v>45089</v>
      </c>
      <c r="BD21" s="110">
        <v>369265</v>
      </c>
      <c r="BE21" s="110">
        <v>8823</v>
      </c>
      <c r="BF21" s="110">
        <v>19224</v>
      </c>
      <c r="BG21" s="110">
        <f t="shared" si="13"/>
        <v>5423365</v>
      </c>
      <c r="BH21" s="110">
        <f t="shared" ref="BH21:BO21" si="50">SUM(D21,AF21)</f>
        <v>2023418</v>
      </c>
      <c r="BI21" s="110">
        <f t="shared" si="50"/>
        <v>1825507</v>
      </c>
      <c r="BJ21" s="110">
        <f t="shared" si="50"/>
        <v>0</v>
      </c>
      <c r="BK21" s="110">
        <f t="shared" si="50"/>
        <v>1598461</v>
      </c>
      <c r="BL21" s="110">
        <f t="shared" si="50"/>
        <v>227046</v>
      </c>
      <c r="BM21" s="110">
        <f t="shared" si="50"/>
        <v>0</v>
      </c>
      <c r="BN21" s="110">
        <f t="shared" si="50"/>
        <v>197911</v>
      </c>
      <c r="BO21" s="111">
        <f t="shared" si="50"/>
        <v>29181</v>
      </c>
      <c r="BP21" s="110">
        <f t="shared" ref="BP21:CE21" si="51">SUM(L21,AN21)</f>
        <v>30545730</v>
      </c>
      <c r="BQ21" s="110">
        <f t="shared" si="51"/>
        <v>4098633</v>
      </c>
      <c r="BR21" s="110">
        <f t="shared" si="51"/>
        <v>2523728</v>
      </c>
      <c r="BS21" s="110">
        <f t="shared" si="51"/>
        <v>458149</v>
      </c>
      <c r="BT21" s="110">
        <f t="shared" si="51"/>
        <v>919956</v>
      </c>
      <c r="BU21" s="110">
        <f t="shared" si="51"/>
        <v>196800</v>
      </c>
      <c r="BV21" s="110">
        <f t="shared" si="51"/>
        <v>6816390</v>
      </c>
      <c r="BW21" s="110">
        <f t="shared" si="51"/>
        <v>399919</v>
      </c>
      <c r="BX21" s="110">
        <f t="shared" si="51"/>
        <v>5847118</v>
      </c>
      <c r="BY21" s="110">
        <f t="shared" si="51"/>
        <v>569353</v>
      </c>
      <c r="BZ21" s="110">
        <f t="shared" si="51"/>
        <v>5015</v>
      </c>
      <c r="CA21" s="110">
        <f t="shared" si="51"/>
        <v>19590146</v>
      </c>
      <c r="CB21" s="110">
        <f t="shared" si="51"/>
        <v>8777915</v>
      </c>
      <c r="CC21" s="110">
        <f t="shared" si="51"/>
        <v>9497053</v>
      </c>
      <c r="CD21" s="110">
        <f t="shared" si="51"/>
        <v>907555</v>
      </c>
      <c r="CE21" s="110">
        <f t="shared" si="51"/>
        <v>407623</v>
      </c>
      <c r="CF21" s="111">
        <f t="shared" si="49"/>
        <v>2725309</v>
      </c>
      <c r="CG21" s="110">
        <f t="shared" si="49"/>
        <v>35546</v>
      </c>
      <c r="CH21" s="110">
        <f t="shared" si="49"/>
        <v>1451712</v>
      </c>
      <c r="CI21" s="110">
        <f t="shared" si="49"/>
        <v>34020860</v>
      </c>
    </row>
    <row r="22" spans="1:87" s="112" customFormat="1" ht="12" customHeight="1">
      <c r="A22" s="108" t="s">
        <v>471</v>
      </c>
      <c r="B22" s="109" t="s">
        <v>472</v>
      </c>
      <c r="C22" s="108" t="s">
        <v>362</v>
      </c>
      <c r="D22" s="110">
        <f t="shared" si="0"/>
        <v>171645</v>
      </c>
      <c r="E22" s="110">
        <f t="shared" si="1"/>
        <v>123391</v>
      </c>
      <c r="F22" s="110">
        <v>21881</v>
      </c>
      <c r="G22" s="110">
        <v>21911</v>
      </c>
      <c r="H22" s="110">
        <v>77760</v>
      </c>
      <c r="I22" s="110">
        <v>1839</v>
      </c>
      <c r="J22" s="110">
        <v>48254</v>
      </c>
      <c r="K22" s="110">
        <v>0</v>
      </c>
      <c r="L22" s="110">
        <f t="shared" si="2"/>
        <v>10837854</v>
      </c>
      <c r="M22" s="110">
        <f t="shared" si="3"/>
        <v>2676052</v>
      </c>
      <c r="N22" s="110">
        <v>1066901</v>
      </c>
      <c r="O22" s="110">
        <v>1246293</v>
      </c>
      <c r="P22" s="110">
        <v>301012</v>
      </c>
      <c r="Q22" s="110">
        <v>61846</v>
      </c>
      <c r="R22" s="110">
        <f t="shared" si="4"/>
        <v>1580584</v>
      </c>
      <c r="S22" s="110">
        <v>191056</v>
      </c>
      <c r="T22" s="110">
        <v>1244387</v>
      </c>
      <c r="U22" s="110">
        <v>145141</v>
      </c>
      <c r="V22" s="110">
        <v>39632</v>
      </c>
      <c r="W22" s="110">
        <f t="shared" si="5"/>
        <v>6424013</v>
      </c>
      <c r="X22" s="110">
        <v>2578505</v>
      </c>
      <c r="Y22" s="110">
        <v>3184742</v>
      </c>
      <c r="Z22" s="110">
        <v>525171</v>
      </c>
      <c r="AA22" s="110">
        <v>135595</v>
      </c>
      <c r="AB22" s="110">
        <v>1941316</v>
      </c>
      <c r="AC22" s="110">
        <v>117573</v>
      </c>
      <c r="AD22" s="110">
        <v>753361</v>
      </c>
      <c r="AE22" s="110">
        <f t="shared" si="6"/>
        <v>11762860</v>
      </c>
      <c r="AF22" s="110">
        <f t="shared" si="7"/>
        <v>231873</v>
      </c>
      <c r="AG22" s="110">
        <f t="shared" si="8"/>
        <v>231873</v>
      </c>
      <c r="AH22" s="110">
        <v>0</v>
      </c>
      <c r="AI22" s="110">
        <v>231873</v>
      </c>
      <c r="AJ22" s="110">
        <v>0</v>
      </c>
      <c r="AK22" s="110">
        <v>0</v>
      </c>
      <c r="AL22" s="110">
        <v>0</v>
      </c>
      <c r="AM22" s="110">
        <v>0</v>
      </c>
      <c r="AN22" s="110">
        <f t="shared" si="9"/>
        <v>1090755</v>
      </c>
      <c r="AO22" s="110">
        <f t="shared" si="10"/>
        <v>368305</v>
      </c>
      <c r="AP22" s="110">
        <v>226388</v>
      </c>
      <c r="AQ22" s="110">
        <v>94318</v>
      </c>
      <c r="AR22" s="110">
        <v>47599</v>
      </c>
      <c r="AS22" s="110">
        <v>0</v>
      </c>
      <c r="AT22" s="110">
        <f t="shared" si="11"/>
        <v>299657</v>
      </c>
      <c r="AU22" s="110">
        <v>4025</v>
      </c>
      <c r="AV22" s="110">
        <v>295445</v>
      </c>
      <c r="AW22" s="110">
        <v>187</v>
      </c>
      <c r="AX22" s="110">
        <v>0</v>
      </c>
      <c r="AY22" s="110">
        <f t="shared" si="12"/>
        <v>421617</v>
      </c>
      <c r="AZ22" s="110">
        <v>194324</v>
      </c>
      <c r="BA22" s="110">
        <v>185902</v>
      </c>
      <c r="BB22" s="110">
        <v>4997</v>
      </c>
      <c r="BC22" s="110">
        <v>36394</v>
      </c>
      <c r="BD22" s="110">
        <v>383278</v>
      </c>
      <c r="BE22" s="110">
        <v>1176</v>
      </c>
      <c r="BF22" s="110">
        <v>45955</v>
      </c>
      <c r="BG22" s="110">
        <f t="shared" si="13"/>
        <v>1368583</v>
      </c>
      <c r="BH22" s="110">
        <f t="shared" ref="BH22:BO22" si="52">SUM(D22,AF22)</f>
        <v>403518</v>
      </c>
      <c r="BI22" s="110">
        <f t="shared" si="52"/>
        <v>355264</v>
      </c>
      <c r="BJ22" s="110">
        <f t="shared" si="52"/>
        <v>21881</v>
      </c>
      <c r="BK22" s="110">
        <f t="shared" si="52"/>
        <v>253784</v>
      </c>
      <c r="BL22" s="110">
        <f t="shared" si="52"/>
        <v>77760</v>
      </c>
      <c r="BM22" s="110">
        <f t="shared" si="52"/>
        <v>1839</v>
      </c>
      <c r="BN22" s="110">
        <f t="shared" si="52"/>
        <v>48254</v>
      </c>
      <c r="BO22" s="111">
        <f t="shared" si="52"/>
        <v>0</v>
      </c>
      <c r="BP22" s="110">
        <f t="shared" ref="BP22:BW22" si="53">SUM(L22,AN22)</f>
        <v>11928609</v>
      </c>
      <c r="BQ22" s="110">
        <f t="shared" si="53"/>
        <v>3044357</v>
      </c>
      <c r="BR22" s="110">
        <f t="shared" si="53"/>
        <v>1293289</v>
      </c>
      <c r="BS22" s="110">
        <f t="shared" si="53"/>
        <v>1340611</v>
      </c>
      <c r="BT22" s="110">
        <f t="shared" si="53"/>
        <v>348611</v>
      </c>
      <c r="BU22" s="110">
        <f t="shared" si="53"/>
        <v>61846</v>
      </c>
      <c r="BV22" s="110">
        <f t="shared" si="53"/>
        <v>1880241</v>
      </c>
      <c r="BW22" s="110">
        <f t="shared" si="53"/>
        <v>195081</v>
      </c>
      <c r="BX22" s="110">
        <f>SUM(T22,AV22)</f>
        <v>1539832</v>
      </c>
      <c r="BY22" s="110">
        <f>SUM(U22,AW22)</f>
        <v>145328</v>
      </c>
      <c r="BZ22" s="110">
        <f>SUM(V22,AX22)</f>
        <v>39632</v>
      </c>
      <c r="CA22" s="110">
        <f t="shared" ref="CA22:CI22" si="54">SUM(W22,AY22)</f>
        <v>6845630</v>
      </c>
      <c r="CB22" s="110">
        <f t="shared" si="54"/>
        <v>2772829</v>
      </c>
      <c r="CC22" s="110">
        <f t="shared" si="54"/>
        <v>3370644</v>
      </c>
      <c r="CD22" s="110">
        <f t="shared" si="54"/>
        <v>530168</v>
      </c>
      <c r="CE22" s="110">
        <f t="shared" si="54"/>
        <v>171989</v>
      </c>
      <c r="CF22" s="111">
        <f t="shared" si="54"/>
        <v>2324594</v>
      </c>
      <c r="CG22" s="110">
        <f t="shared" si="54"/>
        <v>118749</v>
      </c>
      <c r="CH22" s="110">
        <f t="shared" si="54"/>
        <v>799316</v>
      </c>
      <c r="CI22" s="110">
        <f t="shared" si="54"/>
        <v>13131443</v>
      </c>
    </row>
    <row r="23" spans="1:87" s="112" customFormat="1" ht="12" customHeight="1">
      <c r="A23" s="108" t="s">
        <v>478</v>
      </c>
      <c r="B23" s="109" t="s">
        <v>479</v>
      </c>
      <c r="C23" s="108" t="s">
        <v>397</v>
      </c>
      <c r="D23" s="110">
        <f t="shared" si="0"/>
        <v>6978536</v>
      </c>
      <c r="E23" s="110">
        <f t="shared" si="1"/>
        <v>6855163</v>
      </c>
      <c r="F23" s="110">
        <v>0</v>
      </c>
      <c r="G23" s="110">
        <v>3531972</v>
      </c>
      <c r="H23" s="110">
        <v>3314001</v>
      </c>
      <c r="I23" s="110">
        <v>9190</v>
      </c>
      <c r="J23" s="110">
        <v>123373</v>
      </c>
      <c r="K23" s="110">
        <v>603793</v>
      </c>
      <c r="L23" s="110">
        <f t="shared" si="2"/>
        <v>13114272</v>
      </c>
      <c r="M23" s="110">
        <f t="shared" si="3"/>
        <v>3451022</v>
      </c>
      <c r="N23" s="110">
        <v>1367018</v>
      </c>
      <c r="O23" s="110">
        <v>1044836</v>
      </c>
      <c r="P23" s="110">
        <v>920784</v>
      </c>
      <c r="Q23" s="110">
        <v>118384</v>
      </c>
      <c r="R23" s="110">
        <f t="shared" si="4"/>
        <v>3523877</v>
      </c>
      <c r="S23" s="110">
        <v>182237</v>
      </c>
      <c r="T23" s="110">
        <v>2932947</v>
      </c>
      <c r="U23" s="110">
        <v>408693</v>
      </c>
      <c r="V23" s="110">
        <v>31365</v>
      </c>
      <c r="W23" s="110">
        <f t="shared" si="5"/>
        <v>6108008</v>
      </c>
      <c r="X23" s="110">
        <v>3153402</v>
      </c>
      <c r="Y23" s="110">
        <v>2452281</v>
      </c>
      <c r="Z23" s="110">
        <v>432516</v>
      </c>
      <c r="AA23" s="110">
        <v>69809</v>
      </c>
      <c r="AB23" s="110">
        <v>3326761</v>
      </c>
      <c r="AC23" s="110">
        <v>0</v>
      </c>
      <c r="AD23" s="110">
        <v>591510</v>
      </c>
      <c r="AE23" s="110">
        <f t="shared" si="6"/>
        <v>20684318</v>
      </c>
      <c r="AF23" s="110">
        <f t="shared" si="7"/>
        <v>151790</v>
      </c>
      <c r="AG23" s="110">
        <f t="shared" si="8"/>
        <v>141928</v>
      </c>
      <c r="AH23" s="110">
        <v>0</v>
      </c>
      <c r="AI23" s="110">
        <v>141928</v>
      </c>
      <c r="AJ23" s="110">
        <v>0</v>
      </c>
      <c r="AK23" s="110">
        <v>0</v>
      </c>
      <c r="AL23" s="110">
        <v>9862</v>
      </c>
      <c r="AM23" s="110">
        <v>3998</v>
      </c>
      <c r="AN23" s="110">
        <f t="shared" si="9"/>
        <v>792095</v>
      </c>
      <c r="AO23" s="110">
        <f t="shared" si="10"/>
        <v>168658</v>
      </c>
      <c r="AP23" s="110">
        <v>126328</v>
      </c>
      <c r="AQ23" s="110">
        <v>0</v>
      </c>
      <c r="AR23" s="110">
        <v>42330</v>
      </c>
      <c r="AS23" s="110">
        <v>0</v>
      </c>
      <c r="AT23" s="110">
        <f t="shared" si="11"/>
        <v>356816</v>
      </c>
      <c r="AU23" s="110">
        <v>0</v>
      </c>
      <c r="AV23" s="110">
        <v>356816</v>
      </c>
      <c r="AW23" s="110">
        <v>0</v>
      </c>
      <c r="AX23" s="110">
        <v>0</v>
      </c>
      <c r="AY23" s="110">
        <f t="shared" si="12"/>
        <v>266621</v>
      </c>
      <c r="AZ23" s="110">
        <v>0</v>
      </c>
      <c r="BA23" s="110">
        <v>236410</v>
      </c>
      <c r="BB23" s="110">
        <v>28612</v>
      </c>
      <c r="BC23" s="110">
        <v>1599</v>
      </c>
      <c r="BD23" s="110">
        <v>450467</v>
      </c>
      <c r="BE23" s="110">
        <v>0</v>
      </c>
      <c r="BF23" s="110">
        <v>4511</v>
      </c>
      <c r="BG23" s="110">
        <f t="shared" si="13"/>
        <v>948396</v>
      </c>
      <c r="BH23" s="110">
        <f t="shared" ref="BH23:BO23" si="55">SUM(D23,AF23)</f>
        <v>7130326</v>
      </c>
      <c r="BI23" s="110">
        <f t="shared" si="55"/>
        <v>6997091</v>
      </c>
      <c r="BJ23" s="110">
        <f t="shared" si="55"/>
        <v>0</v>
      </c>
      <c r="BK23" s="110">
        <f t="shared" si="55"/>
        <v>3673900</v>
      </c>
      <c r="BL23" s="110">
        <f t="shared" si="55"/>
        <v>3314001</v>
      </c>
      <c r="BM23" s="110">
        <f t="shared" si="55"/>
        <v>9190</v>
      </c>
      <c r="BN23" s="110">
        <f t="shared" si="55"/>
        <v>133235</v>
      </c>
      <c r="BO23" s="111">
        <f t="shared" si="55"/>
        <v>607791</v>
      </c>
      <c r="BP23" s="110">
        <f t="shared" ref="BP23:CE23" si="56">SUM(L23,AN23)</f>
        <v>13906367</v>
      </c>
      <c r="BQ23" s="110">
        <f t="shared" si="56"/>
        <v>3619680</v>
      </c>
      <c r="BR23" s="110">
        <f t="shared" si="56"/>
        <v>1493346</v>
      </c>
      <c r="BS23" s="110">
        <f t="shared" si="56"/>
        <v>1044836</v>
      </c>
      <c r="BT23" s="110">
        <f t="shared" si="56"/>
        <v>963114</v>
      </c>
      <c r="BU23" s="110">
        <f t="shared" si="56"/>
        <v>118384</v>
      </c>
      <c r="BV23" s="110">
        <f t="shared" si="56"/>
        <v>3880693</v>
      </c>
      <c r="BW23" s="110">
        <f t="shared" si="56"/>
        <v>182237</v>
      </c>
      <c r="BX23" s="110">
        <f t="shared" si="56"/>
        <v>3289763</v>
      </c>
      <c r="BY23" s="110">
        <f t="shared" si="56"/>
        <v>408693</v>
      </c>
      <c r="BZ23" s="110">
        <f t="shared" si="56"/>
        <v>31365</v>
      </c>
      <c r="CA23" s="110">
        <f t="shared" si="56"/>
        <v>6374629</v>
      </c>
      <c r="CB23" s="110">
        <f t="shared" si="56"/>
        <v>3153402</v>
      </c>
      <c r="CC23" s="110">
        <f t="shared" si="56"/>
        <v>2688691</v>
      </c>
      <c r="CD23" s="110">
        <f t="shared" si="56"/>
        <v>461128</v>
      </c>
      <c r="CE23" s="110">
        <f t="shared" si="56"/>
        <v>71408</v>
      </c>
      <c r="CF23" s="111">
        <f>SUM(AB23,BD23)</f>
        <v>3777228</v>
      </c>
      <c r="CG23" s="110">
        <f>SUM(AC23,BE23)</f>
        <v>0</v>
      </c>
      <c r="CH23" s="110">
        <f>SUM(AD23,BF23)</f>
        <v>596021</v>
      </c>
      <c r="CI23" s="110">
        <f>SUM(AE23,BG23)</f>
        <v>21632714</v>
      </c>
    </row>
    <row r="24" spans="1:87" s="112" customFormat="1" ht="12" customHeight="1">
      <c r="A24" s="108" t="s">
        <v>488</v>
      </c>
      <c r="B24" s="109" t="s">
        <v>489</v>
      </c>
      <c r="C24" s="108" t="s">
        <v>438</v>
      </c>
      <c r="D24" s="110">
        <f t="shared" si="0"/>
        <v>3518757</v>
      </c>
      <c r="E24" s="110">
        <f t="shared" si="1"/>
        <v>3466093</v>
      </c>
      <c r="F24" s="110">
        <v>0</v>
      </c>
      <c r="G24" s="110">
        <v>3329744</v>
      </c>
      <c r="H24" s="110">
        <v>0</v>
      </c>
      <c r="I24" s="110">
        <v>136349</v>
      </c>
      <c r="J24" s="110">
        <v>52664</v>
      </c>
      <c r="K24" s="110">
        <v>77384</v>
      </c>
      <c r="L24" s="110">
        <f t="shared" si="2"/>
        <v>8785112</v>
      </c>
      <c r="M24" s="110">
        <f t="shared" si="3"/>
        <v>1068936</v>
      </c>
      <c r="N24" s="110">
        <v>757718</v>
      </c>
      <c r="O24" s="110">
        <v>13817</v>
      </c>
      <c r="P24" s="110">
        <v>284125</v>
      </c>
      <c r="Q24" s="110">
        <v>13276</v>
      </c>
      <c r="R24" s="110">
        <f t="shared" si="4"/>
        <v>2414198</v>
      </c>
      <c r="S24" s="110">
        <v>46030</v>
      </c>
      <c r="T24" s="110">
        <v>2164249</v>
      </c>
      <c r="U24" s="110">
        <v>203919</v>
      </c>
      <c r="V24" s="110">
        <v>10584</v>
      </c>
      <c r="W24" s="110">
        <f t="shared" si="5"/>
        <v>5252312</v>
      </c>
      <c r="X24" s="110">
        <v>2456854</v>
      </c>
      <c r="Y24" s="110">
        <v>2411332</v>
      </c>
      <c r="Z24" s="110">
        <v>369439</v>
      </c>
      <c r="AA24" s="110">
        <v>14687</v>
      </c>
      <c r="AB24" s="110">
        <v>3210839</v>
      </c>
      <c r="AC24" s="110">
        <v>39082</v>
      </c>
      <c r="AD24" s="110">
        <v>491329</v>
      </c>
      <c r="AE24" s="110">
        <f t="shared" si="6"/>
        <v>12795198</v>
      </c>
      <c r="AF24" s="110">
        <f t="shared" si="7"/>
        <v>599186</v>
      </c>
      <c r="AG24" s="110">
        <f t="shared" si="8"/>
        <v>599186</v>
      </c>
      <c r="AH24" s="110">
        <v>0</v>
      </c>
      <c r="AI24" s="110">
        <v>599186</v>
      </c>
      <c r="AJ24" s="110">
        <v>0</v>
      </c>
      <c r="AK24" s="110">
        <v>0</v>
      </c>
      <c r="AL24" s="110">
        <v>0</v>
      </c>
      <c r="AM24" s="110">
        <v>0</v>
      </c>
      <c r="AN24" s="110">
        <f t="shared" si="9"/>
        <v>863030</v>
      </c>
      <c r="AO24" s="110">
        <f t="shared" si="10"/>
        <v>96791</v>
      </c>
      <c r="AP24" s="110">
        <v>64047</v>
      </c>
      <c r="AQ24" s="110">
        <v>0</v>
      </c>
      <c r="AR24" s="110">
        <v>32744</v>
      </c>
      <c r="AS24" s="110">
        <v>0</v>
      </c>
      <c r="AT24" s="110">
        <f t="shared" si="11"/>
        <v>442282</v>
      </c>
      <c r="AU24" s="110">
        <v>0</v>
      </c>
      <c r="AV24" s="110">
        <v>442230</v>
      </c>
      <c r="AW24" s="110">
        <v>52</v>
      </c>
      <c r="AX24" s="110">
        <v>0</v>
      </c>
      <c r="AY24" s="110">
        <f t="shared" si="12"/>
        <v>323888</v>
      </c>
      <c r="AZ24" s="110">
        <v>3072</v>
      </c>
      <c r="BA24" s="110">
        <v>309924</v>
      </c>
      <c r="BB24" s="110">
        <v>4081</v>
      </c>
      <c r="BC24" s="110">
        <v>6811</v>
      </c>
      <c r="BD24" s="110">
        <v>501690</v>
      </c>
      <c r="BE24" s="110">
        <v>69</v>
      </c>
      <c r="BF24" s="110">
        <v>60168</v>
      </c>
      <c r="BG24" s="110">
        <f t="shared" si="13"/>
        <v>1522384</v>
      </c>
      <c r="BH24" s="110">
        <f t="shared" ref="BH24:BV24" si="57">SUM(D24,AF24)</f>
        <v>4117943</v>
      </c>
      <c r="BI24" s="110">
        <f t="shared" si="57"/>
        <v>4065279</v>
      </c>
      <c r="BJ24" s="110">
        <f t="shared" si="57"/>
        <v>0</v>
      </c>
      <c r="BK24" s="110">
        <f t="shared" si="57"/>
        <v>3928930</v>
      </c>
      <c r="BL24" s="110">
        <f t="shared" si="57"/>
        <v>0</v>
      </c>
      <c r="BM24" s="110">
        <f t="shared" si="57"/>
        <v>136349</v>
      </c>
      <c r="BN24" s="110">
        <f t="shared" si="57"/>
        <v>52664</v>
      </c>
      <c r="BO24" s="111">
        <f t="shared" si="57"/>
        <v>77384</v>
      </c>
      <c r="BP24" s="110">
        <f t="shared" si="57"/>
        <v>9648142</v>
      </c>
      <c r="BQ24" s="110">
        <f t="shared" si="57"/>
        <v>1165727</v>
      </c>
      <c r="BR24" s="110">
        <f t="shared" si="57"/>
        <v>821765</v>
      </c>
      <c r="BS24" s="110">
        <f t="shared" si="57"/>
        <v>13817</v>
      </c>
      <c r="BT24" s="110">
        <f t="shared" si="57"/>
        <v>316869</v>
      </c>
      <c r="BU24" s="110">
        <f t="shared" si="57"/>
        <v>13276</v>
      </c>
      <c r="BV24" s="110">
        <f t="shared" si="57"/>
        <v>2856480</v>
      </c>
      <c r="BW24" s="110">
        <f t="shared" ref="BW24:CF24" si="58">SUM(S24,AU24)</f>
        <v>46030</v>
      </c>
      <c r="BX24" s="110">
        <f t="shared" si="58"/>
        <v>2606479</v>
      </c>
      <c r="BY24" s="110">
        <f t="shared" si="58"/>
        <v>203971</v>
      </c>
      <c r="BZ24" s="110">
        <f t="shared" si="58"/>
        <v>10584</v>
      </c>
      <c r="CA24" s="110">
        <f t="shared" si="58"/>
        <v>5576200</v>
      </c>
      <c r="CB24" s="110">
        <f t="shared" si="58"/>
        <v>2459926</v>
      </c>
      <c r="CC24" s="110">
        <f t="shared" si="58"/>
        <v>2721256</v>
      </c>
      <c r="CD24" s="110">
        <f t="shared" si="58"/>
        <v>373520</v>
      </c>
      <c r="CE24" s="110">
        <f t="shared" si="58"/>
        <v>21498</v>
      </c>
      <c r="CF24" s="111">
        <f t="shared" si="58"/>
        <v>3712529</v>
      </c>
      <c r="CG24" s="110">
        <f t="shared" ref="CG24:CI28" si="59">SUM(AC24,BE24)</f>
        <v>39151</v>
      </c>
      <c r="CH24" s="110">
        <f t="shared" si="59"/>
        <v>551497</v>
      </c>
      <c r="CI24" s="110">
        <f t="shared" si="59"/>
        <v>14317582</v>
      </c>
    </row>
    <row r="25" spans="1:87" s="112" customFormat="1" ht="12" customHeight="1">
      <c r="A25" s="108" t="s">
        <v>498</v>
      </c>
      <c r="B25" s="109" t="s">
        <v>499</v>
      </c>
      <c r="C25" s="108" t="s">
        <v>359</v>
      </c>
      <c r="D25" s="110">
        <f t="shared" si="0"/>
        <v>8719537</v>
      </c>
      <c r="E25" s="110">
        <f t="shared" si="1"/>
        <v>8702547</v>
      </c>
      <c r="F25" s="110">
        <v>432</v>
      </c>
      <c r="G25" s="110">
        <v>7500317</v>
      </c>
      <c r="H25" s="110">
        <v>1161098</v>
      </c>
      <c r="I25" s="110">
        <v>40700</v>
      </c>
      <c r="J25" s="110">
        <v>16990</v>
      </c>
      <c r="K25" s="110">
        <v>2243856</v>
      </c>
      <c r="L25" s="110">
        <f t="shared" si="2"/>
        <v>10666072</v>
      </c>
      <c r="M25" s="110">
        <f t="shared" si="3"/>
        <v>1747079</v>
      </c>
      <c r="N25" s="110">
        <v>998956</v>
      </c>
      <c r="O25" s="110">
        <v>251462</v>
      </c>
      <c r="P25" s="110">
        <v>496661</v>
      </c>
      <c r="Q25" s="110">
        <v>0</v>
      </c>
      <c r="R25" s="110">
        <f t="shared" si="4"/>
        <v>1783580</v>
      </c>
      <c r="S25" s="110">
        <v>207156</v>
      </c>
      <c r="T25" s="110">
        <v>1564209</v>
      </c>
      <c r="U25" s="110">
        <v>12215</v>
      </c>
      <c r="V25" s="110">
        <v>7089</v>
      </c>
      <c r="W25" s="110">
        <f t="shared" si="5"/>
        <v>7118985</v>
      </c>
      <c r="X25" s="110">
        <v>2672894</v>
      </c>
      <c r="Y25" s="110">
        <v>2764501</v>
      </c>
      <c r="Z25" s="110">
        <v>1363507</v>
      </c>
      <c r="AA25" s="110">
        <v>318083</v>
      </c>
      <c r="AB25" s="110">
        <v>2720768</v>
      </c>
      <c r="AC25" s="110">
        <v>9339</v>
      </c>
      <c r="AD25" s="110">
        <v>1325941</v>
      </c>
      <c r="AE25" s="110">
        <f t="shared" si="6"/>
        <v>20711550</v>
      </c>
      <c r="AF25" s="110">
        <f t="shared" si="7"/>
        <v>4482</v>
      </c>
      <c r="AG25" s="110">
        <f t="shared" si="8"/>
        <v>4482</v>
      </c>
      <c r="AH25" s="110">
        <v>0</v>
      </c>
      <c r="AI25" s="110">
        <v>4482</v>
      </c>
      <c r="AJ25" s="110">
        <v>0</v>
      </c>
      <c r="AK25" s="110">
        <v>0</v>
      </c>
      <c r="AL25" s="110">
        <v>0</v>
      </c>
      <c r="AM25" s="110">
        <v>24357</v>
      </c>
      <c r="AN25" s="110">
        <f t="shared" si="9"/>
        <v>1466778</v>
      </c>
      <c r="AO25" s="110">
        <f t="shared" si="10"/>
        <v>329109</v>
      </c>
      <c r="AP25" s="110">
        <v>184331</v>
      </c>
      <c r="AQ25" s="110">
        <v>5211</v>
      </c>
      <c r="AR25" s="110">
        <v>139567</v>
      </c>
      <c r="AS25" s="110">
        <v>0</v>
      </c>
      <c r="AT25" s="110">
        <f t="shared" si="11"/>
        <v>571269</v>
      </c>
      <c r="AU25" s="110">
        <v>929</v>
      </c>
      <c r="AV25" s="110">
        <v>570340</v>
      </c>
      <c r="AW25" s="110">
        <v>0</v>
      </c>
      <c r="AX25" s="110">
        <v>0</v>
      </c>
      <c r="AY25" s="110">
        <f t="shared" si="12"/>
        <v>566400</v>
      </c>
      <c r="AZ25" s="110">
        <v>34433</v>
      </c>
      <c r="BA25" s="110">
        <v>205250</v>
      </c>
      <c r="BB25" s="110">
        <v>86160</v>
      </c>
      <c r="BC25" s="110">
        <v>240557</v>
      </c>
      <c r="BD25" s="110">
        <v>574513</v>
      </c>
      <c r="BE25" s="110">
        <v>0</v>
      </c>
      <c r="BF25" s="110">
        <v>115588</v>
      </c>
      <c r="BG25" s="110">
        <f t="shared" si="13"/>
        <v>1586848</v>
      </c>
      <c r="BH25" s="110">
        <f t="shared" ref="BH25:BO25" si="60">SUM(D25,AF25)</f>
        <v>8724019</v>
      </c>
      <c r="BI25" s="110">
        <f t="shared" si="60"/>
        <v>8707029</v>
      </c>
      <c r="BJ25" s="110">
        <f t="shared" si="60"/>
        <v>432</v>
      </c>
      <c r="BK25" s="110">
        <f t="shared" si="60"/>
        <v>7504799</v>
      </c>
      <c r="BL25" s="110">
        <f t="shared" si="60"/>
        <v>1161098</v>
      </c>
      <c r="BM25" s="110">
        <f t="shared" si="60"/>
        <v>40700</v>
      </c>
      <c r="BN25" s="110">
        <f t="shared" si="60"/>
        <v>16990</v>
      </c>
      <c r="BO25" s="111">
        <f t="shared" si="60"/>
        <v>2268213</v>
      </c>
      <c r="BP25" s="110">
        <f t="shared" ref="BP25:CE25" si="61">SUM(L25,AN25)</f>
        <v>12132850</v>
      </c>
      <c r="BQ25" s="110">
        <f t="shared" si="61"/>
        <v>2076188</v>
      </c>
      <c r="BR25" s="110">
        <f t="shared" si="61"/>
        <v>1183287</v>
      </c>
      <c r="BS25" s="110">
        <f t="shared" si="61"/>
        <v>256673</v>
      </c>
      <c r="BT25" s="110">
        <f t="shared" si="61"/>
        <v>636228</v>
      </c>
      <c r="BU25" s="110">
        <f t="shared" si="61"/>
        <v>0</v>
      </c>
      <c r="BV25" s="110">
        <f t="shared" si="61"/>
        <v>2354849</v>
      </c>
      <c r="BW25" s="110">
        <f t="shared" si="61"/>
        <v>208085</v>
      </c>
      <c r="BX25" s="110">
        <f t="shared" si="61"/>
        <v>2134549</v>
      </c>
      <c r="BY25" s="110">
        <f t="shared" si="61"/>
        <v>12215</v>
      </c>
      <c r="BZ25" s="110">
        <f t="shared" si="61"/>
        <v>7089</v>
      </c>
      <c r="CA25" s="110">
        <f t="shared" si="61"/>
        <v>7685385</v>
      </c>
      <c r="CB25" s="110">
        <f t="shared" si="61"/>
        <v>2707327</v>
      </c>
      <c r="CC25" s="110">
        <f t="shared" si="61"/>
        <v>2969751</v>
      </c>
      <c r="CD25" s="110">
        <f t="shared" si="61"/>
        <v>1449667</v>
      </c>
      <c r="CE25" s="110">
        <f t="shared" si="61"/>
        <v>558640</v>
      </c>
      <c r="CF25" s="111">
        <f>SUM(AB25,BD25)</f>
        <v>3295281</v>
      </c>
      <c r="CG25" s="110">
        <f t="shared" si="59"/>
        <v>9339</v>
      </c>
      <c r="CH25" s="110">
        <f t="shared" si="59"/>
        <v>1441529</v>
      </c>
      <c r="CI25" s="110">
        <f t="shared" si="59"/>
        <v>22298398</v>
      </c>
    </row>
    <row r="26" spans="1:87" s="112" customFormat="1" ht="12" customHeight="1">
      <c r="A26" s="108" t="s">
        <v>506</v>
      </c>
      <c r="B26" s="109" t="s">
        <v>507</v>
      </c>
      <c r="C26" s="108" t="s">
        <v>397</v>
      </c>
      <c r="D26" s="110">
        <f t="shared" si="0"/>
        <v>9864761</v>
      </c>
      <c r="E26" s="110">
        <f t="shared" si="1"/>
        <v>9737462</v>
      </c>
      <c r="F26" s="110">
        <v>1949</v>
      </c>
      <c r="G26" s="110">
        <v>9569167</v>
      </c>
      <c r="H26" s="110">
        <v>160237</v>
      </c>
      <c r="I26" s="110">
        <v>6109</v>
      </c>
      <c r="J26" s="110">
        <v>127299</v>
      </c>
      <c r="K26" s="110">
        <v>2107180</v>
      </c>
      <c r="L26" s="110">
        <f t="shared" si="2"/>
        <v>20139597</v>
      </c>
      <c r="M26" s="110">
        <f t="shared" si="3"/>
        <v>3496084</v>
      </c>
      <c r="N26" s="110">
        <v>2289351</v>
      </c>
      <c r="O26" s="110">
        <v>260425</v>
      </c>
      <c r="P26" s="110">
        <v>842495</v>
      </c>
      <c r="Q26" s="110">
        <v>103813</v>
      </c>
      <c r="R26" s="110">
        <f t="shared" si="4"/>
        <v>5243982</v>
      </c>
      <c r="S26" s="110">
        <v>144824</v>
      </c>
      <c r="T26" s="110">
        <v>4763614</v>
      </c>
      <c r="U26" s="110">
        <v>335544</v>
      </c>
      <c r="V26" s="110">
        <v>13473</v>
      </c>
      <c r="W26" s="110">
        <f t="shared" si="5"/>
        <v>11358401</v>
      </c>
      <c r="X26" s="110">
        <v>5206460</v>
      </c>
      <c r="Y26" s="110">
        <v>4749012</v>
      </c>
      <c r="Z26" s="110">
        <v>1288736</v>
      </c>
      <c r="AA26" s="110">
        <v>114193</v>
      </c>
      <c r="AB26" s="110">
        <v>6197024</v>
      </c>
      <c r="AC26" s="110">
        <v>27657</v>
      </c>
      <c r="AD26" s="110">
        <v>2479833</v>
      </c>
      <c r="AE26" s="110">
        <f t="shared" si="6"/>
        <v>32484191</v>
      </c>
      <c r="AF26" s="110">
        <f t="shared" si="7"/>
        <v>228539</v>
      </c>
      <c r="AG26" s="110">
        <f t="shared" si="8"/>
        <v>227273</v>
      </c>
      <c r="AH26" s="110">
        <v>67716</v>
      </c>
      <c r="AI26" s="110">
        <v>154880</v>
      </c>
      <c r="AJ26" s="110">
        <v>0</v>
      </c>
      <c r="AK26" s="110">
        <v>4677</v>
      </c>
      <c r="AL26" s="110">
        <v>1266</v>
      </c>
      <c r="AM26" s="110">
        <v>98634</v>
      </c>
      <c r="AN26" s="110">
        <f t="shared" si="9"/>
        <v>3712375</v>
      </c>
      <c r="AO26" s="110">
        <f t="shared" si="10"/>
        <v>700361</v>
      </c>
      <c r="AP26" s="110">
        <v>462441</v>
      </c>
      <c r="AQ26" s="110">
        <v>7527</v>
      </c>
      <c r="AR26" s="110">
        <v>230393</v>
      </c>
      <c r="AS26" s="110">
        <v>0</v>
      </c>
      <c r="AT26" s="110">
        <f t="shared" si="11"/>
        <v>1975367</v>
      </c>
      <c r="AU26" s="110">
        <v>55117</v>
      </c>
      <c r="AV26" s="110">
        <v>1917209</v>
      </c>
      <c r="AW26" s="110">
        <v>3041</v>
      </c>
      <c r="AX26" s="110">
        <v>0</v>
      </c>
      <c r="AY26" s="110">
        <f t="shared" si="12"/>
        <v>1036144</v>
      </c>
      <c r="AZ26" s="110">
        <v>406335</v>
      </c>
      <c r="BA26" s="110">
        <v>561632</v>
      </c>
      <c r="BB26" s="110">
        <v>54205</v>
      </c>
      <c r="BC26" s="110">
        <v>13972</v>
      </c>
      <c r="BD26" s="110">
        <v>2446361</v>
      </c>
      <c r="BE26" s="110">
        <v>503</v>
      </c>
      <c r="BF26" s="110">
        <v>243962</v>
      </c>
      <c r="BG26" s="110">
        <f t="shared" si="13"/>
        <v>4184876</v>
      </c>
      <c r="BH26" s="110">
        <f t="shared" ref="BH26:BO26" si="62">SUM(D26,AF26)</f>
        <v>10093300</v>
      </c>
      <c r="BI26" s="110">
        <f t="shared" si="62"/>
        <v>9964735</v>
      </c>
      <c r="BJ26" s="110">
        <f t="shared" si="62"/>
        <v>69665</v>
      </c>
      <c r="BK26" s="110">
        <f t="shared" si="62"/>
        <v>9724047</v>
      </c>
      <c r="BL26" s="110">
        <f t="shared" si="62"/>
        <v>160237</v>
      </c>
      <c r="BM26" s="110">
        <f t="shared" si="62"/>
        <v>10786</v>
      </c>
      <c r="BN26" s="110">
        <f t="shared" si="62"/>
        <v>128565</v>
      </c>
      <c r="BO26" s="111">
        <f t="shared" si="62"/>
        <v>2205814</v>
      </c>
      <c r="BP26" s="110">
        <f t="shared" ref="BP26:CE26" si="63">SUM(L26,AN26)</f>
        <v>23851972</v>
      </c>
      <c r="BQ26" s="110">
        <f t="shared" si="63"/>
        <v>4196445</v>
      </c>
      <c r="BR26" s="110">
        <f t="shared" si="63"/>
        <v>2751792</v>
      </c>
      <c r="BS26" s="110">
        <f t="shared" si="63"/>
        <v>267952</v>
      </c>
      <c r="BT26" s="110">
        <f t="shared" si="63"/>
        <v>1072888</v>
      </c>
      <c r="BU26" s="110">
        <f t="shared" si="63"/>
        <v>103813</v>
      </c>
      <c r="BV26" s="110">
        <f t="shared" si="63"/>
        <v>7219349</v>
      </c>
      <c r="BW26" s="110">
        <f t="shared" si="63"/>
        <v>199941</v>
      </c>
      <c r="BX26" s="110">
        <f t="shared" si="63"/>
        <v>6680823</v>
      </c>
      <c r="BY26" s="110">
        <f t="shared" si="63"/>
        <v>338585</v>
      </c>
      <c r="BZ26" s="110">
        <f t="shared" si="63"/>
        <v>13473</v>
      </c>
      <c r="CA26" s="110">
        <f t="shared" si="63"/>
        <v>12394545</v>
      </c>
      <c r="CB26" s="110">
        <f t="shared" si="63"/>
        <v>5612795</v>
      </c>
      <c r="CC26" s="110">
        <f t="shared" si="63"/>
        <v>5310644</v>
      </c>
      <c r="CD26" s="110">
        <f t="shared" si="63"/>
        <v>1342941</v>
      </c>
      <c r="CE26" s="110">
        <f t="shared" si="63"/>
        <v>128165</v>
      </c>
      <c r="CF26" s="111">
        <f>SUM(AB26,BD26)</f>
        <v>8643385</v>
      </c>
      <c r="CG26" s="110">
        <f t="shared" si="59"/>
        <v>28160</v>
      </c>
      <c r="CH26" s="110">
        <f t="shared" si="59"/>
        <v>2723795</v>
      </c>
      <c r="CI26" s="110">
        <f t="shared" si="59"/>
        <v>36669067</v>
      </c>
    </row>
    <row r="27" spans="1:87" s="112" customFormat="1" ht="12" customHeight="1">
      <c r="A27" s="108" t="s">
        <v>513</v>
      </c>
      <c r="B27" s="109" t="s">
        <v>514</v>
      </c>
      <c r="C27" s="108" t="s">
        <v>359</v>
      </c>
      <c r="D27" s="110">
        <f t="shared" si="0"/>
        <v>3571569</v>
      </c>
      <c r="E27" s="110">
        <f t="shared" si="1"/>
        <v>3545851</v>
      </c>
      <c r="F27" s="110">
        <v>1582</v>
      </c>
      <c r="G27" s="110">
        <v>3467975</v>
      </c>
      <c r="H27" s="110">
        <v>75905</v>
      </c>
      <c r="I27" s="110">
        <v>389</v>
      </c>
      <c r="J27" s="110">
        <v>25718</v>
      </c>
      <c r="K27" s="110">
        <v>335320</v>
      </c>
      <c r="L27" s="110">
        <f t="shared" si="2"/>
        <v>26303975</v>
      </c>
      <c r="M27" s="110">
        <f t="shared" si="3"/>
        <v>5133434</v>
      </c>
      <c r="N27" s="110">
        <v>2064291</v>
      </c>
      <c r="O27" s="110">
        <v>1895891</v>
      </c>
      <c r="P27" s="110">
        <v>1062508</v>
      </c>
      <c r="Q27" s="110">
        <v>110744</v>
      </c>
      <c r="R27" s="110">
        <f t="shared" si="4"/>
        <v>5986105</v>
      </c>
      <c r="S27" s="110">
        <v>1157291</v>
      </c>
      <c r="T27" s="110">
        <v>4622544</v>
      </c>
      <c r="U27" s="110">
        <v>206270</v>
      </c>
      <c r="V27" s="110">
        <v>97561</v>
      </c>
      <c r="W27" s="110">
        <f t="shared" si="5"/>
        <v>15080245</v>
      </c>
      <c r="X27" s="110">
        <v>5816923</v>
      </c>
      <c r="Y27" s="110">
        <v>7100359</v>
      </c>
      <c r="Z27" s="110">
        <v>1887190</v>
      </c>
      <c r="AA27" s="110">
        <v>275773</v>
      </c>
      <c r="AB27" s="110">
        <v>4200514</v>
      </c>
      <c r="AC27" s="110">
        <v>6630</v>
      </c>
      <c r="AD27" s="110">
        <v>1791862</v>
      </c>
      <c r="AE27" s="110">
        <f t="shared" si="6"/>
        <v>31667406</v>
      </c>
      <c r="AF27" s="110">
        <f t="shared" si="7"/>
        <v>440609</v>
      </c>
      <c r="AG27" s="110">
        <f t="shared" si="8"/>
        <v>418339</v>
      </c>
      <c r="AH27" s="110">
        <v>0</v>
      </c>
      <c r="AI27" s="110">
        <v>375234</v>
      </c>
      <c r="AJ27" s="110">
        <v>43105</v>
      </c>
      <c r="AK27" s="110">
        <v>0</v>
      </c>
      <c r="AL27" s="110">
        <v>22270</v>
      </c>
      <c r="AM27" s="110">
        <v>70677</v>
      </c>
      <c r="AN27" s="110">
        <f t="shared" si="9"/>
        <v>4058127</v>
      </c>
      <c r="AO27" s="110">
        <f t="shared" si="10"/>
        <v>966589</v>
      </c>
      <c r="AP27" s="110">
        <v>530304</v>
      </c>
      <c r="AQ27" s="110">
        <v>74207</v>
      </c>
      <c r="AR27" s="110">
        <v>362078</v>
      </c>
      <c r="AS27" s="110">
        <v>0</v>
      </c>
      <c r="AT27" s="110">
        <f t="shared" si="11"/>
        <v>1580788</v>
      </c>
      <c r="AU27" s="110">
        <v>17827</v>
      </c>
      <c r="AV27" s="110">
        <v>1516575</v>
      </c>
      <c r="AW27" s="110">
        <v>46386</v>
      </c>
      <c r="AX27" s="110">
        <v>8155</v>
      </c>
      <c r="AY27" s="110">
        <f t="shared" si="12"/>
        <v>1493016</v>
      </c>
      <c r="AZ27" s="110">
        <v>446045</v>
      </c>
      <c r="BA27" s="110">
        <v>781353</v>
      </c>
      <c r="BB27" s="110">
        <v>33486</v>
      </c>
      <c r="BC27" s="110">
        <v>232132</v>
      </c>
      <c r="BD27" s="110">
        <v>1622006</v>
      </c>
      <c r="BE27" s="110">
        <v>9579</v>
      </c>
      <c r="BF27" s="110">
        <v>655853</v>
      </c>
      <c r="BG27" s="110">
        <f t="shared" si="13"/>
        <v>5154589</v>
      </c>
      <c r="BH27" s="110">
        <f t="shared" ref="BH27:BO27" si="64">SUM(D27,AF27)</f>
        <v>4012178</v>
      </c>
      <c r="BI27" s="110">
        <f t="shared" si="64"/>
        <v>3964190</v>
      </c>
      <c r="BJ27" s="110">
        <f t="shared" si="64"/>
        <v>1582</v>
      </c>
      <c r="BK27" s="110">
        <f t="shared" si="64"/>
        <v>3843209</v>
      </c>
      <c r="BL27" s="110">
        <f t="shared" si="64"/>
        <v>119010</v>
      </c>
      <c r="BM27" s="110">
        <f t="shared" si="64"/>
        <v>389</v>
      </c>
      <c r="BN27" s="110">
        <f t="shared" si="64"/>
        <v>47988</v>
      </c>
      <c r="BO27" s="111">
        <f t="shared" si="64"/>
        <v>405997</v>
      </c>
      <c r="BP27" s="110">
        <f t="shared" ref="BP27:CD27" si="65">SUM(L27,AN27)</f>
        <v>30362102</v>
      </c>
      <c r="BQ27" s="110">
        <f t="shared" si="65"/>
        <v>6100023</v>
      </c>
      <c r="BR27" s="110">
        <f t="shared" si="65"/>
        <v>2594595</v>
      </c>
      <c r="BS27" s="110">
        <f t="shared" si="65"/>
        <v>1970098</v>
      </c>
      <c r="BT27" s="110">
        <f t="shared" si="65"/>
        <v>1424586</v>
      </c>
      <c r="BU27" s="110">
        <f t="shared" si="65"/>
        <v>110744</v>
      </c>
      <c r="BV27" s="110">
        <f t="shared" si="65"/>
        <v>7566893</v>
      </c>
      <c r="BW27" s="110">
        <f t="shared" si="65"/>
        <v>1175118</v>
      </c>
      <c r="BX27" s="110">
        <f t="shared" si="65"/>
        <v>6139119</v>
      </c>
      <c r="BY27" s="110">
        <f t="shared" si="65"/>
        <v>252656</v>
      </c>
      <c r="BZ27" s="110">
        <f t="shared" si="65"/>
        <v>105716</v>
      </c>
      <c r="CA27" s="110">
        <f t="shared" si="65"/>
        <v>16573261</v>
      </c>
      <c r="CB27" s="110">
        <f t="shared" si="65"/>
        <v>6262968</v>
      </c>
      <c r="CC27" s="110">
        <f t="shared" si="65"/>
        <v>7881712</v>
      </c>
      <c r="CD27" s="110">
        <f t="shared" si="65"/>
        <v>1920676</v>
      </c>
      <c r="CE27" s="110">
        <f>SUM(AA27,BC27)</f>
        <v>507905</v>
      </c>
      <c r="CF27" s="111">
        <f>SUM(AB27,BD27)</f>
        <v>5822520</v>
      </c>
      <c r="CG27" s="110">
        <f t="shared" si="59"/>
        <v>16209</v>
      </c>
      <c r="CH27" s="110">
        <f t="shared" si="59"/>
        <v>2447715</v>
      </c>
      <c r="CI27" s="110">
        <f t="shared" si="59"/>
        <v>36821995</v>
      </c>
    </row>
    <row r="28" spans="1:87" s="112" customFormat="1" ht="12" customHeight="1">
      <c r="A28" s="108" t="s">
        <v>519</v>
      </c>
      <c r="B28" s="109" t="s">
        <v>521</v>
      </c>
      <c r="C28" s="108" t="s">
        <v>505</v>
      </c>
      <c r="D28" s="110">
        <f t="shared" si="0"/>
        <v>2736681</v>
      </c>
      <c r="E28" s="110">
        <f t="shared" si="1"/>
        <v>2337367</v>
      </c>
      <c r="F28" s="110">
        <v>0</v>
      </c>
      <c r="G28" s="110">
        <v>1622720</v>
      </c>
      <c r="H28" s="110">
        <v>69186</v>
      </c>
      <c r="I28" s="110">
        <v>645461</v>
      </c>
      <c r="J28" s="110">
        <v>399314</v>
      </c>
      <c r="K28" s="110">
        <v>682753</v>
      </c>
      <c r="L28" s="110">
        <f t="shared" si="2"/>
        <v>38848634</v>
      </c>
      <c r="M28" s="110">
        <f t="shared" si="3"/>
        <v>8814459</v>
      </c>
      <c r="N28" s="110">
        <v>2522889</v>
      </c>
      <c r="O28" s="110">
        <v>4177771</v>
      </c>
      <c r="P28" s="110">
        <v>1929475</v>
      </c>
      <c r="Q28" s="110">
        <v>184324</v>
      </c>
      <c r="R28" s="110">
        <f t="shared" si="4"/>
        <v>8429571</v>
      </c>
      <c r="S28" s="110">
        <v>544528</v>
      </c>
      <c r="T28" s="110">
        <v>7101644</v>
      </c>
      <c r="U28" s="110">
        <v>783399</v>
      </c>
      <c r="V28" s="110">
        <v>123605</v>
      </c>
      <c r="W28" s="110">
        <f t="shared" si="5"/>
        <v>21471690</v>
      </c>
      <c r="X28" s="110">
        <v>7979789</v>
      </c>
      <c r="Y28" s="110">
        <v>12032379</v>
      </c>
      <c r="Z28" s="110">
        <v>1109348</v>
      </c>
      <c r="AA28" s="110">
        <v>350174</v>
      </c>
      <c r="AB28" s="110">
        <v>4933520</v>
      </c>
      <c r="AC28" s="110">
        <v>9309</v>
      </c>
      <c r="AD28" s="110">
        <v>3777384</v>
      </c>
      <c r="AE28" s="110">
        <f t="shared" si="6"/>
        <v>45362699</v>
      </c>
      <c r="AF28" s="110">
        <f t="shared" si="7"/>
        <v>1355100</v>
      </c>
      <c r="AG28" s="110">
        <f t="shared" si="8"/>
        <v>1355100</v>
      </c>
      <c r="AH28" s="110">
        <v>0</v>
      </c>
      <c r="AI28" s="110">
        <v>1329625</v>
      </c>
      <c r="AJ28" s="110">
        <v>19295</v>
      </c>
      <c r="AK28" s="110">
        <v>6180</v>
      </c>
      <c r="AL28" s="110">
        <v>0</v>
      </c>
      <c r="AM28" s="110">
        <v>0</v>
      </c>
      <c r="AN28" s="110">
        <f t="shared" si="9"/>
        <v>5849896</v>
      </c>
      <c r="AO28" s="110">
        <f t="shared" si="10"/>
        <v>995660</v>
      </c>
      <c r="AP28" s="110">
        <v>441718</v>
      </c>
      <c r="AQ28" s="110">
        <v>223312</v>
      </c>
      <c r="AR28" s="110">
        <v>319066</v>
      </c>
      <c r="AS28" s="110">
        <v>11564</v>
      </c>
      <c r="AT28" s="110">
        <f t="shared" si="11"/>
        <v>2146446</v>
      </c>
      <c r="AU28" s="110">
        <v>78090</v>
      </c>
      <c r="AV28" s="110">
        <v>2062886</v>
      </c>
      <c r="AW28" s="110">
        <v>5470</v>
      </c>
      <c r="AX28" s="110">
        <v>14521</v>
      </c>
      <c r="AY28" s="110">
        <f t="shared" si="12"/>
        <v>2693269</v>
      </c>
      <c r="AZ28" s="110">
        <v>371499</v>
      </c>
      <c r="BA28" s="110">
        <v>2235269</v>
      </c>
      <c r="BB28" s="110">
        <v>16446</v>
      </c>
      <c r="BC28" s="110">
        <v>70055</v>
      </c>
      <c r="BD28" s="110">
        <v>2506497</v>
      </c>
      <c r="BE28" s="110">
        <v>0</v>
      </c>
      <c r="BF28" s="110">
        <v>308544</v>
      </c>
      <c r="BG28" s="110">
        <f t="shared" si="13"/>
        <v>7513540</v>
      </c>
      <c r="BH28" s="110">
        <f t="shared" ref="BH28:BP28" si="66">SUM(D28,AF28)</f>
        <v>4091781</v>
      </c>
      <c r="BI28" s="110">
        <f t="shared" si="66"/>
        <v>3692467</v>
      </c>
      <c r="BJ28" s="110">
        <f t="shared" si="66"/>
        <v>0</v>
      </c>
      <c r="BK28" s="110">
        <f t="shared" si="66"/>
        <v>2952345</v>
      </c>
      <c r="BL28" s="110">
        <f t="shared" si="66"/>
        <v>88481</v>
      </c>
      <c r="BM28" s="110">
        <f t="shared" si="66"/>
        <v>651641</v>
      </c>
      <c r="BN28" s="110">
        <f t="shared" si="66"/>
        <v>399314</v>
      </c>
      <c r="BO28" s="111">
        <f t="shared" si="66"/>
        <v>682753</v>
      </c>
      <c r="BP28" s="110">
        <f t="shared" si="66"/>
        <v>44698530</v>
      </c>
      <c r="BQ28" s="110">
        <f t="shared" ref="BQ28:CF28" si="67">SUM(M28,AO28)</f>
        <v>9810119</v>
      </c>
      <c r="BR28" s="110">
        <f t="shared" si="67"/>
        <v>2964607</v>
      </c>
      <c r="BS28" s="110">
        <f t="shared" si="67"/>
        <v>4401083</v>
      </c>
      <c r="BT28" s="110">
        <f t="shared" si="67"/>
        <v>2248541</v>
      </c>
      <c r="BU28" s="110">
        <f t="shared" si="67"/>
        <v>195888</v>
      </c>
      <c r="BV28" s="110">
        <f t="shared" si="67"/>
        <v>10576017</v>
      </c>
      <c r="BW28" s="110">
        <f t="shared" si="67"/>
        <v>622618</v>
      </c>
      <c r="BX28" s="110">
        <f t="shared" si="67"/>
        <v>9164530</v>
      </c>
      <c r="BY28" s="110">
        <f t="shared" si="67"/>
        <v>788869</v>
      </c>
      <c r="BZ28" s="110">
        <f t="shared" si="67"/>
        <v>138126</v>
      </c>
      <c r="CA28" s="110">
        <f t="shared" si="67"/>
        <v>24164959</v>
      </c>
      <c r="CB28" s="110">
        <f t="shared" si="67"/>
        <v>8351288</v>
      </c>
      <c r="CC28" s="110">
        <f t="shared" si="67"/>
        <v>14267648</v>
      </c>
      <c r="CD28" s="110">
        <f t="shared" si="67"/>
        <v>1125794</v>
      </c>
      <c r="CE28" s="110">
        <f t="shared" si="67"/>
        <v>420229</v>
      </c>
      <c r="CF28" s="111">
        <f t="shared" si="67"/>
        <v>7440017</v>
      </c>
      <c r="CG28" s="110">
        <f t="shared" si="59"/>
        <v>9309</v>
      </c>
      <c r="CH28" s="110">
        <f t="shared" si="59"/>
        <v>4085928</v>
      </c>
      <c r="CI28" s="110">
        <f t="shared" si="59"/>
        <v>52876239</v>
      </c>
    </row>
    <row r="29" spans="1:87" s="112" customFormat="1" ht="12" customHeight="1">
      <c r="A29" s="108" t="s">
        <v>528</v>
      </c>
      <c r="B29" s="109" t="s">
        <v>529</v>
      </c>
      <c r="C29" s="108" t="s">
        <v>457</v>
      </c>
      <c r="D29" s="110">
        <f t="shared" si="0"/>
        <v>17093853</v>
      </c>
      <c r="E29" s="110">
        <f t="shared" si="1"/>
        <v>17028013</v>
      </c>
      <c r="F29" s="110">
        <v>3575</v>
      </c>
      <c r="G29" s="110">
        <v>13440641</v>
      </c>
      <c r="H29" s="110">
        <v>3552071</v>
      </c>
      <c r="I29" s="110">
        <v>31726</v>
      </c>
      <c r="J29" s="110">
        <v>65840</v>
      </c>
      <c r="K29" s="110">
        <v>1003269</v>
      </c>
      <c r="L29" s="110">
        <f t="shared" si="2"/>
        <v>86517217</v>
      </c>
      <c r="M29" s="110">
        <f t="shared" si="3"/>
        <v>23988132</v>
      </c>
      <c r="N29" s="110">
        <v>8696618</v>
      </c>
      <c r="O29" s="110">
        <v>12294313</v>
      </c>
      <c r="P29" s="110">
        <v>2648811</v>
      </c>
      <c r="Q29" s="110">
        <v>348390</v>
      </c>
      <c r="R29" s="110">
        <f t="shared" si="4"/>
        <v>22041123</v>
      </c>
      <c r="S29" s="110">
        <v>4891944</v>
      </c>
      <c r="T29" s="110">
        <v>15612390</v>
      </c>
      <c r="U29" s="110">
        <v>1536789</v>
      </c>
      <c r="V29" s="110">
        <v>294325</v>
      </c>
      <c r="W29" s="110">
        <f t="shared" si="5"/>
        <v>39891250</v>
      </c>
      <c r="X29" s="110">
        <v>16245307</v>
      </c>
      <c r="Y29" s="110">
        <v>18966066</v>
      </c>
      <c r="Z29" s="110">
        <v>2377552</v>
      </c>
      <c r="AA29" s="110">
        <v>2302325</v>
      </c>
      <c r="AB29" s="110">
        <v>9496675</v>
      </c>
      <c r="AC29" s="110">
        <v>302387</v>
      </c>
      <c r="AD29" s="110">
        <v>6949787</v>
      </c>
      <c r="AE29" s="110">
        <f t="shared" si="6"/>
        <v>110560857</v>
      </c>
      <c r="AF29" s="110">
        <f t="shared" si="7"/>
        <v>1801183</v>
      </c>
      <c r="AG29" s="110">
        <f t="shared" si="8"/>
        <v>1800918</v>
      </c>
      <c r="AH29" s="110">
        <v>0</v>
      </c>
      <c r="AI29" s="110">
        <v>1792926</v>
      </c>
      <c r="AJ29" s="110">
        <v>7992</v>
      </c>
      <c r="AK29" s="110">
        <v>0</v>
      </c>
      <c r="AL29" s="110">
        <v>265</v>
      </c>
      <c r="AM29" s="110">
        <v>0</v>
      </c>
      <c r="AN29" s="110">
        <f t="shared" si="9"/>
        <v>7753799</v>
      </c>
      <c r="AO29" s="110">
        <f t="shared" si="10"/>
        <v>2171852</v>
      </c>
      <c r="AP29" s="110">
        <v>1132598</v>
      </c>
      <c r="AQ29" s="110">
        <v>603153</v>
      </c>
      <c r="AR29" s="110">
        <v>289741</v>
      </c>
      <c r="AS29" s="110">
        <v>146360</v>
      </c>
      <c r="AT29" s="110">
        <f t="shared" si="11"/>
        <v>2569715</v>
      </c>
      <c r="AU29" s="110">
        <v>80120</v>
      </c>
      <c r="AV29" s="110">
        <v>2313852</v>
      </c>
      <c r="AW29" s="110">
        <v>175743</v>
      </c>
      <c r="AX29" s="110">
        <v>13784</v>
      </c>
      <c r="AY29" s="110">
        <f t="shared" si="12"/>
        <v>2996994</v>
      </c>
      <c r="AZ29" s="110">
        <v>811484</v>
      </c>
      <c r="BA29" s="110">
        <v>1773403</v>
      </c>
      <c r="BB29" s="110">
        <v>131368</v>
      </c>
      <c r="BC29" s="110">
        <v>280739</v>
      </c>
      <c r="BD29" s="110">
        <v>3073122</v>
      </c>
      <c r="BE29" s="110">
        <v>1454</v>
      </c>
      <c r="BF29" s="110">
        <v>679948</v>
      </c>
      <c r="BG29" s="110">
        <f t="shared" si="13"/>
        <v>10234930</v>
      </c>
      <c r="BH29" s="110">
        <f t="shared" ref="BH29:CI29" si="68">SUM(D29,AF29)</f>
        <v>18895036</v>
      </c>
      <c r="BI29" s="110">
        <f t="shared" si="68"/>
        <v>18828931</v>
      </c>
      <c r="BJ29" s="110">
        <f t="shared" si="68"/>
        <v>3575</v>
      </c>
      <c r="BK29" s="110">
        <f t="shared" si="68"/>
        <v>15233567</v>
      </c>
      <c r="BL29" s="110">
        <f t="shared" si="68"/>
        <v>3560063</v>
      </c>
      <c r="BM29" s="110">
        <f t="shared" si="68"/>
        <v>31726</v>
      </c>
      <c r="BN29" s="110">
        <f t="shared" si="68"/>
        <v>66105</v>
      </c>
      <c r="BO29" s="111">
        <f t="shared" si="68"/>
        <v>1003269</v>
      </c>
      <c r="BP29" s="110">
        <f t="shared" si="68"/>
        <v>94271016</v>
      </c>
      <c r="BQ29" s="110">
        <f t="shared" si="68"/>
        <v>26159984</v>
      </c>
      <c r="BR29" s="110">
        <f t="shared" si="68"/>
        <v>9829216</v>
      </c>
      <c r="BS29" s="110">
        <f t="shared" si="68"/>
        <v>12897466</v>
      </c>
      <c r="BT29" s="110">
        <f t="shared" si="68"/>
        <v>2938552</v>
      </c>
      <c r="BU29" s="110">
        <f t="shared" si="68"/>
        <v>494750</v>
      </c>
      <c r="BV29" s="110">
        <f t="shared" si="68"/>
        <v>24610838</v>
      </c>
      <c r="BW29" s="110">
        <f t="shared" si="68"/>
        <v>4972064</v>
      </c>
      <c r="BX29" s="110">
        <f t="shared" si="68"/>
        <v>17926242</v>
      </c>
      <c r="BY29" s="110">
        <f t="shared" si="68"/>
        <v>1712532</v>
      </c>
      <c r="BZ29" s="110">
        <f t="shared" si="68"/>
        <v>308109</v>
      </c>
      <c r="CA29" s="110">
        <f t="shared" si="68"/>
        <v>42888244</v>
      </c>
      <c r="CB29" s="110">
        <f t="shared" si="68"/>
        <v>17056791</v>
      </c>
      <c r="CC29" s="110">
        <f t="shared" si="68"/>
        <v>20739469</v>
      </c>
      <c r="CD29" s="110">
        <f t="shared" si="68"/>
        <v>2508920</v>
      </c>
      <c r="CE29" s="110">
        <f t="shared" si="68"/>
        <v>2583064</v>
      </c>
      <c r="CF29" s="111">
        <f t="shared" si="68"/>
        <v>12569797</v>
      </c>
      <c r="CG29" s="110">
        <f t="shared" si="68"/>
        <v>303841</v>
      </c>
      <c r="CH29" s="110">
        <f t="shared" si="68"/>
        <v>7629735</v>
      </c>
      <c r="CI29" s="110">
        <f t="shared" si="68"/>
        <v>120795787</v>
      </c>
    </row>
    <row r="30" spans="1:87" s="112" customFormat="1" ht="12" customHeight="1">
      <c r="A30" s="108" t="s">
        <v>535</v>
      </c>
      <c r="B30" s="109" t="s">
        <v>536</v>
      </c>
      <c r="C30" s="108" t="s">
        <v>438</v>
      </c>
      <c r="D30" s="110">
        <f t="shared" si="0"/>
        <v>2015950</v>
      </c>
      <c r="E30" s="110">
        <f t="shared" si="1"/>
        <v>1972096</v>
      </c>
      <c r="F30" s="110">
        <v>5721</v>
      </c>
      <c r="G30" s="110">
        <v>1906362</v>
      </c>
      <c r="H30" s="110">
        <v>2823</v>
      </c>
      <c r="I30" s="110">
        <v>57190</v>
      </c>
      <c r="J30" s="110">
        <v>43854</v>
      </c>
      <c r="K30" s="110">
        <v>416217</v>
      </c>
      <c r="L30" s="110">
        <f t="shared" si="2"/>
        <v>24687579</v>
      </c>
      <c r="M30" s="110">
        <f t="shared" si="3"/>
        <v>6881136</v>
      </c>
      <c r="N30" s="110">
        <v>1837499</v>
      </c>
      <c r="O30" s="110">
        <v>2465751</v>
      </c>
      <c r="P30" s="110">
        <v>2470911</v>
      </c>
      <c r="Q30" s="110">
        <v>106975</v>
      </c>
      <c r="R30" s="110">
        <f t="shared" si="4"/>
        <v>3908736</v>
      </c>
      <c r="S30" s="110">
        <v>549308</v>
      </c>
      <c r="T30" s="110">
        <v>3028020</v>
      </c>
      <c r="U30" s="110">
        <v>331408</v>
      </c>
      <c r="V30" s="110">
        <v>106813</v>
      </c>
      <c r="W30" s="110">
        <f t="shared" si="5"/>
        <v>13778399</v>
      </c>
      <c r="X30" s="110">
        <v>5853468</v>
      </c>
      <c r="Y30" s="110">
        <v>7175445</v>
      </c>
      <c r="Z30" s="110">
        <v>632104</v>
      </c>
      <c r="AA30" s="110">
        <v>117382</v>
      </c>
      <c r="AB30" s="110">
        <v>4572377</v>
      </c>
      <c r="AC30" s="110">
        <v>12495</v>
      </c>
      <c r="AD30" s="110">
        <v>1747871</v>
      </c>
      <c r="AE30" s="110">
        <f t="shared" si="6"/>
        <v>28451400</v>
      </c>
      <c r="AF30" s="110">
        <f t="shared" si="7"/>
        <v>572712</v>
      </c>
      <c r="AG30" s="110">
        <f t="shared" si="8"/>
        <v>572712</v>
      </c>
      <c r="AH30" s="110">
        <v>66459</v>
      </c>
      <c r="AI30" s="110">
        <v>436802</v>
      </c>
      <c r="AJ30" s="110">
        <v>0</v>
      </c>
      <c r="AK30" s="110">
        <v>69451</v>
      </c>
      <c r="AL30" s="110">
        <v>0</v>
      </c>
      <c r="AM30" s="110">
        <v>396930</v>
      </c>
      <c r="AN30" s="110">
        <f t="shared" si="9"/>
        <v>4462972</v>
      </c>
      <c r="AO30" s="110">
        <f t="shared" si="10"/>
        <v>629877</v>
      </c>
      <c r="AP30" s="110">
        <v>423900</v>
      </c>
      <c r="AQ30" s="110">
        <v>103926</v>
      </c>
      <c r="AR30" s="110">
        <v>61911</v>
      </c>
      <c r="AS30" s="110">
        <v>40140</v>
      </c>
      <c r="AT30" s="110">
        <f t="shared" si="11"/>
        <v>1446062</v>
      </c>
      <c r="AU30" s="110">
        <v>24243</v>
      </c>
      <c r="AV30" s="110">
        <v>1300830</v>
      </c>
      <c r="AW30" s="110">
        <v>120989</v>
      </c>
      <c r="AX30" s="110">
        <v>5065</v>
      </c>
      <c r="AY30" s="110">
        <f t="shared" si="12"/>
        <v>2378013</v>
      </c>
      <c r="AZ30" s="110">
        <v>430248</v>
      </c>
      <c r="BA30" s="110">
        <v>1797109</v>
      </c>
      <c r="BB30" s="110">
        <v>14240</v>
      </c>
      <c r="BC30" s="110">
        <v>136416</v>
      </c>
      <c r="BD30" s="110">
        <v>2088004</v>
      </c>
      <c r="BE30" s="110">
        <v>3955</v>
      </c>
      <c r="BF30" s="110">
        <v>526232</v>
      </c>
      <c r="BG30" s="110">
        <f t="shared" si="13"/>
        <v>5561916</v>
      </c>
      <c r="BH30" s="110">
        <f t="shared" ref="BH30:BO30" si="69">SUM(D30,AF30)</f>
        <v>2588662</v>
      </c>
      <c r="BI30" s="110">
        <f t="shared" si="69"/>
        <v>2544808</v>
      </c>
      <c r="BJ30" s="110">
        <f t="shared" si="69"/>
        <v>72180</v>
      </c>
      <c r="BK30" s="110">
        <f t="shared" si="69"/>
        <v>2343164</v>
      </c>
      <c r="BL30" s="110">
        <f t="shared" si="69"/>
        <v>2823</v>
      </c>
      <c r="BM30" s="110">
        <f t="shared" si="69"/>
        <v>126641</v>
      </c>
      <c r="BN30" s="110">
        <f t="shared" si="69"/>
        <v>43854</v>
      </c>
      <c r="BO30" s="111">
        <f t="shared" si="69"/>
        <v>813147</v>
      </c>
      <c r="BP30" s="110">
        <f>SUM(L30,AN30)</f>
        <v>29150551</v>
      </c>
      <c r="BQ30" s="110">
        <f>SUM(M30,AO30)</f>
        <v>7511013</v>
      </c>
      <c r="BR30" s="110">
        <f>SUM(N30,AP30)</f>
        <v>2261399</v>
      </c>
      <c r="BS30" s="110">
        <f>SUM(O30,AQ30)</f>
        <v>2569677</v>
      </c>
      <c r="BT30" s="110">
        <f t="shared" ref="BT30:CF30" si="70">SUM(P30,AR30)</f>
        <v>2532822</v>
      </c>
      <c r="BU30" s="110">
        <f t="shared" si="70"/>
        <v>147115</v>
      </c>
      <c r="BV30" s="110">
        <f t="shared" si="70"/>
        <v>5354798</v>
      </c>
      <c r="BW30" s="110">
        <f t="shared" si="70"/>
        <v>573551</v>
      </c>
      <c r="BX30" s="110">
        <f t="shared" si="70"/>
        <v>4328850</v>
      </c>
      <c r="BY30" s="110">
        <f t="shared" si="70"/>
        <v>452397</v>
      </c>
      <c r="BZ30" s="110">
        <f t="shared" si="70"/>
        <v>111878</v>
      </c>
      <c r="CA30" s="110">
        <f t="shared" si="70"/>
        <v>16156412</v>
      </c>
      <c r="CB30" s="110">
        <f t="shared" si="70"/>
        <v>6283716</v>
      </c>
      <c r="CC30" s="110">
        <f t="shared" si="70"/>
        <v>8972554</v>
      </c>
      <c r="CD30" s="110">
        <f t="shared" si="70"/>
        <v>646344</v>
      </c>
      <c r="CE30" s="110">
        <f t="shared" si="70"/>
        <v>253798</v>
      </c>
      <c r="CF30" s="111">
        <f t="shared" si="70"/>
        <v>6660381</v>
      </c>
      <c r="CG30" s="110">
        <f t="shared" ref="CG30:CI35" si="71">SUM(AC30,BE30)</f>
        <v>16450</v>
      </c>
      <c r="CH30" s="110">
        <f t="shared" si="71"/>
        <v>2274103</v>
      </c>
      <c r="CI30" s="110">
        <f t="shared" si="71"/>
        <v>34013316</v>
      </c>
    </row>
    <row r="31" spans="1:87" s="112" customFormat="1" ht="12" customHeight="1">
      <c r="A31" s="108" t="s">
        <v>544</v>
      </c>
      <c r="B31" s="109" t="s">
        <v>545</v>
      </c>
      <c r="C31" s="108" t="s">
        <v>391</v>
      </c>
      <c r="D31" s="110">
        <f t="shared" si="0"/>
        <v>4353090</v>
      </c>
      <c r="E31" s="110">
        <f t="shared" si="1"/>
        <v>4289467</v>
      </c>
      <c r="F31" s="110">
        <v>0</v>
      </c>
      <c r="G31" s="110">
        <v>4285434</v>
      </c>
      <c r="H31" s="110">
        <v>4033</v>
      </c>
      <c r="I31" s="110">
        <v>0</v>
      </c>
      <c r="J31" s="110">
        <v>63623</v>
      </c>
      <c r="K31" s="110">
        <v>49025</v>
      </c>
      <c r="L31" s="110">
        <f t="shared" si="2"/>
        <v>16360139</v>
      </c>
      <c r="M31" s="110">
        <f t="shared" si="3"/>
        <v>2065229</v>
      </c>
      <c r="N31" s="110">
        <v>1462582</v>
      </c>
      <c r="O31" s="110">
        <v>269883</v>
      </c>
      <c r="P31" s="110">
        <v>315256</v>
      </c>
      <c r="Q31" s="110">
        <v>17508</v>
      </c>
      <c r="R31" s="110">
        <f t="shared" si="4"/>
        <v>4129085</v>
      </c>
      <c r="S31" s="110">
        <v>219256</v>
      </c>
      <c r="T31" s="110">
        <v>3537007</v>
      </c>
      <c r="U31" s="110">
        <v>372822</v>
      </c>
      <c r="V31" s="110">
        <v>40164</v>
      </c>
      <c r="W31" s="110">
        <f t="shared" si="5"/>
        <v>10096048</v>
      </c>
      <c r="X31" s="110">
        <v>5397560</v>
      </c>
      <c r="Y31" s="110">
        <v>4029573</v>
      </c>
      <c r="Z31" s="110">
        <v>493192</v>
      </c>
      <c r="AA31" s="110">
        <v>175723</v>
      </c>
      <c r="AB31" s="110">
        <v>2943527</v>
      </c>
      <c r="AC31" s="110">
        <v>29613</v>
      </c>
      <c r="AD31" s="110">
        <v>744032</v>
      </c>
      <c r="AE31" s="110">
        <f t="shared" si="6"/>
        <v>21457261</v>
      </c>
      <c r="AF31" s="110">
        <f t="shared" si="7"/>
        <v>534179</v>
      </c>
      <c r="AG31" s="110">
        <f t="shared" si="8"/>
        <v>534179</v>
      </c>
      <c r="AH31" s="110">
        <v>0</v>
      </c>
      <c r="AI31" s="110">
        <v>14913</v>
      </c>
      <c r="AJ31" s="110">
        <v>0</v>
      </c>
      <c r="AK31" s="110">
        <v>519266</v>
      </c>
      <c r="AL31" s="110">
        <v>0</v>
      </c>
      <c r="AM31" s="110">
        <v>0</v>
      </c>
      <c r="AN31" s="110">
        <f t="shared" si="9"/>
        <v>2436098</v>
      </c>
      <c r="AO31" s="110">
        <f t="shared" si="10"/>
        <v>493416</v>
      </c>
      <c r="AP31" s="110">
        <v>333706</v>
      </c>
      <c r="AQ31" s="110">
        <v>0</v>
      </c>
      <c r="AR31" s="110">
        <v>159710</v>
      </c>
      <c r="AS31" s="110">
        <v>0</v>
      </c>
      <c r="AT31" s="110">
        <f t="shared" si="11"/>
        <v>685944</v>
      </c>
      <c r="AU31" s="110">
        <v>3943</v>
      </c>
      <c r="AV31" s="110">
        <v>678756</v>
      </c>
      <c r="AW31" s="110">
        <v>3245</v>
      </c>
      <c r="AX31" s="110">
        <v>0</v>
      </c>
      <c r="AY31" s="110">
        <f t="shared" si="12"/>
        <v>1248400</v>
      </c>
      <c r="AZ31" s="110">
        <v>638364</v>
      </c>
      <c r="BA31" s="110">
        <v>419865</v>
      </c>
      <c r="BB31" s="110">
        <v>15827</v>
      </c>
      <c r="BC31" s="110">
        <v>174344</v>
      </c>
      <c r="BD31" s="110">
        <v>1124644</v>
      </c>
      <c r="BE31" s="110">
        <v>8338</v>
      </c>
      <c r="BF31" s="110">
        <v>131946</v>
      </c>
      <c r="BG31" s="110">
        <f t="shared" si="13"/>
        <v>3102223</v>
      </c>
      <c r="BH31" s="110">
        <f t="shared" ref="BH31:BO31" si="72">SUM(D31,AF31)</f>
        <v>4887269</v>
      </c>
      <c r="BI31" s="110">
        <f t="shared" si="72"/>
        <v>4823646</v>
      </c>
      <c r="BJ31" s="110">
        <f t="shared" si="72"/>
        <v>0</v>
      </c>
      <c r="BK31" s="110">
        <f t="shared" si="72"/>
        <v>4300347</v>
      </c>
      <c r="BL31" s="110">
        <f t="shared" si="72"/>
        <v>4033</v>
      </c>
      <c r="BM31" s="110">
        <f t="shared" si="72"/>
        <v>519266</v>
      </c>
      <c r="BN31" s="110">
        <f t="shared" si="72"/>
        <v>63623</v>
      </c>
      <c r="BO31" s="111">
        <f t="shared" si="72"/>
        <v>49025</v>
      </c>
      <c r="BP31" s="110">
        <f t="shared" ref="BP31:CE31" si="73">SUM(L31,AN31)</f>
        <v>18796237</v>
      </c>
      <c r="BQ31" s="110">
        <f t="shared" si="73"/>
        <v>2558645</v>
      </c>
      <c r="BR31" s="110">
        <f t="shared" si="73"/>
        <v>1796288</v>
      </c>
      <c r="BS31" s="110">
        <f t="shared" si="73"/>
        <v>269883</v>
      </c>
      <c r="BT31" s="110">
        <f t="shared" si="73"/>
        <v>474966</v>
      </c>
      <c r="BU31" s="110">
        <f t="shared" si="73"/>
        <v>17508</v>
      </c>
      <c r="BV31" s="110">
        <f t="shared" si="73"/>
        <v>4815029</v>
      </c>
      <c r="BW31" s="110">
        <f t="shared" si="73"/>
        <v>223199</v>
      </c>
      <c r="BX31" s="110">
        <f t="shared" si="73"/>
        <v>4215763</v>
      </c>
      <c r="BY31" s="110">
        <f t="shared" si="73"/>
        <v>376067</v>
      </c>
      <c r="BZ31" s="110">
        <f t="shared" si="73"/>
        <v>40164</v>
      </c>
      <c r="CA31" s="110">
        <f t="shared" si="73"/>
        <v>11344448</v>
      </c>
      <c r="CB31" s="110">
        <f t="shared" si="73"/>
        <v>6035924</v>
      </c>
      <c r="CC31" s="110">
        <f t="shared" si="73"/>
        <v>4449438</v>
      </c>
      <c r="CD31" s="110">
        <f t="shared" si="73"/>
        <v>509019</v>
      </c>
      <c r="CE31" s="110">
        <f t="shared" si="73"/>
        <v>350067</v>
      </c>
      <c r="CF31" s="111">
        <f>SUM(AB31,BD31)</f>
        <v>4068171</v>
      </c>
      <c r="CG31" s="110">
        <f t="shared" si="71"/>
        <v>37951</v>
      </c>
      <c r="CH31" s="110">
        <f t="shared" si="71"/>
        <v>875978</v>
      </c>
      <c r="CI31" s="110">
        <f t="shared" si="71"/>
        <v>24559484</v>
      </c>
    </row>
    <row r="32" spans="1:87" s="112" customFormat="1" ht="12" customHeight="1">
      <c r="A32" s="108" t="s">
        <v>549</v>
      </c>
      <c r="B32" s="109" t="s">
        <v>550</v>
      </c>
      <c r="C32" s="108" t="s">
        <v>397</v>
      </c>
      <c r="D32" s="110">
        <f t="shared" si="0"/>
        <v>18358089</v>
      </c>
      <c r="E32" s="110">
        <f t="shared" si="1"/>
        <v>17585670</v>
      </c>
      <c r="F32" s="110">
        <v>0</v>
      </c>
      <c r="G32" s="110">
        <v>17023414</v>
      </c>
      <c r="H32" s="110">
        <v>255242</v>
      </c>
      <c r="I32" s="110">
        <v>307014</v>
      </c>
      <c r="J32" s="110">
        <v>772419</v>
      </c>
      <c r="K32" s="110">
        <v>1666081</v>
      </c>
      <c r="L32" s="110">
        <f t="shared" si="2"/>
        <v>30275012</v>
      </c>
      <c r="M32" s="110">
        <f t="shared" si="3"/>
        <v>11881291</v>
      </c>
      <c r="N32" s="110">
        <v>2576282</v>
      </c>
      <c r="O32" s="110">
        <v>6098113</v>
      </c>
      <c r="P32" s="110">
        <v>2963236</v>
      </c>
      <c r="Q32" s="110">
        <v>243660</v>
      </c>
      <c r="R32" s="110">
        <f t="shared" si="4"/>
        <v>7875267</v>
      </c>
      <c r="S32" s="110">
        <v>1394600</v>
      </c>
      <c r="T32" s="110">
        <v>5486202</v>
      </c>
      <c r="U32" s="110">
        <v>994465</v>
      </c>
      <c r="V32" s="110">
        <v>176666</v>
      </c>
      <c r="W32" s="110">
        <f t="shared" si="5"/>
        <v>10309373</v>
      </c>
      <c r="X32" s="110">
        <v>5808662</v>
      </c>
      <c r="Y32" s="110">
        <v>3792941</v>
      </c>
      <c r="Z32" s="110">
        <v>505279</v>
      </c>
      <c r="AA32" s="110">
        <v>202491</v>
      </c>
      <c r="AB32" s="110">
        <v>2994671</v>
      </c>
      <c r="AC32" s="110">
        <v>32415</v>
      </c>
      <c r="AD32" s="110">
        <v>2631011</v>
      </c>
      <c r="AE32" s="110">
        <f t="shared" si="6"/>
        <v>51264112</v>
      </c>
      <c r="AF32" s="110">
        <f t="shared" si="7"/>
        <v>932853</v>
      </c>
      <c r="AG32" s="110">
        <f t="shared" si="8"/>
        <v>932853</v>
      </c>
      <c r="AH32" s="110">
        <v>0</v>
      </c>
      <c r="AI32" s="110">
        <v>800275</v>
      </c>
      <c r="AJ32" s="110">
        <v>11200</v>
      </c>
      <c r="AK32" s="110">
        <v>121378</v>
      </c>
      <c r="AL32" s="110">
        <v>0</v>
      </c>
      <c r="AM32" s="110">
        <v>97234</v>
      </c>
      <c r="AN32" s="110">
        <f t="shared" si="9"/>
        <v>4057072</v>
      </c>
      <c r="AO32" s="110">
        <f t="shared" si="10"/>
        <v>737858</v>
      </c>
      <c r="AP32" s="110">
        <v>445197</v>
      </c>
      <c r="AQ32" s="110">
        <v>196506</v>
      </c>
      <c r="AR32" s="110">
        <v>96085</v>
      </c>
      <c r="AS32" s="110">
        <v>70</v>
      </c>
      <c r="AT32" s="110">
        <f t="shared" si="11"/>
        <v>508065</v>
      </c>
      <c r="AU32" s="110">
        <v>94156</v>
      </c>
      <c r="AV32" s="110">
        <v>413909</v>
      </c>
      <c r="AW32" s="110">
        <v>0</v>
      </c>
      <c r="AX32" s="110">
        <v>9666</v>
      </c>
      <c r="AY32" s="110">
        <f t="shared" si="12"/>
        <v>2801483</v>
      </c>
      <c r="AZ32" s="110">
        <v>1438778</v>
      </c>
      <c r="BA32" s="110">
        <v>725775</v>
      </c>
      <c r="BB32" s="110">
        <v>14631</v>
      </c>
      <c r="BC32" s="110">
        <v>622299</v>
      </c>
      <c r="BD32" s="110">
        <v>1398047</v>
      </c>
      <c r="BE32" s="110">
        <v>0</v>
      </c>
      <c r="BF32" s="110">
        <v>253501</v>
      </c>
      <c r="BG32" s="110">
        <f t="shared" si="13"/>
        <v>5243426</v>
      </c>
      <c r="BH32" s="110">
        <f t="shared" ref="BH32:BO32" si="74">SUM(D32,AF32)</f>
        <v>19290942</v>
      </c>
      <c r="BI32" s="110">
        <f t="shared" si="74"/>
        <v>18518523</v>
      </c>
      <c r="BJ32" s="110">
        <f t="shared" si="74"/>
        <v>0</v>
      </c>
      <c r="BK32" s="110">
        <f t="shared" si="74"/>
        <v>17823689</v>
      </c>
      <c r="BL32" s="110">
        <f t="shared" si="74"/>
        <v>266442</v>
      </c>
      <c r="BM32" s="110">
        <f t="shared" si="74"/>
        <v>428392</v>
      </c>
      <c r="BN32" s="110">
        <f t="shared" si="74"/>
        <v>772419</v>
      </c>
      <c r="BO32" s="111">
        <f t="shared" si="74"/>
        <v>1763315</v>
      </c>
      <c r="BP32" s="110">
        <f t="shared" ref="BP32:CE32" si="75">SUM(L32,AN32)</f>
        <v>34332084</v>
      </c>
      <c r="BQ32" s="110">
        <f t="shared" si="75"/>
        <v>12619149</v>
      </c>
      <c r="BR32" s="110">
        <f t="shared" si="75"/>
        <v>3021479</v>
      </c>
      <c r="BS32" s="110">
        <f t="shared" si="75"/>
        <v>6294619</v>
      </c>
      <c r="BT32" s="110">
        <f t="shared" si="75"/>
        <v>3059321</v>
      </c>
      <c r="BU32" s="110">
        <f t="shared" si="75"/>
        <v>243730</v>
      </c>
      <c r="BV32" s="110">
        <f t="shared" si="75"/>
        <v>8383332</v>
      </c>
      <c r="BW32" s="110">
        <f t="shared" si="75"/>
        <v>1488756</v>
      </c>
      <c r="BX32" s="110">
        <f t="shared" si="75"/>
        <v>5900111</v>
      </c>
      <c r="BY32" s="110">
        <f t="shared" si="75"/>
        <v>994465</v>
      </c>
      <c r="BZ32" s="110">
        <f t="shared" si="75"/>
        <v>186332</v>
      </c>
      <c r="CA32" s="110">
        <f t="shared" si="75"/>
        <v>13110856</v>
      </c>
      <c r="CB32" s="110">
        <f t="shared" si="75"/>
        <v>7247440</v>
      </c>
      <c r="CC32" s="110">
        <f t="shared" si="75"/>
        <v>4518716</v>
      </c>
      <c r="CD32" s="110">
        <f t="shared" si="75"/>
        <v>519910</v>
      </c>
      <c r="CE32" s="110">
        <f t="shared" si="75"/>
        <v>824790</v>
      </c>
      <c r="CF32" s="111">
        <f>SUM(AB32,BD32)</f>
        <v>4392718</v>
      </c>
      <c r="CG32" s="110">
        <f t="shared" si="71"/>
        <v>32415</v>
      </c>
      <c r="CH32" s="110">
        <f t="shared" si="71"/>
        <v>2884512</v>
      </c>
      <c r="CI32" s="110">
        <f t="shared" si="71"/>
        <v>56507538</v>
      </c>
    </row>
    <row r="33" spans="1:87" s="112" customFormat="1" ht="12" customHeight="1">
      <c r="A33" s="108" t="s">
        <v>552</v>
      </c>
      <c r="B33" s="109" t="s">
        <v>553</v>
      </c>
      <c r="C33" s="108" t="s">
        <v>438</v>
      </c>
      <c r="D33" s="110">
        <f t="shared" si="0"/>
        <v>12869681</v>
      </c>
      <c r="E33" s="110">
        <f t="shared" si="1"/>
        <v>12670580</v>
      </c>
      <c r="F33" s="110">
        <v>202518</v>
      </c>
      <c r="G33" s="110">
        <v>12073446</v>
      </c>
      <c r="H33" s="110">
        <v>99186</v>
      </c>
      <c r="I33" s="110">
        <v>295430</v>
      </c>
      <c r="J33" s="110">
        <v>199101</v>
      </c>
      <c r="K33" s="110">
        <v>2702106</v>
      </c>
      <c r="L33" s="110">
        <f t="shared" si="2"/>
        <v>107365197</v>
      </c>
      <c r="M33" s="110">
        <f t="shared" si="3"/>
        <v>40516245</v>
      </c>
      <c r="N33" s="110">
        <v>10727350</v>
      </c>
      <c r="O33" s="110">
        <v>23429044</v>
      </c>
      <c r="P33" s="110">
        <v>6270023</v>
      </c>
      <c r="Q33" s="110">
        <v>89828</v>
      </c>
      <c r="R33" s="110">
        <f t="shared" si="4"/>
        <v>28034761</v>
      </c>
      <c r="S33" s="110">
        <v>3402776</v>
      </c>
      <c r="T33" s="110">
        <v>24401420</v>
      </c>
      <c r="U33" s="110">
        <v>230565</v>
      </c>
      <c r="V33" s="110">
        <v>365569</v>
      </c>
      <c r="W33" s="110">
        <f t="shared" si="5"/>
        <v>38366197</v>
      </c>
      <c r="X33" s="110">
        <v>24343846</v>
      </c>
      <c r="Y33" s="110">
        <v>10600092</v>
      </c>
      <c r="Z33" s="110">
        <v>2436208</v>
      </c>
      <c r="AA33" s="110">
        <v>986051</v>
      </c>
      <c r="AB33" s="110">
        <v>16869566</v>
      </c>
      <c r="AC33" s="110">
        <v>82425</v>
      </c>
      <c r="AD33" s="110">
        <v>3689732</v>
      </c>
      <c r="AE33" s="110">
        <f t="shared" si="6"/>
        <v>123924610</v>
      </c>
      <c r="AF33" s="110">
        <f t="shared" si="7"/>
        <v>259945</v>
      </c>
      <c r="AG33" s="110">
        <f t="shared" si="8"/>
        <v>259911</v>
      </c>
      <c r="AH33" s="110">
        <v>16396</v>
      </c>
      <c r="AI33" s="110">
        <v>166903</v>
      </c>
      <c r="AJ33" s="110">
        <v>25</v>
      </c>
      <c r="AK33" s="110">
        <v>76587</v>
      </c>
      <c r="AL33" s="110">
        <v>34</v>
      </c>
      <c r="AM33" s="110">
        <v>1688</v>
      </c>
      <c r="AN33" s="110">
        <f t="shared" si="9"/>
        <v>6138141</v>
      </c>
      <c r="AO33" s="110">
        <f t="shared" si="10"/>
        <v>1492188</v>
      </c>
      <c r="AP33" s="110">
        <v>981983</v>
      </c>
      <c r="AQ33" s="110">
        <v>312589</v>
      </c>
      <c r="AR33" s="110">
        <v>197616</v>
      </c>
      <c r="AS33" s="110">
        <v>0</v>
      </c>
      <c r="AT33" s="110">
        <f t="shared" si="11"/>
        <v>1568094</v>
      </c>
      <c r="AU33" s="110">
        <v>65150</v>
      </c>
      <c r="AV33" s="110">
        <v>1489454</v>
      </c>
      <c r="AW33" s="110">
        <v>13490</v>
      </c>
      <c r="AX33" s="110">
        <v>1464</v>
      </c>
      <c r="AY33" s="110">
        <f t="shared" si="12"/>
        <v>3061105</v>
      </c>
      <c r="AZ33" s="110">
        <v>1520765</v>
      </c>
      <c r="BA33" s="110">
        <v>1134900</v>
      </c>
      <c r="BB33" s="110">
        <v>188692</v>
      </c>
      <c r="BC33" s="110">
        <v>216748</v>
      </c>
      <c r="BD33" s="110">
        <v>813564</v>
      </c>
      <c r="BE33" s="110">
        <v>15290</v>
      </c>
      <c r="BF33" s="110">
        <v>494171</v>
      </c>
      <c r="BG33" s="110">
        <f t="shared" si="13"/>
        <v>6892257</v>
      </c>
      <c r="BH33" s="110">
        <f t="shared" ref="BH33:BO33" si="76">SUM(D33,AF33)</f>
        <v>13129626</v>
      </c>
      <c r="BI33" s="110">
        <f t="shared" si="76"/>
        <v>12930491</v>
      </c>
      <c r="BJ33" s="110">
        <f t="shared" si="76"/>
        <v>218914</v>
      </c>
      <c r="BK33" s="110">
        <f t="shared" si="76"/>
        <v>12240349</v>
      </c>
      <c r="BL33" s="110">
        <f t="shared" si="76"/>
        <v>99211</v>
      </c>
      <c r="BM33" s="110">
        <f t="shared" si="76"/>
        <v>372017</v>
      </c>
      <c r="BN33" s="110">
        <f t="shared" si="76"/>
        <v>199135</v>
      </c>
      <c r="BO33" s="111">
        <f t="shared" si="76"/>
        <v>2703794</v>
      </c>
      <c r="BP33" s="110">
        <f t="shared" ref="BP33:BW33" si="77">SUM(L33,AN33)</f>
        <v>113503338</v>
      </c>
      <c r="BQ33" s="110">
        <f t="shared" si="77"/>
        <v>42008433</v>
      </c>
      <c r="BR33" s="110">
        <f t="shared" si="77"/>
        <v>11709333</v>
      </c>
      <c r="BS33" s="110">
        <f t="shared" si="77"/>
        <v>23741633</v>
      </c>
      <c r="BT33" s="110">
        <f t="shared" si="77"/>
        <v>6467639</v>
      </c>
      <c r="BU33" s="110">
        <f t="shared" si="77"/>
        <v>89828</v>
      </c>
      <c r="BV33" s="110">
        <f t="shared" si="77"/>
        <v>29602855</v>
      </c>
      <c r="BW33" s="110">
        <f t="shared" si="77"/>
        <v>3467926</v>
      </c>
      <c r="BX33" s="110">
        <f>SUM(T33,AV33)</f>
        <v>25890874</v>
      </c>
      <c r="BY33" s="110">
        <f>SUM(U33,AW33)</f>
        <v>244055</v>
      </c>
      <c r="BZ33" s="110">
        <f>SUM(V33,AX33)</f>
        <v>367033</v>
      </c>
      <c r="CA33" s="110">
        <f t="shared" ref="CA33:CF33" si="78">SUM(W33,AY33)</f>
        <v>41427302</v>
      </c>
      <c r="CB33" s="110">
        <f t="shared" si="78"/>
        <v>25864611</v>
      </c>
      <c r="CC33" s="110">
        <f t="shared" si="78"/>
        <v>11734992</v>
      </c>
      <c r="CD33" s="110">
        <f t="shared" si="78"/>
        <v>2624900</v>
      </c>
      <c r="CE33" s="110">
        <f t="shared" si="78"/>
        <v>1202799</v>
      </c>
      <c r="CF33" s="111">
        <f t="shared" si="78"/>
        <v>17683130</v>
      </c>
      <c r="CG33" s="110">
        <f t="shared" si="71"/>
        <v>97715</v>
      </c>
      <c r="CH33" s="110">
        <f t="shared" si="71"/>
        <v>4183903</v>
      </c>
      <c r="CI33" s="110">
        <f t="shared" si="71"/>
        <v>130816867</v>
      </c>
    </row>
    <row r="34" spans="1:87" s="112" customFormat="1" ht="12" customHeight="1">
      <c r="A34" s="108" t="s">
        <v>342</v>
      </c>
      <c r="B34" s="109" t="s">
        <v>343</v>
      </c>
      <c r="C34" s="108" t="s">
        <v>325</v>
      </c>
      <c r="D34" s="110">
        <f t="shared" si="0"/>
        <v>19169323</v>
      </c>
      <c r="E34" s="110">
        <f t="shared" si="1"/>
        <v>19127536</v>
      </c>
      <c r="F34" s="110">
        <v>263582</v>
      </c>
      <c r="G34" s="110">
        <v>17987644</v>
      </c>
      <c r="H34" s="110">
        <v>227770</v>
      </c>
      <c r="I34" s="110">
        <v>648540</v>
      </c>
      <c r="J34" s="110">
        <v>41787</v>
      </c>
      <c r="K34" s="110">
        <v>2834085</v>
      </c>
      <c r="L34" s="110">
        <f t="shared" si="2"/>
        <v>62898433</v>
      </c>
      <c r="M34" s="110">
        <f t="shared" si="3"/>
        <v>25110057</v>
      </c>
      <c r="N34" s="110">
        <v>5062981</v>
      </c>
      <c r="O34" s="110">
        <v>13948592</v>
      </c>
      <c r="P34" s="110">
        <v>5633819</v>
      </c>
      <c r="Q34" s="110">
        <v>464665</v>
      </c>
      <c r="R34" s="110">
        <f t="shared" si="4"/>
        <v>11573560</v>
      </c>
      <c r="S34" s="110">
        <v>3062847</v>
      </c>
      <c r="T34" s="110">
        <v>7450066</v>
      </c>
      <c r="U34" s="110">
        <v>1060647</v>
      </c>
      <c r="V34" s="110">
        <v>588787</v>
      </c>
      <c r="W34" s="110">
        <f t="shared" si="5"/>
        <v>25598899</v>
      </c>
      <c r="X34" s="110">
        <v>9424143</v>
      </c>
      <c r="Y34" s="110">
        <v>13733025</v>
      </c>
      <c r="Z34" s="110">
        <v>1823174</v>
      </c>
      <c r="AA34" s="110">
        <v>618557</v>
      </c>
      <c r="AB34" s="110">
        <v>6364077</v>
      </c>
      <c r="AC34" s="110">
        <v>27130</v>
      </c>
      <c r="AD34" s="110">
        <v>5340344</v>
      </c>
      <c r="AE34" s="110">
        <f t="shared" si="6"/>
        <v>87408100</v>
      </c>
      <c r="AF34" s="110">
        <f t="shared" si="7"/>
        <v>427452</v>
      </c>
      <c r="AG34" s="110">
        <f t="shared" si="8"/>
        <v>426719</v>
      </c>
      <c r="AH34" s="110">
        <v>8318</v>
      </c>
      <c r="AI34" s="110">
        <v>404400</v>
      </c>
      <c r="AJ34" s="110">
        <v>0</v>
      </c>
      <c r="AK34" s="110">
        <v>14001</v>
      </c>
      <c r="AL34" s="110">
        <v>733</v>
      </c>
      <c r="AM34" s="110">
        <v>0</v>
      </c>
      <c r="AN34" s="110">
        <f t="shared" si="9"/>
        <v>4501590</v>
      </c>
      <c r="AO34" s="110">
        <f t="shared" si="10"/>
        <v>1400744</v>
      </c>
      <c r="AP34" s="110">
        <v>693948</v>
      </c>
      <c r="AQ34" s="110">
        <v>456856</v>
      </c>
      <c r="AR34" s="110">
        <v>249940</v>
      </c>
      <c r="AS34" s="110">
        <v>0</v>
      </c>
      <c r="AT34" s="110">
        <f t="shared" si="11"/>
        <v>1348180</v>
      </c>
      <c r="AU34" s="110">
        <v>86028</v>
      </c>
      <c r="AV34" s="110">
        <v>1229467</v>
      </c>
      <c r="AW34" s="110">
        <v>32685</v>
      </c>
      <c r="AX34" s="110">
        <v>26802</v>
      </c>
      <c r="AY34" s="110">
        <f t="shared" si="12"/>
        <v>1725864</v>
      </c>
      <c r="AZ34" s="110">
        <v>750383</v>
      </c>
      <c r="BA34" s="110">
        <v>745983</v>
      </c>
      <c r="BB34" s="110">
        <v>180544</v>
      </c>
      <c r="BC34" s="110">
        <v>48954</v>
      </c>
      <c r="BD34" s="110">
        <v>691831</v>
      </c>
      <c r="BE34" s="110">
        <v>0</v>
      </c>
      <c r="BF34" s="110">
        <v>1087319</v>
      </c>
      <c r="BG34" s="110">
        <f t="shared" si="13"/>
        <v>6016361</v>
      </c>
      <c r="BH34" s="110">
        <f t="shared" ref="BH34:BO34" si="79">SUM(D34,AF34)</f>
        <v>19596775</v>
      </c>
      <c r="BI34" s="110">
        <f t="shared" si="79"/>
        <v>19554255</v>
      </c>
      <c r="BJ34" s="110">
        <f t="shared" si="79"/>
        <v>271900</v>
      </c>
      <c r="BK34" s="110">
        <f t="shared" si="79"/>
        <v>18392044</v>
      </c>
      <c r="BL34" s="110">
        <f t="shared" si="79"/>
        <v>227770</v>
      </c>
      <c r="BM34" s="110">
        <f t="shared" si="79"/>
        <v>662541</v>
      </c>
      <c r="BN34" s="110">
        <f t="shared" si="79"/>
        <v>42520</v>
      </c>
      <c r="BO34" s="111">
        <f t="shared" si="79"/>
        <v>2834085</v>
      </c>
      <c r="BP34" s="110">
        <f t="shared" ref="BP34:CA34" si="80">SUM(L34,AN34)</f>
        <v>67400023</v>
      </c>
      <c r="BQ34" s="110">
        <f t="shared" si="80"/>
        <v>26510801</v>
      </c>
      <c r="BR34" s="110">
        <f t="shared" si="80"/>
        <v>5756929</v>
      </c>
      <c r="BS34" s="110">
        <f t="shared" si="80"/>
        <v>14405448</v>
      </c>
      <c r="BT34" s="110">
        <f t="shared" si="80"/>
        <v>5883759</v>
      </c>
      <c r="BU34" s="110">
        <f t="shared" si="80"/>
        <v>464665</v>
      </c>
      <c r="BV34" s="110">
        <f t="shared" si="80"/>
        <v>12921740</v>
      </c>
      <c r="BW34" s="110">
        <f t="shared" si="80"/>
        <v>3148875</v>
      </c>
      <c r="BX34" s="110">
        <f t="shared" si="80"/>
        <v>8679533</v>
      </c>
      <c r="BY34" s="110">
        <f t="shared" si="80"/>
        <v>1093332</v>
      </c>
      <c r="BZ34" s="110">
        <f t="shared" si="80"/>
        <v>615589</v>
      </c>
      <c r="CA34" s="110">
        <f t="shared" si="80"/>
        <v>27324763</v>
      </c>
      <c r="CB34" s="110">
        <f>SUM(X34,AZ34)</f>
        <v>10174526</v>
      </c>
      <c r="CC34" s="110">
        <f>SUM(Y34,BA34)</f>
        <v>14479008</v>
      </c>
      <c r="CD34" s="110">
        <f>SUM(Z34,BB34)</f>
        <v>2003718</v>
      </c>
      <c r="CE34" s="110">
        <f>SUM(AA34,BC34)</f>
        <v>667511</v>
      </c>
      <c r="CF34" s="111">
        <f>SUM(AB34,BD34)</f>
        <v>7055908</v>
      </c>
      <c r="CG34" s="110">
        <f t="shared" si="71"/>
        <v>27130</v>
      </c>
      <c r="CH34" s="110">
        <f t="shared" si="71"/>
        <v>6427663</v>
      </c>
      <c r="CI34" s="110">
        <f t="shared" si="71"/>
        <v>93424461</v>
      </c>
    </row>
    <row r="35" spans="1:87" s="112" customFormat="1" ht="12" customHeight="1">
      <c r="A35" s="108" t="s">
        <v>565</v>
      </c>
      <c r="B35" s="109" t="s">
        <v>566</v>
      </c>
      <c r="C35" s="108" t="s">
        <v>359</v>
      </c>
      <c r="D35" s="110">
        <f t="shared" si="0"/>
        <v>9202749</v>
      </c>
      <c r="E35" s="110">
        <f t="shared" si="1"/>
        <v>9113384</v>
      </c>
      <c r="F35" s="110">
        <v>364632</v>
      </c>
      <c r="G35" s="110">
        <v>8125108</v>
      </c>
      <c r="H35" s="110">
        <v>570745</v>
      </c>
      <c r="I35" s="110">
        <v>52899</v>
      </c>
      <c r="J35" s="110">
        <v>89365</v>
      </c>
      <c r="K35" s="110">
        <v>3053907</v>
      </c>
      <c r="L35" s="110">
        <f t="shared" si="2"/>
        <v>19996383</v>
      </c>
      <c r="M35" s="110">
        <f t="shared" si="3"/>
        <v>7763094</v>
      </c>
      <c r="N35" s="110">
        <v>2091709</v>
      </c>
      <c r="O35" s="110">
        <v>4169412</v>
      </c>
      <c r="P35" s="110">
        <v>1393418</v>
      </c>
      <c r="Q35" s="110">
        <v>108555</v>
      </c>
      <c r="R35" s="110">
        <f t="shared" si="4"/>
        <v>4009475</v>
      </c>
      <c r="S35" s="110">
        <v>529369</v>
      </c>
      <c r="T35" s="110">
        <v>2988407</v>
      </c>
      <c r="U35" s="110">
        <v>491699</v>
      </c>
      <c r="V35" s="110">
        <v>109810</v>
      </c>
      <c r="W35" s="110">
        <f t="shared" si="5"/>
        <v>8079218</v>
      </c>
      <c r="X35" s="110">
        <v>2418019</v>
      </c>
      <c r="Y35" s="110">
        <v>4276782</v>
      </c>
      <c r="Z35" s="110">
        <v>1011540</v>
      </c>
      <c r="AA35" s="110">
        <v>372877</v>
      </c>
      <c r="AB35" s="110">
        <v>1584386</v>
      </c>
      <c r="AC35" s="110">
        <v>34786</v>
      </c>
      <c r="AD35" s="110">
        <v>1254491</v>
      </c>
      <c r="AE35" s="110">
        <f t="shared" si="6"/>
        <v>30453623</v>
      </c>
      <c r="AF35" s="110">
        <f t="shared" si="7"/>
        <v>370503</v>
      </c>
      <c r="AG35" s="110">
        <f t="shared" si="8"/>
        <v>361961</v>
      </c>
      <c r="AH35" s="110">
        <v>43</v>
      </c>
      <c r="AI35" s="110">
        <v>361820</v>
      </c>
      <c r="AJ35" s="110">
        <v>98</v>
      </c>
      <c r="AK35" s="110">
        <v>0</v>
      </c>
      <c r="AL35" s="110">
        <v>8542</v>
      </c>
      <c r="AM35" s="110">
        <v>0</v>
      </c>
      <c r="AN35" s="110">
        <f t="shared" si="9"/>
        <v>4151954</v>
      </c>
      <c r="AO35" s="110">
        <f t="shared" si="10"/>
        <v>602708</v>
      </c>
      <c r="AP35" s="110">
        <v>306051</v>
      </c>
      <c r="AQ35" s="110">
        <v>170719</v>
      </c>
      <c r="AR35" s="110">
        <v>125938</v>
      </c>
      <c r="AS35" s="110">
        <v>0</v>
      </c>
      <c r="AT35" s="110">
        <f t="shared" si="11"/>
        <v>769970</v>
      </c>
      <c r="AU35" s="110">
        <v>60039</v>
      </c>
      <c r="AV35" s="110">
        <v>708160</v>
      </c>
      <c r="AW35" s="110">
        <v>1771</v>
      </c>
      <c r="AX35" s="110">
        <v>7668</v>
      </c>
      <c r="AY35" s="110">
        <f t="shared" si="12"/>
        <v>2770409</v>
      </c>
      <c r="AZ35" s="110">
        <v>925430</v>
      </c>
      <c r="BA35" s="110">
        <v>1440423</v>
      </c>
      <c r="BB35" s="110">
        <v>192752</v>
      </c>
      <c r="BC35" s="110">
        <v>211804</v>
      </c>
      <c r="BD35" s="110">
        <v>1414412</v>
      </c>
      <c r="BE35" s="110">
        <v>1199</v>
      </c>
      <c r="BF35" s="110">
        <v>681679</v>
      </c>
      <c r="BG35" s="110">
        <f t="shared" si="13"/>
        <v>5204136</v>
      </c>
      <c r="BH35" s="110">
        <f t="shared" ref="BH35:BO35" si="81">SUM(D35,AF35)</f>
        <v>9573252</v>
      </c>
      <c r="BI35" s="110">
        <f t="shared" si="81"/>
        <v>9475345</v>
      </c>
      <c r="BJ35" s="110">
        <f t="shared" si="81"/>
        <v>364675</v>
      </c>
      <c r="BK35" s="110">
        <f t="shared" si="81"/>
        <v>8486928</v>
      </c>
      <c r="BL35" s="110">
        <f t="shared" si="81"/>
        <v>570843</v>
      </c>
      <c r="BM35" s="110">
        <f t="shared" si="81"/>
        <v>52899</v>
      </c>
      <c r="BN35" s="110">
        <f t="shared" si="81"/>
        <v>97907</v>
      </c>
      <c r="BO35" s="111">
        <f t="shared" si="81"/>
        <v>3053907</v>
      </c>
      <c r="BP35" s="110">
        <f>SUM(L35,AN35)</f>
        <v>24148337</v>
      </c>
      <c r="BQ35" s="110">
        <f>SUM(M35,AO35)</f>
        <v>8365802</v>
      </c>
      <c r="BR35" s="110">
        <f t="shared" ref="BR35:CC35" si="82">SUM(N35,AP35)</f>
        <v>2397760</v>
      </c>
      <c r="BS35" s="110">
        <f t="shared" si="82"/>
        <v>4340131</v>
      </c>
      <c r="BT35" s="110">
        <f t="shared" si="82"/>
        <v>1519356</v>
      </c>
      <c r="BU35" s="110">
        <f t="shared" si="82"/>
        <v>108555</v>
      </c>
      <c r="BV35" s="110">
        <f t="shared" si="82"/>
        <v>4779445</v>
      </c>
      <c r="BW35" s="110">
        <f t="shared" si="82"/>
        <v>589408</v>
      </c>
      <c r="BX35" s="110">
        <f t="shared" si="82"/>
        <v>3696567</v>
      </c>
      <c r="BY35" s="110">
        <f t="shared" si="82"/>
        <v>493470</v>
      </c>
      <c r="BZ35" s="110">
        <f t="shared" si="82"/>
        <v>117478</v>
      </c>
      <c r="CA35" s="110">
        <f t="shared" si="82"/>
        <v>10849627</v>
      </c>
      <c r="CB35" s="110">
        <f t="shared" si="82"/>
        <v>3343449</v>
      </c>
      <c r="CC35" s="110">
        <f t="shared" si="82"/>
        <v>5717205</v>
      </c>
      <c r="CD35" s="110">
        <f>SUM(Z35,BB35)</f>
        <v>1204292</v>
      </c>
      <c r="CE35" s="110">
        <f>SUM(AA35,BC35)</f>
        <v>584681</v>
      </c>
      <c r="CF35" s="111">
        <f>SUM(AB35,BD35)</f>
        <v>2998798</v>
      </c>
      <c r="CG35" s="110">
        <f t="shared" si="71"/>
        <v>35985</v>
      </c>
      <c r="CH35" s="110">
        <f t="shared" si="71"/>
        <v>1936170</v>
      </c>
      <c r="CI35" s="110">
        <f t="shared" si="71"/>
        <v>35657759</v>
      </c>
    </row>
    <row r="36" spans="1:87" s="112" customFormat="1" ht="12" customHeight="1">
      <c r="A36" s="108" t="s">
        <v>576</v>
      </c>
      <c r="B36" s="109" t="s">
        <v>577</v>
      </c>
      <c r="C36" s="108" t="s">
        <v>397</v>
      </c>
      <c r="D36" s="110">
        <f t="shared" si="0"/>
        <v>3011235</v>
      </c>
      <c r="E36" s="110">
        <f t="shared" si="1"/>
        <v>3010124</v>
      </c>
      <c r="F36" s="110">
        <v>0</v>
      </c>
      <c r="G36" s="110">
        <v>2818532</v>
      </c>
      <c r="H36" s="110">
        <v>131360</v>
      </c>
      <c r="I36" s="110">
        <v>60232</v>
      </c>
      <c r="J36" s="110">
        <v>1111</v>
      </c>
      <c r="K36" s="110">
        <v>594697</v>
      </c>
      <c r="L36" s="110">
        <f t="shared" si="2"/>
        <v>14406272</v>
      </c>
      <c r="M36" s="110">
        <f t="shared" si="3"/>
        <v>4050856</v>
      </c>
      <c r="N36" s="110">
        <v>1457328</v>
      </c>
      <c r="O36" s="110">
        <v>1919258</v>
      </c>
      <c r="P36" s="110">
        <v>619545</v>
      </c>
      <c r="Q36" s="110">
        <v>54725</v>
      </c>
      <c r="R36" s="110">
        <f t="shared" si="4"/>
        <v>3280561</v>
      </c>
      <c r="S36" s="110">
        <v>466281</v>
      </c>
      <c r="T36" s="110">
        <v>2654376</v>
      </c>
      <c r="U36" s="110">
        <v>159904</v>
      </c>
      <c r="V36" s="110">
        <v>64100</v>
      </c>
      <c r="W36" s="110">
        <f t="shared" si="5"/>
        <v>6975555</v>
      </c>
      <c r="X36" s="110">
        <v>2401206</v>
      </c>
      <c r="Y36" s="110">
        <v>3794172</v>
      </c>
      <c r="Z36" s="110">
        <v>502473</v>
      </c>
      <c r="AA36" s="110">
        <v>277704</v>
      </c>
      <c r="AB36" s="110">
        <v>2961343</v>
      </c>
      <c r="AC36" s="110">
        <v>35200</v>
      </c>
      <c r="AD36" s="110">
        <v>850165</v>
      </c>
      <c r="AE36" s="110">
        <f t="shared" si="6"/>
        <v>18267672</v>
      </c>
      <c r="AF36" s="110">
        <f t="shared" si="7"/>
        <v>5497758</v>
      </c>
      <c r="AG36" s="110">
        <f t="shared" si="8"/>
        <v>5497321</v>
      </c>
      <c r="AH36" s="110">
        <v>0</v>
      </c>
      <c r="AI36" s="110">
        <v>5497321</v>
      </c>
      <c r="AJ36" s="110">
        <v>0</v>
      </c>
      <c r="AK36" s="110">
        <v>0</v>
      </c>
      <c r="AL36" s="110">
        <v>437</v>
      </c>
      <c r="AM36" s="110">
        <v>760444</v>
      </c>
      <c r="AN36" s="110">
        <f t="shared" si="9"/>
        <v>2926653</v>
      </c>
      <c r="AO36" s="110">
        <f t="shared" si="10"/>
        <v>785560</v>
      </c>
      <c r="AP36" s="110">
        <v>528733</v>
      </c>
      <c r="AQ36" s="110">
        <v>33093</v>
      </c>
      <c r="AR36" s="110">
        <v>223734</v>
      </c>
      <c r="AS36" s="110">
        <v>0</v>
      </c>
      <c r="AT36" s="110">
        <f t="shared" si="11"/>
        <v>1012828</v>
      </c>
      <c r="AU36" s="110">
        <v>11843</v>
      </c>
      <c r="AV36" s="110">
        <v>994426</v>
      </c>
      <c r="AW36" s="110">
        <v>6559</v>
      </c>
      <c r="AX36" s="110">
        <v>10061</v>
      </c>
      <c r="AY36" s="110">
        <f t="shared" si="12"/>
        <v>882180</v>
      </c>
      <c r="AZ36" s="110">
        <v>9191</v>
      </c>
      <c r="BA36" s="110">
        <v>250773</v>
      </c>
      <c r="BB36" s="110">
        <v>5939</v>
      </c>
      <c r="BC36" s="110">
        <v>616277</v>
      </c>
      <c r="BD36" s="110">
        <v>2258870</v>
      </c>
      <c r="BE36" s="110">
        <v>236024</v>
      </c>
      <c r="BF36" s="110">
        <v>481074</v>
      </c>
      <c r="BG36" s="110">
        <f t="shared" si="13"/>
        <v>8905485</v>
      </c>
      <c r="BH36" s="110">
        <f t="shared" ref="BH36:BW36" si="83">SUM(D36,AF36)</f>
        <v>8508993</v>
      </c>
      <c r="BI36" s="110">
        <f t="shared" si="83"/>
        <v>8507445</v>
      </c>
      <c r="BJ36" s="110">
        <f t="shared" si="83"/>
        <v>0</v>
      </c>
      <c r="BK36" s="110">
        <f t="shared" si="83"/>
        <v>8315853</v>
      </c>
      <c r="BL36" s="110">
        <f t="shared" si="83"/>
        <v>131360</v>
      </c>
      <c r="BM36" s="110">
        <f t="shared" si="83"/>
        <v>60232</v>
      </c>
      <c r="BN36" s="110">
        <f t="shared" si="83"/>
        <v>1548</v>
      </c>
      <c r="BO36" s="111">
        <f t="shared" si="83"/>
        <v>1355141</v>
      </c>
      <c r="BP36" s="110">
        <f t="shared" si="83"/>
        <v>17332925</v>
      </c>
      <c r="BQ36" s="110">
        <f t="shared" si="83"/>
        <v>4836416</v>
      </c>
      <c r="BR36" s="110">
        <f t="shared" si="83"/>
        <v>1986061</v>
      </c>
      <c r="BS36" s="110">
        <f t="shared" si="83"/>
        <v>1952351</v>
      </c>
      <c r="BT36" s="110">
        <f t="shared" si="83"/>
        <v>843279</v>
      </c>
      <c r="BU36" s="110">
        <f t="shared" si="83"/>
        <v>54725</v>
      </c>
      <c r="BV36" s="110">
        <f t="shared" si="83"/>
        <v>4293389</v>
      </c>
      <c r="BW36" s="110">
        <f t="shared" si="83"/>
        <v>478124</v>
      </c>
      <c r="BX36" s="110">
        <f t="shared" ref="BX36:CI36" si="84">SUM(T36,AV36)</f>
        <v>3648802</v>
      </c>
      <c r="BY36" s="110">
        <f t="shared" si="84"/>
        <v>166463</v>
      </c>
      <c r="BZ36" s="110">
        <f t="shared" si="84"/>
        <v>74161</v>
      </c>
      <c r="CA36" s="110">
        <f t="shared" si="84"/>
        <v>7857735</v>
      </c>
      <c r="CB36" s="110">
        <f t="shared" si="84"/>
        <v>2410397</v>
      </c>
      <c r="CC36" s="110">
        <f t="shared" si="84"/>
        <v>4044945</v>
      </c>
      <c r="CD36" s="110">
        <f t="shared" si="84"/>
        <v>508412</v>
      </c>
      <c r="CE36" s="110">
        <f t="shared" si="84"/>
        <v>893981</v>
      </c>
      <c r="CF36" s="111">
        <f t="shared" si="84"/>
        <v>5220213</v>
      </c>
      <c r="CG36" s="110">
        <f t="shared" si="84"/>
        <v>271224</v>
      </c>
      <c r="CH36" s="110">
        <f t="shared" si="84"/>
        <v>1331239</v>
      </c>
      <c r="CI36" s="110">
        <f t="shared" si="84"/>
        <v>27173157</v>
      </c>
    </row>
    <row r="37" spans="1:87" s="112" customFormat="1" ht="12" customHeight="1">
      <c r="A37" s="108" t="s">
        <v>581</v>
      </c>
      <c r="B37" s="109" t="s">
        <v>582</v>
      </c>
      <c r="C37" s="108" t="s">
        <v>356</v>
      </c>
      <c r="D37" s="110">
        <f t="shared" si="0"/>
        <v>430901</v>
      </c>
      <c r="E37" s="110">
        <f t="shared" si="1"/>
        <v>408005</v>
      </c>
      <c r="F37" s="110">
        <v>0</v>
      </c>
      <c r="G37" s="110">
        <v>269804</v>
      </c>
      <c r="H37" s="110">
        <v>138201</v>
      </c>
      <c r="I37" s="110">
        <v>0</v>
      </c>
      <c r="J37" s="110">
        <v>22896</v>
      </c>
      <c r="K37" s="110">
        <v>138750</v>
      </c>
      <c r="L37" s="110">
        <f t="shared" si="2"/>
        <v>7133234</v>
      </c>
      <c r="M37" s="110">
        <f t="shared" si="3"/>
        <v>705704</v>
      </c>
      <c r="N37" s="110">
        <v>537075</v>
      </c>
      <c r="O37" s="110">
        <v>57476</v>
      </c>
      <c r="P37" s="110">
        <v>111153</v>
      </c>
      <c r="Q37" s="110">
        <v>0</v>
      </c>
      <c r="R37" s="110">
        <f t="shared" si="4"/>
        <v>1244252</v>
      </c>
      <c r="S37" s="110">
        <v>227795</v>
      </c>
      <c r="T37" s="110">
        <v>978866</v>
      </c>
      <c r="U37" s="110">
        <v>37591</v>
      </c>
      <c r="V37" s="110">
        <v>0</v>
      </c>
      <c r="W37" s="110">
        <f t="shared" si="5"/>
        <v>5174701</v>
      </c>
      <c r="X37" s="110">
        <v>2356173</v>
      </c>
      <c r="Y37" s="110">
        <v>2292575</v>
      </c>
      <c r="Z37" s="110">
        <v>481182</v>
      </c>
      <c r="AA37" s="110">
        <v>44771</v>
      </c>
      <c r="AB37" s="110">
        <v>1666689</v>
      </c>
      <c r="AC37" s="110">
        <v>8577</v>
      </c>
      <c r="AD37" s="110">
        <v>400688</v>
      </c>
      <c r="AE37" s="110">
        <f t="shared" si="6"/>
        <v>7964823</v>
      </c>
      <c r="AF37" s="110">
        <f t="shared" si="7"/>
        <v>901898</v>
      </c>
      <c r="AG37" s="110">
        <f t="shared" si="8"/>
        <v>901898</v>
      </c>
      <c r="AH37" s="110">
        <v>0</v>
      </c>
      <c r="AI37" s="110">
        <v>901898</v>
      </c>
      <c r="AJ37" s="110">
        <v>0</v>
      </c>
      <c r="AK37" s="110">
        <v>0</v>
      </c>
      <c r="AL37" s="110">
        <v>0</v>
      </c>
      <c r="AM37" s="110">
        <v>633231</v>
      </c>
      <c r="AN37" s="110">
        <f t="shared" si="9"/>
        <v>793217</v>
      </c>
      <c r="AO37" s="110">
        <f t="shared" si="10"/>
        <v>152071</v>
      </c>
      <c r="AP37" s="110">
        <v>111252</v>
      </c>
      <c r="AQ37" s="110">
        <v>1239</v>
      </c>
      <c r="AR37" s="110">
        <v>39580</v>
      </c>
      <c r="AS37" s="110">
        <v>0</v>
      </c>
      <c r="AT37" s="110">
        <f t="shared" si="11"/>
        <v>517754</v>
      </c>
      <c r="AU37" s="110">
        <v>52697</v>
      </c>
      <c r="AV37" s="110">
        <v>465057</v>
      </c>
      <c r="AW37" s="110">
        <v>0</v>
      </c>
      <c r="AX37" s="110">
        <v>0</v>
      </c>
      <c r="AY37" s="110">
        <f t="shared" si="12"/>
        <v>123183</v>
      </c>
      <c r="AZ37" s="110">
        <v>11004</v>
      </c>
      <c r="BA37" s="110">
        <v>109842</v>
      </c>
      <c r="BB37" s="110">
        <v>0</v>
      </c>
      <c r="BC37" s="110">
        <v>2337</v>
      </c>
      <c r="BD37" s="110">
        <v>687447</v>
      </c>
      <c r="BE37" s="110">
        <v>209</v>
      </c>
      <c r="BF37" s="110">
        <v>28108</v>
      </c>
      <c r="BG37" s="110">
        <f t="shared" si="13"/>
        <v>1723223</v>
      </c>
      <c r="BH37" s="110">
        <f t="shared" ref="BH37:BO37" si="85">SUM(D37,AF37)</f>
        <v>1332799</v>
      </c>
      <c r="BI37" s="110">
        <f t="shared" si="85"/>
        <v>1309903</v>
      </c>
      <c r="BJ37" s="110">
        <f t="shared" si="85"/>
        <v>0</v>
      </c>
      <c r="BK37" s="110">
        <f t="shared" si="85"/>
        <v>1171702</v>
      </c>
      <c r="BL37" s="110">
        <f t="shared" si="85"/>
        <v>138201</v>
      </c>
      <c r="BM37" s="110">
        <f t="shared" si="85"/>
        <v>0</v>
      </c>
      <c r="BN37" s="110">
        <f t="shared" si="85"/>
        <v>22896</v>
      </c>
      <c r="BO37" s="111">
        <f t="shared" si="85"/>
        <v>771981</v>
      </c>
      <c r="BP37" s="110">
        <f t="shared" ref="BP37:CE37" si="86">SUM(L37,AN37)</f>
        <v>7926451</v>
      </c>
      <c r="BQ37" s="110">
        <f t="shared" si="86"/>
        <v>857775</v>
      </c>
      <c r="BR37" s="110">
        <f t="shared" si="86"/>
        <v>648327</v>
      </c>
      <c r="BS37" s="110">
        <f t="shared" si="86"/>
        <v>58715</v>
      </c>
      <c r="BT37" s="110">
        <f t="shared" si="86"/>
        <v>150733</v>
      </c>
      <c r="BU37" s="110">
        <f t="shared" si="86"/>
        <v>0</v>
      </c>
      <c r="BV37" s="110">
        <f t="shared" si="86"/>
        <v>1762006</v>
      </c>
      <c r="BW37" s="110">
        <f t="shared" si="86"/>
        <v>280492</v>
      </c>
      <c r="BX37" s="110">
        <f t="shared" si="86"/>
        <v>1443923</v>
      </c>
      <c r="BY37" s="110">
        <f t="shared" si="86"/>
        <v>37591</v>
      </c>
      <c r="BZ37" s="110">
        <f t="shared" si="86"/>
        <v>0</v>
      </c>
      <c r="CA37" s="110">
        <f t="shared" si="86"/>
        <v>5297884</v>
      </c>
      <c r="CB37" s="110">
        <f t="shared" si="86"/>
        <v>2367177</v>
      </c>
      <c r="CC37" s="110">
        <f t="shared" si="86"/>
        <v>2402417</v>
      </c>
      <c r="CD37" s="110">
        <f t="shared" si="86"/>
        <v>481182</v>
      </c>
      <c r="CE37" s="110">
        <f t="shared" si="86"/>
        <v>47108</v>
      </c>
      <c r="CF37" s="111">
        <f t="shared" ref="CF37:CI40" si="87">SUM(AB37,BD37)</f>
        <v>2354136</v>
      </c>
      <c r="CG37" s="110">
        <f t="shared" si="87"/>
        <v>8786</v>
      </c>
      <c r="CH37" s="110">
        <f t="shared" si="87"/>
        <v>428796</v>
      </c>
      <c r="CI37" s="110">
        <f t="shared" si="87"/>
        <v>9688046</v>
      </c>
    </row>
    <row r="38" spans="1:87" s="112" customFormat="1" ht="12" customHeight="1">
      <c r="A38" s="108" t="s">
        <v>586</v>
      </c>
      <c r="B38" s="109" t="s">
        <v>591</v>
      </c>
      <c r="C38" s="108" t="s">
        <v>592</v>
      </c>
      <c r="D38" s="110">
        <f t="shared" si="0"/>
        <v>1119197</v>
      </c>
      <c r="E38" s="110">
        <f t="shared" si="1"/>
        <v>1068849</v>
      </c>
      <c r="F38" s="110">
        <v>0</v>
      </c>
      <c r="G38" s="110">
        <v>813389</v>
      </c>
      <c r="H38" s="110">
        <v>97367</v>
      </c>
      <c r="I38" s="110">
        <v>158093</v>
      </c>
      <c r="J38" s="110">
        <v>50348</v>
      </c>
      <c r="K38" s="110">
        <v>20679</v>
      </c>
      <c r="L38" s="110">
        <f t="shared" si="2"/>
        <v>9383822</v>
      </c>
      <c r="M38" s="110">
        <f t="shared" si="3"/>
        <v>1419626</v>
      </c>
      <c r="N38" s="110">
        <v>1048360</v>
      </c>
      <c r="O38" s="110">
        <v>165336</v>
      </c>
      <c r="P38" s="110">
        <v>192689</v>
      </c>
      <c r="Q38" s="110">
        <v>13241</v>
      </c>
      <c r="R38" s="110">
        <f t="shared" si="4"/>
        <v>1266048</v>
      </c>
      <c r="S38" s="110">
        <v>42365</v>
      </c>
      <c r="T38" s="110">
        <v>960493</v>
      </c>
      <c r="U38" s="110">
        <v>263190</v>
      </c>
      <c r="V38" s="110">
        <v>83004</v>
      </c>
      <c r="W38" s="110">
        <f t="shared" si="5"/>
        <v>6567931</v>
      </c>
      <c r="X38" s="110">
        <v>2191042</v>
      </c>
      <c r="Y38" s="110">
        <v>3847054</v>
      </c>
      <c r="Z38" s="110">
        <v>199315</v>
      </c>
      <c r="AA38" s="110">
        <v>330520</v>
      </c>
      <c r="AB38" s="110">
        <v>2133225</v>
      </c>
      <c r="AC38" s="110">
        <v>47213</v>
      </c>
      <c r="AD38" s="110">
        <v>484871</v>
      </c>
      <c r="AE38" s="110">
        <f t="shared" si="6"/>
        <v>10987890</v>
      </c>
      <c r="AF38" s="110">
        <f t="shared" si="7"/>
        <v>723125</v>
      </c>
      <c r="AG38" s="110">
        <f t="shared" si="8"/>
        <v>723125</v>
      </c>
      <c r="AH38" s="110">
        <v>15930</v>
      </c>
      <c r="AI38" s="110">
        <v>696924</v>
      </c>
      <c r="AJ38" s="110">
        <v>0</v>
      </c>
      <c r="AK38" s="110">
        <v>10271</v>
      </c>
      <c r="AL38" s="110">
        <v>0</v>
      </c>
      <c r="AM38" s="110">
        <v>0</v>
      </c>
      <c r="AN38" s="110">
        <f t="shared" si="9"/>
        <v>1474269</v>
      </c>
      <c r="AO38" s="110">
        <f t="shared" si="10"/>
        <v>281066</v>
      </c>
      <c r="AP38" s="110">
        <v>197328</v>
      </c>
      <c r="AQ38" s="110">
        <v>0</v>
      </c>
      <c r="AR38" s="110">
        <v>83738</v>
      </c>
      <c r="AS38" s="110">
        <v>0</v>
      </c>
      <c r="AT38" s="110">
        <f t="shared" si="11"/>
        <v>432677</v>
      </c>
      <c r="AU38" s="110">
        <v>47446</v>
      </c>
      <c r="AV38" s="110">
        <v>385231</v>
      </c>
      <c r="AW38" s="110">
        <v>0</v>
      </c>
      <c r="AX38" s="110">
        <v>0</v>
      </c>
      <c r="AY38" s="110">
        <f t="shared" si="12"/>
        <v>753916</v>
      </c>
      <c r="AZ38" s="110">
        <v>59664</v>
      </c>
      <c r="BA38" s="110">
        <v>665335</v>
      </c>
      <c r="BB38" s="110">
        <v>4197</v>
      </c>
      <c r="BC38" s="110">
        <v>24720</v>
      </c>
      <c r="BD38" s="110">
        <v>273474</v>
      </c>
      <c r="BE38" s="110">
        <v>6610</v>
      </c>
      <c r="BF38" s="110">
        <v>34236</v>
      </c>
      <c r="BG38" s="110">
        <f t="shared" si="13"/>
        <v>2231630</v>
      </c>
      <c r="BH38" s="110">
        <f t="shared" ref="BH38:BO38" si="88">SUM(D38,AF38)</f>
        <v>1842322</v>
      </c>
      <c r="BI38" s="110">
        <f t="shared" si="88"/>
        <v>1791974</v>
      </c>
      <c r="BJ38" s="110">
        <f t="shared" si="88"/>
        <v>15930</v>
      </c>
      <c r="BK38" s="110">
        <f t="shared" si="88"/>
        <v>1510313</v>
      </c>
      <c r="BL38" s="110">
        <f t="shared" si="88"/>
        <v>97367</v>
      </c>
      <c r="BM38" s="110">
        <f t="shared" si="88"/>
        <v>168364</v>
      </c>
      <c r="BN38" s="110">
        <f t="shared" si="88"/>
        <v>50348</v>
      </c>
      <c r="BO38" s="111">
        <f t="shared" si="88"/>
        <v>20679</v>
      </c>
      <c r="BP38" s="110">
        <f t="shared" ref="BP38:CE38" si="89">SUM(L38,AN38)</f>
        <v>10858091</v>
      </c>
      <c r="BQ38" s="110">
        <f t="shared" si="89"/>
        <v>1700692</v>
      </c>
      <c r="BR38" s="110">
        <f t="shared" si="89"/>
        <v>1245688</v>
      </c>
      <c r="BS38" s="110">
        <f t="shared" si="89"/>
        <v>165336</v>
      </c>
      <c r="BT38" s="110">
        <f t="shared" si="89"/>
        <v>276427</v>
      </c>
      <c r="BU38" s="110">
        <f t="shared" si="89"/>
        <v>13241</v>
      </c>
      <c r="BV38" s="110">
        <f t="shared" si="89"/>
        <v>1698725</v>
      </c>
      <c r="BW38" s="110">
        <f t="shared" si="89"/>
        <v>89811</v>
      </c>
      <c r="BX38" s="110">
        <f t="shared" si="89"/>
        <v>1345724</v>
      </c>
      <c r="BY38" s="110">
        <f t="shared" si="89"/>
        <v>263190</v>
      </c>
      <c r="BZ38" s="110">
        <f t="shared" si="89"/>
        <v>83004</v>
      </c>
      <c r="CA38" s="110">
        <f t="shared" si="89"/>
        <v>7321847</v>
      </c>
      <c r="CB38" s="110">
        <f t="shared" si="89"/>
        <v>2250706</v>
      </c>
      <c r="CC38" s="110">
        <f t="shared" si="89"/>
        <v>4512389</v>
      </c>
      <c r="CD38" s="110">
        <f t="shared" si="89"/>
        <v>203512</v>
      </c>
      <c r="CE38" s="110">
        <f t="shared" si="89"/>
        <v>355240</v>
      </c>
      <c r="CF38" s="111">
        <f t="shared" si="87"/>
        <v>2406699</v>
      </c>
      <c r="CG38" s="110">
        <f t="shared" si="87"/>
        <v>53823</v>
      </c>
      <c r="CH38" s="110">
        <f t="shared" si="87"/>
        <v>519107</v>
      </c>
      <c r="CI38" s="110">
        <f t="shared" si="87"/>
        <v>13219520</v>
      </c>
    </row>
    <row r="39" spans="1:87" s="112" customFormat="1" ht="12" customHeight="1">
      <c r="A39" s="108" t="s">
        <v>599</v>
      </c>
      <c r="B39" s="109" t="s">
        <v>600</v>
      </c>
      <c r="C39" s="108" t="s">
        <v>457</v>
      </c>
      <c r="D39" s="110">
        <f t="shared" si="0"/>
        <v>1237181</v>
      </c>
      <c r="E39" s="110">
        <f t="shared" si="1"/>
        <v>1171779</v>
      </c>
      <c r="F39" s="110">
        <v>4445</v>
      </c>
      <c r="G39" s="110">
        <v>311243</v>
      </c>
      <c r="H39" s="110">
        <v>766844</v>
      </c>
      <c r="I39" s="110">
        <v>89247</v>
      </c>
      <c r="J39" s="110">
        <v>65402</v>
      </c>
      <c r="K39" s="110">
        <v>159164</v>
      </c>
      <c r="L39" s="110">
        <f t="shared" si="2"/>
        <v>23136715</v>
      </c>
      <c r="M39" s="110">
        <f t="shared" si="3"/>
        <v>6312926</v>
      </c>
      <c r="N39" s="110">
        <v>1441138</v>
      </c>
      <c r="O39" s="110">
        <v>2753600</v>
      </c>
      <c r="P39" s="110">
        <v>1810598</v>
      </c>
      <c r="Q39" s="110">
        <v>307590</v>
      </c>
      <c r="R39" s="110">
        <f t="shared" si="4"/>
        <v>3658386</v>
      </c>
      <c r="S39" s="110">
        <v>460204</v>
      </c>
      <c r="T39" s="110">
        <v>2667769</v>
      </c>
      <c r="U39" s="110">
        <v>530413</v>
      </c>
      <c r="V39" s="110">
        <v>111305</v>
      </c>
      <c r="W39" s="110">
        <f t="shared" si="5"/>
        <v>13027288</v>
      </c>
      <c r="X39" s="110">
        <v>4807215</v>
      </c>
      <c r="Y39" s="110">
        <v>7499441</v>
      </c>
      <c r="Z39" s="110">
        <v>533890</v>
      </c>
      <c r="AA39" s="110">
        <v>186742</v>
      </c>
      <c r="AB39" s="110">
        <v>3218617</v>
      </c>
      <c r="AC39" s="110">
        <v>26810</v>
      </c>
      <c r="AD39" s="110">
        <v>2167136</v>
      </c>
      <c r="AE39" s="110">
        <f t="shared" si="6"/>
        <v>26541032</v>
      </c>
      <c r="AF39" s="110">
        <f t="shared" si="7"/>
        <v>596276</v>
      </c>
      <c r="AG39" s="110">
        <f t="shared" si="8"/>
        <v>557012</v>
      </c>
      <c r="AH39" s="110">
        <v>3013</v>
      </c>
      <c r="AI39" s="110">
        <v>524240</v>
      </c>
      <c r="AJ39" s="110">
        <v>0</v>
      </c>
      <c r="AK39" s="110">
        <v>29759</v>
      </c>
      <c r="AL39" s="110">
        <v>39264</v>
      </c>
      <c r="AM39" s="110">
        <v>127561</v>
      </c>
      <c r="AN39" s="110">
        <f t="shared" si="9"/>
        <v>4811488</v>
      </c>
      <c r="AO39" s="110">
        <f t="shared" si="10"/>
        <v>1182231</v>
      </c>
      <c r="AP39" s="110">
        <v>705923</v>
      </c>
      <c r="AQ39" s="110">
        <v>273714</v>
      </c>
      <c r="AR39" s="110">
        <v>202594</v>
      </c>
      <c r="AS39" s="110">
        <v>0</v>
      </c>
      <c r="AT39" s="110">
        <f t="shared" si="11"/>
        <v>2049598</v>
      </c>
      <c r="AU39" s="110">
        <v>45441</v>
      </c>
      <c r="AV39" s="110">
        <v>2001167</v>
      </c>
      <c r="AW39" s="110">
        <v>2990</v>
      </c>
      <c r="AX39" s="110">
        <v>0</v>
      </c>
      <c r="AY39" s="110">
        <f t="shared" si="12"/>
        <v>1579659</v>
      </c>
      <c r="AZ39" s="110">
        <v>316932</v>
      </c>
      <c r="BA39" s="110">
        <v>1181500</v>
      </c>
      <c r="BB39" s="110">
        <v>44664</v>
      </c>
      <c r="BC39" s="110">
        <v>36563</v>
      </c>
      <c r="BD39" s="110">
        <v>1614129</v>
      </c>
      <c r="BE39" s="110">
        <v>0</v>
      </c>
      <c r="BF39" s="110">
        <v>484261</v>
      </c>
      <c r="BG39" s="110">
        <f t="shared" si="13"/>
        <v>5892025</v>
      </c>
      <c r="BH39" s="110">
        <f t="shared" ref="BH39:BO39" si="90">SUM(D39,AF39)</f>
        <v>1833457</v>
      </c>
      <c r="BI39" s="110">
        <f t="shared" si="90"/>
        <v>1728791</v>
      </c>
      <c r="BJ39" s="110">
        <f t="shared" si="90"/>
        <v>7458</v>
      </c>
      <c r="BK39" s="110">
        <f t="shared" si="90"/>
        <v>835483</v>
      </c>
      <c r="BL39" s="110">
        <f t="shared" si="90"/>
        <v>766844</v>
      </c>
      <c r="BM39" s="110">
        <f t="shared" si="90"/>
        <v>119006</v>
      </c>
      <c r="BN39" s="110">
        <f t="shared" si="90"/>
        <v>104666</v>
      </c>
      <c r="BO39" s="111">
        <f t="shared" si="90"/>
        <v>286725</v>
      </c>
      <c r="BP39" s="110">
        <f t="shared" ref="BP39:CE39" si="91">SUM(L39,AN39)</f>
        <v>27948203</v>
      </c>
      <c r="BQ39" s="110">
        <f t="shared" si="91"/>
        <v>7495157</v>
      </c>
      <c r="BR39" s="110">
        <f t="shared" si="91"/>
        <v>2147061</v>
      </c>
      <c r="BS39" s="110">
        <f t="shared" si="91"/>
        <v>3027314</v>
      </c>
      <c r="BT39" s="110">
        <f t="shared" si="91"/>
        <v>2013192</v>
      </c>
      <c r="BU39" s="110">
        <f t="shared" si="91"/>
        <v>307590</v>
      </c>
      <c r="BV39" s="110">
        <f t="shared" si="91"/>
        <v>5707984</v>
      </c>
      <c r="BW39" s="110">
        <f t="shared" si="91"/>
        <v>505645</v>
      </c>
      <c r="BX39" s="110">
        <f t="shared" si="91"/>
        <v>4668936</v>
      </c>
      <c r="BY39" s="110">
        <f t="shared" si="91"/>
        <v>533403</v>
      </c>
      <c r="BZ39" s="110">
        <f t="shared" si="91"/>
        <v>111305</v>
      </c>
      <c r="CA39" s="110">
        <f t="shared" si="91"/>
        <v>14606947</v>
      </c>
      <c r="CB39" s="110">
        <f t="shared" si="91"/>
        <v>5124147</v>
      </c>
      <c r="CC39" s="110">
        <f t="shared" si="91"/>
        <v>8680941</v>
      </c>
      <c r="CD39" s="110">
        <f t="shared" si="91"/>
        <v>578554</v>
      </c>
      <c r="CE39" s="110">
        <f t="shared" si="91"/>
        <v>223305</v>
      </c>
      <c r="CF39" s="111">
        <f t="shared" si="87"/>
        <v>4832746</v>
      </c>
      <c r="CG39" s="110">
        <f t="shared" si="87"/>
        <v>26810</v>
      </c>
      <c r="CH39" s="110">
        <f t="shared" si="87"/>
        <v>2651397</v>
      </c>
      <c r="CI39" s="110">
        <f t="shared" si="87"/>
        <v>32433057</v>
      </c>
    </row>
    <row r="40" spans="1:87" s="112" customFormat="1" ht="12" customHeight="1">
      <c r="A40" s="108" t="s">
        <v>292</v>
      </c>
      <c r="B40" s="109" t="s">
        <v>738</v>
      </c>
      <c r="C40" s="108" t="s">
        <v>4</v>
      </c>
      <c r="D40" s="110">
        <v>6880282</v>
      </c>
      <c r="E40" s="110">
        <v>6844329</v>
      </c>
      <c r="F40" s="110">
        <v>0</v>
      </c>
      <c r="G40" s="110">
        <v>5715699</v>
      </c>
      <c r="H40" s="110">
        <v>1127105</v>
      </c>
      <c r="I40" s="110">
        <v>1525</v>
      </c>
      <c r="J40" s="110">
        <v>35953</v>
      </c>
      <c r="K40" s="110">
        <v>674876</v>
      </c>
      <c r="L40" s="110">
        <v>33689466</v>
      </c>
      <c r="M40" s="110">
        <v>7092039</v>
      </c>
      <c r="N40" s="110">
        <v>2357553</v>
      </c>
      <c r="O40" s="110">
        <v>3624958</v>
      </c>
      <c r="P40" s="110">
        <v>854145</v>
      </c>
      <c r="Q40" s="110">
        <v>255383</v>
      </c>
      <c r="R40" s="110">
        <v>6662367</v>
      </c>
      <c r="S40" s="110">
        <v>451531</v>
      </c>
      <c r="T40" s="110">
        <v>5758400</v>
      </c>
      <c r="U40" s="110">
        <v>452436</v>
      </c>
      <c r="V40" s="110">
        <v>90046</v>
      </c>
      <c r="W40" s="110">
        <v>19830422</v>
      </c>
      <c r="X40" s="110">
        <v>7647356</v>
      </c>
      <c r="Y40" s="110">
        <v>10840953</v>
      </c>
      <c r="Z40" s="110">
        <v>702330</v>
      </c>
      <c r="AA40" s="110">
        <v>639783</v>
      </c>
      <c r="AB40" s="110">
        <v>3110350</v>
      </c>
      <c r="AC40" s="110">
        <v>14592</v>
      </c>
      <c r="AD40" s="110">
        <v>1136592</v>
      </c>
      <c r="AE40" s="110">
        <v>41706340</v>
      </c>
      <c r="AF40" s="110">
        <v>571425</v>
      </c>
      <c r="AG40" s="110">
        <v>558585</v>
      </c>
      <c r="AH40" s="110">
        <v>28947</v>
      </c>
      <c r="AI40" s="110">
        <v>448476</v>
      </c>
      <c r="AJ40" s="110">
        <v>81162</v>
      </c>
      <c r="AK40" s="110">
        <v>0</v>
      </c>
      <c r="AL40" s="110">
        <v>12840</v>
      </c>
      <c r="AM40" s="110">
        <v>883</v>
      </c>
      <c r="AN40" s="110">
        <v>4737875</v>
      </c>
      <c r="AO40" s="110">
        <v>810041</v>
      </c>
      <c r="AP40" s="110">
        <v>513535</v>
      </c>
      <c r="AQ40" s="110">
        <v>121369</v>
      </c>
      <c r="AR40" s="110">
        <v>175137</v>
      </c>
      <c r="AS40" s="110">
        <v>0</v>
      </c>
      <c r="AT40" s="110">
        <v>1332038</v>
      </c>
      <c r="AU40" s="110">
        <v>74580</v>
      </c>
      <c r="AV40" s="110">
        <v>1020788</v>
      </c>
      <c r="AW40" s="110">
        <v>236670</v>
      </c>
      <c r="AX40" s="110">
        <v>0</v>
      </c>
      <c r="AY40" s="110">
        <v>2592158</v>
      </c>
      <c r="AZ40" s="110">
        <v>1313494</v>
      </c>
      <c r="BA40" s="110">
        <v>1213797</v>
      </c>
      <c r="BB40" s="110">
        <v>22255</v>
      </c>
      <c r="BC40" s="110">
        <v>42612</v>
      </c>
      <c r="BD40" s="110">
        <v>1138835</v>
      </c>
      <c r="BE40" s="110">
        <v>3638</v>
      </c>
      <c r="BF40" s="110">
        <v>411450</v>
      </c>
      <c r="BG40" s="110">
        <v>5720750</v>
      </c>
      <c r="BH40" s="110">
        <v>7451707</v>
      </c>
      <c r="BI40" s="110">
        <v>7402914</v>
      </c>
      <c r="BJ40" s="110">
        <v>28947</v>
      </c>
      <c r="BK40" s="110">
        <v>6164175</v>
      </c>
      <c r="BL40" s="110">
        <v>1208267</v>
      </c>
      <c r="BM40" s="110">
        <v>1525</v>
      </c>
      <c r="BN40" s="110">
        <v>48793</v>
      </c>
      <c r="BO40" s="111">
        <v>675759</v>
      </c>
      <c r="BP40" s="110">
        <v>38427341</v>
      </c>
      <c r="BQ40" s="110">
        <v>7902080</v>
      </c>
      <c r="BR40" s="110">
        <v>2871088</v>
      </c>
      <c r="BS40" s="110">
        <v>3746327</v>
      </c>
      <c r="BT40" s="110">
        <v>1029282</v>
      </c>
      <c r="BU40" s="110">
        <v>255383</v>
      </c>
      <c r="BV40" s="110">
        <v>7994405</v>
      </c>
      <c r="BW40" s="110">
        <v>526111</v>
      </c>
      <c r="BX40" s="110">
        <v>6779188</v>
      </c>
      <c r="BY40" s="110">
        <v>689106</v>
      </c>
      <c r="BZ40" s="110">
        <v>90046</v>
      </c>
      <c r="CA40" s="110">
        <v>22422580</v>
      </c>
      <c r="CB40" s="110">
        <v>8960850</v>
      </c>
      <c r="CC40" s="110">
        <v>12054750</v>
      </c>
      <c r="CD40" s="110">
        <v>724585</v>
      </c>
      <c r="CE40" s="110">
        <v>682395</v>
      </c>
      <c r="CF40" s="111">
        <v>4249185</v>
      </c>
      <c r="CG40" s="110">
        <v>18230</v>
      </c>
      <c r="CH40" s="110">
        <v>1548042</v>
      </c>
      <c r="CI40" s="110">
        <v>47427090</v>
      </c>
    </row>
    <row r="41" spans="1:87" s="112" customFormat="1" ht="12" customHeight="1">
      <c r="A41" s="108" t="s">
        <v>611</v>
      </c>
      <c r="B41" s="109" t="s">
        <v>612</v>
      </c>
      <c r="C41" s="108" t="s">
        <v>356</v>
      </c>
      <c r="D41" s="110">
        <f t="shared" si="0"/>
        <v>4564005</v>
      </c>
      <c r="E41" s="110">
        <f t="shared" si="1"/>
        <v>4564005</v>
      </c>
      <c r="F41" s="110">
        <v>0</v>
      </c>
      <c r="G41" s="110">
        <v>2568883</v>
      </c>
      <c r="H41" s="110">
        <v>203215</v>
      </c>
      <c r="I41" s="110">
        <v>1791907</v>
      </c>
      <c r="J41" s="110">
        <v>0</v>
      </c>
      <c r="K41" s="110">
        <v>0</v>
      </c>
      <c r="L41" s="110">
        <f t="shared" si="2"/>
        <v>19375169</v>
      </c>
      <c r="M41" s="110">
        <f t="shared" si="3"/>
        <v>5536441</v>
      </c>
      <c r="N41" s="110">
        <v>1664305</v>
      </c>
      <c r="O41" s="110">
        <v>2828471</v>
      </c>
      <c r="P41" s="110">
        <v>805644</v>
      </c>
      <c r="Q41" s="110">
        <v>238021</v>
      </c>
      <c r="R41" s="110">
        <f t="shared" si="4"/>
        <v>3922137</v>
      </c>
      <c r="S41" s="110">
        <v>306593</v>
      </c>
      <c r="T41" s="110">
        <v>3317277</v>
      </c>
      <c r="U41" s="110">
        <v>298267</v>
      </c>
      <c r="V41" s="110">
        <v>77490</v>
      </c>
      <c r="W41" s="110">
        <f t="shared" si="5"/>
        <v>9837918</v>
      </c>
      <c r="X41" s="110">
        <v>3720569</v>
      </c>
      <c r="Y41" s="110">
        <v>4577732</v>
      </c>
      <c r="Z41" s="110">
        <v>455588</v>
      </c>
      <c r="AA41" s="110">
        <v>1084029</v>
      </c>
      <c r="AB41" s="110">
        <v>2245669</v>
      </c>
      <c r="AC41" s="110">
        <v>1183</v>
      </c>
      <c r="AD41" s="110">
        <v>1015307</v>
      </c>
      <c r="AE41" s="110">
        <f t="shared" si="6"/>
        <v>24954481</v>
      </c>
      <c r="AF41" s="110">
        <f t="shared" si="7"/>
        <v>63559</v>
      </c>
      <c r="AG41" s="110">
        <f t="shared" si="8"/>
        <v>63559</v>
      </c>
      <c r="AH41" s="110">
        <v>9763</v>
      </c>
      <c r="AI41" s="110">
        <v>53796</v>
      </c>
      <c r="AJ41" s="110">
        <v>0</v>
      </c>
      <c r="AK41" s="110">
        <v>0</v>
      </c>
      <c r="AL41" s="110">
        <v>0</v>
      </c>
      <c r="AM41" s="110">
        <v>0</v>
      </c>
      <c r="AN41" s="110">
        <f t="shared" si="9"/>
        <v>3031156</v>
      </c>
      <c r="AO41" s="110">
        <f t="shared" si="10"/>
        <v>402364</v>
      </c>
      <c r="AP41" s="110">
        <v>280260</v>
      </c>
      <c r="AQ41" s="110">
        <v>0</v>
      </c>
      <c r="AR41" s="110">
        <v>122104</v>
      </c>
      <c r="AS41" s="110">
        <v>0</v>
      </c>
      <c r="AT41" s="110">
        <f t="shared" si="11"/>
        <v>1150390</v>
      </c>
      <c r="AU41" s="110">
        <v>37992</v>
      </c>
      <c r="AV41" s="110">
        <v>1101812</v>
      </c>
      <c r="AW41" s="110">
        <v>10586</v>
      </c>
      <c r="AX41" s="110">
        <v>5112</v>
      </c>
      <c r="AY41" s="110">
        <f t="shared" si="12"/>
        <v>1473290</v>
      </c>
      <c r="AZ41" s="110">
        <v>594530</v>
      </c>
      <c r="BA41" s="110">
        <v>624373</v>
      </c>
      <c r="BB41" s="110">
        <v>30978</v>
      </c>
      <c r="BC41" s="110">
        <v>223409</v>
      </c>
      <c r="BD41" s="110">
        <v>654502</v>
      </c>
      <c r="BE41" s="110">
        <v>0</v>
      </c>
      <c r="BF41" s="110">
        <v>216906</v>
      </c>
      <c r="BG41" s="110">
        <f t="shared" si="13"/>
        <v>3311621</v>
      </c>
      <c r="BH41" s="110">
        <f t="shared" ref="BH41:BO41" si="92">SUM(D41,AF41)</f>
        <v>4627564</v>
      </c>
      <c r="BI41" s="110">
        <f t="shared" si="92"/>
        <v>4627564</v>
      </c>
      <c r="BJ41" s="110">
        <f t="shared" si="92"/>
        <v>9763</v>
      </c>
      <c r="BK41" s="110">
        <f t="shared" si="92"/>
        <v>2622679</v>
      </c>
      <c r="BL41" s="110">
        <f t="shared" si="92"/>
        <v>203215</v>
      </c>
      <c r="BM41" s="110">
        <f t="shared" si="92"/>
        <v>1791907</v>
      </c>
      <c r="BN41" s="110">
        <f t="shared" si="92"/>
        <v>0</v>
      </c>
      <c r="BO41" s="111">
        <f t="shared" si="92"/>
        <v>0</v>
      </c>
      <c r="BP41" s="110">
        <f t="shared" ref="BP41:BW41" si="93">SUM(L41,AN41)</f>
        <v>22406325</v>
      </c>
      <c r="BQ41" s="110">
        <f t="shared" si="93"/>
        <v>5938805</v>
      </c>
      <c r="BR41" s="110">
        <f t="shared" si="93"/>
        <v>1944565</v>
      </c>
      <c r="BS41" s="110">
        <f t="shared" si="93"/>
        <v>2828471</v>
      </c>
      <c r="BT41" s="110">
        <f t="shared" si="93"/>
        <v>927748</v>
      </c>
      <c r="BU41" s="110">
        <f t="shared" si="93"/>
        <v>238021</v>
      </c>
      <c r="BV41" s="110">
        <f t="shared" si="93"/>
        <v>5072527</v>
      </c>
      <c r="BW41" s="110">
        <f t="shared" si="93"/>
        <v>344585</v>
      </c>
      <c r="BX41" s="110">
        <f>SUM(T41,AV41)</f>
        <v>4419089</v>
      </c>
      <c r="BY41" s="110">
        <f>SUM(U41,AW41)</f>
        <v>308853</v>
      </c>
      <c r="BZ41" s="110">
        <f>SUM(V41,AX41)</f>
        <v>82602</v>
      </c>
      <c r="CA41" s="110">
        <f t="shared" ref="CA41:CF41" si="94">SUM(W41,AY41)</f>
        <v>11311208</v>
      </c>
      <c r="CB41" s="110">
        <f t="shared" si="94"/>
        <v>4315099</v>
      </c>
      <c r="CC41" s="110">
        <f t="shared" si="94"/>
        <v>5202105</v>
      </c>
      <c r="CD41" s="110">
        <f t="shared" si="94"/>
        <v>486566</v>
      </c>
      <c r="CE41" s="110">
        <f t="shared" si="94"/>
        <v>1307438</v>
      </c>
      <c r="CF41" s="111">
        <f t="shared" si="94"/>
        <v>2900171</v>
      </c>
      <c r="CG41" s="110">
        <f t="shared" ref="CG41:CI45" si="95">SUM(AC41,BE41)</f>
        <v>1183</v>
      </c>
      <c r="CH41" s="110">
        <f t="shared" si="95"/>
        <v>1232213</v>
      </c>
      <c r="CI41" s="110">
        <f t="shared" si="95"/>
        <v>28266102</v>
      </c>
    </row>
    <row r="42" spans="1:87" s="112" customFormat="1" ht="12" customHeight="1">
      <c r="A42" s="108" t="s">
        <v>620</v>
      </c>
      <c r="B42" s="109" t="s">
        <v>621</v>
      </c>
      <c r="C42" s="108" t="s">
        <v>356</v>
      </c>
      <c r="D42" s="110">
        <f t="shared" si="0"/>
        <v>1809963</v>
      </c>
      <c r="E42" s="110">
        <f t="shared" si="1"/>
        <v>1792149</v>
      </c>
      <c r="F42" s="110">
        <v>12204</v>
      </c>
      <c r="G42" s="110">
        <v>438986</v>
      </c>
      <c r="H42" s="110">
        <v>1340549</v>
      </c>
      <c r="I42" s="110">
        <v>410</v>
      </c>
      <c r="J42" s="110">
        <v>17814</v>
      </c>
      <c r="K42" s="110">
        <v>917757</v>
      </c>
      <c r="L42" s="110">
        <f t="shared" si="2"/>
        <v>12347837</v>
      </c>
      <c r="M42" s="110">
        <f t="shared" si="3"/>
        <v>4720676</v>
      </c>
      <c r="N42" s="110">
        <v>1630930</v>
      </c>
      <c r="O42" s="110">
        <v>2174810</v>
      </c>
      <c r="P42" s="110">
        <v>816273</v>
      </c>
      <c r="Q42" s="110">
        <v>98663</v>
      </c>
      <c r="R42" s="110">
        <f t="shared" si="4"/>
        <v>3294295</v>
      </c>
      <c r="S42" s="110">
        <v>487018</v>
      </c>
      <c r="T42" s="110">
        <v>2458275</v>
      </c>
      <c r="U42" s="110">
        <v>349002</v>
      </c>
      <c r="V42" s="110">
        <v>100744</v>
      </c>
      <c r="W42" s="110">
        <f t="shared" si="5"/>
        <v>4206281</v>
      </c>
      <c r="X42" s="110">
        <v>609658</v>
      </c>
      <c r="Y42" s="110">
        <v>2525459</v>
      </c>
      <c r="Z42" s="110">
        <v>904938</v>
      </c>
      <c r="AA42" s="110">
        <v>166226</v>
      </c>
      <c r="AB42" s="110">
        <v>2599593</v>
      </c>
      <c r="AC42" s="110">
        <v>25841</v>
      </c>
      <c r="AD42" s="110">
        <v>275937</v>
      </c>
      <c r="AE42" s="110">
        <f t="shared" si="6"/>
        <v>14433737</v>
      </c>
      <c r="AF42" s="110">
        <f t="shared" si="7"/>
        <v>153572</v>
      </c>
      <c r="AG42" s="110">
        <f t="shared" si="8"/>
        <v>153572</v>
      </c>
      <c r="AH42" s="110">
        <v>0</v>
      </c>
      <c r="AI42" s="110">
        <v>153572</v>
      </c>
      <c r="AJ42" s="110">
        <v>0</v>
      </c>
      <c r="AK42" s="110">
        <v>0</v>
      </c>
      <c r="AL42" s="110">
        <v>0</v>
      </c>
      <c r="AM42" s="110">
        <v>0</v>
      </c>
      <c r="AN42" s="110">
        <f t="shared" si="9"/>
        <v>2289571</v>
      </c>
      <c r="AO42" s="110">
        <f t="shared" si="10"/>
        <v>876253</v>
      </c>
      <c r="AP42" s="110">
        <v>370493</v>
      </c>
      <c r="AQ42" s="110">
        <v>72561</v>
      </c>
      <c r="AR42" s="110">
        <v>433199</v>
      </c>
      <c r="AS42" s="110">
        <v>0</v>
      </c>
      <c r="AT42" s="110">
        <f t="shared" si="11"/>
        <v>861130</v>
      </c>
      <c r="AU42" s="110">
        <v>8494</v>
      </c>
      <c r="AV42" s="110">
        <v>850067</v>
      </c>
      <c r="AW42" s="110">
        <v>2569</v>
      </c>
      <c r="AX42" s="110">
        <v>6777</v>
      </c>
      <c r="AY42" s="110">
        <f t="shared" si="12"/>
        <v>543932</v>
      </c>
      <c r="AZ42" s="110">
        <v>78823</v>
      </c>
      <c r="BA42" s="110">
        <v>427827</v>
      </c>
      <c r="BB42" s="110">
        <v>21110</v>
      </c>
      <c r="BC42" s="110">
        <v>16172</v>
      </c>
      <c r="BD42" s="110">
        <v>990845</v>
      </c>
      <c r="BE42" s="110">
        <v>1479</v>
      </c>
      <c r="BF42" s="110">
        <v>239423</v>
      </c>
      <c r="BG42" s="110">
        <f t="shared" si="13"/>
        <v>2682566</v>
      </c>
      <c r="BH42" s="110">
        <f t="shared" ref="BH42:BO42" si="96">SUM(D42,AF42)</f>
        <v>1963535</v>
      </c>
      <c r="BI42" s="110">
        <f t="shared" si="96"/>
        <v>1945721</v>
      </c>
      <c r="BJ42" s="110">
        <f t="shared" si="96"/>
        <v>12204</v>
      </c>
      <c r="BK42" s="110">
        <f t="shared" si="96"/>
        <v>592558</v>
      </c>
      <c r="BL42" s="110">
        <f t="shared" si="96"/>
        <v>1340549</v>
      </c>
      <c r="BM42" s="110">
        <f t="shared" si="96"/>
        <v>410</v>
      </c>
      <c r="BN42" s="110">
        <f t="shared" si="96"/>
        <v>17814</v>
      </c>
      <c r="BO42" s="111">
        <f t="shared" si="96"/>
        <v>917757</v>
      </c>
      <c r="BP42" s="110">
        <f t="shared" ref="BP42:CE42" si="97">SUM(L42,AN42)</f>
        <v>14637408</v>
      </c>
      <c r="BQ42" s="110">
        <f t="shared" si="97"/>
        <v>5596929</v>
      </c>
      <c r="BR42" s="110">
        <f t="shared" si="97"/>
        <v>2001423</v>
      </c>
      <c r="BS42" s="110">
        <f t="shared" si="97"/>
        <v>2247371</v>
      </c>
      <c r="BT42" s="110">
        <f t="shared" si="97"/>
        <v>1249472</v>
      </c>
      <c r="BU42" s="110">
        <f t="shared" si="97"/>
        <v>98663</v>
      </c>
      <c r="BV42" s="110">
        <f t="shared" si="97"/>
        <v>4155425</v>
      </c>
      <c r="BW42" s="110">
        <f t="shared" si="97"/>
        <v>495512</v>
      </c>
      <c r="BX42" s="110">
        <f t="shared" si="97"/>
        <v>3308342</v>
      </c>
      <c r="BY42" s="110">
        <f t="shared" si="97"/>
        <v>351571</v>
      </c>
      <c r="BZ42" s="110">
        <f t="shared" si="97"/>
        <v>107521</v>
      </c>
      <c r="CA42" s="110">
        <f t="shared" si="97"/>
        <v>4750213</v>
      </c>
      <c r="CB42" s="110">
        <f t="shared" si="97"/>
        <v>688481</v>
      </c>
      <c r="CC42" s="110">
        <f t="shared" si="97"/>
        <v>2953286</v>
      </c>
      <c r="CD42" s="110">
        <f t="shared" si="97"/>
        <v>926048</v>
      </c>
      <c r="CE42" s="110">
        <f t="shared" si="97"/>
        <v>182398</v>
      </c>
      <c r="CF42" s="111">
        <f>SUM(AB42,BD42)</f>
        <v>3590438</v>
      </c>
      <c r="CG42" s="110">
        <f t="shared" si="95"/>
        <v>27320</v>
      </c>
      <c r="CH42" s="110">
        <f t="shared" si="95"/>
        <v>515360</v>
      </c>
      <c r="CI42" s="110">
        <f t="shared" si="95"/>
        <v>17116303</v>
      </c>
    </row>
    <row r="43" spans="1:87" s="112" customFormat="1" ht="12" customHeight="1">
      <c r="A43" s="108" t="s">
        <v>627</v>
      </c>
      <c r="B43" s="109" t="s">
        <v>628</v>
      </c>
      <c r="C43" s="108" t="s">
        <v>457</v>
      </c>
      <c r="D43" s="110">
        <f t="shared" si="0"/>
        <v>3815000</v>
      </c>
      <c r="E43" s="110">
        <f t="shared" si="1"/>
        <v>3815000</v>
      </c>
      <c r="F43" s="110">
        <v>51807</v>
      </c>
      <c r="G43" s="110">
        <v>3437868</v>
      </c>
      <c r="H43" s="110">
        <v>323430</v>
      </c>
      <c r="I43" s="110">
        <v>1895</v>
      </c>
      <c r="J43" s="110">
        <v>0</v>
      </c>
      <c r="K43" s="110">
        <v>584671</v>
      </c>
      <c r="L43" s="110">
        <f t="shared" si="2"/>
        <v>11515822</v>
      </c>
      <c r="M43" s="110">
        <f t="shared" si="3"/>
        <v>3531360</v>
      </c>
      <c r="N43" s="110">
        <v>1165835</v>
      </c>
      <c r="O43" s="110">
        <v>1858285</v>
      </c>
      <c r="P43" s="110">
        <v>419287</v>
      </c>
      <c r="Q43" s="110">
        <v>87953</v>
      </c>
      <c r="R43" s="110">
        <f t="shared" si="4"/>
        <v>1658073</v>
      </c>
      <c r="S43" s="110">
        <v>370206</v>
      </c>
      <c r="T43" s="110">
        <v>1121159</v>
      </c>
      <c r="U43" s="110">
        <v>166708</v>
      </c>
      <c r="V43" s="110">
        <v>71844</v>
      </c>
      <c r="W43" s="110">
        <f t="shared" si="5"/>
        <v>6253519</v>
      </c>
      <c r="X43" s="110">
        <v>2444608</v>
      </c>
      <c r="Y43" s="110">
        <v>3275546</v>
      </c>
      <c r="Z43" s="110">
        <v>420966</v>
      </c>
      <c r="AA43" s="110">
        <v>112399</v>
      </c>
      <c r="AB43" s="110">
        <v>1963939</v>
      </c>
      <c r="AC43" s="110">
        <v>1026</v>
      </c>
      <c r="AD43" s="110">
        <v>639605</v>
      </c>
      <c r="AE43" s="110">
        <f t="shared" si="6"/>
        <v>15970427</v>
      </c>
      <c r="AF43" s="110">
        <f t="shared" si="7"/>
        <v>38311</v>
      </c>
      <c r="AG43" s="110">
        <f t="shared" si="8"/>
        <v>38311</v>
      </c>
      <c r="AH43" s="110">
        <v>12721</v>
      </c>
      <c r="AI43" s="110">
        <v>2283</v>
      </c>
      <c r="AJ43" s="110">
        <v>23246</v>
      </c>
      <c r="AK43" s="110">
        <v>61</v>
      </c>
      <c r="AL43" s="110">
        <v>0</v>
      </c>
      <c r="AM43" s="110">
        <v>60548</v>
      </c>
      <c r="AN43" s="110">
        <f t="shared" si="9"/>
        <v>2569878</v>
      </c>
      <c r="AO43" s="110">
        <f t="shared" si="10"/>
        <v>633767</v>
      </c>
      <c r="AP43" s="110">
        <v>319974</v>
      </c>
      <c r="AQ43" s="110">
        <v>202467</v>
      </c>
      <c r="AR43" s="110">
        <v>85780</v>
      </c>
      <c r="AS43" s="110">
        <v>25546</v>
      </c>
      <c r="AT43" s="110">
        <f t="shared" si="11"/>
        <v>1084730</v>
      </c>
      <c r="AU43" s="110">
        <v>156486</v>
      </c>
      <c r="AV43" s="110">
        <v>831357</v>
      </c>
      <c r="AW43" s="110">
        <v>96887</v>
      </c>
      <c r="AX43" s="110">
        <v>26317</v>
      </c>
      <c r="AY43" s="110">
        <f t="shared" si="12"/>
        <v>825064</v>
      </c>
      <c r="AZ43" s="110">
        <v>308962</v>
      </c>
      <c r="BA43" s="110">
        <v>294913</v>
      </c>
      <c r="BB43" s="110">
        <v>190046</v>
      </c>
      <c r="BC43" s="110">
        <v>31143</v>
      </c>
      <c r="BD43" s="110">
        <v>601418</v>
      </c>
      <c r="BE43" s="110">
        <v>0</v>
      </c>
      <c r="BF43" s="110">
        <v>118605</v>
      </c>
      <c r="BG43" s="110">
        <f t="shared" si="13"/>
        <v>2726794</v>
      </c>
      <c r="BH43" s="110">
        <f t="shared" ref="BH43:BO43" si="98">SUM(D43,AF43)</f>
        <v>3853311</v>
      </c>
      <c r="BI43" s="110">
        <f t="shared" si="98"/>
        <v>3853311</v>
      </c>
      <c r="BJ43" s="110">
        <f t="shared" si="98"/>
        <v>64528</v>
      </c>
      <c r="BK43" s="110">
        <f t="shared" si="98"/>
        <v>3440151</v>
      </c>
      <c r="BL43" s="110">
        <f t="shared" si="98"/>
        <v>346676</v>
      </c>
      <c r="BM43" s="110">
        <f t="shared" si="98"/>
        <v>1956</v>
      </c>
      <c r="BN43" s="110">
        <f t="shared" si="98"/>
        <v>0</v>
      </c>
      <c r="BO43" s="111">
        <f t="shared" si="98"/>
        <v>645219</v>
      </c>
      <c r="BP43" s="110">
        <f t="shared" ref="BP43:BW43" si="99">SUM(L43,AN43)</f>
        <v>14085700</v>
      </c>
      <c r="BQ43" s="110">
        <f t="shared" si="99"/>
        <v>4165127</v>
      </c>
      <c r="BR43" s="110">
        <f t="shared" si="99"/>
        <v>1485809</v>
      </c>
      <c r="BS43" s="110">
        <f t="shared" si="99"/>
        <v>2060752</v>
      </c>
      <c r="BT43" s="110">
        <f t="shared" si="99"/>
        <v>505067</v>
      </c>
      <c r="BU43" s="110">
        <f t="shared" si="99"/>
        <v>113499</v>
      </c>
      <c r="BV43" s="110">
        <f t="shared" si="99"/>
        <v>2742803</v>
      </c>
      <c r="BW43" s="110">
        <f t="shared" si="99"/>
        <v>526692</v>
      </c>
      <c r="BX43" s="110">
        <f>SUM(T43,AV43)</f>
        <v>1952516</v>
      </c>
      <c r="BY43" s="110">
        <f>SUM(U43,AW43)</f>
        <v>263595</v>
      </c>
      <c r="BZ43" s="110">
        <f>SUM(V43,AX43)</f>
        <v>98161</v>
      </c>
      <c r="CA43" s="110">
        <f t="shared" ref="CA43:CF43" si="100">SUM(W43,AY43)</f>
        <v>7078583</v>
      </c>
      <c r="CB43" s="110">
        <f t="shared" si="100"/>
        <v>2753570</v>
      </c>
      <c r="CC43" s="110">
        <f t="shared" si="100"/>
        <v>3570459</v>
      </c>
      <c r="CD43" s="110">
        <f t="shared" si="100"/>
        <v>611012</v>
      </c>
      <c r="CE43" s="110">
        <f t="shared" si="100"/>
        <v>143542</v>
      </c>
      <c r="CF43" s="111">
        <f t="shared" si="100"/>
        <v>2565357</v>
      </c>
      <c r="CG43" s="110">
        <f t="shared" si="95"/>
        <v>1026</v>
      </c>
      <c r="CH43" s="110">
        <f t="shared" si="95"/>
        <v>758210</v>
      </c>
      <c r="CI43" s="110">
        <f t="shared" si="95"/>
        <v>18697221</v>
      </c>
    </row>
    <row r="44" spans="1:87" s="112" customFormat="1" ht="12" customHeight="1">
      <c r="A44" s="108" t="s">
        <v>636</v>
      </c>
      <c r="B44" s="109" t="s">
        <v>637</v>
      </c>
      <c r="C44" s="108" t="s">
        <v>385</v>
      </c>
      <c r="D44" s="110">
        <f t="shared" si="0"/>
        <v>12027843</v>
      </c>
      <c r="E44" s="110">
        <f t="shared" si="1"/>
        <v>11924805</v>
      </c>
      <c r="F44" s="110">
        <v>103605</v>
      </c>
      <c r="G44" s="110">
        <v>11209794</v>
      </c>
      <c r="H44" s="110">
        <v>598910</v>
      </c>
      <c r="I44" s="110">
        <v>12496</v>
      </c>
      <c r="J44" s="110">
        <v>103038</v>
      </c>
      <c r="K44" s="110">
        <v>3082375</v>
      </c>
      <c r="L44" s="110">
        <f t="shared" si="2"/>
        <v>15376454</v>
      </c>
      <c r="M44" s="110">
        <f t="shared" si="3"/>
        <v>2875984</v>
      </c>
      <c r="N44" s="110">
        <v>1463451</v>
      </c>
      <c r="O44" s="110">
        <v>1167716</v>
      </c>
      <c r="P44" s="110">
        <v>232974</v>
      </c>
      <c r="Q44" s="110">
        <v>11843</v>
      </c>
      <c r="R44" s="110">
        <f t="shared" si="4"/>
        <v>3124404</v>
      </c>
      <c r="S44" s="110">
        <v>266945</v>
      </c>
      <c r="T44" s="110">
        <v>2654795</v>
      </c>
      <c r="U44" s="110">
        <v>202664</v>
      </c>
      <c r="V44" s="110">
        <v>20583</v>
      </c>
      <c r="W44" s="110">
        <f t="shared" si="5"/>
        <v>9342821</v>
      </c>
      <c r="X44" s="110">
        <v>3766561</v>
      </c>
      <c r="Y44" s="110">
        <v>4549050</v>
      </c>
      <c r="Z44" s="110">
        <v>926671</v>
      </c>
      <c r="AA44" s="110">
        <v>100539</v>
      </c>
      <c r="AB44" s="110">
        <v>369248</v>
      </c>
      <c r="AC44" s="110">
        <v>12662</v>
      </c>
      <c r="AD44" s="110">
        <v>233606</v>
      </c>
      <c r="AE44" s="110">
        <f t="shared" si="6"/>
        <v>27637903</v>
      </c>
      <c r="AF44" s="110">
        <f t="shared" si="7"/>
        <v>2365157</v>
      </c>
      <c r="AG44" s="110">
        <f t="shared" si="8"/>
        <v>2365157</v>
      </c>
      <c r="AH44" s="110">
        <v>0</v>
      </c>
      <c r="AI44" s="110">
        <v>2336103</v>
      </c>
      <c r="AJ44" s="110">
        <v>0</v>
      </c>
      <c r="AK44" s="110">
        <v>29054</v>
      </c>
      <c r="AL44" s="110">
        <v>0</v>
      </c>
      <c r="AM44" s="110">
        <v>37438</v>
      </c>
      <c r="AN44" s="110">
        <f t="shared" si="9"/>
        <v>2256933</v>
      </c>
      <c r="AO44" s="110">
        <f t="shared" si="10"/>
        <v>437879</v>
      </c>
      <c r="AP44" s="110">
        <v>403569</v>
      </c>
      <c r="AQ44" s="110">
        <v>0</v>
      </c>
      <c r="AR44" s="110">
        <v>34310</v>
      </c>
      <c r="AS44" s="110">
        <v>0</v>
      </c>
      <c r="AT44" s="110">
        <f t="shared" si="11"/>
        <v>1176616</v>
      </c>
      <c r="AU44" s="110">
        <v>111327</v>
      </c>
      <c r="AV44" s="110">
        <v>1065289</v>
      </c>
      <c r="AW44" s="110">
        <v>0</v>
      </c>
      <c r="AX44" s="110">
        <v>6264</v>
      </c>
      <c r="AY44" s="110">
        <f t="shared" si="12"/>
        <v>636174</v>
      </c>
      <c r="AZ44" s="110">
        <v>198771</v>
      </c>
      <c r="BA44" s="110">
        <v>352876</v>
      </c>
      <c r="BB44" s="110">
        <v>48265</v>
      </c>
      <c r="BC44" s="110">
        <v>36262</v>
      </c>
      <c r="BD44" s="110">
        <v>1095091</v>
      </c>
      <c r="BE44" s="110">
        <v>0</v>
      </c>
      <c r="BF44" s="110">
        <v>701458</v>
      </c>
      <c r="BG44" s="110">
        <f t="shared" si="13"/>
        <v>5323548</v>
      </c>
      <c r="BH44" s="110">
        <f t="shared" ref="BH44:BO44" si="101">SUM(D44,AF44)</f>
        <v>14393000</v>
      </c>
      <c r="BI44" s="110">
        <f t="shared" si="101"/>
        <v>14289962</v>
      </c>
      <c r="BJ44" s="110">
        <f t="shared" si="101"/>
        <v>103605</v>
      </c>
      <c r="BK44" s="110">
        <f t="shared" si="101"/>
        <v>13545897</v>
      </c>
      <c r="BL44" s="110">
        <f t="shared" si="101"/>
        <v>598910</v>
      </c>
      <c r="BM44" s="110">
        <f t="shared" si="101"/>
        <v>41550</v>
      </c>
      <c r="BN44" s="110">
        <f t="shared" si="101"/>
        <v>103038</v>
      </c>
      <c r="BO44" s="111">
        <f t="shared" si="101"/>
        <v>3119813</v>
      </c>
      <c r="BP44" s="110">
        <f t="shared" ref="BP44:CE44" si="102">SUM(L44,AN44)</f>
        <v>17633387</v>
      </c>
      <c r="BQ44" s="110">
        <f t="shared" si="102"/>
        <v>3313863</v>
      </c>
      <c r="BR44" s="110">
        <f t="shared" si="102"/>
        <v>1867020</v>
      </c>
      <c r="BS44" s="110">
        <f t="shared" si="102"/>
        <v>1167716</v>
      </c>
      <c r="BT44" s="110">
        <f t="shared" si="102"/>
        <v>267284</v>
      </c>
      <c r="BU44" s="110">
        <f t="shared" si="102"/>
        <v>11843</v>
      </c>
      <c r="BV44" s="110">
        <f t="shared" si="102"/>
        <v>4301020</v>
      </c>
      <c r="BW44" s="110">
        <f t="shared" si="102"/>
        <v>378272</v>
      </c>
      <c r="BX44" s="110">
        <f t="shared" si="102"/>
        <v>3720084</v>
      </c>
      <c r="BY44" s="110">
        <f t="shared" si="102"/>
        <v>202664</v>
      </c>
      <c r="BZ44" s="110">
        <f t="shared" si="102"/>
        <v>26847</v>
      </c>
      <c r="CA44" s="110">
        <f t="shared" si="102"/>
        <v>9978995</v>
      </c>
      <c r="CB44" s="110">
        <f t="shared" si="102"/>
        <v>3965332</v>
      </c>
      <c r="CC44" s="110">
        <f t="shared" si="102"/>
        <v>4901926</v>
      </c>
      <c r="CD44" s="110">
        <f t="shared" si="102"/>
        <v>974936</v>
      </c>
      <c r="CE44" s="110">
        <f t="shared" si="102"/>
        <v>136801</v>
      </c>
      <c r="CF44" s="111">
        <f>SUM(AB44,BD44)</f>
        <v>1464339</v>
      </c>
      <c r="CG44" s="110">
        <f t="shared" si="95"/>
        <v>12662</v>
      </c>
      <c r="CH44" s="110">
        <f t="shared" si="95"/>
        <v>935064</v>
      </c>
      <c r="CI44" s="110">
        <f t="shared" si="95"/>
        <v>32961451</v>
      </c>
    </row>
    <row r="45" spans="1:87" s="112" customFormat="1" ht="12" customHeight="1">
      <c r="A45" s="108" t="s">
        <v>642</v>
      </c>
      <c r="B45" s="109" t="s">
        <v>647</v>
      </c>
      <c r="C45" s="108" t="s">
        <v>648</v>
      </c>
      <c r="D45" s="110">
        <f t="shared" si="0"/>
        <v>5152090</v>
      </c>
      <c r="E45" s="110">
        <f t="shared" si="1"/>
        <v>5054188</v>
      </c>
      <c r="F45" s="110">
        <v>0</v>
      </c>
      <c r="G45" s="110">
        <v>5025338</v>
      </c>
      <c r="H45" s="110">
        <v>19043</v>
      </c>
      <c r="I45" s="110">
        <v>9807</v>
      </c>
      <c r="J45" s="110">
        <v>97902</v>
      </c>
      <c r="K45" s="110">
        <v>347557</v>
      </c>
      <c r="L45" s="110">
        <f t="shared" si="2"/>
        <v>8255823</v>
      </c>
      <c r="M45" s="110">
        <f t="shared" si="3"/>
        <v>2476300</v>
      </c>
      <c r="N45" s="110">
        <v>938309</v>
      </c>
      <c r="O45" s="110">
        <v>921959</v>
      </c>
      <c r="P45" s="110">
        <v>570581</v>
      </c>
      <c r="Q45" s="110">
        <v>45451</v>
      </c>
      <c r="R45" s="110">
        <f t="shared" si="4"/>
        <v>1901425</v>
      </c>
      <c r="S45" s="110">
        <v>119771</v>
      </c>
      <c r="T45" s="110">
        <v>1659046</v>
      </c>
      <c r="U45" s="110">
        <v>122608</v>
      </c>
      <c r="V45" s="110">
        <v>60270</v>
      </c>
      <c r="W45" s="110">
        <f t="shared" si="5"/>
        <v>3813312</v>
      </c>
      <c r="X45" s="110">
        <v>1535825</v>
      </c>
      <c r="Y45" s="110">
        <v>1964210</v>
      </c>
      <c r="Z45" s="110">
        <v>261695</v>
      </c>
      <c r="AA45" s="110">
        <v>51582</v>
      </c>
      <c r="AB45" s="110">
        <v>2554074</v>
      </c>
      <c r="AC45" s="110">
        <v>4516</v>
      </c>
      <c r="AD45" s="110">
        <v>441451</v>
      </c>
      <c r="AE45" s="110">
        <f t="shared" si="6"/>
        <v>13849364</v>
      </c>
      <c r="AF45" s="110">
        <f t="shared" si="7"/>
        <v>1338495</v>
      </c>
      <c r="AG45" s="110">
        <f t="shared" si="8"/>
        <v>1323921</v>
      </c>
      <c r="AH45" s="110">
        <v>0</v>
      </c>
      <c r="AI45" s="110">
        <v>1312236</v>
      </c>
      <c r="AJ45" s="110">
        <v>11199</v>
      </c>
      <c r="AK45" s="110">
        <v>486</v>
      </c>
      <c r="AL45" s="110">
        <v>14574</v>
      </c>
      <c r="AM45" s="110">
        <v>649419</v>
      </c>
      <c r="AN45" s="110">
        <f t="shared" si="9"/>
        <v>2117937</v>
      </c>
      <c r="AO45" s="110">
        <f t="shared" si="10"/>
        <v>326906</v>
      </c>
      <c r="AP45" s="110">
        <v>279994</v>
      </c>
      <c r="AQ45" s="110">
        <v>0</v>
      </c>
      <c r="AR45" s="110">
        <v>40359</v>
      </c>
      <c r="AS45" s="110">
        <v>6553</v>
      </c>
      <c r="AT45" s="110">
        <f t="shared" si="11"/>
        <v>924179</v>
      </c>
      <c r="AU45" s="110">
        <v>130</v>
      </c>
      <c r="AV45" s="110">
        <v>924049</v>
      </c>
      <c r="AW45" s="110">
        <v>0</v>
      </c>
      <c r="AX45" s="110">
        <v>732</v>
      </c>
      <c r="AY45" s="110">
        <f t="shared" si="12"/>
        <v>865609</v>
      </c>
      <c r="AZ45" s="110">
        <v>66719</v>
      </c>
      <c r="BA45" s="110">
        <v>773130</v>
      </c>
      <c r="BB45" s="110">
        <v>19813</v>
      </c>
      <c r="BC45" s="110">
        <v>5947</v>
      </c>
      <c r="BD45" s="110">
        <v>1022752</v>
      </c>
      <c r="BE45" s="110">
        <v>511</v>
      </c>
      <c r="BF45" s="110">
        <v>130866</v>
      </c>
      <c r="BG45" s="110">
        <f t="shared" si="13"/>
        <v>3587298</v>
      </c>
      <c r="BH45" s="110">
        <f t="shared" ref="BH45:BO45" si="103">SUM(D45,AF45)</f>
        <v>6490585</v>
      </c>
      <c r="BI45" s="110">
        <f t="shared" si="103"/>
        <v>6378109</v>
      </c>
      <c r="BJ45" s="110">
        <f t="shared" si="103"/>
        <v>0</v>
      </c>
      <c r="BK45" s="110">
        <f t="shared" si="103"/>
        <v>6337574</v>
      </c>
      <c r="BL45" s="110">
        <f t="shared" si="103"/>
        <v>30242</v>
      </c>
      <c r="BM45" s="110">
        <f t="shared" si="103"/>
        <v>10293</v>
      </c>
      <c r="BN45" s="110">
        <f t="shared" si="103"/>
        <v>112476</v>
      </c>
      <c r="BO45" s="111">
        <f t="shared" si="103"/>
        <v>996976</v>
      </c>
      <c r="BP45" s="110">
        <f t="shared" ref="BP45:CE45" si="104">SUM(L45,AN45)</f>
        <v>10373760</v>
      </c>
      <c r="BQ45" s="110">
        <f t="shared" si="104"/>
        <v>2803206</v>
      </c>
      <c r="BR45" s="110">
        <f t="shared" si="104"/>
        <v>1218303</v>
      </c>
      <c r="BS45" s="110">
        <f t="shared" si="104"/>
        <v>921959</v>
      </c>
      <c r="BT45" s="110">
        <f t="shared" si="104"/>
        <v>610940</v>
      </c>
      <c r="BU45" s="110">
        <f t="shared" si="104"/>
        <v>52004</v>
      </c>
      <c r="BV45" s="110">
        <f t="shared" si="104"/>
        <v>2825604</v>
      </c>
      <c r="BW45" s="110">
        <f t="shared" si="104"/>
        <v>119901</v>
      </c>
      <c r="BX45" s="110">
        <f t="shared" si="104"/>
        <v>2583095</v>
      </c>
      <c r="BY45" s="110">
        <f t="shared" si="104"/>
        <v>122608</v>
      </c>
      <c r="BZ45" s="110">
        <f t="shared" si="104"/>
        <v>61002</v>
      </c>
      <c r="CA45" s="110">
        <f t="shared" si="104"/>
        <v>4678921</v>
      </c>
      <c r="CB45" s="110">
        <f t="shared" si="104"/>
        <v>1602544</v>
      </c>
      <c r="CC45" s="110">
        <f t="shared" si="104"/>
        <v>2737340</v>
      </c>
      <c r="CD45" s="110">
        <f t="shared" si="104"/>
        <v>281508</v>
      </c>
      <c r="CE45" s="110">
        <f t="shared" si="104"/>
        <v>57529</v>
      </c>
      <c r="CF45" s="111">
        <f>SUM(AB45,BD45)</f>
        <v>3576826</v>
      </c>
      <c r="CG45" s="110">
        <f t="shared" si="95"/>
        <v>5027</v>
      </c>
      <c r="CH45" s="110">
        <f t="shared" si="95"/>
        <v>572317</v>
      </c>
      <c r="CI45" s="110">
        <f t="shared" si="95"/>
        <v>17436662</v>
      </c>
    </row>
    <row r="46" spans="1:87" s="112" customFormat="1" ht="12" customHeight="1">
      <c r="A46" s="108" t="s">
        <v>655</v>
      </c>
      <c r="B46" s="109" t="s">
        <v>656</v>
      </c>
      <c r="C46" s="108" t="s">
        <v>397</v>
      </c>
      <c r="D46" s="110">
        <f t="shared" si="0"/>
        <v>6834958</v>
      </c>
      <c r="E46" s="110">
        <f t="shared" si="1"/>
        <v>6808282</v>
      </c>
      <c r="F46" s="110">
        <v>0</v>
      </c>
      <c r="G46" s="110">
        <v>5981103</v>
      </c>
      <c r="H46" s="110">
        <v>821605</v>
      </c>
      <c r="I46" s="110">
        <v>5574</v>
      </c>
      <c r="J46" s="110">
        <v>26676</v>
      </c>
      <c r="K46" s="110">
        <v>1658034</v>
      </c>
      <c r="L46" s="110">
        <f t="shared" si="2"/>
        <v>67027968</v>
      </c>
      <c r="M46" s="110">
        <f t="shared" si="3"/>
        <v>8914690</v>
      </c>
      <c r="N46" s="110">
        <v>4758808</v>
      </c>
      <c r="O46" s="110">
        <v>2899446</v>
      </c>
      <c r="P46" s="110">
        <v>1147086</v>
      </c>
      <c r="Q46" s="110">
        <v>109350</v>
      </c>
      <c r="R46" s="110">
        <f t="shared" si="4"/>
        <v>12045692</v>
      </c>
      <c r="S46" s="110">
        <v>2538317</v>
      </c>
      <c r="T46" s="110">
        <v>8641158</v>
      </c>
      <c r="U46" s="110">
        <v>866217</v>
      </c>
      <c r="V46" s="110">
        <v>67708</v>
      </c>
      <c r="W46" s="110">
        <f t="shared" si="5"/>
        <v>45977374</v>
      </c>
      <c r="X46" s="110">
        <v>24436980</v>
      </c>
      <c r="Y46" s="110">
        <v>18862524</v>
      </c>
      <c r="Z46" s="110">
        <v>1784801</v>
      </c>
      <c r="AA46" s="110">
        <v>893069</v>
      </c>
      <c r="AB46" s="110">
        <v>12152504</v>
      </c>
      <c r="AC46" s="110">
        <v>22504</v>
      </c>
      <c r="AD46" s="110">
        <v>7294954</v>
      </c>
      <c r="AE46" s="110">
        <f t="shared" si="6"/>
        <v>81157880</v>
      </c>
      <c r="AF46" s="110">
        <f t="shared" si="7"/>
        <v>1771227</v>
      </c>
      <c r="AG46" s="110">
        <f t="shared" si="8"/>
        <v>1474837</v>
      </c>
      <c r="AH46" s="110">
        <v>0</v>
      </c>
      <c r="AI46" s="110">
        <v>570087</v>
      </c>
      <c r="AJ46" s="110">
        <v>874559</v>
      </c>
      <c r="AK46" s="110">
        <v>30191</v>
      </c>
      <c r="AL46" s="110">
        <v>296390</v>
      </c>
      <c r="AM46" s="110">
        <v>262683</v>
      </c>
      <c r="AN46" s="110">
        <f t="shared" si="9"/>
        <v>8784609</v>
      </c>
      <c r="AO46" s="110">
        <f t="shared" si="10"/>
        <v>1892370</v>
      </c>
      <c r="AP46" s="110">
        <v>863709</v>
      </c>
      <c r="AQ46" s="110">
        <v>324547</v>
      </c>
      <c r="AR46" s="110">
        <v>704114</v>
      </c>
      <c r="AS46" s="110">
        <v>0</v>
      </c>
      <c r="AT46" s="110">
        <f t="shared" si="11"/>
        <v>3152990</v>
      </c>
      <c r="AU46" s="110">
        <v>223409</v>
      </c>
      <c r="AV46" s="110">
        <v>2768770</v>
      </c>
      <c r="AW46" s="110">
        <v>160811</v>
      </c>
      <c r="AX46" s="110">
        <v>9229</v>
      </c>
      <c r="AY46" s="110">
        <f t="shared" si="12"/>
        <v>3727073</v>
      </c>
      <c r="AZ46" s="110">
        <v>1906055</v>
      </c>
      <c r="BA46" s="110">
        <v>1431232</v>
      </c>
      <c r="BB46" s="110">
        <v>335865</v>
      </c>
      <c r="BC46" s="110">
        <v>53921</v>
      </c>
      <c r="BD46" s="110">
        <v>2607148</v>
      </c>
      <c r="BE46" s="110">
        <v>2947</v>
      </c>
      <c r="BF46" s="110">
        <v>355963</v>
      </c>
      <c r="BG46" s="110">
        <f t="shared" si="13"/>
        <v>10911799</v>
      </c>
      <c r="BH46" s="110">
        <f t="shared" ref="BH46:CI46" si="105">SUM(D46,AF46)</f>
        <v>8606185</v>
      </c>
      <c r="BI46" s="110">
        <f t="shared" si="105"/>
        <v>8283119</v>
      </c>
      <c r="BJ46" s="110">
        <f t="shared" si="105"/>
        <v>0</v>
      </c>
      <c r="BK46" s="110">
        <f t="shared" si="105"/>
        <v>6551190</v>
      </c>
      <c r="BL46" s="110">
        <f t="shared" si="105"/>
        <v>1696164</v>
      </c>
      <c r="BM46" s="110">
        <f t="shared" si="105"/>
        <v>35765</v>
      </c>
      <c r="BN46" s="110">
        <f t="shared" si="105"/>
        <v>323066</v>
      </c>
      <c r="BO46" s="111">
        <f t="shared" si="105"/>
        <v>1920717</v>
      </c>
      <c r="BP46" s="110">
        <f t="shared" si="105"/>
        <v>75812577</v>
      </c>
      <c r="BQ46" s="110">
        <f t="shared" si="105"/>
        <v>10807060</v>
      </c>
      <c r="BR46" s="110">
        <f t="shared" si="105"/>
        <v>5622517</v>
      </c>
      <c r="BS46" s="110">
        <f t="shared" si="105"/>
        <v>3223993</v>
      </c>
      <c r="BT46" s="110">
        <f t="shared" si="105"/>
        <v>1851200</v>
      </c>
      <c r="BU46" s="110">
        <f t="shared" si="105"/>
        <v>109350</v>
      </c>
      <c r="BV46" s="110">
        <f t="shared" si="105"/>
        <v>15198682</v>
      </c>
      <c r="BW46" s="110">
        <f t="shared" si="105"/>
        <v>2761726</v>
      </c>
      <c r="BX46" s="110">
        <f t="shared" si="105"/>
        <v>11409928</v>
      </c>
      <c r="BY46" s="110">
        <f t="shared" si="105"/>
        <v>1027028</v>
      </c>
      <c r="BZ46" s="110">
        <f t="shared" si="105"/>
        <v>76937</v>
      </c>
      <c r="CA46" s="110">
        <f t="shared" si="105"/>
        <v>49704447</v>
      </c>
      <c r="CB46" s="110">
        <f t="shared" si="105"/>
        <v>26343035</v>
      </c>
      <c r="CC46" s="110">
        <f t="shared" si="105"/>
        <v>20293756</v>
      </c>
      <c r="CD46" s="110">
        <f t="shared" si="105"/>
        <v>2120666</v>
      </c>
      <c r="CE46" s="110">
        <f t="shared" si="105"/>
        <v>946990</v>
      </c>
      <c r="CF46" s="111">
        <f t="shared" si="105"/>
        <v>14759652</v>
      </c>
      <c r="CG46" s="110">
        <f t="shared" si="105"/>
        <v>25451</v>
      </c>
      <c r="CH46" s="110">
        <f t="shared" si="105"/>
        <v>7650917</v>
      </c>
      <c r="CI46" s="110">
        <f t="shared" si="105"/>
        <v>92069679</v>
      </c>
    </row>
    <row r="47" spans="1:87" s="112" customFormat="1" ht="12" customHeight="1">
      <c r="A47" s="108" t="s">
        <v>660</v>
      </c>
      <c r="B47" s="109" t="s">
        <v>661</v>
      </c>
      <c r="C47" s="108" t="s">
        <v>380</v>
      </c>
      <c r="D47" s="110">
        <f t="shared" si="0"/>
        <v>764238</v>
      </c>
      <c r="E47" s="110">
        <f t="shared" si="1"/>
        <v>704924</v>
      </c>
      <c r="F47" s="110">
        <v>0</v>
      </c>
      <c r="G47" s="110">
        <v>704082</v>
      </c>
      <c r="H47" s="110">
        <v>842</v>
      </c>
      <c r="I47" s="110">
        <v>0</v>
      </c>
      <c r="J47" s="110">
        <v>59314</v>
      </c>
      <c r="K47" s="110">
        <v>196301</v>
      </c>
      <c r="L47" s="110">
        <f t="shared" si="2"/>
        <v>9884316</v>
      </c>
      <c r="M47" s="110">
        <f t="shared" si="3"/>
        <v>1640457</v>
      </c>
      <c r="N47" s="110">
        <v>758246</v>
      </c>
      <c r="O47" s="110">
        <v>619889</v>
      </c>
      <c r="P47" s="110">
        <v>250924</v>
      </c>
      <c r="Q47" s="110">
        <v>11398</v>
      </c>
      <c r="R47" s="110">
        <f t="shared" si="4"/>
        <v>1447804</v>
      </c>
      <c r="S47" s="110">
        <v>82438</v>
      </c>
      <c r="T47" s="110">
        <v>1005831</v>
      </c>
      <c r="U47" s="110">
        <v>359535</v>
      </c>
      <c r="V47" s="110">
        <v>11016</v>
      </c>
      <c r="W47" s="110">
        <f t="shared" si="5"/>
        <v>6775185</v>
      </c>
      <c r="X47" s="110">
        <v>2829343</v>
      </c>
      <c r="Y47" s="110">
        <v>3653860</v>
      </c>
      <c r="Z47" s="110">
        <v>117378</v>
      </c>
      <c r="AA47" s="110">
        <v>174604</v>
      </c>
      <c r="AB47" s="110">
        <v>2650593</v>
      </c>
      <c r="AC47" s="110">
        <v>9854</v>
      </c>
      <c r="AD47" s="110">
        <v>903579</v>
      </c>
      <c r="AE47" s="110">
        <f t="shared" si="6"/>
        <v>11552133</v>
      </c>
      <c r="AF47" s="110">
        <f t="shared" si="7"/>
        <v>119268</v>
      </c>
      <c r="AG47" s="110">
        <f t="shared" si="8"/>
        <v>116222</v>
      </c>
      <c r="AH47" s="110">
        <v>0</v>
      </c>
      <c r="AI47" s="110">
        <v>50807</v>
      </c>
      <c r="AJ47" s="110">
        <v>0</v>
      </c>
      <c r="AK47" s="110">
        <v>65415</v>
      </c>
      <c r="AL47" s="110">
        <v>3046</v>
      </c>
      <c r="AM47" s="110">
        <v>39056</v>
      </c>
      <c r="AN47" s="110">
        <f t="shared" si="9"/>
        <v>2677851</v>
      </c>
      <c r="AO47" s="110">
        <f t="shared" si="10"/>
        <v>393021</v>
      </c>
      <c r="AP47" s="110">
        <v>345780</v>
      </c>
      <c r="AQ47" s="110">
        <v>0</v>
      </c>
      <c r="AR47" s="110">
        <v>47241</v>
      </c>
      <c r="AS47" s="110">
        <v>0</v>
      </c>
      <c r="AT47" s="110">
        <f t="shared" si="11"/>
        <v>1222510</v>
      </c>
      <c r="AU47" s="110">
        <v>11324</v>
      </c>
      <c r="AV47" s="110">
        <v>1170026</v>
      </c>
      <c r="AW47" s="110">
        <v>41160</v>
      </c>
      <c r="AX47" s="110">
        <v>0</v>
      </c>
      <c r="AY47" s="110">
        <f t="shared" si="12"/>
        <v>1062320</v>
      </c>
      <c r="AZ47" s="110">
        <v>518729</v>
      </c>
      <c r="BA47" s="110">
        <v>347280</v>
      </c>
      <c r="BB47" s="110">
        <v>168251</v>
      </c>
      <c r="BC47" s="110">
        <v>28060</v>
      </c>
      <c r="BD47" s="110">
        <v>1318295</v>
      </c>
      <c r="BE47" s="110">
        <v>0</v>
      </c>
      <c r="BF47" s="110">
        <v>159065</v>
      </c>
      <c r="BG47" s="110">
        <f t="shared" si="13"/>
        <v>2956184</v>
      </c>
      <c r="BH47" s="110">
        <f t="shared" ref="BH47:BW47" si="106">SUM(D47,AF47)</f>
        <v>883506</v>
      </c>
      <c r="BI47" s="110">
        <f t="shared" si="106"/>
        <v>821146</v>
      </c>
      <c r="BJ47" s="110">
        <f t="shared" si="106"/>
        <v>0</v>
      </c>
      <c r="BK47" s="110">
        <f t="shared" si="106"/>
        <v>754889</v>
      </c>
      <c r="BL47" s="110">
        <f t="shared" si="106"/>
        <v>842</v>
      </c>
      <c r="BM47" s="110">
        <f t="shared" si="106"/>
        <v>65415</v>
      </c>
      <c r="BN47" s="110">
        <f t="shared" si="106"/>
        <v>62360</v>
      </c>
      <c r="BO47" s="111">
        <f t="shared" si="106"/>
        <v>235357</v>
      </c>
      <c r="BP47" s="110">
        <f t="shared" si="106"/>
        <v>12562167</v>
      </c>
      <c r="BQ47" s="110">
        <f t="shared" si="106"/>
        <v>2033478</v>
      </c>
      <c r="BR47" s="110">
        <f t="shared" si="106"/>
        <v>1104026</v>
      </c>
      <c r="BS47" s="110">
        <f t="shared" si="106"/>
        <v>619889</v>
      </c>
      <c r="BT47" s="110">
        <f t="shared" si="106"/>
        <v>298165</v>
      </c>
      <c r="BU47" s="110">
        <f t="shared" si="106"/>
        <v>11398</v>
      </c>
      <c r="BV47" s="110">
        <f t="shared" si="106"/>
        <v>2670314</v>
      </c>
      <c r="BW47" s="110">
        <f t="shared" si="106"/>
        <v>93762</v>
      </c>
      <c r="BX47" s="110">
        <f t="shared" ref="BX47:CF47" si="107">SUM(T47,AV47)</f>
        <v>2175857</v>
      </c>
      <c r="BY47" s="110">
        <f t="shared" si="107"/>
        <v>400695</v>
      </c>
      <c r="BZ47" s="110">
        <f t="shared" si="107"/>
        <v>11016</v>
      </c>
      <c r="CA47" s="110">
        <f t="shared" si="107"/>
        <v>7837505</v>
      </c>
      <c r="CB47" s="110">
        <f t="shared" si="107"/>
        <v>3348072</v>
      </c>
      <c r="CC47" s="110">
        <f t="shared" si="107"/>
        <v>4001140</v>
      </c>
      <c r="CD47" s="110">
        <f t="shared" si="107"/>
        <v>285629</v>
      </c>
      <c r="CE47" s="110">
        <f t="shared" si="107"/>
        <v>202664</v>
      </c>
      <c r="CF47" s="111">
        <f t="shared" si="107"/>
        <v>3968888</v>
      </c>
      <c r="CG47" s="110">
        <f t="shared" ref="CG47:CI51" si="108">SUM(AC47,BE47)</f>
        <v>9854</v>
      </c>
      <c r="CH47" s="110">
        <f t="shared" si="108"/>
        <v>1062644</v>
      </c>
      <c r="CI47" s="110">
        <f t="shared" si="108"/>
        <v>14508317</v>
      </c>
    </row>
    <row r="48" spans="1:87" s="112" customFormat="1" ht="12" customHeight="1">
      <c r="A48" s="108" t="s">
        <v>665</v>
      </c>
      <c r="B48" s="109" t="s">
        <v>668</v>
      </c>
      <c r="C48" s="108" t="s">
        <v>669</v>
      </c>
      <c r="D48" s="110">
        <f t="shared" si="0"/>
        <v>5864697</v>
      </c>
      <c r="E48" s="110">
        <f t="shared" si="1"/>
        <v>5819995</v>
      </c>
      <c r="F48" s="110">
        <v>117559</v>
      </c>
      <c r="G48" s="110">
        <v>3936135</v>
      </c>
      <c r="H48" s="110">
        <v>1398049</v>
      </c>
      <c r="I48" s="110">
        <v>368252</v>
      </c>
      <c r="J48" s="110">
        <v>44702</v>
      </c>
      <c r="K48" s="110">
        <v>10630</v>
      </c>
      <c r="L48" s="110">
        <f t="shared" si="2"/>
        <v>17922351</v>
      </c>
      <c r="M48" s="110">
        <f t="shared" si="3"/>
        <v>4613115</v>
      </c>
      <c r="N48" s="110">
        <v>1865859</v>
      </c>
      <c r="O48" s="110">
        <v>1794198</v>
      </c>
      <c r="P48" s="110">
        <v>844508</v>
      </c>
      <c r="Q48" s="110">
        <v>108550</v>
      </c>
      <c r="R48" s="110">
        <f t="shared" si="4"/>
        <v>3839475</v>
      </c>
      <c r="S48" s="110">
        <v>313331</v>
      </c>
      <c r="T48" s="110">
        <v>3281443</v>
      </c>
      <c r="U48" s="110">
        <v>244701</v>
      </c>
      <c r="V48" s="110">
        <v>83845</v>
      </c>
      <c r="W48" s="110">
        <f t="shared" si="5"/>
        <v>9362783</v>
      </c>
      <c r="X48" s="110">
        <v>3798102</v>
      </c>
      <c r="Y48" s="110">
        <v>4280411</v>
      </c>
      <c r="Z48" s="110">
        <v>544903</v>
      </c>
      <c r="AA48" s="110">
        <v>739367</v>
      </c>
      <c r="AB48" s="110">
        <v>3166452</v>
      </c>
      <c r="AC48" s="110">
        <v>23133</v>
      </c>
      <c r="AD48" s="110">
        <v>3665001</v>
      </c>
      <c r="AE48" s="110">
        <f t="shared" si="6"/>
        <v>27452049</v>
      </c>
      <c r="AF48" s="110">
        <f t="shared" si="7"/>
        <v>1780498</v>
      </c>
      <c r="AG48" s="110">
        <f t="shared" si="8"/>
        <v>1780498</v>
      </c>
      <c r="AH48" s="110">
        <v>0</v>
      </c>
      <c r="AI48" s="110">
        <v>1780498</v>
      </c>
      <c r="AJ48" s="110">
        <v>0</v>
      </c>
      <c r="AK48" s="110">
        <v>0</v>
      </c>
      <c r="AL48" s="110">
        <v>0</v>
      </c>
      <c r="AM48" s="110">
        <v>0</v>
      </c>
      <c r="AN48" s="110">
        <f t="shared" si="9"/>
        <v>3882157</v>
      </c>
      <c r="AO48" s="110">
        <f t="shared" si="10"/>
        <v>691252</v>
      </c>
      <c r="AP48" s="110">
        <v>355730</v>
      </c>
      <c r="AQ48" s="110">
        <v>175948</v>
      </c>
      <c r="AR48" s="110">
        <v>147012</v>
      </c>
      <c r="AS48" s="110">
        <v>12562</v>
      </c>
      <c r="AT48" s="110">
        <f t="shared" si="11"/>
        <v>1606633</v>
      </c>
      <c r="AU48" s="110">
        <v>68923</v>
      </c>
      <c r="AV48" s="110">
        <v>1520559</v>
      </c>
      <c r="AW48" s="110">
        <v>17151</v>
      </c>
      <c r="AX48" s="110">
        <v>0</v>
      </c>
      <c r="AY48" s="110">
        <f t="shared" si="12"/>
        <v>1584272</v>
      </c>
      <c r="AZ48" s="110">
        <v>284352</v>
      </c>
      <c r="BA48" s="110">
        <v>1222617</v>
      </c>
      <c r="BB48" s="110">
        <v>54395</v>
      </c>
      <c r="BC48" s="110">
        <v>22908</v>
      </c>
      <c r="BD48" s="110">
        <v>615122</v>
      </c>
      <c r="BE48" s="110">
        <v>0</v>
      </c>
      <c r="BF48" s="110">
        <v>96587</v>
      </c>
      <c r="BG48" s="110">
        <f t="shared" si="13"/>
        <v>5759242</v>
      </c>
      <c r="BH48" s="110">
        <f t="shared" ref="BH48:BV48" si="109">SUM(D48,AF48)</f>
        <v>7645195</v>
      </c>
      <c r="BI48" s="110">
        <f t="shared" si="109"/>
        <v>7600493</v>
      </c>
      <c r="BJ48" s="110">
        <f t="shared" si="109"/>
        <v>117559</v>
      </c>
      <c r="BK48" s="110">
        <f t="shared" si="109"/>
        <v>5716633</v>
      </c>
      <c r="BL48" s="110">
        <f t="shared" si="109"/>
        <v>1398049</v>
      </c>
      <c r="BM48" s="110">
        <f t="shared" si="109"/>
        <v>368252</v>
      </c>
      <c r="BN48" s="110">
        <f t="shared" si="109"/>
        <v>44702</v>
      </c>
      <c r="BO48" s="111">
        <f t="shared" si="109"/>
        <v>10630</v>
      </c>
      <c r="BP48" s="110">
        <f t="shared" si="109"/>
        <v>21804508</v>
      </c>
      <c r="BQ48" s="110">
        <f t="shared" si="109"/>
        <v>5304367</v>
      </c>
      <c r="BR48" s="110">
        <f t="shared" si="109"/>
        <v>2221589</v>
      </c>
      <c r="BS48" s="110">
        <f t="shared" si="109"/>
        <v>1970146</v>
      </c>
      <c r="BT48" s="110">
        <f t="shared" si="109"/>
        <v>991520</v>
      </c>
      <c r="BU48" s="110">
        <f t="shared" si="109"/>
        <v>121112</v>
      </c>
      <c r="BV48" s="110">
        <f t="shared" si="109"/>
        <v>5446108</v>
      </c>
      <c r="BW48" s="110">
        <f t="shared" ref="BW48:CF48" si="110">SUM(S48,AU48)</f>
        <v>382254</v>
      </c>
      <c r="BX48" s="110">
        <f t="shared" si="110"/>
        <v>4802002</v>
      </c>
      <c r="BY48" s="110">
        <f t="shared" si="110"/>
        <v>261852</v>
      </c>
      <c r="BZ48" s="110">
        <f t="shared" si="110"/>
        <v>83845</v>
      </c>
      <c r="CA48" s="110">
        <f t="shared" si="110"/>
        <v>10947055</v>
      </c>
      <c r="CB48" s="110">
        <f t="shared" si="110"/>
        <v>4082454</v>
      </c>
      <c r="CC48" s="110">
        <f t="shared" si="110"/>
        <v>5503028</v>
      </c>
      <c r="CD48" s="110">
        <f t="shared" si="110"/>
        <v>599298</v>
      </c>
      <c r="CE48" s="110">
        <f t="shared" si="110"/>
        <v>762275</v>
      </c>
      <c r="CF48" s="111">
        <f t="shared" si="110"/>
        <v>3781574</v>
      </c>
      <c r="CG48" s="110">
        <f t="shared" si="108"/>
        <v>23133</v>
      </c>
      <c r="CH48" s="110">
        <f t="shared" si="108"/>
        <v>3761588</v>
      </c>
      <c r="CI48" s="110">
        <f t="shared" si="108"/>
        <v>33211291</v>
      </c>
    </row>
    <row r="49" spans="1:87" s="112" customFormat="1" ht="12" customHeight="1">
      <c r="A49" s="108" t="s">
        <v>676</v>
      </c>
      <c r="B49" s="109" t="s">
        <v>677</v>
      </c>
      <c r="C49" s="108" t="s">
        <v>397</v>
      </c>
      <c r="D49" s="110">
        <f t="shared" si="0"/>
        <v>2225733</v>
      </c>
      <c r="E49" s="110">
        <f t="shared" si="1"/>
        <v>1739881</v>
      </c>
      <c r="F49" s="110">
        <v>0</v>
      </c>
      <c r="G49" s="110">
        <v>1309715</v>
      </c>
      <c r="H49" s="110">
        <v>367137</v>
      </c>
      <c r="I49" s="110">
        <v>63029</v>
      </c>
      <c r="J49" s="110">
        <v>485852</v>
      </c>
      <c r="K49" s="110">
        <v>708480</v>
      </c>
      <c r="L49" s="110">
        <f t="shared" si="2"/>
        <v>18112015</v>
      </c>
      <c r="M49" s="110">
        <f t="shared" si="3"/>
        <v>4526531</v>
      </c>
      <c r="N49" s="110">
        <v>1457570</v>
      </c>
      <c r="O49" s="110">
        <v>1708514</v>
      </c>
      <c r="P49" s="110">
        <v>1224943</v>
      </c>
      <c r="Q49" s="110">
        <v>135504</v>
      </c>
      <c r="R49" s="110">
        <f t="shared" si="4"/>
        <v>4480640</v>
      </c>
      <c r="S49" s="110">
        <v>421315</v>
      </c>
      <c r="T49" s="110">
        <v>3718349</v>
      </c>
      <c r="U49" s="110">
        <v>340976</v>
      </c>
      <c r="V49" s="110">
        <v>85694</v>
      </c>
      <c r="W49" s="110">
        <f t="shared" si="5"/>
        <v>8977616</v>
      </c>
      <c r="X49" s="110">
        <v>3280493</v>
      </c>
      <c r="Y49" s="110">
        <v>4631155</v>
      </c>
      <c r="Z49" s="110">
        <v>760592</v>
      </c>
      <c r="AA49" s="110">
        <v>305376</v>
      </c>
      <c r="AB49" s="110">
        <v>6595559</v>
      </c>
      <c r="AC49" s="110">
        <v>41534</v>
      </c>
      <c r="AD49" s="110">
        <v>1400037</v>
      </c>
      <c r="AE49" s="110">
        <f t="shared" si="6"/>
        <v>21737785</v>
      </c>
      <c r="AF49" s="110">
        <f t="shared" si="7"/>
        <v>1406690</v>
      </c>
      <c r="AG49" s="110">
        <f t="shared" si="8"/>
        <v>1388614</v>
      </c>
      <c r="AH49" s="110">
        <v>0</v>
      </c>
      <c r="AI49" s="110">
        <v>1353203</v>
      </c>
      <c r="AJ49" s="110">
        <v>0</v>
      </c>
      <c r="AK49" s="110">
        <v>35411</v>
      </c>
      <c r="AL49" s="110">
        <v>18076</v>
      </c>
      <c r="AM49" s="110">
        <v>151306</v>
      </c>
      <c r="AN49" s="110">
        <f t="shared" si="9"/>
        <v>3110544</v>
      </c>
      <c r="AO49" s="110">
        <f t="shared" si="10"/>
        <v>733129</v>
      </c>
      <c r="AP49" s="110">
        <v>534832</v>
      </c>
      <c r="AQ49" s="110">
        <v>0</v>
      </c>
      <c r="AR49" s="110">
        <v>198297</v>
      </c>
      <c r="AS49" s="110">
        <v>0</v>
      </c>
      <c r="AT49" s="110">
        <f t="shared" si="11"/>
        <v>898410</v>
      </c>
      <c r="AU49" s="110">
        <v>9271</v>
      </c>
      <c r="AV49" s="110">
        <v>889139</v>
      </c>
      <c r="AW49" s="110">
        <v>0</v>
      </c>
      <c r="AX49" s="110">
        <v>4401</v>
      </c>
      <c r="AY49" s="110">
        <f t="shared" si="12"/>
        <v>1467412</v>
      </c>
      <c r="AZ49" s="110">
        <v>277681</v>
      </c>
      <c r="BA49" s="110">
        <v>1059502</v>
      </c>
      <c r="BB49" s="110">
        <v>600</v>
      </c>
      <c r="BC49" s="110">
        <v>129629</v>
      </c>
      <c r="BD49" s="110">
        <v>1860165</v>
      </c>
      <c r="BE49" s="110">
        <v>7192</v>
      </c>
      <c r="BF49" s="110">
        <v>740726</v>
      </c>
      <c r="BG49" s="110">
        <f t="shared" si="13"/>
        <v>5257960</v>
      </c>
      <c r="BH49" s="110">
        <f t="shared" ref="BH49:BO49" si="111">SUM(D49,AF49)</f>
        <v>3632423</v>
      </c>
      <c r="BI49" s="110">
        <f t="shared" si="111"/>
        <v>3128495</v>
      </c>
      <c r="BJ49" s="110">
        <f t="shared" si="111"/>
        <v>0</v>
      </c>
      <c r="BK49" s="110">
        <f t="shared" si="111"/>
        <v>2662918</v>
      </c>
      <c r="BL49" s="110">
        <f t="shared" si="111"/>
        <v>367137</v>
      </c>
      <c r="BM49" s="110">
        <f t="shared" si="111"/>
        <v>98440</v>
      </c>
      <c r="BN49" s="110">
        <f t="shared" si="111"/>
        <v>503928</v>
      </c>
      <c r="BO49" s="111">
        <f t="shared" si="111"/>
        <v>859786</v>
      </c>
      <c r="BP49" s="110">
        <f t="shared" ref="BP49:CE49" si="112">SUM(L49,AN49)</f>
        <v>21222559</v>
      </c>
      <c r="BQ49" s="110">
        <f t="shared" si="112"/>
        <v>5259660</v>
      </c>
      <c r="BR49" s="110">
        <f t="shared" si="112"/>
        <v>1992402</v>
      </c>
      <c r="BS49" s="110">
        <f t="shared" si="112"/>
        <v>1708514</v>
      </c>
      <c r="BT49" s="110">
        <f t="shared" si="112"/>
        <v>1423240</v>
      </c>
      <c r="BU49" s="110">
        <f t="shared" si="112"/>
        <v>135504</v>
      </c>
      <c r="BV49" s="110">
        <f t="shared" si="112"/>
        <v>5379050</v>
      </c>
      <c r="BW49" s="110">
        <f t="shared" si="112"/>
        <v>430586</v>
      </c>
      <c r="BX49" s="110">
        <f t="shared" si="112"/>
        <v>4607488</v>
      </c>
      <c r="BY49" s="110">
        <f t="shared" si="112"/>
        <v>340976</v>
      </c>
      <c r="BZ49" s="110">
        <f t="shared" si="112"/>
        <v>90095</v>
      </c>
      <c r="CA49" s="110">
        <f t="shared" si="112"/>
        <v>10445028</v>
      </c>
      <c r="CB49" s="110">
        <f t="shared" si="112"/>
        <v>3558174</v>
      </c>
      <c r="CC49" s="110">
        <f t="shared" si="112"/>
        <v>5690657</v>
      </c>
      <c r="CD49" s="110">
        <f t="shared" si="112"/>
        <v>761192</v>
      </c>
      <c r="CE49" s="110">
        <f t="shared" si="112"/>
        <v>435005</v>
      </c>
      <c r="CF49" s="111">
        <f>SUM(AB49,BD49)</f>
        <v>8455724</v>
      </c>
      <c r="CG49" s="110">
        <f t="shared" si="108"/>
        <v>48726</v>
      </c>
      <c r="CH49" s="110">
        <f t="shared" si="108"/>
        <v>2140763</v>
      </c>
      <c r="CI49" s="110">
        <f t="shared" si="108"/>
        <v>26995745</v>
      </c>
    </row>
    <row r="50" spans="1:87" s="112" customFormat="1" ht="12" customHeight="1">
      <c r="A50" s="108" t="s">
        <v>685</v>
      </c>
      <c r="B50" s="109" t="s">
        <v>686</v>
      </c>
      <c r="C50" s="108" t="s">
        <v>359</v>
      </c>
      <c r="D50" s="110">
        <f t="shared" si="0"/>
        <v>1297390</v>
      </c>
      <c r="E50" s="110">
        <f t="shared" si="1"/>
        <v>1269475</v>
      </c>
      <c r="F50" s="110">
        <v>7017</v>
      </c>
      <c r="G50" s="110">
        <v>1216208</v>
      </c>
      <c r="H50" s="110">
        <v>18760</v>
      </c>
      <c r="I50" s="110">
        <v>27490</v>
      </c>
      <c r="J50" s="110">
        <v>27915</v>
      </c>
      <c r="K50" s="110">
        <v>297590</v>
      </c>
      <c r="L50" s="110">
        <f t="shared" si="2"/>
        <v>13928679</v>
      </c>
      <c r="M50" s="110">
        <f t="shared" si="3"/>
        <v>3452926</v>
      </c>
      <c r="N50" s="110">
        <v>1806670</v>
      </c>
      <c r="O50" s="110">
        <v>1020667</v>
      </c>
      <c r="P50" s="110">
        <v>567778</v>
      </c>
      <c r="Q50" s="110">
        <v>57811</v>
      </c>
      <c r="R50" s="110">
        <f t="shared" si="4"/>
        <v>2308509</v>
      </c>
      <c r="S50" s="110">
        <v>346377</v>
      </c>
      <c r="T50" s="110">
        <v>1753623</v>
      </c>
      <c r="U50" s="110">
        <v>208509</v>
      </c>
      <c r="V50" s="110">
        <v>20875</v>
      </c>
      <c r="W50" s="110">
        <f t="shared" si="5"/>
        <v>8142589</v>
      </c>
      <c r="X50" s="110">
        <v>2964515</v>
      </c>
      <c r="Y50" s="110">
        <v>4407213</v>
      </c>
      <c r="Z50" s="110">
        <v>322208</v>
      </c>
      <c r="AA50" s="110">
        <v>448653</v>
      </c>
      <c r="AB50" s="110">
        <v>912512</v>
      </c>
      <c r="AC50" s="110">
        <v>3780</v>
      </c>
      <c r="AD50" s="110">
        <v>1094914</v>
      </c>
      <c r="AE50" s="110">
        <f t="shared" si="6"/>
        <v>16320983</v>
      </c>
      <c r="AF50" s="110">
        <f t="shared" si="7"/>
        <v>199916</v>
      </c>
      <c r="AG50" s="110">
        <f t="shared" si="8"/>
        <v>183279</v>
      </c>
      <c r="AH50" s="110">
        <v>0</v>
      </c>
      <c r="AI50" s="110">
        <v>183279</v>
      </c>
      <c r="AJ50" s="110">
        <v>0</v>
      </c>
      <c r="AK50" s="110">
        <v>0</v>
      </c>
      <c r="AL50" s="110">
        <v>16637</v>
      </c>
      <c r="AM50" s="110">
        <v>0</v>
      </c>
      <c r="AN50" s="110">
        <f t="shared" si="9"/>
        <v>2593772</v>
      </c>
      <c r="AO50" s="110">
        <f t="shared" si="10"/>
        <v>665404</v>
      </c>
      <c r="AP50" s="110">
        <v>369625</v>
      </c>
      <c r="AQ50" s="110">
        <v>88982</v>
      </c>
      <c r="AR50" s="110">
        <v>206797</v>
      </c>
      <c r="AS50" s="110">
        <v>0</v>
      </c>
      <c r="AT50" s="110">
        <f t="shared" si="11"/>
        <v>917983</v>
      </c>
      <c r="AU50" s="110">
        <v>49613</v>
      </c>
      <c r="AV50" s="110">
        <v>868370</v>
      </c>
      <c r="AW50" s="110">
        <v>0</v>
      </c>
      <c r="AX50" s="110">
        <v>0</v>
      </c>
      <c r="AY50" s="110">
        <f t="shared" si="12"/>
        <v>1008572</v>
      </c>
      <c r="AZ50" s="110">
        <v>345701</v>
      </c>
      <c r="BA50" s="110">
        <v>638336</v>
      </c>
      <c r="BB50" s="110">
        <v>7355</v>
      </c>
      <c r="BC50" s="110">
        <v>17180</v>
      </c>
      <c r="BD50" s="110">
        <v>551031</v>
      </c>
      <c r="BE50" s="110">
        <v>1813</v>
      </c>
      <c r="BF50" s="110">
        <v>32774</v>
      </c>
      <c r="BG50" s="110">
        <f t="shared" si="13"/>
        <v>2826462</v>
      </c>
      <c r="BH50" s="110">
        <f t="shared" ref="BH50:BO50" si="113">SUM(D50,AF50)</f>
        <v>1497306</v>
      </c>
      <c r="BI50" s="110">
        <f t="shared" si="113"/>
        <v>1452754</v>
      </c>
      <c r="BJ50" s="110">
        <f t="shared" si="113"/>
        <v>7017</v>
      </c>
      <c r="BK50" s="110">
        <f t="shared" si="113"/>
        <v>1399487</v>
      </c>
      <c r="BL50" s="110">
        <f t="shared" si="113"/>
        <v>18760</v>
      </c>
      <c r="BM50" s="110">
        <f t="shared" si="113"/>
        <v>27490</v>
      </c>
      <c r="BN50" s="110">
        <f t="shared" si="113"/>
        <v>44552</v>
      </c>
      <c r="BO50" s="111">
        <f t="shared" si="113"/>
        <v>297590</v>
      </c>
      <c r="BP50" s="110">
        <f t="shared" ref="BP50:CE50" si="114">SUM(L50,AN50)</f>
        <v>16522451</v>
      </c>
      <c r="BQ50" s="110">
        <f t="shared" si="114"/>
        <v>4118330</v>
      </c>
      <c r="BR50" s="110">
        <f t="shared" si="114"/>
        <v>2176295</v>
      </c>
      <c r="BS50" s="110">
        <f t="shared" si="114"/>
        <v>1109649</v>
      </c>
      <c r="BT50" s="110">
        <f t="shared" si="114"/>
        <v>774575</v>
      </c>
      <c r="BU50" s="110">
        <f t="shared" si="114"/>
        <v>57811</v>
      </c>
      <c r="BV50" s="110">
        <f t="shared" si="114"/>
        <v>3226492</v>
      </c>
      <c r="BW50" s="110">
        <f t="shared" si="114"/>
        <v>395990</v>
      </c>
      <c r="BX50" s="110">
        <f t="shared" si="114"/>
        <v>2621993</v>
      </c>
      <c r="BY50" s="110">
        <f t="shared" si="114"/>
        <v>208509</v>
      </c>
      <c r="BZ50" s="110">
        <f t="shared" si="114"/>
        <v>20875</v>
      </c>
      <c r="CA50" s="110">
        <f t="shared" si="114"/>
        <v>9151161</v>
      </c>
      <c r="CB50" s="110">
        <f t="shared" si="114"/>
        <v>3310216</v>
      </c>
      <c r="CC50" s="110">
        <f t="shared" si="114"/>
        <v>5045549</v>
      </c>
      <c r="CD50" s="110">
        <f t="shared" si="114"/>
        <v>329563</v>
      </c>
      <c r="CE50" s="110">
        <f t="shared" si="114"/>
        <v>465833</v>
      </c>
      <c r="CF50" s="111">
        <f>SUM(AB50,BD50)</f>
        <v>1463543</v>
      </c>
      <c r="CG50" s="110">
        <f t="shared" si="108"/>
        <v>5593</v>
      </c>
      <c r="CH50" s="110">
        <f t="shared" si="108"/>
        <v>1127688</v>
      </c>
      <c r="CI50" s="110">
        <f t="shared" si="108"/>
        <v>19147445</v>
      </c>
    </row>
    <row r="51" spans="1:87" s="112" customFormat="1" ht="12" customHeight="1">
      <c r="A51" s="108" t="s">
        <v>690</v>
      </c>
      <c r="B51" s="109" t="s">
        <v>691</v>
      </c>
      <c r="C51" s="108" t="s">
        <v>371</v>
      </c>
      <c r="D51" s="110">
        <f t="shared" si="0"/>
        <v>439003</v>
      </c>
      <c r="E51" s="110">
        <f t="shared" si="1"/>
        <v>413927</v>
      </c>
      <c r="F51" s="110">
        <v>216309</v>
      </c>
      <c r="G51" s="110">
        <v>62028</v>
      </c>
      <c r="H51" s="110">
        <v>56652</v>
      </c>
      <c r="I51" s="110">
        <v>78938</v>
      </c>
      <c r="J51" s="110">
        <v>25076</v>
      </c>
      <c r="K51" s="110">
        <v>79073</v>
      </c>
      <c r="L51" s="110">
        <f t="shared" si="2"/>
        <v>12374400</v>
      </c>
      <c r="M51" s="110">
        <f t="shared" si="3"/>
        <v>2336396</v>
      </c>
      <c r="N51" s="110">
        <v>910087</v>
      </c>
      <c r="O51" s="110">
        <v>1145453</v>
      </c>
      <c r="P51" s="110">
        <v>211762</v>
      </c>
      <c r="Q51" s="110">
        <v>69094</v>
      </c>
      <c r="R51" s="110">
        <f t="shared" si="4"/>
        <v>1508493</v>
      </c>
      <c r="S51" s="110">
        <v>348991</v>
      </c>
      <c r="T51" s="110">
        <v>848825</v>
      </c>
      <c r="U51" s="110">
        <v>310677</v>
      </c>
      <c r="V51" s="110">
        <v>63676</v>
      </c>
      <c r="W51" s="110">
        <f t="shared" si="5"/>
        <v>8462553</v>
      </c>
      <c r="X51" s="110">
        <v>3802900</v>
      </c>
      <c r="Y51" s="110">
        <v>4061920</v>
      </c>
      <c r="Z51" s="110">
        <v>442507</v>
      </c>
      <c r="AA51" s="110">
        <v>155226</v>
      </c>
      <c r="AB51" s="110">
        <v>1241773</v>
      </c>
      <c r="AC51" s="110">
        <v>3282</v>
      </c>
      <c r="AD51" s="110">
        <v>704173</v>
      </c>
      <c r="AE51" s="110">
        <f t="shared" si="6"/>
        <v>13517576</v>
      </c>
      <c r="AF51" s="110">
        <f t="shared" si="7"/>
        <v>19503</v>
      </c>
      <c r="AG51" s="110">
        <f t="shared" si="8"/>
        <v>8518</v>
      </c>
      <c r="AH51" s="110">
        <v>0</v>
      </c>
      <c r="AI51" s="110">
        <v>7683</v>
      </c>
      <c r="AJ51" s="110">
        <v>0</v>
      </c>
      <c r="AK51" s="110">
        <v>835</v>
      </c>
      <c r="AL51" s="110">
        <v>10985</v>
      </c>
      <c r="AM51" s="110">
        <v>835</v>
      </c>
      <c r="AN51" s="110">
        <f t="shared" si="9"/>
        <v>2504897</v>
      </c>
      <c r="AO51" s="110">
        <f t="shared" si="10"/>
        <v>305888</v>
      </c>
      <c r="AP51" s="110">
        <v>226899</v>
      </c>
      <c r="AQ51" s="110">
        <v>0</v>
      </c>
      <c r="AR51" s="110">
        <v>78989</v>
      </c>
      <c r="AS51" s="110">
        <v>0</v>
      </c>
      <c r="AT51" s="110">
        <f t="shared" si="11"/>
        <v>988407</v>
      </c>
      <c r="AU51" s="110">
        <v>1115</v>
      </c>
      <c r="AV51" s="110">
        <v>987292</v>
      </c>
      <c r="AW51" s="110">
        <v>0</v>
      </c>
      <c r="AX51" s="110">
        <v>0</v>
      </c>
      <c r="AY51" s="110">
        <f t="shared" si="12"/>
        <v>1202546</v>
      </c>
      <c r="AZ51" s="110">
        <v>489417</v>
      </c>
      <c r="BA51" s="110">
        <v>452029</v>
      </c>
      <c r="BB51" s="110">
        <v>224527</v>
      </c>
      <c r="BC51" s="110">
        <v>36573</v>
      </c>
      <c r="BD51" s="110">
        <v>562852</v>
      </c>
      <c r="BE51" s="110">
        <v>8056</v>
      </c>
      <c r="BF51" s="110">
        <v>227481</v>
      </c>
      <c r="BG51" s="110">
        <f t="shared" si="13"/>
        <v>2751881</v>
      </c>
      <c r="BH51" s="110">
        <f t="shared" ref="BH51:BO51" si="115">SUM(D51,AF51)</f>
        <v>458506</v>
      </c>
      <c r="BI51" s="110">
        <f t="shared" si="115"/>
        <v>422445</v>
      </c>
      <c r="BJ51" s="110">
        <f t="shared" si="115"/>
        <v>216309</v>
      </c>
      <c r="BK51" s="110">
        <f t="shared" si="115"/>
        <v>69711</v>
      </c>
      <c r="BL51" s="110">
        <f t="shared" si="115"/>
        <v>56652</v>
      </c>
      <c r="BM51" s="110">
        <f t="shared" si="115"/>
        <v>79773</v>
      </c>
      <c r="BN51" s="110">
        <f t="shared" si="115"/>
        <v>36061</v>
      </c>
      <c r="BO51" s="111">
        <f t="shared" si="115"/>
        <v>79908</v>
      </c>
      <c r="BP51" s="110">
        <f t="shared" ref="BP51:CE51" si="116">SUM(L51,AN51)</f>
        <v>14879297</v>
      </c>
      <c r="BQ51" s="110">
        <f t="shared" si="116"/>
        <v>2642284</v>
      </c>
      <c r="BR51" s="110">
        <f t="shared" si="116"/>
        <v>1136986</v>
      </c>
      <c r="BS51" s="110">
        <f t="shared" si="116"/>
        <v>1145453</v>
      </c>
      <c r="BT51" s="110">
        <f t="shared" si="116"/>
        <v>290751</v>
      </c>
      <c r="BU51" s="110">
        <f t="shared" si="116"/>
        <v>69094</v>
      </c>
      <c r="BV51" s="110">
        <f t="shared" si="116"/>
        <v>2496900</v>
      </c>
      <c r="BW51" s="110">
        <f t="shared" si="116"/>
        <v>350106</v>
      </c>
      <c r="BX51" s="110">
        <f t="shared" si="116"/>
        <v>1836117</v>
      </c>
      <c r="BY51" s="110">
        <f t="shared" si="116"/>
        <v>310677</v>
      </c>
      <c r="BZ51" s="110">
        <f t="shared" si="116"/>
        <v>63676</v>
      </c>
      <c r="CA51" s="110">
        <f t="shared" si="116"/>
        <v>9665099</v>
      </c>
      <c r="CB51" s="110">
        <f t="shared" si="116"/>
        <v>4292317</v>
      </c>
      <c r="CC51" s="110">
        <f t="shared" si="116"/>
        <v>4513949</v>
      </c>
      <c r="CD51" s="110">
        <f t="shared" si="116"/>
        <v>667034</v>
      </c>
      <c r="CE51" s="110">
        <f t="shared" si="116"/>
        <v>191799</v>
      </c>
      <c r="CF51" s="111">
        <f>SUM(AB51,BD51)</f>
        <v>1804625</v>
      </c>
      <c r="CG51" s="110">
        <f t="shared" si="108"/>
        <v>11338</v>
      </c>
      <c r="CH51" s="110">
        <f t="shared" si="108"/>
        <v>931654</v>
      </c>
      <c r="CI51" s="110">
        <f t="shared" si="108"/>
        <v>16269457</v>
      </c>
    </row>
    <row r="52" spans="1:87" s="112" customFormat="1" ht="12" customHeight="1">
      <c r="A52" s="108" t="s">
        <v>700</v>
      </c>
      <c r="B52" s="109" t="s">
        <v>701</v>
      </c>
      <c r="C52" s="108" t="s">
        <v>380</v>
      </c>
      <c r="D52" s="110">
        <f t="shared" si="0"/>
        <v>4222670</v>
      </c>
      <c r="E52" s="110">
        <f t="shared" si="1"/>
        <v>4094074</v>
      </c>
      <c r="F52" s="110">
        <v>14212</v>
      </c>
      <c r="G52" s="110">
        <v>3060641</v>
      </c>
      <c r="H52" s="110">
        <v>777174</v>
      </c>
      <c r="I52" s="110">
        <v>242047</v>
      </c>
      <c r="J52" s="110">
        <v>128596</v>
      </c>
      <c r="K52" s="110">
        <v>377982</v>
      </c>
      <c r="L52" s="110">
        <f t="shared" si="2"/>
        <v>17072720</v>
      </c>
      <c r="M52" s="110">
        <f t="shared" si="3"/>
        <v>3065502</v>
      </c>
      <c r="N52" s="110">
        <v>1059649</v>
      </c>
      <c r="O52" s="110">
        <v>1499269</v>
      </c>
      <c r="P52" s="110">
        <v>406371</v>
      </c>
      <c r="Q52" s="110">
        <v>100213</v>
      </c>
      <c r="R52" s="110">
        <f t="shared" si="4"/>
        <v>5346102</v>
      </c>
      <c r="S52" s="110">
        <v>1317884</v>
      </c>
      <c r="T52" s="110">
        <v>3595412</v>
      </c>
      <c r="U52" s="110">
        <v>432806</v>
      </c>
      <c r="V52" s="110">
        <v>48308</v>
      </c>
      <c r="W52" s="110">
        <f t="shared" si="5"/>
        <v>8610228</v>
      </c>
      <c r="X52" s="110">
        <v>3260649</v>
      </c>
      <c r="Y52" s="110">
        <v>4753775</v>
      </c>
      <c r="Z52" s="110">
        <v>317053</v>
      </c>
      <c r="AA52" s="110">
        <v>278751</v>
      </c>
      <c r="AB52" s="110">
        <v>3471810</v>
      </c>
      <c r="AC52" s="110">
        <v>2580</v>
      </c>
      <c r="AD52" s="110">
        <v>289440</v>
      </c>
      <c r="AE52" s="110">
        <f t="shared" si="6"/>
        <v>21584830</v>
      </c>
      <c r="AF52" s="110">
        <f t="shared" si="7"/>
        <v>543266</v>
      </c>
      <c r="AG52" s="110">
        <f t="shared" si="8"/>
        <v>502257</v>
      </c>
      <c r="AH52" s="110">
        <v>0</v>
      </c>
      <c r="AI52" s="110">
        <v>502257</v>
      </c>
      <c r="AJ52" s="110">
        <v>0</v>
      </c>
      <c r="AK52" s="110">
        <v>0</v>
      </c>
      <c r="AL52" s="110">
        <v>41009</v>
      </c>
      <c r="AM52" s="110">
        <v>54926</v>
      </c>
      <c r="AN52" s="110">
        <f t="shared" si="9"/>
        <v>3559299</v>
      </c>
      <c r="AO52" s="110">
        <f t="shared" si="10"/>
        <v>613110</v>
      </c>
      <c r="AP52" s="110">
        <v>272840</v>
      </c>
      <c r="AQ52" s="110">
        <v>123391</v>
      </c>
      <c r="AR52" s="110">
        <v>178455</v>
      </c>
      <c r="AS52" s="110">
        <v>38424</v>
      </c>
      <c r="AT52" s="110">
        <f t="shared" si="11"/>
        <v>1295048</v>
      </c>
      <c r="AU52" s="110">
        <v>29277</v>
      </c>
      <c r="AV52" s="110">
        <v>1033607</v>
      </c>
      <c r="AW52" s="110">
        <v>232164</v>
      </c>
      <c r="AX52" s="110">
        <v>12749</v>
      </c>
      <c r="AY52" s="110">
        <f t="shared" si="12"/>
        <v>1638392</v>
      </c>
      <c r="AZ52" s="110">
        <v>394382</v>
      </c>
      <c r="BA52" s="110">
        <v>1071947</v>
      </c>
      <c r="BB52" s="110">
        <v>10281</v>
      </c>
      <c r="BC52" s="110">
        <v>161782</v>
      </c>
      <c r="BD52" s="110">
        <v>1042938</v>
      </c>
      <c r="BE52" s="110">
        <v>0</v>
      </c>
      <c r="BF52" s="110">
        <v>282848</v>
      </c>
      <c r="BG52" s="110">
        <f t="shared" si="13"/>
        <v>4385413</v>
      </c>
      <c r="BH52" s="110">
        <f t="shared" ref="BH52:BO52" si="117">SUM(D52,AF52)</f>
        <v>4765936</v>
      </c>
      <c r="BI52" s="110">
        <f t="shared" si="117"/>
        <v>4596331</v>
      </c>
      <c r="BJ52" s="110">
        <f t="shared" si="117"/>
        <v>14212</v>
      </c>
      <c r="BK52" s="110">
        <f t="shared" si="117"/>
        <v>3562898</v>
      </c>
      <c r="BL52" s="110">
        <f t="shared" si="117"/>
        <v>777174</v>
      </c>
      <c r="BM52" s="110">
        <f t="shared" si="117"/>
        <v>242047</v>
      </c>
      <c r="BN52" s="110">
        <f t="shared" si="117"/>
        <v>169605</v>
      </c>
      <c r="BO52" s="111">
        <f t="shared" si="117"/>
        <v>432908</v>
      </c>
      <c r="BP52" s="110">
        <f t="shared" ref="BP52:BZ52" si="118">SUM(L52,AN52)</f>
        <v>20632019</v>
      </c>
      <c r="BQ52" s="110">
        <f t="shared" si="118"/>
        <v>3678612</v>
      </c>
      <c r="BR52" s="110">
        <f t="shared" si="118"/>
        <v>1332489</v>
      </c>
      <c r="BS52" s="110">
        <f t="shared" si="118"/>
        <v>1622660</v>
      </c>
      <c r="BT52" s="110">
        <f t="shared" si="118"/>
        <v>584826</v>
      </c>
      <c r="BU52" s="110">
        <f t="shared" si="118"/>
        <v>138637</v>
      </c>
      <c r="BV52" s="110">
        <f t="shared" si="118"/>
        <v>6641150</v>
      </c>
      <c r="BW52" s="110">
        <f t="shared" si="118"/>
        <v>1347161</v>
      </c>
      <c r="BX52" s="110">
        <f t="shared" si="118"/>
        <v>4629019</v>
      </c>
      <c r="BY52" s="110">
        <f t="shared" si="118"/>
        <v>664970</v>
      </c>
      <c r="BZ52" s="110">
        <f t="shared" si="118"/>
        <v>61057</v>
      </c>
      <c r="CA52" s="110">
        <f t="shared" ref="CA52:CI52" si="119">SUM(W52,AY52)</f>
        <v>10248620</v>
      </c>
      <c r="CB52" s="110">
        <f t="shared" si="119"/>
        <v>3655031</v>
      </c>
      <c r="CC52" s="110">
        <f t="shared" si="119"/>
        <v>5825722</v>
      </c>
      <c r="CD52" s="110">
        <f t="shared" si="119"/>
        <v>327334</v>
      </c>
      <c r="CE52" s="110">
        <f t="shared" si="119"/>
        <v>440533</v>
      </c>
      <c r="CF52" s="111">
        <f t="shared" si="119"/>
        <v>4514748</v>
      </c>
      <c r="CG52" s="110">
        <f t="shared" si="119"/>
        <v>2580</v>
      </c>
      <c r="CH52" s="110">
        <f t="shared" si="119"/>
        <v>572288</v>
      </c>
      <c r="CI52" s="110">
        <f t="shared" si="119"/>
        <v>25970243</v>
      </c>
    </row>
    <row r="53" spans="1:87" s="112" customFormat="1" ht="12" customHeight="1">
      <c r="A53" s="108" t="s">
        <v>709</v>
      </c>
      <c r="B53" s="109" t="s">
        <v>710</v>
      </c>
      <c r="C53" s="108" t="s">
        <v>359</v>
      </c>
      <c r="D53" s="110">
        <f t="shared" si="0"/>
        <v>3559381</v>
      </c>
      <c r="E53" s="110">
        <f t="shared" si="1"/>
        <v>3551281</v>
      </c>
      <c r="F53" s="110">
        <v>0</v>
      </c>
      <c r="G53" s="110">
        <v>2824492</v>
      </c>
      <c r="H53" s="110">
        <v>702251</v>
      </c>
      <c r="I53" s="110">
        <v>24538</v>
      </c>
      <c r="J53" s="110">
        <v>8100</v>
      </c>
      <c r="K53" s="110">
        <v>205731</v>
      </c>
      <c r="L53" s="110">
        <f t="shared" si="2"/>
        <v>14423524</v>
      </c>
      <c r="M53" s="110">
        <f t="shared" si="3"/>
        <v>2600812</v>
      </c>
      <c r="N53" s="110">
        <v>1546647</v>
      </c>
      <c r="O53" s="110">
        <v>580470</v>
      </c>
      <c r="P53" s="110">
        <v>430814</v>
      </c>
      <c r="Q53" s="110">
        <v>42881</v>
      </c>
      <c r="R53" s="110">
        <f t="shared" si="4"/>
        <v>5462811</v>
      </c>
      <c r="S53" s="110">
        <v>413233</v>
      </c>
      <c r="T53" s="110">
        <v>4773480</v>
      </c>
      <c r="U53" s="110">
        <v>276098</v>
      </c>
      <c r="V53" s="110">
        <v>71923</v>
      </c>
      <c r="W53" s="110">
        <f t="shared" si="5"/>
        <v>6264748</v>
      </c>
      <c r="X53" s="110">
        <v>3039860</v>
      </c>
      <c r="Y53" s="110">
        <v>2183772</v>
      </c>
      <c r="Z53" s="110">
        <v>381684</v>
      </c>
      <c r="AA53" s="110">
        <v>659432</v>
      </c>
      <c r="AB53" s="110">
        <v>5855456</v>
      </c>
      <c r="AC53" s="110">
        <v>23230</v>
      </c>
      <c r="AD53" s="110">
        <v>1095950</v>
      </c>
      <c r="AE53" s="110">
        <f t="shared" si="6"/>
        <v>19078855</v>
      </c>
      <c r="AF53" s="110">
        <f t="shared" si="7"/>
        <v>14348</v>
      </c>
      <c r="AG53" s="110">
        <f t="shared" si="8"/>
        <v>14348</v>
      </c>
      <c r="AH53" s="110">
        <v>0</v>
      </c>
      <c r="AI53" s="110">
        <v>12193</v>
      </c>
      <c r="AJ53" s="110">
        <v>0</v>
      </c>
      <c r="AK53" s="110">
        <v>2155</v>
      </c>
      <c r="AL53" s="110">
        <v>0</v>
      </c>
      <c r="AM53" s="110">
        <v>0</v>
      </c>
      <c r="AN53" s="110">
        <f t="shared" si="9"/>
        <v>943633</v>
      </c>
      <c r="AO53" s="110">
        <f t="shared" si="10"/>
        <v>155177</v>
      </c>
      <c r="AP53" s="110">
        <v>145318</v>
      </c>
      <c r="AQ53" s="110">
        <v>59</v>
      </c>
      <c r="AR53" s="110">
        <v>9800</v>
      </c>
      <c r="AS53" s="110">
        <v>0</v>
      </c>
      <c r="AT53" s="110">
        <f t="shared" si="11"/>
        <v>330915</v>
      </c>
      <c r="AU53" s="110">
        <v>805</v>
      </c>
      <c r="AV53" s="110">
        <v>330110</v>
      </c>
      <c r="AW53" s="110">
        <v>0</v>
      </c>
      <c r="AX53" s="110">
        <v>0</v>
      </c>
      <c r="AY53" s="110">
        <f t="shared" si="12"/>
        <v>457541</v>
      </c>
      <c r="AZ53" s="110">
        <v>303</v>
      </c>
      <c r="BA53" s="110">
        <v>380146</v>
      </c>
      <c r="BB53" s="110">
        <v>16346</v>
      </c>
      <c r="BC53" s="110">
        <v>60746</v>
      </c>
      <c r="BD53" s="110">
        <v>595144</v>
      </c>
      <c r="BE53" s="110">
        <v>0</v>
      </c>
      <c r="BF53" s="110">
        <v>101477</v>
      </c>
      <c r="BG53" s="110">
        <f t="shared" si="13"/>
        <v>1059458</v>
      </c>
      <c r="BH53" s="110">
        <f t="shared" ref="BH53:BO53" si="120">SUM(D53,AF53)</f>
        <v>3573729</v>
      </c>
      <c r="BI53" s="110">
        <f t="shared" si="120"/>
        <v>3565629</v>
      </c>
      <c r="BJ53" s="110">
        <f t="shared" si="120"/>
        <v>0</v>
      </c>
      <c r="BK53" s="110">
        <f t="shared" si="120"/>
        <v>2836685</v>
      </c>
      <c r="BL53" s="110">
        <f t="shared" si="120"/>
        <v>702251</v>
      </c>
      <c r="BM53" s="110">
        <f t="shared" si="120"/>
        <v>26693</v>
      </c>
      <c r="BN53" s="110">
        <f t="shared" si="120"/>
        <v>8100</v>
      </c>
      <c r="BO53" s="111">
        <f t="shared" si="120"/>
        <v>205731</v>
      </c>
      <c r="BP53" s="110">
        <f t="shared" ref="BP53:CA53" si="121">SUM(L53,AN53)</f>
        <v>15367157</v>
      </c>
      <c r="BQ53" s="110">
        <f t="shared" si="121"/>
        <v>2755989</v>
      </c>
      <c r="BR53" s="110">
        <f t="shared" si="121"/>
        <v>1691965</v>
      </c>
      <c r="BS53" s="110">
        <f t="shared" si="121"/>
        <v>580529</v>
      </c>
      <c r="BT53" s="110">
        <f t="shared" si="121"/>
        <v>440614</v>
      </c>
      <c r="BU53" s="110">
        <f t="shared" si="121"/>
        <v>42881</v>
      </c>
      <c r="BV53" s="110">
        <f t="shared" si="121"/>
        <v>5793726</v>
      </c>
      <c r="BW53" s="110">
        <f t="shared" si="121"/>
        <v>414038</v>
      </c>
      <c r="BX53" s="110">
        <f t="shared" si="121"/>
        <v>5103590</v>
      </c>
      <c r="BY53" s="110">
        <f t="shared" si="121"/>
        <v>276098</v>
      </c>
      <c r="BZ53" s="110">
        <f t="shared" si="121"/>
        <v>71923</v>
      </c>
      <c r="CA53" s="110">
        <f t="shared" si="121"/>
        <v>6722289</v>
      </c>
      <c r="CB53" s="110">
        <f t="shared" ref="CB53:CI53" si="122">SUM(X53,AZ53)</f>
        <v>3040163</v>
      </c>
      <c r="CC53" s="110">
        <f t="shared" si="122"/>
        <v>2563918</v>
      </c>
      <c r="CD53" s="110">
        <f t="shared" si="122"/>
        <v>398030</v>
      </c>
      <c r="CE53" s="110">
        <f t="shared" si="122"/>
        <v>720178</v>
      </c>
      <c r="CF53" s="111">
        <f t="shared" si="122"/>
        <v>6450600</v>
      </c>
      <c r="CG53" s="110">
        <f t="shared" si="122"/>
        <v>23230</v>
      </c>
      <c r="CH53" s="110">
        <f t="shared" si="122"/>
        <v>1197427</v>
      </c>
      <c r="CI53" s="110">
        <f t="shared" si="122"/>
        <v>20138313</v>
      </c>
    </row>
    <row r="54" spans="1:87" s="112" customFormat="1" ht="12" customHeight="1">
      <c r="A54" s="108" t="s">
        <v>724</v>
      </c>
      <c r="B54" s="109" t="s">
        <v>725</v>
      </c>
      <c r="C54" s="108" t="s">
        <v>726</v>
      </c>
      <c r="D54" s="110">
        <f t="shared" ref="D54:AI54" si="123">SUM(D7:D53)</f>
        <v>338537925</v>
      </c>
      <c r="E54" s="110">
        <f t="shared" si="123"/>
        <v>332177707</v>
      </c>
      <c r="F54" s="110">
        <f t="shared" si="123"/>
        <v>16613467</v>
      </c>
      <c r="G54" s="110">
        <f t="shared" si="123"/>
        <v>263862566</v>
      </c>
      <c r="H54" s="110">
        <f t="shared" si="123"/>
        <v>38139406</v>
      </c>
      <c r="I54" s="110">
        <f t="shared" si="123"/>
        <v>13562268</v>
      </c>
      <c r="J54" s="110">
        <f t="shared" si="123"/>
        <v>6360218</v>
      </c>
      <c r="K54" s="110">
        <f t="shared" si="123"/>
        <v>48608968</v>
      </c>
      <c r="L54" s="110">
        <f t="shared" si="123"/>
        <v>1507807822</v>
      </c>
      <c r="M54" s="110">
        <f t="shared" si="123"/>
        <v>381647586</v>
      </c>
      <c r="N54" s="110">
        <f t="shared" si="123"/>
        <v>142304986</v>
      </c>
      <c r="O54" s="110">
        <f t="shared" si="123"/>
        <v>173593863</v>
      </c>
      <c r="P54" s="110">
        <f t="shared" si="123"/>
        <v>60338923</v>
      </c>
      <c r="Q54" s="110">
        <f t="shared" si="123"/>
        <v>5409814</v>
      </c>
      <c r="R54" s="110">
        <f t="shared" si="123"/>
        <v>334944012</v>
      </c>
      <c r="S54" s="110">
        <f t="shared" si="123"/>
        <v>55662717</v>
      </c>
      <c r="T54" s="110">
        <f t="shared" si="123"/>
        <v>246823052</v>
      </c>
      <c r="U54" s="110">
        <f t="shared" si="123"/>
        <v>32458243</v>
      </c>
      <c r="V54" s="110">
        <f t="shared" si="123"/>
        <v>5762895</v>
      </c>
      <c r="W54" s="110">
        <f t="shared" si="123"/>
        <v>783866621</v>
      </c>
      <c r="X54" s="110">
        <f t="shared" si="123"/>
        <v>350783935</v>
      </c>
      <c r="Y54" s="110">
        <f t="shared" si="123"/>
        <v>355633526</v>
      </c>
      <c r="Z54" s="110">
        <f t="shared" si="123"/>
        <v>50642282</v>
      </c>
      <c r="AA54" s="110">
        <f t="shared" si="123"/>
        <v>26806878</v>
      </c>
      <c r="AB54" s="110">
        <f t="shared" si="123"/>
        <v>258449429</v>
      </c>
      <c r="AC54" s="110">
        <f t="shared" si="123"/>
        <v>1586708</v>
      </c>
      <c r="AD54" s="110">
        <f t="shared" si="123"/>
        <v>114296623</v>
      </c>
      <c r="AE54" s="110">
        <f t="shared" si="123"/>
        <v>1960642370</v>
      </c>
      <c r="AF54" s="110">
        <f t="shared" si="123"/>
        <v>36671639</v>
      </c>
      <c r="AG54" s="110">
        <f t="shared" si="123"/>
        <v>35961622</v>
      </c>
      <c r="AH54" s="110">
        <f t="shared" si="123"/>
        <v>523462</v>
      </c>
      <c r="AI54" s="110">
        <f t="shared" si="123"/>
        <v>31763176</v>
      </c>
      <c r="AJ54" s="110">
        <f t="shared" ref="AJ54:BO54" si="124">SUM(AJ7:AJ53)</f>
        <v>2336773</v>
      </c>
      <c r="AK54" s="110">
        <f t="shared" si="124"/>
        <v>1338211</v>
      </c>
      <c r="AL54" s="110">
        <f t="shared" si="124"/>
        <v>710017</v>
      </c>
      <c r="AM54" s="110">
        <f t="shared" si="124"/>
        <v>4769733</v>
      </c>
      <c r="AN54" s="110">
        <f t="shared" si="124"/>
        <v>173027779</v>
      </c>
      <c r="AO54" s="110">
        <f t="shared" si="124"/>
        <v>37082730</v>
      </c>
      <c r="AP54" s="110">
        <f t="shared" si="124"/>
        <v>22097973</v>
      </c>
      <c r="AQ54" s="110">
        <f t="shared" si="124"/>
        <v>6203898</v>
      </c>
      <c r="AR54" s="110">
        <f t="shared" si="124"/>
        <v>8420188</v>
      </c>
      <c r="AS54" s="110">
        <f t="shared" si="124"/>
        <v>360671</v>
      </c>
      <c r="AT54" s="110">
        <f t="shared" si="124"/>
        <v>60718834</v>
      </c>
      <c r="AU54" s="110">
        <f t="shared" si="124"/>
        <v>2896811</v>
      </c>
      <c r="AV54" s="110">
        <f t="shared" si="124"/>
        <v>55950101</v>
      </c>
      <c r="AW54" s="110">
        <f t="shared" si="124"/>
        <v>1871922</v>
      </c>
      <c r="AX54" s="110">
        <f t="shared" si="124"/>
        <v>343078</v>
      </c>
      <c r="AY54" s="110">
        <f t="shared" si="124"/>
        <v>74542700</v>
      </c>
      <c r="AZ54" s="110">
        <f t="shared" si="124"/>
        <v>25597854</v>
      </c>
      <c r="BA54" s="110">
        <f t="shared" si="124"/>
        <v>40378597</v>
      </c>
      <c r="BB54" s="110">
        <f t="shared" si="124"/>
        <v>3219586</v>
      </c>
      <c r="BC54" s="110">
        <f t="shared" si="124"/>
        <v>5346663</v>
      </c>
      <c r="BD54" s="110">
        <f t="shared" si="124"/>
        <v>63426239</v>
      </c>
      <c r="BE54" s="110">
        <f t="shared" si="124"/>
        <v>340437</v>
      </c>
      <c r="BF54" s="110">
        <f t="shared" si="124"/>
        <v>14480909</v>
      </c>
      <c r="BG54" s="110">
        <f t="shared" si="124"/>
        <v>224180327</v>
      </c>
      <c r="BH54" s="110">
        <f t="shared" si="124"/>
        <v>375209564</v>
      </c>
      <c r="BI54" s="110">
        <f t="shared" si="124"/>
        <v>368139329</v>
      </c>
      <c r="BJ54" s="110">
        <f t="shared" si="124"/>
        <v>17136929</v>
      </c>
      <c r="BK54" s="110">
        <f t="shared" si="124"/>
        <v>295625742</v>
      </c>
      <c r="BL54" s="110">
        <f t="shared" si="124"/>
        <v>40476179</v>
      </c>
      <c r="BM54" s="110">
        <f t="shared" si="124"/>
        <v>14900479</v>
      </c>
      <c r="BN54" s="110">
        <f t="shared" si="124"/>
        <v>7070235</v>
      </c>
      <c r="BO54" s="111">
        <f t="shared" si="124"/>
        <v>53378701</v>
      </c>
      <c r="BP54" s="110">
        <f t="shared" ref="BP54:CI54" si="125">SUM(BP7:BP53)</f>
        <v>1680835601</v>
      </c>
      <c r="BQ54" s="110">
        <f t="shared" si="125"/>
        <v>418730316</v>
      </c>
      <c r="BR54" s="110">
        <f t="shared" si="125"/>
        <v>164402959</v>
      </c>
      <c r="BS54" s="110">
        <f t="shared" si="125"/>
        <v>179797761</v>
      </c>
      <c r="BT54" s="110">
        <f t="shared" si="125"/>
        <v>68759111</v>
      </c>
      <c r="BU54" s="110">
        <f t="shared" si="125"/>
        <v>5770485</v>
      </c>
      <c r="BV54" s="110">
        <f t="shared" si="125"/>
        <v>395662846</v>
      </c>
      <c r="BW54" s="110">
        <f t="shared" si="125"/>
        <v>58559528</v>
      </c>
      <c r="BX54" s="110">
        <f t="shared" si="125"/>
        <v>302773153</v>
      </c>
      <c r="BY54" s="110">
        <f t="shared" si="125"/>
        <v>34330165</v>
      </c>
      <c r="BZ54" s="110">
        <f t="shared" si="125"/>
        <v>6105973</v>
      </c>
      <c r="CA54" s="110">
        <f t="shared" si="125"/>
        <v>858409321</v>
      </c>
      <c r="CB54" s="110">
        <f t="shared" si="125"/>
        <v>376381789</v>
      </c>
      <c r="CC54" s="110">
        <f t="shared" si="125"/>
        <v>396012123</v>
      </c>
      <c r="CD54" s="110">
        <f t="shared" si="125"/>
        <v>53861868</v>
      </c>
      <c r="CE54" s="110">
        <f t="shared" si="125"/>
        <v>32153541</v>
      </c>
      <c r="CF54" s="111">
        <f t="shared" si="125"/>
        <v>321875668</v>
      </c>
      <c r="CG54" s="110">
        <f t="shared" si="125"/>
        <v>1927145</v>
      </c>
      <c r="CH54" s="110">
        <f t="shared" si="125"/>
        <v>128777532</v>
      </c>
      <c r="CI54" s="110">
        <f t="shared" si="125"/>
        <v>2184822697</v>
      </c>
    </row>
  </sheetData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ゴシック,標準"&amp;14廃棄物処理事業経費（市区町村及び一部事務組合・広域連合の合計）【歳出】（平成27年度実績）</oddHeader>
  </headerFooter>
  <colBreaks count="2" manualBreakCount="2">
    <brk id="39" max="1048575" man="1"/>
    <brk id="6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8" customWidth="1"/>
    <col min="3" max="3" width="12.75" style="125" customWidth="1"/>
    <col min="4" max="9" width="13.875" style="127" customWidth="1"/>
    <col min="10" max="10" width="6.625" style="126" customWidth="1"/>
    <col min="11" max="11" width="35.625" style="125" customWidth="1"/>
    <col min="12" max="17" width="13.875" style="127" customWidth="1"/>
    <col min="18" max="18" width="6.625" style="126" customWidth="1"/>
    <col min="19" max="19" width="35.625" style="125" customWidth="1"/>
    <col min="20" max="25" width="13.875" style="127" customWidth="1"/>
    <col min="26" max="26" width="6.625" style="126" customWidth="1"/>
    <col min="27" max="27" width="35.625" style="125" customWidth="1"/>
    <col min="28" max="33" width="13.875" style="127" customWidth="1"/>
    <col min="34" max="34" width="6.625" style="126" customWidth="1"/>
    <col min="35" max="35" width="35.625" style="125" customWidth="1"/>
    <col min="36" max="41" width="13.875" style="127" customWidth="1"/>
    <col min="42" max="42" width="6.625" style="126" customWidth="1"/>
    <col min="43" max="43" width="35.625" style="125" customWidth="1"/>
    <col min="44" max="49" width="13.875" style="127" customWidth="1"/>
    <col min="50" max="50" width="6.625" style="126" customWidth="1"/>
    <col min="51" max="51" width="35.625" style="125" customWidth="1"/>
    <col min="52" max="52" width="14.125" style="127" customWidth="1"/>
    <col min="53" max="57" width="13.875" style="127" customWidth="1"/>
    <col min="58" max="16384" width="9" style="125"/>
  </cols>
  <sheetData>
    <row r="1" spans="1:57" s="119" customFormat="1" ht="17.25">
      <c r="A1" s="120" t="s">
        <v>732</v>
      </c>
      <c r="B1" s="121"/>
      <c r="C1" s="122"/>
      <c r="D1" s="122"/>
      <c r="E1" s="122"/>
      <c r="F1" s="122"/>
      <c r="G1" s="122"/>
      <c r="H1" s="122"/>
      <c r="I1" s="122"/>
      <c r="J1" s="123"/>
      <c r="K1" s="123"/>
      <c r="L1" s="123"/>
      <c r="M1" s="124"/>
      <c r="N1" s="123"/>
      <c r="O1" s="123"/>
      <c r="P1" s="123"/>
      <c r="Q1" s="123"/>
      <c r="R1" s="123"/>
      <c r="S1" s="123"/>
      <c r="T1" s="123"/>
      <c r="U1" s="124"/>
      <c r="V1" s="123"/>
      <c r="W1" s="123"/>
      <c r="X1" s="123"/>
      <c r="Y1" s="123"/>
      <c r="Z1" s="123"/>
      <c r="AA1" s="123"/>
      <c r="AB1" s="123"/>
      <c r="AC1" s="124"/>
      <c r="AD1" s="123"/>
      <c r="AE1" s="123"/>
      <c r="AF1" s="123"/>
      <c r="AG1" s="123"/>
      <c r="AH1" s="123"/>
      <c r="AI1" s="123"/>
      <c r="AJ1" s="123"/>
      <c r="AK1" s="124"/>
      <c r="AL1" s="123"/>
      <c r="AM1" s="123"/>
      <c r="AN1" s="123"/>
      <c r="AO1" s="123"/>
      <c r="AP1" s="123"/>
      <c r="AQ1" s="123"/>
      <c r="AR1" s="123"/>
      <c r="AS1" s="124"/>
      <c r="AT1" s="123"/>
      <c r="AU1" s="123"/>
      <c r="AV1" s="123"/>
      <c r="AW1" s="123"/>
      <c r="AX1" s="123"/>
      <c r="AY1" s="123"/>
      <c r="AZ1" s="123"/>
      <c r="BA1" s="124"/>
      <c r="BB1" s="123"/>
      <c r="BC1" s="123"/>
      <c r="BD1" s="123"/>
      <c r="BE1" s="123"/>
    </row>
    <row r="2" spans="1:57" s="33" customFormat="1" ht="13.5" customHeight="1">
      <c r="A2" s="155" t="s">
        <v>197</v>
      </c>
      <c r="B2" s="158" t="s">
        <v>192</v>
      </c>
      <c r="C2" s="161" t="s">
        <v>152</v>
      </c>
      <c r="D2" s="93" t="s">
        <v>246</v>
      </c>
      <c r="E2" s="94"/>
      <c r="F2" s="94"/>
      <c r="G2" s="94"/>
      <c r="H2" s="94"/>
      <c r="I2" s="94"/>
      <c r="J2" s="93" t="s">
        <v>247</v>
      </c>
      <c r="K2" s="37"/>
      <c r="L2" s="37"/>
      <c r="M2" s="37"/>
      <c r="N2" s="37"/>
      <c r="O2" s="37"/>
      <c r="P2" s="37"/>
      <c r="Q2" s="95"/>
      <c r="R2" s="93" t="s">
        <v>248</v>
      </c>
      <c r="S2" s="37"/>
      <c r="T2" s="37"/>
      <c r="U2" s="37"/>
      <c r="V2" s="37"/>
      <c r="W2" s="37"/>
      <c r="X2" s="37"/>
      <c r="Y2" s="95"/>
      <c r="Z2" s="93" t="s">
        <v>249</v>
      </c>
      <c r="AA2" s="37"/>
      <c r="AB2" s="37"/>
      <c r="AC2" s="37"/>
      <c r="AD2" s="37"/>
      <c r="AE2" s="37"/>
      <c r="AF2" s="37"/>
      <c r="AG2" s="95"/>
      <c r="AH2" s="93" t="s">
        <v>250</v>
      </c>
      <c r="AI2" s="37"/>
      <c r="AJ2" s="37"/>
      <c r="AK2" s="37"/>
      <c r="AL2" s="37"/>
      <c r="AM2" s="37"/>
      <c r="AN2" s="37"/>
      <c r="AO2" s="95"/>
      <c r="AP2" s="93" t="s">
        <v>251</v>
      </c>
      <c r="AQ2" s="37"/>
      <c r="AR2" s="37"/>
      <c r="AS2" s="37"/>
      <c r="AT2" s="37"/>
      <c r="AU2" s="37"/>
      <c r="AV2" s="37"/>
      <c r="AW2" s="95"/>
      <c r="AX2" s="93" t="s">
        <v>252</v>
      </c>
      <c r="AY2" s="37"/>
      <c r="AZ2" s="37"/>
      <c r="BA2" s="37"/>
      <c r="BB2" s="37"/>
      <c r="BC2" s="37"/>
      <c r="BD2" s="37"/>
      <c r="BE2" s="95"/>
    </row>
    <row r="3" spans="1:57" s="33" customFormat="1">
      <c r="A3" s="156"/>
      <c r="B3" s="159"/>
      <c r="C3" s="162"/>
      <c r="D3" s="93"/>
      <c r="E3" s="94"/>
      <c r="F3" s="96"/>
      <c r="G3" s="94"/>
      <c r="H3" s="94"/>
      <c r="I3" s="96"/>
      <c r="J3" s="97"/>
      <c r="K3" s="38"/>
      <c r="L3" s="37"/>
      <c r="M3" s="37"/>
      <c r="N3" s="38"/>
      <c r="O3" s="37"/>
      <c r="P3" s="37"/>
      <c r="Q3" s="98"/>
      <c r="R3" s="97"/>
      <c r="S3" s="38"/>
      <c r="T3" s="37"/>
      <c r="U3" s="37"/>
      <c r="V3" s="38"/>
      <c r="W3" s="37"/>
      <c r="X3" s="37"/>
      <c r="Y3" s="98"/>
      <c r="Z3" s="97"/>
      <c r="AA3" s="38"/>
      <c r="AB3" s="37"/>
      <c r="AC3" s="37"/>
      <c r="AD3" s="38"/>
      <c r="AE3" s="37"/>
      <c r="AF3" s="37"/>
      <c r="AG3" s="98"/>
      <c r="AH3" s="97"/>
      <c r="AI3" s="38"/>
      <c r="AJ3" s="37"/>
      <c r="AK3" s="37"/>
      <c r="AL3" s="38"/>
      <c r="AM3" s="37"/>
      <c r="AN3" s="37"/>
      <c r="AO3" s="98"/>
      <c r="AP3" s="97"/>
      <c r="AQ3" s="38"/>
      <c r="AR3" s="37"/>
      <c r="AS3" s="37"/>
      <c r="AT3" s="38"/>
      <c r="AU3" s="37"/>
      <c r="AV3" s="37"/>
      <c r="AW3" s="98"/>
      <c r="AX3" s="97"/>
      <c r="AY3" s="38"/>
      <c r="AZ3" s="37"/>
      <c r="BA3" s="37"/>
      <c r="BB3" s="38"/>
      <c r="BC3" s="37"/>
      <c r="BD3" s="37"/>
      <c r="BE3" s="98"/>
    </row>
    <row r="4" spans="1:57" s="33" customFormat="1">
      <c r="A4" s="156"/>
      <c r="B4" s="159"/>
      <c r="C4" s="156"/>
      <c r="D4" s="99" t="s">
        <v>226</v>
      </c>
      <c r="E4" s="37"/>
      <c r="F4" s="98"/>
      <c r="G4" s="99" t="s">
        <v>1</v>
      </c>
      <c r="H4" s="37"/>
      <c r="I4" s="98"/>
      <c r="J4" s="152" t="s">
        <v>245</v>
      </c>
      <c r="K4" s="149" t="s">
        <v>195</v>
      </c>
      <c r="L4" s="99" t="s">
        <v>226</v>
      </c>
      <c r="M4" s="37"/>
      <c r="N4" s="98"/>
      <c r="O4" s="99" t="s">
        <v>1</v>
      </c>
      <c r="P4" s="37"/>
      <c r="Q4" s="98"/>
      <c r="R4" s="152" t="s">
        <v>245</v>
      </c>
      <c r="S4" s="149" t="s">
        <v>195</v>
      </c>
      <c r="T4" s="99" t="s">
        <v>226</v>
      </c>
      <c r="U4" s="37"/>
      <c r="V4" s="98"/>
      <c r="W4" s="99" t="s">
        <v>1</v>
      </c>
      <c r="X4" s="37"/>
      <c r="Y4" s="98"/>
      <c r="Z4" s="152" t="s">
        <v>253</v>
      </c>
      <c r="AA4" s="149" t="s">
        <v>195</v>
      </c>
      <c r="AB4" s="99" t="s">
        <v>226</v>
      </c>
      <c r="AC4" s="37"/>
      <c r="AD4" s="98"/>
      <c r="AE4" s="99" t="s">
        <v>1</v>
      </c>
      <c r="AF4" s="37"/>
      <c r="AG4" s="98"/>
      <c r="AH4" s="152" t="s">
        <v>253</v>
      </c>
      <c r="AI4" s="149" t="s">
        <v>195</v>
      </c>
      <c r="AJ4" s="99" t="s">
        <v>226</v>
      </c>
      <c r="AK4" s="37"/>
      <c r="AL4" s="98"/>
      <c r="AM4" s="99" t="s">
        <v>1</v>
      </c>
      <c r="AN4" s="37"/>
      <c r="AO4" s="98"/>
      <c r="AP4" s="152" t="s">
        <v>253</v>
      </c>
      <c r="AQ4" s="149" t="s">
        <v>195</v>
      </c>
      <c r="AR4" s="99" t="s">
        <v>226</v>
      </c>
      <c r="AS4" s="37"/>
      <c r="AT4" s="98"/>
      <c r="AU4" s="99" t="s">
        <v>1</v>
      </c>
      <c r="AV4" s="37"/>
      <c r="AW4" s="98"/>
      <c r="AX4" s="152" t="s">
        <v>245</v>
      </c>
      <c r="AY4" s="149" t="s">
        <v>195</v>
      </c>
      <c r="AZ4" s="99" t="s">
        <v>226</v>
      </c>
      <c r="BA4" s="37"/>
      <c r="BB4" s="98"/>
      <c r="BC4" s="99" t="s">
        <v>1</v>
      </c>
      <c r="BD4" s="37"/>
      <c r="BE4" s="98"/>
    </row>
    <row r="5" spans="1:57" s="33" customFormat="1" ht="22.5">
      <c r="A5" s="156"/>
      <c r="B5" s="159"/>
      <c r="C5" s="156"/>
      <c r="D5" s="100" t="s">
        <v>28</v>
      </c>
      <c r="E5" s="101" t="s">
        <v>29</v>
      </c>
      <c r="F5" s="102" t="s">
        <v>2</v>
      </c>
      <c r="G5" s="103" t="s">
        <v>28</v>
      </c>
      <c r="H5" s="101" t="s">
        <v>29</v>
      </c>
      <c r="I5" s="44" t="s">
        <v>2</v>
      </c>
      <c r="J5" s="153"/>
      <c r="K5" s="150"/>
      <c r="L5" s="100" t="s">
        <v>28</v>
      </c>
      <c r="M5" s="101" t="s">
        <v>29</v>
      </c>
      <c r="N5" s="44" t="s">
        <v>30</v>
      </c>
      <c r="O5" s="100" t="s">
        <v>28</v>
      </c>
      <c r="P5" s="101" t="s">
        <v>29</v>
      </c>
      <c r="Q5" s="44" t="s">
        <v>30</v>
      </c>
      <c r="R5" s="153"/>
      <c r="S5" s="150"/>
      <c r="T5" s="100" t="s">
        <v>28</v>
      </c>
      <c r="U5" s="101" t="s">
        <v>29</v>
      </c>
      <c r="V5" s="44" t="s">
        <v>30</v>
      </c>
      <c r="W5" s="100" t="s">
        <v>28</v>
      </c>
      <c r="X5" s="101" t="s">
        <v>29</v>
      </c>
      <c r="Y5" s="44" t="s">
        <v>30</v>
      </c>
      <c r="Z5" s="153"/>
      <c r="AA5" s="150"/>
      <c r="AB5" s="100" t="s">
        <v>28</v>
      </c>
      <c r="AC5" s="101" t="s">
        <v>29</v>
      </c>
      <c r="AD5" s="44" t="s">
        <v>30</v>
      </c>
      <c r="AE5" s="100" t="s">
        <v>28</v>
      </c>
      <c r="AF5" s="101" t="s">
        <v>29</v>
      </c>
      <c r="AG5" s="44" t="s">
        <v>30</v>
      </c>
      <c r="AH5" s="153"/>
      <c r="AI5" s="150"/>
      <c r="AJ5" s="100" t="s">
        <v>28</v>
      </c>
      <c r="AK5" s="101" t="s">
        <v>29</v>
      </c>
      <c r="AL5" s="44" t="s">
        <v>30</v>
      </c>
      <c r="AM5" s="100" t="s">
        <v>28</v>
      </c>
      <c r="AN5" s="101" t="s">
        <v>29</v>
      </c>
      <c r="AO5" s="44" t="s">
        <v>30</v>
      </c>
      <c r="AP5" s="153"/>
      <c r="AQ5" s="150"/>
      <c r="AR5" s="100" t="s">
        <v>28</v>
      </c>
      <c r="AS5" s="101" t="s">
        <v>29</v>
      </c>
      <c r="AT5" s="44" t="s">
        <v>30</v>
      </c>
      <c r="AU5" s="100" t="s">
        <v>28</v>
      </c>
      <c r="AV5" s="101" t="s">
        <v>29</v>
      </c>
      <c r="AW5" s="44" t="s">
        <v>30</v>
      </c>
      <c r="AX5" s="153"/>
      <c r="AY5" s="150"/>
      <c r="AZ5" s="100" t="s">
        <v>28</v>
      </c>
      <c r="BA5" s="101" t="s">
        <v>29</v>
      </c>
      <c r="BB5" s="44" t="s">
        <v>30</v>
      </c>
      <c r="BC5" s="100" t="s">
        <v>28</v>
      </c>
      <c r="BD5" s="101" t="s">
        <v>29</v>
      </c>
      <c r="BE5" s="44" t="s">
        <v>30</v>
      </c>
    </row>
    <row r="6" spans="1:57" s="34" customFormat="1">
      <c r="A6" s="157"/>
      <c r="B6" s="160"/>
      <c r="C6" s="157"/>
      <c r="D6" s="104" t="s">
        <v>27</v>
      </c>
      <c r="E6" s="105" t="s">
        <v>27</v>
      </c>
      <c r="F6" s="105" t="s">
        <v>27</v>
      </c>
      <c r="G6" s="104" t="s">
        <v>27</v>
      </c>
      <c r="H6" s="105" t="s">
        <v>27</v>
      </c>
      <c r="I6" s="105" t="s">
        <v>27</v>
      </c>
      <c r="J6" s="154"/>
      <c r="K6" s="151"/>
      <c r="L6" s="104" t="s">
        <v>27</v>
      </c>
      <c r="M6" s="105" t="s">
        <v>27</v>
      </c>
      <c r="N6" s="105" t="s">
        <v>27</v>
      </c>
      <c r="O6" s="104" t="s">
        <v>27</v>
      </c>
      <c r="P6" s="105" t="s">
        <v>27</v>
      </c>
      <c r="Q6" s="105" t="s">
        <v>27</v>
      </c>
      <c r="R6" s="154"/>
      <c r="S6" s="151"/>
      <c r="T6" s="104" t="s">
        <v>27</v>
      </c>
      <c r="U6" s="105" t="s">
        <v>27</v>
      </c>
      <c r="V6" s="105" t="s">
        <v>27</v>
      </c>
      <c r="W6" s="104" t="s">
        <v>27</v>
      </c>
      <c r="X6" s="105" t="s">
        <v>27</v>
      </c>
      <c r="Y6" s="105" t="s">
        <v>27</v>
      </c>
      <c r="Z6" s="154"/>
      <c r="AA6" s="151"/>
      <c r="AB6" s="104" t="s">
        <v>27</v>
      </c>
      <c r="AC6" s="105" t="s">
        <v>27</v>
      </c>
      <c r="AD6" s="105" t="s">
        <v>27</v>
      </c>
      <c r="AE6" s="104" t="s">
        <v>27</v>
      </c>
      <c r="AF6" s="105" t="s">
        <v>27</v>
      </c>
      <c r="AG6" s="105" t="s">
        <v>27</v>
      </c>
      <c r="AH6" s="154"/>
      <c r="AI6" s="151"/>
      <c r="AJ6" s="104" t="s">
        <v>27</v>
      </c>
      <c r="AK6" s="105" t="s">
        <v>27</v>
      </c>
      <c r="AL6" s="105" t="s">
        <v>27</v>
      </c>
      <c r="AM6" s="104" t="s">
        <v>27</v>
      </c>
      <c r="AN6" s="105" t="s">
        <v>27</v>
      </c>
      <c r="AO6" s="105" t="s">
        <v>27</v>
      </c>
      <c r="AP6" s="154"/>
      <c r="AQ6" s="151"/>
      <c r="AR6" s="104" t="s">
        <v>27</v>
      </c>
      <c r="AS6" s="105" t="s">
        <v>27</v>
      </c>
      <c r="AT6" s="105" t="s">
        <v>27</v>
      </c>
      <c r="AU6" s="104" t="s">
        <v>27</v>
      </c>
      <c r="AV6" s="105" t="s">
        <v>27</v>
      </c>
      <c r="AW6" s="105" t="s">
        <v>27</v>
      </c>
      <c r="AX6" s="154"/>
      <c r="AY6" s="151"/>
      <c r="AZ6" s="104" t="s">
        <v>27</v>
      </c>
      <c r="BA6" s="105" t="s">
        <v>27</v>
      </c>
      <c r="BB6" s="105" t="s">
        <v>27</v>
      </c>
      <c r="BC6" s="104" t="s">
        <v>27</v>
      </c>
      <c r="BD6" s="105" t="s">
        <v>27</v>
      </c>
      <c r="BE6" s="105" t="s">
        <v>27</v>
      </c>
    </row>
    <row r="7" spans="1:57" s="112" customFormat="1" ht="12" customHeight="1">
      <c r="A7" s="108" t="s">
        <v>350</v>
      </c>
      <c r="B7" s="109" t="s">
        <v>712</v>
      </c>
      <c r="C7" s="108" t="s">
        <v>351</v>
      </c>
      <c r="D7" s="110">
        <f t="shared" ref="D7:D53" si="0">SUM(L7,T7,AB7,AJ7,AR7,AZ7)</f>
        <v>3538235</v>
      </c>
      <c r="E7" s="110">
        <f t="shared" ref="E7:E53" si="1">SUM(M7,U7,AC7,AK7,AS7,BA7)</f>
        <v>11620905</v>
      </c>
      <c r="F7" s="110">
        <f t="shared" ref="F7:F53" si="2">SUM(D7:E7)</f>
        <v>15159140</v>
      </c>
      <c r="G7" s="110">
        <f t="shared" ref="G7:G53" si="3">SUM(O7,W7,AE7,AM7,AU7,BC7)</f>
        <v>98859</v>
      </c>
      <c r="H7" s="110">
        <f t="shared" ref="H7:H53" si="4">SUM(P7,X7,AF7,AN7,AV7,BD7)</f>
        <v>2712064</v>
      </c>
      <c r="I7" s="110">
        <f t="shared" ref="I7:I53" si="5">SUM(G7:H7)</f>
        <v>2810923</v>
      </c>
      <c r="J7" s="113">
        <v>145</v>
      </c>
      <c r="K7" s="113">
        <v>145</v>
      </c>
      <c r="L7" s="110">
        <v>3500883</v>
      </c>
      <c r="M7" s="110">
        <v>10310475</v>
      </c>
      <c r="N7" s="110">
        <f t="shared" ref="N7:N53" si="6">SUM(L7,+M7)</f>
        <v>13811358</v>
      </c>
      <c r="O7" s="110">
        <v>65597</v>
      </c>
      <c r="P7" s="110">
        <v>2022426</v>
      </c>
      <c r="Q7" s="110">
        <f t="shared" ref="Q7:Q53" si="7">SUM(O7,+P7)</f>
        <v>2088023</v>
      </c>
      <c r="R7" s="113">
        <v>51</v>
      </c>
      <c r="S7" s="113">
        <v>51</v>
      </c>
      <c r="T7" s="110">
        <v>37352</v>
      </c>
      <c r="U7" s="110">
        <v>1247914</v>
      </c>
      <c r="V7" s="110">
        <f t="shared" ref="V7:V53" si="8">+SUM(T7,U7)</f>
        <v>1285266</v>
      </c>
      <c r="W7" s="110">
        <v>28720</v>
      </c>
      <c r="X7" s="110">
        <v>638656</v>
      </c>
      <c r="Y7" s="110">
        <f t="shared" ref="Y7:Y53" si="9">+SUM(W7,X7)</f>
        <v>667376</v>
      </c>
      <c r="Z7" s="113">
        <v>14</v>
      </c>
      <c r="AA7" s="113">
        <v>14</v>
      </c>
      <c r="AB7" s="110">
        <v>0</v>
      </c>
      <c r="AC7" s="110">
        <v>62516</v>
      </c>
      <c r="AD7" s="110">
        <f t="shared" ref="AD7:AD53" si="10">+SUM(AB7,AC7)</f>
        <v>62516</v>
      </c>
      <c r="AE7" s="110">
        <v>4542</v>
      </c>
      <c r="AF7" s="110">
        <v>50982</v>
      </c>
      <c r="AG7" s="110">
        <f t="shared" ref="AG7:AG53" si="11">SUM(AE7,+AF7)</f>
        <v>55524</v>
      </c>
      <c r="AH7" s="113">
        <v>0</v>
      </c>
      <c r="AI7" s="113">
        <v>0</v>
      </c>
      <c r="AJ7" s="110">
        <v>0</v>
      </c>
      <c r="AK7" s="110">
        <v>0</v>
      </c>
      <c r="AL7" s="110">
        <f t="shared" ref="AL7:AL53" si="12">SUM(AJ7,+AK7)</f>
        <v>0</v>
      </c>
      <c r="AM7" s="110">
        <v>0</v>
      </c>
      <c r="AN7" s="110">
        <v>0</v>
      </c>
      <c r="AO7" s="110">
        <f t="shared" ref="AO7:AO53" si="13">SUM(AM7,+AN7)</f>
        <v>0</v>
      </c>
      <c r="AP7" s="113">
        <v>0</v>
      </c>
      <c r="AQ7" s="113">
        <v>0</v>
      </c>
      <c r="AR7" s="110">
        <v>0</v>
      </c>
      <c r="AS7" s="110">
        <v>0</v>
      </c>
      <c r="AT7" s="110">
        <f t="shared" ref="AT7:AT53" si="14">SUM(AR7,+AS7)</f>
        <v>0</v>
      </c>
      <c r="AU7" s="110">
        <v>0</v>
      </c>
      <c r="AV7" s="110">
        <v>0</v>
      </c>
      <c r="AW7" s="110">
        <f t="shared" ref="AW7:AW53" si="15">SUM(AU7,+AV7)</f>
        <v>0</v>
      </c>
      <c r="AX7" s="113">
        <v>0</v>
      </c>
      <c r="AY7" s="113">
        <v>0</v>
      </c>
      <c r="AZ7" s="110">
        <v>0</v>
      </c>
      <c r="BA7" s="110">
        <v>0</v>
      </c>
      <c r="BB7" s="110">
        <f t="shared" ref="BB7:BB53" si="16">SUM(AZ7,BA7)</f>
        <v>0</v>
      </c>
      <c r="BC7" s="110">
        <v>0</v>
      </c>
      <c r="BD7" s="110">
        <v>0</v>
      </c>
      <c r="BE7" s="110">
        <f t="shared" ref="BE7:BE53" si="17">SUM(BC7,+BD7)</f>
        <v>0</v>
      </c>
    </row>
    <row r="8" spans="1:57" s="112" customFormat="1" ht="12" customHeight="1">
      <c r="A8" s="108" t="s">
        <v>363</v>
      </c>
      <c r="B8" s="109" t="s">
        <v>713</v>
      </c>
      <c r="C8" s="108" t="s">
        <v>364</v>
      </c>
      <c r="D8" s="110">
        <f t="shared" si="0"/>
        <v>304252</v>
      </c>
      <c r="E8" s="110">
        <f t="shared" si="1"/>
        <v>6293178</v>
      </c>
      <c r="F8" s="110">
        <f t="shared" si="2"/>
        <v>6597430</v>
      </c>
      <c r="G8" s="110">
        <f t="shared" si="3"/>
        <v>19634</v>
      </c>
      <c r="H8" s="110">
        <f t="shared" si="4"/>
        <v>2724876</v>
      </c>
      <c r="I8" s="110">
        <f t="shared" si="5"/>
        <v>2744510</v>
      </c>
      <c r="J8" s="113">
        <v>40</v>
      </c>
      <c r="K8" s="113">
        <v>40</v>
      </c>
      <c r="L8" s="110">
        <v>298492</v>
      </c>
      <c r="M8" s="110">
        <v>5962011</v>
      </c>
      <c r="N8" s="110">
        <f t="shared" si="6"/>
        <v>6260503</v>
      </c>
      <c r="O8" s="110">
        <v>18182</v>
      </c>
      <c r="P8" s="110">
        <v>1660821</v>
      </c>
      <c r="Q8" s="110">
        <f t="shared" si="7"/>
        <v>1679003</v>
      </c>
      <c r="R8" s="113">
        <v>18</v>
      </c>
      <c r="S8" s="113">
        <v>18</v>
      </c>
      <c r="T8" s="110">
        <v>5760</v>
      </c>
      <c r="U8" s="110">
        <v>331167</v>
      </c>
      <c r="V8" s="110">
        <f t="shared" si="8"/>
        <v>336927</v>
      </c>
      <c r="W8" s="110">
        <v>1452</v>
      </c>
      <c r="X8" s="110">
        <v>1033271</v>
      </c>
      <c r="Y8" s="110">
        <f t="shared" si="9"/>
        <v>1034723</v>
      </c>
      <c r="Z8" s="113">
        <v>2</v>
      </c>
      <c r="AA8" s="113">
        <v>2</v>
      </c>
      <c r="AB8" s="110">
        <v>0</v>
      </c>
      <c r="AC8" s="110">
        <v>0</v>
      </c>
      <c r="AD8" s="110">
        <f t="shared" si="10"/>
        <v>0</v>
      </c>
      <c r="AE8" s="110">
        <v>0</v>
      </c>
      <c r="AF8" s="110">
        <v>30784</v>
      </c>
      <c r="AG8" s="110">
        <f t="shared" si="11"/>
        <v>30784</v>
      </c>
      <c r="AH8" s="113">
        <v>0</v>
      </c>
      <c r="AI8" s="113">
        <v>0</v>
      </c>
      <c r="AJ8" s="110">
        <v>0</v>
      </c>
      <c r="AK8" s="110">
        <v>0</v>
      </c>
      <c r="AL8" s="110">
        <f t="shared" si="12"/>
        <v>0</v>
      </c>
      <c r="AM8" s="110">
        <v>0</v>
      </c>
      <c r="AN8" s="110">
        <v>0</v>
      </c>
      <c r="AO8" s="110">
        <f t="shared" si="13"/>
        <v>0</v>
      </c>
      <c r="AP8" s="113">
        <v>0</v>
      </c>
      <c r="AQ8" s="113">
        <v>0</v>
      </c>
      <c r="AR8" s="110">
        <v>0</v>
      </c>
      <c r="AS8" s="110">
        <v>0</v>
      </c>
      <c r="AT8" s="110">
        <f t="shared" si="14"/>
        <v>0</v>
      </c>
      <c r="AU8" s="110">
        <v>0</v>
      </c>
      <c r="AV8" s="110">
        <v>0</v>
      </c>
      <c r="AW8" s="110">
        <f t="shared" si="15"/>
        <v>0</v>
      </c>
      <c r="AX8" s="113">
        <v>0</v>
      </c>
      <c r="AY8" s="113">
        <v>0</v>
      </c>
      <c r="AZ8" s="110">
        <v>0</v>
      </c>
      <c r="BA8" s="110">
        <v>0</v>
      </c>
      <c r="BB8" s="110">
        <f t="shared" si="16"/>
        <v>0</v>
      </c>
      <c r="BC8" s="110">
        <v>0</v>
      </c>
      <c r="BD8" s="110">
        <v>0</v>
      </c>
      <c r="BE8" s="110">
        <f t="shared" si="17"/>
        <v>0</v>
      </c>
    </row>
    <row r="9" spans="1:57" s="112" customFormat="1" ht="12" customHeight="1">
      <c r="A9" s="108" t="s">
        <v>372</v>
      </c>
      <c r="B9" s="109" t="s">
        <v>714</v>
      </c>
      <c r="C9" s="108" t="s">
        <v>373</v>
      </c>
      <c r="D9" s="110">
        <f t="shared" si="0"/>
        <v>1217064</v>
      </c>
      <c r="E9" s="110">
        <f t="shared" si="1"/>
        <v>6913580</v>
      </c>
      <c r="F9" s="110">
        <f t="shared" si="2"/>
        <v>8130644</v>
      </c>
      <c r="G9" s="110">
        <f t="shared" si="3"/>
        <v>658744</v>
      </c>
      <c r="H9" s="110">
        <f t="shared" si="4"/>
        <v>2590282</v>
      </c>
      <c r="I9" s="110">
        <f t="shared" si="5"/>
        <v>3249026</v>
      </c>
      <c r="J9" s="113">
        <v>33</v>
      </c>
      <c r="K9" s="113">
        <v>33</v>
      </c>
      <c r="L9" s="110">
        <v>1199042</v>
      </c>
      <c r="M9" s="110">
        <v>4283755</v>
      </c>
      <c r="N9" s="110">
        <f t="shared" si="6"/>
        <v>5482797</v>
      </c>
      <c r="O9" s="110">
        <v>585675</v>
      </c>
      <c r="P9" s="110">
        <v>1989043</v>
      </c>
      <c r="Q9" s="110">
        <f t="shared" si="7"/>
        <v>2574718</v>
      </c>
      <c r="R9" s="113">
        <v>14</v>
      </c>
      <c r="S9" s="113">
        <v>14</v>
      </c>
      <c r="T9" s="110">
        <v>7602</v>
      </c>
      <c r="U9" s="110">
        <v>1603807</v>
      </c>
      <c r="V9" s="110">
        <f t="shared" si="8"/>
        <v>1611409</v>
      </c>
      <c r="W9" s="110">
        <v>73069</v>
      </c>
      <c r="X9" s="110">
        <v>430183</v>
      </c>
      <c r="Y9" s="110">
        <f t="shared" si="9"/>
        <v>503252</v>
      </c>
      <c r="Z9" s="113">
        <v>4</v>
      </c>
      <c r="AA9" s="113">
        <v>4</v>
      </c>
      <c r="AB9" s="110">
        <v>10420</v>
      </c>
      <c r="AC9" s="110">
        <v>452768</v>
      </c>
      <c r="AD9" s="110">
        <f t="shared" si="10"/>
        <v>463188</v>
      </c>
      <c r="AE9" s="110">
        <v>0</v>
      </c>
      <c r="AF9" s="110">
        <v>13974</v>
      </c>
      <c r="AG9" s="110">
        <f t="shared" si="11"/>
        <v>13974</v>
      </c>
      <c r="AH9" s="113">
        <v>1</v>
      </c>
      <c r="AI9" s="113">
        <v>1</v>
      </c>
      <c r="AJ9" s="110">
        <v>0</v>
      </c>
      <c r="AK9" s="110">
        <v>573250</v>
      </c>
      <c r="AL9" s="110">
        <f t="shared" si="12"/>
        <v>573250</v>
      </c>
      <c r="AM9" s="110">
        <v>0</v>
      </c>
      <c r="AN9" s="110">
        <v>0</v>
      </c>
      <c r="AO9" s="110">
        <f t="shared" si="13"/>
        <v>0</v>
      </c>
      <c r="AP9" s="113">
        <v>1</v>
      </c>
      <c r="AQ9" s="113">
        <v>1</v>
      </c>
      <c r="AR9" s="110">
        <v>0</v>
      </c>
      <c r="AS9" s="110">
        <v>0</v>
      </c>
      <c r="AT9" s="110">
        <f t="shared" si="14"/>
        <v>0</v>
      </c>
      <c r="AU9" s="110">
        <v>0</v>
      </c>
      <c r="AV9" s="110">
        <v>157082</v>
      </c>
      <c r="AW9" s="110">
        <f t="shared" si="15"/>
        <v>157082</v>
      </c>
      <c r="AX9" s="113">
        <v>0</v>
      </c>
      <c r="AY9" s="113">
        <v>0</v>
      </c>
      <c r="AZ9" s="110">
        <v>0</v>
      </c>
      <c r="BA9" s="110">
        <v>0</v>
      </c>
      <c r="BB9" s="110">
        <f t="shared" si="16"/>
        <v>0</v>
      </c>
      <c r="BC9" s="110">
        <v>0</v>
      </c>
      <c r="BD9" s="110">
        <v>0</v>
      </c>
      <c r="BE9" s="110">
        <f t="shared" si="17"/>
        <v>0</v>
      </c>
    </row>
    <row r="10" spans="1:57" s="112" customFormat="1" ht="12" customHeight="1">
      <c r="A10" s="108" t="s">
        <v>381</v>
      </c>
      <c r="B10" s="109" t="s">
        <v>715</v>
      </c>
      <c r="C10" s="108" t="s">
        <v>382</v>
      </c>
      <c r="D10" s="110">
        <f t="shared" si="0"/>
        <v>2910786</v>
      </c>
      <c r="E10" s="110">
        <f t="shared" si="1"/>
        <v>5243948</v>
      </c>
      <c r="F10" s="110">
        <f t="shared" si="2"/>
        <v>8154734</v>
      </c>
      <c r="G10" s="110">
        <f t="shared" si="3"/>
        <v>0</v>
      </c>
      <c r="H10" s="110">
        <f t="shared" si="4"/>
        <v>1944616</v>
      </c>
      <c r="I10" s="110">
        <f t="shared" si="5"/>
        <v>1944616</v>
      </c>
      <c r="J10" s="113">
        <v>30</v>
      </c>
      <c r="K10" s="113">
        <v>30</v>
      </c>
      <c r="L10" s="110">
        <v>2910786</v>
      </c>
      <c r="M10" s="110">
        <v>5243948</v>
      </c>
      <c r="N10" s="110">
        <f t="shared" si="6"/>
        <v>8154734</v>
      </c>
      <c r="O10" s="110">
        <v>0</v>
      </c>
      <c r="P10" s="110">
        <v>1840763</v>
      </c>
      <c r="Q10" s="110">
        <f t="shared" si="7"/>
        <v>1840763</v>
      </c>
      <c r="R10" s="113">
        <v>4</v>
      </c>
      <c r="S10" s="113">
        <v>4</v>
      </c>
      <c r="T10" s="110">
        <v>0</v>
      </c>
      <c r="U10" s="110">
        <v>0</v>
      </c>
      <c r="V10" s="110">
        <f t="shared" si="8"/>
        <v>0</v>
      </c>
      <c r="W10" s="110">
        <v>0</v>
      </c>
      <c r="X10" s="110">
        <v>103853</v>
      </c>
      <c r="Y10" s="110">
        <f t="shared" si="9"/>
        <v>103853</v>
      </c>
      <c r="Z10" s="113">
        <v>0</v>
      </c>
      <c r="AA10" s="113">
        <v>0</v>
      </c>
      <c r="AB10" s="110">
        <v>0</v>
      </c>
      <c r="AC10" s="110">
        <v>0</v>
      </c>
      <c r="AD10" s="110">
        <f t="shared" si="10"/>
        <v>0</v>
      </c>
      <c r="AE10" s="110">
        <v>0</v>
      </c>
      <c r="AF10" s="110">
        <v>0</v>
      </c>
      <c r="AG10" s="110">
        <f t="shared" si="11"/>
        <v>0</v>
      </c>
      <c r="AH10" s="113">
        <v>0</v>
      </c>
      <c r="AI10" s="113">
        <v>0</v>
      </c>
      <c r="AJ10" s="110">
        <v>0</v>
      </c>
      <c r="AK10" s="110">
        <v>0</v>
      </c>
      <c r="AL10" s="110">
        <f t="shared" si="12"/>
        <v>0</v>
      </c>
      <c r="AM10" s="110">
        <v>0</v>
      </c>
      <c r="AN10" s="110">
        <v>0</v>
      </c>
      <c r="AO10" s="110">
        <f t="shared" si="13"/>
        <v>0</v>
      </c>
      <c r="AP10" s="113">
        <v>0</v>
      </c>
      <c r="AQ10" s="113">
        <v>0</v>
      </c>
      <c r="AR10" s="110">
        <v>0</v>
      </c>
      <c r="AS10" s="110">
        <v>0</v>
      </c>
      <c r="AT10" s="110">
        <f t="shared" si="14"/>
        <v>0</v>
      </c>
      <c r="AU10" s="110">
        <v>0</v>
      </c>
      <c r="AV10" s="110">
        <v>0</v>
      </c>
      <c r="AW10" s="110">
        <f t="shared" si="15"/>
        <v>0</v>
      </c>
      <c r="AX10" s="113">
        <v>0</v>
      </c>
      <c r="AY10" s="113">
        <v>0</v>
      </c>
      <c r="AZ10" s="110">
        <v>0</v>
      </c>
      <c r="BA10" s="110">
        <v>0</v>
      </c>
      <c r="BB10" s="110">
        <f t="shared" si="16"/>
        <v>0</v>
      </c>
      <c r="BC10" s="110">
        <v>0</v>
      </c>
      <c r="BD10" s="110">
        <v>0</v>
      </c>
      <c r="BE10" s="110">
        <f t="shared" si="17"/>
        <v>0</v>
      </c>
    </row>
    <row r="11" spans="1:57" s="112" customFormat="1" ht="12" customHeight="1">
      <c r="A11" s="108" t="s">
        <v>392</v>
      </c>
      <c r="B11" s="109" t="s">
        <v>716</v>
      </c>
      <c r="C11" s="108" t="s">
        <v>393</v>
      </c>
      <c r="D11" s="110">
        <f t="shared" si="0"/>
        <v>2362622</v>
      </c>
      <c r="E11" s="110">
        <f t="shared" si="1"/>
        <v>2334638</v>
      </c>
      <c r="F11" s="110">
        <f t="shared" si="2"/>
        <v>4697260</v>
      </c>
      <c r="G11" s="110">
        <f t="shared" si="3"/>
        <v>0</v>
      </c>
      <c r="H11" s="110">
        <f t="shared" si="4"/>
        <v>2003478</v>
      </c>
      <c r="I11" s="110">
        <f t="shared" si="5"/>
        <v>2003478</v>
      </c>
      <c r="J11" s="113">
        <v>21</v>
      </c>
      <c r="K11" s="113">
        <v>21</v>
      </c>
      <c r="L11" s="110">
        <v>2362622</v>
      </c>
      <c r="M11" s="110">
        <v>1935033</v>
      </c>
      <c r="N11" s="110">
        <f t="shared" si="6"/>
        <v>4297655</v>
      </c>
      <c r="O11" s="110">
        <v>0</v>
      </c>
      <c r="P11" s="110">
        <v>1439905</v>
      </c>
      <c r="Q11" s="110">
        <f t="shared" si="7"/>
        <v>1439905</v>
      </c>
      <c r="R11" s="113">
        <v>7</v>
      </c>
      <c r="S11" s="113">
        <v>7</v>
      </c>
      <c r="T11" s="110">
        <v>0</v>
      </c>
      <c r="U11" s="110">
        <v>399605</v>
      </c>
      <c r="V11" s="110">
        <f t="shared" si="8"/>
        <v>399605</v>
      </c>
      <c r="W11" s="110">
        <v>0</v>
      </c>
      <c r="X11" s="110">
        <v>563573</v>
      </c>
      <c r="Y11" s="110">
        <f t="shared" si="9"/>
        <v>563573</v>
      </c>
      <c r="Z11" s="113">
        <v>0</v>
      </c>
      <c r="AA11" s="113">
        <v>0</v>
      </c>
      <c r="AB11" s="110">
        <v>0</v>
      </c>
      <c r="AC11" s="110">
        <v>0</v>
      </c>
      <c r="AD11" s="110">
        <f t="shared" si="10"/>
        <v>0</v>
      </c>
      <c r="AE11" s="110">
        <v>0</v>
      </c>
      <c r="AF11" s="110">
        <v>0</v>
      </c>
      <c r="AG11" s="110">
        <f t="shared" si="11"/>
        <v>0</v>
      </c>
      <c r="AH11" s="113">
        <v>0</v>
      </c>
      <c r="AI11" s="113">
        <v>0</v>
      </c>
      <c r="AJ11" s="110">
        <v>0</v>
      </c>
      <c r="AK11" s="110">
        <v>0</v>
      </c>
      <c r="AL11" s="110">
        <f t="shared" si="12"/>
        <v>0</v>
      </c>
      <c r="AM11" s="110">
        <v>0</v>
      </c>
      <c r="AN11" s="110">
        <v>0</v>
      </c>
      <c r="AO11" s="110">
        <f t="shared" si="13"/>
        <v>0</v>
      </c>
      <c r="AP11" s="113">
        <v>0</v>
      </c>
      <c r="AQ11" s="113">
        <v>0</v>
      </c>
      <c r="AR11" s="110">
        <v>0</v>
      </c>
      <c r="AS11" s="110">
        <v>0</v>
      </c>
      <c r="AT11" s="110">
        <f t="shared" si="14"/>
        <v>0</v>
      </c>
      <c r="AU11" s="110">
        <v>0</v>
      </c>
      <c r="AV11" s="110">
        <v>0</v>
      </c>
      <c r="AW11" s="110">
        <f t="shared" si="15"/>
        <v>0</v>
      </c>
      <c r="AX11" s="113">
        <v>0</v>
      </c>
      <c r="AY11" s="113">
        <v>0</v>
      </c>
      <c r="AZ11" s="110">
        <v>0</v>
      </c>
      <c r="BA11" s="110">
        <v>0</v>
      </c>
      <c r="BB11" s="110">
        <f t="shared" si="16"/>
        <v>0</v>
      </c>
      <c r="BC11" s="110">
        <v>0</v>
      </c>
      <c r="BD11" s="110">
        <v>0</v>
      </c>
      <c r="BE11" s="110">
        <f t="shared" si="17"/>
        <v>0</v>
      </c>
    </row>
    <row r="12" spans="1:57" s="112" customFormat="1" ht="12" customHeight="1">
      <c r="A12" s="108" t="s">
        <v>332</v>
      </c>
      <c r="B12" s="109" t="s">
        <v>717</v>
      </c>
      <c r="C12" s="108" t="s">
        <v>326</v>
      </c>
      <c r="D12" s="110">
        <f t="shared" si="0"/>
        <v>204964</v>
      </c>
      <c r="E12" s="110">
        <f t="shared" si="1"/>
        <v>4074653</v>
      </c>
      <c r="F12" s="110">
        <f t="shared" si="2"/>
        <v>4279617</v>
      </c>
      <c r="G12" s="110">
        <f t="shared" si="3"/>
        <v>64737</v>
      </c>
      <c r="H12" s="110">
        <f t="shared" si="4"/>
        <v>1363229</v>
      </c>
      <c r="I12" s="110">
        <f t="shared" si="5"/>
        <v>1427966</v>
      </c>
      <c r="J12" s="113">
        <v>33</v>
      </c>
      <c r="K12" s="113">
        <v>33</v>
      </c>
      <c r="L12" s="110">
        <v>204964</v>
      </c>
      <c r="M12" s="110">
        <v>4074653</v>
      </c>
      <c r="N12" s="110">
        <f t="shared" si="6"/>
        <v>4279617</v>
      </c>
      <c r="O12" s="110">
        <v>64737</v>
      </c>
      <c r="P12" s="110">
        <v>1363229</v>
      </c>
      <c r="Q12" s="110">
        <f t="shared" si="7"/>
        <v>1427966</v>
      </c>
      <c r="R12" s="113">
        <v>0</v>
      </c>
      <c r="S12" s="113">
        <v>0</v>
      </c>
      <c r="T12" s="110">
        <v>0</v>
      </c>
      <c r="U12" s="110">
        <v>0</v>
      </c>
      <c r="V12" s="110">
        <f t="shared" si="8"/>
        <v>0</v>
      </c>
      <c r="W12" s="110">
        <v>0</v>
      </c>
      <c r="X12" s="110">
        <v>0</v>
      </c>
      <c r="Y12" s="110">
        <f t="shared" si="9"/>
        <v>0</v>
      </c>
      <c r="Z12" s="113">
        <v>0</v>
      </c>
      <c r="AA12" s="113">
        <v>0</v>
      </c>
      <c r="AB12" s="110">
        <v>0</v>
      </c>
      <c r="AC12" s="110">
        <v>0</v>
      </c>
      <c r="AD12" s="110">
        <f t="shared" si="10"/>
        <v>0</v>
      </c>
      <c r="AE12" s="110">
        <v>0</v>
      </c>
      <c r="AF12" s="110">
        <v>0</v>
      </c>
      <c r="AG12" s="110">
        <f t="shared" si="11"/>
        <v>0</v>
      </c>
      <c r="AH12" s="113">
        <v>0</v>
      </c>
      <c r="AI12" s="113">
        <v>0</v>
      </c>
      <c r="AJ12" s="110">
        <v>0</v>
      </c>
      <c r="AK12" s="110">
        <v>0</v>
      </c>
      <c r="AL12" s="110">
        <f t="shared" si="12"/>
        <v>0</v>
      </c>
      <c r="AM12" s="110">
        <v>0</v>
      </c>
      <c r="AN12" s="110">
        <v>0</v>
      </c>
      <c r="AO12" s="110">
        <f t="shared" si="13"/>
        <v>0</v>
      </c>
      <c r="AP12" s="113">
        <v>0</v>
      </c>
      <c r="AQ12" s="113">
        <v>0</v>
      </c>
      <c r="AR12" s="110">
        <v>0</v>
      </c>
      <c r="AS12" s="110">
        <v>0</v>
      </c>
      <c r="AT12" s="110">
        <f t="shared" si="14"/>
        <v>0</v>
      </c>
      <c r="AU12" s="110">
        <v>0</v>
      </c>
      <c r="AV12" s="110">
        <v>0</v>
      </c>
      <c r="AW12" s="110">
        <f t="shared" si="15"/>
        <v>0</v>
      </c>
      <c r="AX12" s="113">
        <v>0</v>
      </c>
      <c r="AY12" s="113">
        <v>0</v>
      </c>
      <c r="AZ12" s="110">
        <v>0</v>
      </c>
      <c r="BA12" s="110">
        <v>0</v>
      </c>
      <c r="BB12" s="110">
        <f t="shared" si="16"/>
        <v>0</v>
      </c>
      <c r="BC12" s="110">
        <v>0</v>
      </c>
      <c r="BD12" s="110">
        <v>0</v>
      </c>
      <c r="BE12" s="110">
        <f t="shared" si="17"/>
        <v>0</v>
      </c>
    </row>
    <row r="13" spans="1:57" s="112" customFormat="1" ht="12" customHeight="1">
      <c r="A13" s="108" t="s">
        <v>406</v>
      </c>
      <c r="B13" s="109" t="s">
        <v>718</v>
      </c>
      <c r="C13" s="108" t="s">
        <v>407</v>
      </c>
      <c r="D13" s="110">
        <f t="shared" si="0"/>
        <v>340967</v>
      </c>
      <c r="E13" s="110">
        <f t="shared" si="1"/>
        <v>6809254</v>
      </c>
      <c r="F13" s="110">
        <f t="shared" si="2"/>
        <v>7150221</v>
      </c>
      <c r="G13" s="110">
        <f t="shared" si="3"/>
        <v>4468</v>
      </c>
      <c r="H13" s="110">
        <f t="shared" si="4"/>
        <v>1843721</v>
      </c>
      <c r="I13" s="110">
        <f t="shared" si="5"/>
        <v>1848189</v>
      </c>
      <c r="J13" s="113">
        <v>54</v>
      </c>
      <c r="K13" s="113">
        <v>54</v>
      </c>
      <c r="L13" s="110">
        <v>340967</v>
      </c>
      <c r="M13" s="110">
        <v>6767370</v>
      </c>
      <c r="N13" s="110">
        <f t="shared" si="6"/>
        <v>7108337</v>
      </c>
      <c r="O13" s="110">
        <v>4468</v>
      </c>
      <c r="P13" s="110">
        <v>1802927</v>
      </c>
      <c r="Q13" s="110">
        <f t="shared" si="7"/>
        <v>1807395</v>
      </c>
      <c r="R13" s="113">
        <v>2</v>
      </c>
      <c r="S13" s="113">
        <v>2</v>
      </c>
      <c r="T13" s="110">
        <v>0</v>
      </c>
      <c r="U13" s="110">
        <v>41884</v>
      </c>
      <c r="V13" s="110">
        <f t="shared" si="8"/>
        <v>41884</v>
      </c>
      <c r="W13" s="110">
        <v>0</v>
      </c>
      <c r="X13" s="110">
        <v>40794</v>
      </c>
      <c r="Y13" s="110">
        <f t="shared" si="9"/>
        <v>40794</v>
      </c>
      <c r="Z13" s="113">
        <v>0</v>
      </c>
      <c r="AA13" s="113">
        <v>0</v>
      </c>
      <c r="AB13" s="110">
        <v>0</v>
      </c>
      <c r="AC13" s="110">
        <v>0</v>
      </c>
      <c r="AD13" s="110">
        <f t="shared" si="10"/>
        <v>0</v>
      </c>
      <c r="AE13" s="110">
        <v>0</v>
      </c>
      <c r="AF13" s="110">
        <v>0</v>
      </c>
      <c r="AG13" s="110">
        <f t="shared" si="11"/>
        <v>0</v>
      </c>
      <c r="AH13" s="113">
        <v>0</v>
      </c>
      <c r="AI13" s="113">
        <v>0</v>
      </c>
      <c r="AJ13" s="110">
        <v>0</v>
      </c>
      <c r="AK13" s="110">
        <v>0</v>
      </c>
      <c r="AL13" s="110">
        <f t="shared" si="12"/>
        <v>0</v>
      </c>
      <c r="AM13" s="110">
        <v>0</v>
      </c>
      <c r="AN13" s="110">
        <v>0</v>
      </c>
      <c r="AO13" s="110">
        <f t="shared" si="13"/>
        <v>0</v>
      </c>
      <c r="AP13" s="113">
        <v>0</v>
      </c>
      <c r="AQ13" s="113">
        <v>0</v>
      </c>
      <c r="AR13" s="110">
        <v>0</v>
      </c>
      <c r="AS13" s="110">
        <v>0</v>
      </c>
      <c r="AT13" s="110">
        <f t="shared" si="14"/>
        <v>0</v>
      </c>
      <c r="AU13" s="110">
        <v>0</v>
      </c>
      <c r="AV13" s="110">
        <v>0</v>
      </c>
      <c r="AW13" s="110">
        <f t="shared" si="15"/>
        <v>0</v>
      </c>
      <c r="AX13" s="113">
        <v>0</v>
      </c>
      <c r="AY13" s="113">
        <v>0</v>
      </c>
      <c r="AZ13" s="110">
        <v>0</v>
      </c>
      <c r="BA13" s="110">
        <v>0</v>
      </c>
      <c r="BB13" s="110">
        <f t="shared" si="16"/>
        <v>0</v>
      </c>
      <c r="BC13" s="110">
        <v>0</v>
      </c>
      <c r="BD13" s="110">
        <v>0</v>
      </c>
      <c r="BE13" s="110">
        <f t="shared" si="17"/>
        <v>0</v>
      </c>
    </row>
    <row r="14" spans="1:57" s="112" customFormat="1" ht="12" customHeight="1">
      <c r="A14" s="108" t="s">
        <v>414</v>
      </c>
      <c r="B14" s="109" t="s">
        <v>719</v>
      </c>
      <c r="C14" s="108" t="s">
        <v>373</v>
      </c>
      <c r="D14" s="110">
        <f t="shared" si="0"/>
        <v>1501478</v>
      </c>
      <c r="E14" s="110">
        <f t="shared" si="1"/>
        <v>10113766</v>
      </c>
      <c r="F14" s="110">
        <f t="shared" si="2"/>
        <v>11615244</v>
      </c>
      <c r="G14" s="110">
        <f t="shared" si="3"/>
        <v>15780</v>
      </c>
      <c r="H14" s="110">
        <f t="shared" si="4"/>
        <v>2151856</v>
      </c>
      <c r="I14" s="110">
        <f t="shared" si="5"/>
        <v>2167636</v>
      </c>
      <c r="J14" s="113">
        <v>35</v>
      </c>
      <c r="K14" s="113">
        <v>35</v>
      </c>
      <c r="L14" s="110">
        <v>1308825</v>
      </c>
      <c r="M14" s="110">
        <v>9084024</v>
      </c>
      <c r="N14" s="110">
        <f t="shared" si="6"/>
        <v>10392849</v>
      </c>
      <c r="O14" s="110">
        <v>15780</v>
      </c>
      <c r="P14" s="110">
        <v>876304</v>
      </c>
      <c r="Q14" s="110">
        <f t="shared" si="7"/>
        <v>892084</v>
      </c>
      <c r="R14" s="113">
        <v>18</v>
      </c>
      <c r="S14" s="113">
        <v>18</v>
      </c>
      <c r="T14" s="110">
        <v>59359</v>
      </c>
      <c r="U14" s="110">
        <v>556060</v>
      </c>
      <c r="V14" s="110">
        <f t="shared" si="8"/>
        <v>615419</v>
      </c>
      <c r="W14" s="110">
        <v>0</v>
      </c>
      <c r="X14" s="110">
        <v>856599</v>
      </c>
      <c r="Y14" s="110">
        <f t="shared" si="9"/>
        <v>856599</v>
      </c>
      <c r="Z14" s="113">
        <v>7</v>
      </c>
      <c r="AA14" s="113">
        <v>7</v>
      </c>
      <c r="AB14" s="110">
        <v>133294</v>
      </c>
      <c r="AC14" s="110">
        <v>473682</v>
      </c>
      <c r="AD14" s="110">
        <f t="shared" si="10"/>
        <v>606976</v>
      </c>
      <c r="AE14" s="110">
        <v>0</v>
      </c>
      <c r="AF14" s="110">
        <v>327732</v>
      </c>
      <c r="AG14" s="110">
        <f t="shared" si="11"/>
        <v>327732</v>
      </c>
      <c r="AH14" s="113">
        <v>1</v>
      </c>
      <c r="AI14" s="113">
        <v>1</v>
      </c>
      <c r="AJ14" s="110">
        <v>0</v>
      </c>
      <c r="AK14" s="110">
        <v>0</v>
      </c>
      <c r="AL14" s="110">
        <f t="shared" si="12"/>
        <v>0</v>
      </c>
      <c r="AM14" s="110">
        <v>0</v>
      </c>
      <c r="AN14" s="110">
        <v>91221</v>
      </c>
      <c r="AO14" s="110">
        <f t="shared" si="13"/>
        <v>91221</v>
      </c>
      <c r="AP14" s="113">
        <v>0</v>
      </c>
      <c r="AQ14" s="113">
        <v>0</v>
      </c>
      <c r="AR14" s="110">
        <v>0</v>
      </c>
      <c r="AS14" s="110">
        <v>0</v>
      </c>
      <c r="AT14" s="110">
        <f t="shared" si="14"/>
        <v>0</v>
      </c>
      <c r="AU14" s="110">
        <v>0</v>
      </c>
      <c r="AV14" s="110">
        <v>0</v>
      </c>
      <c r="AW14" s="110">
        <f t="shared" si="15"/>
        <v>0</v>
      </c>
      <c r="AX14" s="113">
        <v>0</v>
      </c>
      <c r="AY14" s="113">
        <v>0</v>
      </c>
      <c r="AZ14" s="110">
        <v>0</v>
      </c>
      <c r="BA14" s="110">
        <v>0</v>
      </c>
      <c r="BB14" s="110">
        <f t="shared" si="16"/>
        <v>0</v>
      </c>
      <c r="BC14" s="110">
        <v>0</v>
      </c>
      <c r="BD14" s="110">
        <v>0</v>
      </c>
      <c r="BE14" s="110">
        <f t="shared" si="17"/>
        <v>0</v>
      </c>
    </row>
    <row r="15" spans="1:57" s="112" customFormat="1" ht="12" customHeight="1">
      <c r="A15" s="108" t="s">
        <v>422</v>
      </c>
      <c r="B15" s="109" t="s">
        <v>720</v>
      </c>
      <c r="C15" s="108" t="s">
        <v>423</v>
      </c>
      <c r="D15" s="110">
        <f t="shared" si="0"/>
        <v>1539654</v>
      </c>
      <c r="E15" s="110">
        <f t="shared" si="1"/>
        <v>3342351</v>
      </c>
      <c r="F15" s="110">
        <f t="shared" si="2"/>
        <v>4882005</v>
      </c>
      <c r="G15" s="110">
        <f t="shared" si="3"/>
        <v>48677</v>
      </c>
      <c r="H15" s="110">
        <f t="shared" si="4"/>
        <v>1438066</v>
      </c>
      <c r="I15" s="110">
        <f t="shared" si="5"/>
        <v>1486743</v>
      </c>
      <c r="J15" s="113">
        <v>20</v>
      </c>
      <c r="K15" s="113">
        <v>20</v>
      </c>
      <c r="L15" s="110">
        <v>1241474</v>
      </c>
      <c r="M15" s="110">
        <v>3190923</v>
      </c>
      <c r="N15" s="110">
        <f t="shared" si="6"/>
        <v>4432397</v>
      </c>
      <c r="O15" s="110">
        <v>48677</v>
      </c>
      <c r="P15" s="110">
        <v>1336831</v>
      </c>
      <c r="Q15" s="110">
        <f t="shared" si="7"/>
        <v>1385508</v>
      </c>
      <c r="R15" s="113">
        <v>4</v>
      </c>
      <c r="S15" s="113">
        <v>4</v>
      </c>
      <c r="T15" s="110">
        <v>298180</v>
      </c>
      <c r="U15" s="110">
        <v>151428</v>
      </c>
      <c r="V15" s="110">
        <f t="shared" si="8"/>
        <v>449608</v>
      </c>
      <c r="W15" s="110">
        <v>0</v>
      </c>
      <c r="X15" s="110">
        <v>101235</v>
      </c>
      <c r="Y15" s="110">
        <f t="shared" si="9"/>
        <v>101235</v>
      </c>
      <c r="Z15" s="113">
        <v>0</v>
      </c>
      <c r="AA15" s="113">
        <v>0</v>
      </c>
      <c r="AB15" s="110">
        <v>0</v>
      </c>
      <c r="AC15" s="110">
        <v>0</v>
      </c>
      <c r="AD15" s="110">
        <f t="shared" si="10"/>
        <v>0</v>
      </c>
      <c r="AE15" s="110">
        <v>0</v>
      </c>
      <c r="AF15" s="110">
        <v>0</v>
      </c>
      <c r="AG15" s="110">
        <f t="shared" si="11"/>
        <v>0</v>
      </c>
      <c r="AH15" s="113">
        <v>0</v>
      </c>
      <c r="AI15" s="113">
        <v>0</v>
      </c>
      <c r="AJ15" s="110">
        <v>0</v>
      </c>
      <c r="AK15" s="110">
        <v>0</v>
      </c>
      <c r="AL15" s="110">
        <f t="shared" si="12"/>
        <v>0</v>
      </c>
      <c r="AM15" s="110">
        <v>0</v>
      </c>
      <c r="AN15" s="110">
        <v>0</v>
      </c>
      <c r="AO15" s="110">
        <f t="shared" si="13"/>
        <v>0</v>
      </c>
      <c r="AP15" s="113">
        <v>0</v>
      </c>
      <c r="AQ15" s="113">
        <v>0</v>
      </c>
      <c r="AR15" s="110">
        <v>0</v>
      </c>
      <c r="AS15" s="110">
        <v>0</v>
      </c>
      <c r="AT15" s="110">
        <f t="shared" si="14"/>
        <v>0</v>
      </c>
      <c r="AU15" s="110">
        <v>0</v>
      </c>
      <c r="AV15" s="110">
        <v>0</v>
      </c>
      <c r="AW15" s="110">
        <f t="shared" si="15"/>
        <v>0</v>
      </c>
      <c r="AX15" s="113">
        <v>0</v>
      </c>
      <c r="AY15" s="113">
        <v>0</v>
      </c>
      <c r="AZ15" s="110">
        <v>0</v>
      </c>
      <c r="BA15" s="110">
        <v>0</v>
      </c>
      <c r="BB15" s="110">
        <f t="shared" si="16"/>
        <v>0</v>
      </c>
      <c r="BC15" s="110">
        <v>0</v>
      </c>
      <c r="BD15" s="110">
        <v>0</v>
      </c>
      <c r="BE15" s="110">
        <f t="shared" si="17"/>
        <v>0</v>
      </c>
    </row>
    <row r="16" spans="1:57" s="112" customFormat="1" ht="12" customHeight="1">
      <c r="A16" s="108" t="s">
        <v>428</v>
      </c>
      <c r="B16" s="109">
        <v>10000</v>
      </c>
      <c r="C16" s="108" t="s">
        <v>364</v>
      </c>
      <c r="D16" s="110">
        <f t="shared" si="0"/>
        <v>850893</v>
      </c>
      <c r="E16" s="110">
        <f t="shared" si="1"/>
        <v>3127309</v>
      </c>
      <c r="F16" s="110">
        <f t="shared" si="2"/>
        <v>3978202</v>
      </c>
      <c r="G16" s="110">
        <f t="shared" si="3"/>
        <v>7398</v>
      </c>
      <c r="H16" s="110">
        <f t="shared" si="4"/>
        <v>1038167</v>
      </c>
      <c r="I16" s="110">
        <f t="shared" si="5"/>
        <v>1045565</v>
      </c>
      <c r="J16" s="113">
        <v>27</v>
      </c>
      <c r="K16" s="113">
        <v>27</v>
      </c>
      <c r="L16" s="110">
        <v>850104</v>
      </c>
      <c r="M16" s="110">
        <v>2501639</v>
      </c>
      <c r="N16" s="110">
        <f t="shared" si="6"/>
        <v>3351743</v>
      </c>
      <c r="O16" s="110">
        <v>7398</v>
      </c>
      <c r="P16" s="110">
        <v>966500</v>
      </c>
      <c r="Q16" s="110">
        <f t="shared" si="7"/>
        <v>973898</v>
      </c>
      <c r="R16" s="113">
        <v>7</v>
      </c>
      <c r="S16" s="113">
        <v>7</v>
      </c>
      <c r="T16" s="110">
        <v>789</v>
      </c>
      <c r="U16" s="110">
        <v>594443</v>
      </c>
      <c r="V16" s="110">
        <f t="shared" si="8"/>
        <v>595232</v>
      </c>
      <c r="W16" s="110">
        <v>0</v>
      </c>
      <c r="X16" s="110">
        <v>71667</v>
      </c>
      <c r="Y16" s="110">
        <f t="shared" si="9"/>
        <v>71667</v>
      </c>
      <c r="Z16" s="113">
        <v>1</v>
      </c>
      <c r="AA16" s="113">
        <v>1</v>
      </c>
      <c r="AB16" s="110">
        <v>0</v>
      </c>
      <c r="AC16" s="110">
        <v>31227</v>
      </c>
      <c r="AD16" s="110">
        <f t="shared" si="10"/>
        <v>31227</v>
      </c>
      <c r="AE16" s="110">
        <v>0</v>
      </c>
      <c r="AF16" s="110">
        <v>0</v>
      </c>
      <c r="AG16" s="110">
        <f t="shared" si="11"/>
        <v>0</v>
      </c>
      <c r="AH16" s="113">
        <v>0</v>
      </c>
      <c r="AI16" s="113">
        <v>0</v>
      </c>
      <c r="AJ16" s="110">
        <v>0</v>
      </c>
      <c r="AK16" s="110">
        <v>0</v>
      </c>
      <c r="AL16" s="110">
        <f t="shared" si="12"/>
        <v>0</v>
      </c>
      <c r="AM16" s="110">
        <v>0</v>
      </c>
      <c r="AN16" s="110">
        <v>0</v>
      </c>
      <c r="AO16" s="110">
        <f t="shared" si="13"/>
        <v>0</v>
      </c>
      <c r="AP16" s="113">
        <v>0</v>
      </c>
      <c r="AQ16" s="113">
        <v>0</v>
      </c>
      <c r="AR16" s="110">
        <v>0</v>
      </c>
      <c r="AS16" s="110">
        <v>0</v>
      </c>
      <c r="AT16" s="110">
        <f t="shared" si="14"/>
        <v>0</v>
      </c>
      <c r="AU16" s="110">
        <v>0</v>
      </c>
      <c r="AV16" s="110">
        <v>0</v>
      </c>
      <c r="AW16" s="110">
        <f t="shared" si="15"/>
        <v>0</v>
      </c>
      <c r="AX16" s="113">
        <v>0</v>
      </c>
      <c r="AY16" s="113">
        <v>0</v>
      </c>
      <c r="AZ16" s="110">
        <v>0</v>
      </c>
      <c r="BA16" s="110">
        <v>0</v>
      </c>
      <c r="BB16" s="110">
        <f t="shared" si="16"/>
        <v>0</v>
      </c>
      <c r="BC16" s="110">
        <v>0</v>
      </c>
      <c r="BD16" s="110">
        <v>0</v>
      </c>
      <c r="BE16" s="110">
        <f t="shared" si="17"/>
        <v>0</v>
      </c>
    </row>
    <row r="17" spans="1:57" s="112" customFormat="1" ht="12" customHeight="1">
      <c r="A17" s="108" t="s">
        <v>435</v>
      </c>
      <c r="B17" s="109">
        <v>11000</v>
      </c>
      <c r="C17" s="108" t="s">
        <v>393</v>
      </c>
      <c r="D17" s="110">
        <f t="shared" si="0"/>
        <v>1729754</v>
      </c>
      <c r="E17" s="110">
        <f t="shared" si="1"/>
        <v>14428426</v>
      </c>
      <c r="F17" s="110">
        <f t="shared" si="2"/>
        <v>16158180</v>
      </c>
      <c r="G17" s="110">
        <f t="shared" si="3"/>
        <v>104505</v>
      </c>
      <c r="H17" s="110">
        <f t="shared" si="4"/>
        <v>2703149</v>
      </c>
      <c r="I17" s="110">
        <f t="shared" si="5"/>
        <v>2807654</v>
      </c>
      <c r="J17" s="113">
        <v>52</v>
      </c>
      <c r="K17" s="113">
        <v>52</v>
      </c>
      <c r="L17" s="110">
        <v>761102</v>
      </c>
      <c r="M17" s="110">
        <v>10711563</v>
      </c>
      <c r="N17" s="110">
        <f t="shared" si="6"/>
        <v>11472665</v>
      </c>
      <c r="O17" s="110">
        <v>103723</v>
      </c>
      <c r="P17" s="110">
        <v>2410789</v>
      </c>
      <c r="Q17" s="110">
        <f t="shared" si="7"/>
        <v>2514512</v>
      </c>
      <c r="R17" s="113">
        <v>21</v>
      </c>
      <c r="S17" s="113">
        <v>21</v>
      </c>
      <c r="T17" s="110">
        <v>908732</v>
      </c>
      <c r="U17" s="110">
        <v>3476912</v>
      </c>
      <c r="V17" s="110">
        <f t="shared" si="8"/>
        <v>4385644</v>
      </c>
      <c r="W17" s="110">
        <v>782</v>
      </c>
      <c r="X17" s="110">
        <v>292360</v>
      </c>
      <c r="Y17" s="110">
        <f t="shared" si="9"/>
        <v>293142</v>
      </c>
      <c r="Z17" s="113">
        <v>3</v>
      </c>
      <c r="AA17" s="113">
        <v>3</v>
      </c>
      <c r="AB17" s="110">
        <v>59920</v>
      </c>
      <c r="AC17" s="110">
        <v>239951</v>
      </c>
      <c r="AD17" s="110">
        <f t="shared" si="10"/>
        <v>299871</v>
      </c>
      <c r="AE17" s="110">
        <v>0</v>
      </c>
      <c r="AF17" s="110">
        <v>0</v>
      </c>
      <c r="AG17" s="110">
        <f t="shared" si="11"/>
        <v>0</v>
      </c>
      <c r="AH17" s="113">
        <v>0</v>
      </c>
      <c r="AI17" s="113">
        <v>0</v>
      </c>
      <c r="AJ17" s="110">
        <v>0</v>
      </c>
      <c r="AK17" s="110">
        <v>0</v>
      </c>
      <c r="AL17" s="110">
        <f t="shared" si="12"/>
        <v>0</v>
      </c>
      <c r="AM17" s="110">
        <v>0</v>
      </c>
      <c r="AN17" s="110">
        <v>0</v>
      </c>
      <c r="AO17" s="110">
        <f t="shared" si="13"/>
        <v>0</v>
      </c>
      <c r="AP17" s="113">
        <v>0</v>
      </c>
      <c r="AQ17" s="113">
        <v>0</v>
      </c>
      <c r="AR17" s="110">
        <v>0</v>
      </c>
      <c r="AS17" s="110">
        <v>0</v>
      </c>
      <c r="AT17" s="110">
        <f t="shared" si="14"/>
        <v>0</v>
      </c>
      <c r="AU17" s="110">
        <v>0</v>
      </c>
      <c r="AV17" s="110">
        <v>0</v>
      </c>
      <c r="AW17" s="110">
        <f t="shared" si="15"/>
        <v>0</v>
      </c>
      <c r="AX17" s="113">
        <v>0</v>
      </c>
      <c r="AY17" s="113">
        <v>0</v>
      </c>
      <c r="AZ17" s="110">
        <v>0</v>
      </c>
      <c r="BA17" s="110">
        <v>0</v>
      </c>
      <c r="BB17" s="110">
        <f t="shared" si="16"/>
        <v>0</v>
      </c>
      <c r="BC17" s="110">
        <v>0</v>
      </c>
      <c r="BD17" s="110">
        <v>0</v>
      </c>
      <c r="BE17" s="110">
        <f t="shared" si="17"/>
        <v>0</v>
      </c>
    </row>
    <row r="18" spans="1:57" s="112" customFormat="1" ht="12" customHeight="1">
      <c r="A18" s="108" t="s">
        <v>446</v>
      </c>
      <c r="B18" s="109">
        <v>12000</v>
      </c>
      <c r="C18" s="108" t="s">
        <v>447</v>
      </c>
      <c r="D18" s="110">
        <f t="shared" si="0"/>
        <v>197269</v>
      </c>
      <c r="E18" s="110">
        <f t="shared" si="1"/>
        <v>7015913</v>
      </c>
      <c r="F18" s="110">
        <f t="shared" si="2"/>
        <v>7213182</v>
      </c>
      <c r="G18" s="110">
        <f t="shared" si="3"/>
        <v>143304</v>
      </c>
      <c r="H18" s="110">
        <f t="shared" si="4"/>
        <v>1423800</v>
      </c>
      <c r="I18" s="110">
        <f t="shared" si="5"/>
        <v>1567104</v>
      </c>
      <c r="J18" s="113">
        <v>36</v>
      </c>
      <c r="K18" s="113">
        <v>36</v>
      </c>
      <c r="L18" s="110">
        <v>194769</v>
      </c>
      <c r="M18" s="110">
        <v>6015583</v>
      </c>
      <c r="N18" s="110">
        <f t="shared" si="6"/>
        <v>6210352</v>
      </c>
      <c r="O18" s="110">
        <v>143304</v>
      </c>
      <c r="P18" s="110">
        <v>1038108</v>
      </c>
      <c r="Q18" s="110">
        <f t="shared" si="7"/>
        <v>1181412</v>
      </c>
      <c r="R18" s="113">
        <v>15</v>
      </c>
      <c r="S18" s="113">
        <v>15</v>
      </c>
      <c r="T18" s="110">
        <v>2500</v>
      </c>
      <c r="U18" s="110">
        <v>702925</v>
      </c>
      <c r="V18" s="110">
        <f t="shared" si="8"/>
        <v>705425</v>
      </c>
      <c r="W18" s="110">
        <v>0</v>
      </c>
      <c r="X18" s="110">
        <v>358644</v>
      </c>
      <c r="Y18" s="110">
        <f t="shared" si="9"/>
        <v>358644</v>
      </c>
      <c r="Z18" s="113">
        <v>2</v>
      </c>
      <c r="AA18" s="113">
        <v>2</v>
      </c>
      <c r="AB18" s="110">
        <v>0</v>
      </c>
      <c r="AC18" s="110">
        <v>297405</v>
      </c>
      <c r="AD18" s="110">
        <f t="shared" si="10"/>
        <v>297405</v>
      </c>
      <c r="AE18" s="110">
        <v>0</v>
      </c>
      <c r="AF18" s="110">
        <v>12883</v>
      </c>
      <c r="AG18" s="110">
        <f t="shared" si="11"/>
        <v>12883</v>
      </c>
      <c r="AH18" s="113">
        <v>1</v>
      </c>
      <c r="AI18" s="113">
        <v>1</v>
      </c>
      <c r="AJ18" s="110">
        <v>0</v>
      </c>
      <c r="AK18" s="110">
        <v>0</v>
      </c>
      <c r="AL18" s="110">
        <f t="shared" si="12"/>
        <v>0</v>
      </c>
      <c r="AM18" s="110">
        <v>0</v>
      </c>
      <c r="AN18" s="110">
        <v>14165</v>
      </c>
      <c r="AO18" s="110">
        <f t="shared" si="13"/>
        <v>14165</v>
      </c>
      <c r="AP18" s="113">
        <v>0</v>
      </c>
      <c r="AQ18" s="113">
        <v>0</v>
      </c>
      <c r="AR18" s="110">
        <v>0</v>
      </c>
      <c r="AS18" s="110">
        <v>0</v>
      </c>
      <c r="AT18" s="110">
        <f t="shared" si="14"/>
        <v>0</v>
      </c>
      <c r="AU18" s="110">
        <v>0</v>
      </c>
      <c r="AV18" s="110">
        <v>0</v>
      </c>
      <c r="AW18" s="110">
        <f t="shared" si="15"/>
        <v>0</v>
      </c>
      <c r="AX18" s="113">
        <v>0</v>
      </c>
      <c r="AY18" s="113">
        <v>0</v>
      </c>
      <c r="AZ18" s="110">
        <v>0</v>
      </c>
      <c r="BA18" s="110">
        <v>0</v>
      </c>
      <c r="BB18" s="110">
        <f t="shared" si="16"/>
        <v>0</v>
      </c>
      <c r="BC18" s="110">
        <v>0</v>
      </c>
      <c r="BD18" s="110">
        <v>0</v>
      </c>
      <c r="BE18" s="110">
        <f t="shared" si="17"/>
        <v>0</v>
      </c>
    </row>
    <row r="19" spans="1:57" s="112" customFormat="1" ht="12" customHeight="1">
      <c r="A19" s="108" t="s">
        <v>452</v>
      </c>
      <c r="B19" s="109">
        <v>13000</v>
      </c>
      <c r="C19" s="108" t="s">
        <v>364</v>
      </c>
      <c r="D19" s="110">
        <f t="shared" si="0"/>
        <v>3784578</v>
      </c>
      <c r="E19" s="110">
        <f t="shared" si="1"/>
        <v>40915938</v>
      </c>
      <c r="F19" s="110">
        <f t="shared" si="2"/>
        <v>44700516</v>
      </c>
      <c r="G19" s="110">
        <f t="shared" si="3"/>
        <v>108839</v>
      </c>
      <c r="H19" s="110">
        <f t="shared" si="4"/>
        <v>432748</v>
      </c>
      <c r="I19" s="110">
        <f t="shared" si="5"/>
        <v>541587</v>
      </c>
      <c r="J19" s="113">
        <v>61</v>
      </c>
      <c r="K19" s="113">
        <v>61</v>
      </c>
      <c r="L19" s="110">
        <v>3640420</v>
      </c>
      <c r="M19" s="110">
        <v>35135761</v>
      </c>
      <c r="N19" s="110">
        <f t="shared" si="6"/>
        <v>38776181</v>
      </c>
      <c r="O19" s="110">
        <v>108839</v>
      </c>
      <c r="P19" s="110">
        <v>414412</v>
      </c>
      <c r="Q19" s="110">
        <f t="shared" si="7"/>
        <v>523251</v>
      </c>
      <c r="R19" s="113">
        <v>22</v>
      </c>
      <c r="S19" s="113">
        <v>22</v>
      </c>
      <c r="T19" s="110">
        <v>144158</v>
      </c>
      <c r="U19" s="110">
        <v>5780177</v>
      </c>
      <c r="V19" s="110">
        <f t="shared" si="8"/>
        <v>5924335</v>
      </c>
      <c r="W19" s="110">
        <v>0</v>
      </c>
      <c r="X19" s="110">
        <v>18336</v>
      </c>
      <c r="Y19" s="110">
        <f t="shared" si="9"/>
        <v>18336</v>
      </c>
      <c r="Z19" s="113">
        <v>0</v>
      </c>
      <c r="AA19" s="113">
        <v>0</v>
      </c>
      <c r="AB19" s="110">
        <v>0</v>
      </c>
      <c r="AC19" s="110">
        <v>0</v>
      </c>
      <c r="AD19" s="110">
        <f t="shared" si="10"/>
        <v>0</v>
      </c>
      <c r="AE19" s="110">
        <v>0</v>
      </c>
      <c r="AF19" s="110">
        <v>0</v>
      </c>
      <c r="AG19" s="110">
        <f t="shared" si="11"/>
        <v>0</v>
      </c>
      <c r="AH19" s="113">
        <v>0</v>
      </c>
      <c r="AI19" s="113">
        <v>0</v>
      </c>
      <c r="AJ19" s="110">
        <v>0</v>
      </c>
      <c r="AK19" s="110">
        <v>0</v>
      </c>
      <c r="AL19" s="110">
        <f t="shared" si="12"/>
        <v>0</v>
      </c>
      <c r="AM19" s="110">
        <v>0</v>
      </c>
      <c r="AN19" s="110">
        <v>0</v>
      </c>
      <c r="AO19" s="110">
        <f t="shared" si="13"/>
        <v>0</v>
      </c>
      <c r="AP19" s="113">
        <v>0</v>
      </c>
      <c r="AQ19" s="113">
        <v>0</v>
      </c>
      <c r="AR19" s="110">
        <v>0</v>
      </c>
      <c r="AS19" s="110">
        <v>0</v>
      </c>
      <c r="AT19" s="110">
        <f t="shared" si="14"/>
        <v>0</v>
      </c>
      <c r="AU19" s="110">
        <v>0</v>
      </c>
      <c r="AV19" s="110">
        <v>0</v>
      </c>
      <c r="AW19" s="110">
        <f t="shared" si="15"/>
        <v>0</v>
      </c>
      <c r="AX19" s="113">
        <v>0</v>
      </c>
      <c r="AY19" s="113">
        <v>0</v>
      </c>
      <c r="AZ19" s="110">
        <v>0</v>
      </c>
      <c r="BA19" s="110">
        <v>0</v>
      </c>
      <c r="BB19" s="110">
        <f t="shared" si="16"/>
        <v>0</v>
      </c>
      <c r="BC19" s="110">
        <v>0</v>
      </c>
      <c r="BD19" s="110">
        <v>0</v>
      </c>
      <c r="BE19" s="110">
        <f t="shared" si="17"/>
        <v>0</v>
      </c>
    </row>
    <row r="20" spans="1:57" s="112" customFormat="1" ht="12" customHeight="1">
      <c r="A20" s="108" t="s">
        <v>341</v>
      </c>
      <c r="B20" s="109">
        <v>14000</v>
      </c>
      <c r="C20" s="108" t="s">
        <v>326</v>
      </c>
      <c r="D20" s="110">
        <f t="shared" si="0"/>
        <v>285947</v>
      </c>
      <c r="E20" s="110">
        <f t="shared" si="1"/>
        <v>3634099</v>
      </c>
      <c r="F20" s="110">
        <f t="shared" si="2"/>
        <v>3920046</v>
      </c>
      <c r="G20" s="110">
        <f t="shared" si="3"/>
        <v>4941</v>
      </c>
      <c r="H20" s="110">
        <f t="shared" si="4"/>
        <v>108428</v>
      </c>
      <c r="I20" s="110">
        <f t="shared" si="5"/>
        <v>113369</v>
      </c>
      <c r="J20" s="113">
        <v>13</v>
      </c>
      <c r="K20" s="113">
        <v>13</v>
      </c>
      <c r="L20" s="110">
        <v>285947</v>
      </c>
      <c r="M20" s="110">
        <v>3459929</v>
      </c>
      <c r="N20" s="110">
        <f t="shared" si="6"/>
        <v>3745876</v>
      </c>
      <c r="O20" s="110">
        <v>3493</v>
      </c>
      <c r="P20" s="110">
        <v>83506</v>
      </c>
      <c r="Q20" s="110">
        <f t="shared" si="7"/>
        <v>86999</v>
      </c>
      <c r="R20" s="113">
        <v>5</v>
      </c>
      <c r="S20" s="113">
        <v>5</v>
      </c>
      <c r="T20" s="110">
        <v>0</v>
      </c>
      <c r="U20" s="110">
        <v>174170</v>
      </c>
      <c r="V20" s="110">
        <f t="shared" si="8"/>
        <v>174170</v>
      </c>
      <c r="W20" s="110">
        <v>1448</v>
      </c>
      <c r="X20" s="110">
        <v>24922</v>
      </c>
      <c r="Y20" s="110">
        <f t="shared" si="9"/>
        <v>26370</v>
      </c>
      <c r="Z20" s="113">
        <v>0</v>
      </c>
      <c r="AA20" s="113">
        <v>0</v>
      </c>
      <c r="AB20" s="110">
        <v>0</v>
      </c>
      <c r="AC20" s="110">
        <v>0</v>
      </c>
      <c r="AD20" s="110">
        <f t="shared" si="10"/>
        <v>0</v>
      </c>
      <c r="AE20" s="110">
        <v>0</v>
      </c>
      <c r="AF20" s="110">
        <v>0</v>
      </c>
      <c r="AG20" s="110">
        <f t="shared" si="11"/>
        <v>0</v>
      </c>
      <c r="AH20" s="113">
        <v>0</v>
      </c>
      <c r="AI20" s="113">
        <v>0</v>
      </c>
      <c r="AJ20" s="110">
        <v>0</v>
      </c>
      <c r="AK20" s="110">
        <v>0</v>
      </c>
      <c r="AL20" s="110">
        <f t="shared" si="12"/>
        <v>0</v>
      </c>
      <c r="AM20" s="110">
        <v>0</v>
      </c>
      <c r="AN20" s="110">
        <v>0</v>
      </c>
      <c r="AO20" s="110">
        <f t="shared" si="13"/>
        <v>0</v>
      </c>
      <c r="AP20" s="113">
        <v>0</v>
      </c>
      <c r="AQ20" s="113">
        <v>0</v>
      </c>
      <c r="AR20" s="110">
        <v>0</v>
      </c>
      <c r="AS20" s="110">
        <v>0</v>
      </c>
      <c r="AT20" s="110">
        <f t="shared" si="14"/>
        <v>0</v>
      </c>
      <c r="AU20" s="110">
        <v>0</v>
      </c>
      <c r="AV20" s="110">
        <v>0</v>
      </c>
      <c r="AW20" s="110">
        <f t="shared" si="15"/>
        <v>0</v>
      </c>
      <c r="AX20" s="113">
        <v>0</v>
      </c>
      <c r="AY20" s="113">
        <v>0</v>
      </c>
      <c r="AZ20" s="110">
        <v>0</v>
      </c>
      <c r="BA20" s="110">
        <v>0</v>
      </c>
      <c r="BB20" s="110">
        <f t="shared" si="16"/>
        <v>0</v>
      </c>
      <c r="BC20" s="110">
        <v>0</v>
      </c>
      <c r="BD20" s="110">
        <v>0</v>
      </c>
      <c r="BE20" s="110">
        <f t="shared" si="17"/>
        <v>0</v>
      </c>
    </row>
    <row r="21" spans="1:57" s="112" customFormat="1" ht="12" customHeight="1">
      <c r="A21" s="108" t="s">
        <v>462</v>
      </c>
      <c r="B21" s="109">
        <v>15000</v>
      </c>
      <c r="C21" s="108" t="s">
        <v>463</v>
      </c>
      <c r="D21" s="110">
        <f t="shared" si="0"/>
        <v>11182</v>
      </c>
      <c r="E21" s="110">
        <f t="shared" si="1"/>
        <v>2356044</v>
      </c>
      <c r="F21" s="110">
        <f t="shared" si="2"/>
        <v>2367226</v>
      </c>
      <c r="G21" s="110">
        <f t="shared" si="3"/>
        <v>17999</v>
      </c>
      <c r="H21" s="110">
        <f t="shared" si="4"/>
        <v>369265</v>
      </c>
      <c r="I21" s="110">
        <f t="shared" si="5"/>
        <v>387264</v>
      </c>
      <c r="J21" s="113">
        <v>15</v>
      </c>
      <c r="K21" s="113">
        <v>15</v>
      </c>
      <c r="L21" s="110">
        <v>11182</v>
      </c>
      <c r="M21" s="110">
        <v>2306370</v>
      </c>
      <c r="N21" s="110">
        <f t="shared" si="6"/>
        <v>2317552</v>
      </c>
      <c r="O21" s="110">
        <v>17999</v>
      </c>
      <c r="P21" s="110">
        <v>279387</v>
      </c>
      <c r="Q21" s="110">
        <f t="shared" si="7"/>
        <v>297386</v>
      </c>
      <c r="R21" s="113">
        <v>2</v>
      </c>
      <c r="S21" s="113">
        <v>2</v>
      </c>
      <c r="T21" s="110">
        <v>0</v>
      </c>
      <c r="U21" s="110">
        <v>49674</v>
      </c>
      <c r="V21" s="110">
        <f t="shared" si="8"/>
        <v>49674</v>
      </c>
      <c r="W21" s="110">
        <v>0</v>
      </c>
      <c r="X21" s="110">
        <v>89878</v>
      </c>
      <c r="Y21" s="110">
        <f t="shared" si="9"/>
        <v>89878</v>
      </c>
      <c r="Z21" s="113">
        <v>0</v>
      </c>
      <c r="AA21" s="113">
        <v>0</v>
      </c>
      <c r="AB21" s="110">
        <v>0</v>
      </c>
      <c r="AC21" s="110">
        <v>0</v>
      </c>
      <c r="AD21" s="110">
        <f t="shared" si="10"/>
        <v>0</v>
      </c>
      <c r="AE21" s="110">
        <v>0</v>
      </c>
      <c r="AF21" s="110">
        <v>0</v>
      </c>
      <c r="AG21" s="110">
        <f t="shared" si="11"/>
        <v>0</v>
      </c>
      <c r="AH21" s="113">
        <v>0</v>
      </c>
      <c r="AI21" s="113">
        <v>0</v>
      </c>
      <c r="AJ21" s="110">
        <v>0</v>
      </c>
      <c r="AK21" s="110">
        <v>0</v>
      </c>
      <c r="AL21" s="110">
        <f t="shared" si="12"/>
        <v>0</v>
      </c>
      <c r="AM21" s="110">
        <v>0</v>
      </c>
      <c r="AN21" s="110">
        <v>0</v>
      </c>
      <c r="AO21" s="110">
        <f t="shared" si="13"/>
        <v>0</v>
      </c>
      <c r="AP21" s="113">
        <v>0</v>
      </c>
      <c r="AQ21" s="113">
        <v>0</v>
      </c>
      <c r="AR21" s="110">
        <v>0</v>
      </c>
      <c r="AS21" s="110">
        <v>0</v>
      </c>
      <c r="AT21" s="110">
        <f t="shared" si="14"/>
        <v>0</v>
      </c>
      <c r="AU21" s="110">
        <v>0</v>
      </c>
      <c r="AV21" s="110">
        <v>0</v>
      </c>
      <c r="AW21" s="110">
        <f t="shared" si="15"/>
        <v>0</v>
      </c>
      <c r="AX21" s="113">
        <v>0</v>
      </c>
      <c r="AY21" s="113">
        <v>0</v>
      </c>
      <c r="AZ21" s="110">
        <v>0</v>
      </c>
      <c r="BA21" s="110">
        <v>0</v>
      </c>
      <c r="BB21" s="110">
        <f t="shared" si="16"/>
        <v>0</v>
      </c>
      <c r="BC21" s="110">
        <v>0</v>
      </c>
      <c r="BD21" s="110">
        <v>0</v>
      </c>
      <c r="BE21" s="110">
        <f t="shared" si="17"/>
        <v>0</v>
      </c>
    </row>
    <row r="22" spans="1:57" s="112" customFormat="1" ht="12" customHeight="1">
      <c r="A22" s="108" t="s">
        <v>473</v>
      </c>
      <c r="B22" s="109">
        <v>16000</v>
      </c>
      <c r="C22" s="108" t="s">
        <v>364</v>
      </c>
      <c r="D22" s="110">
        <f t="shared" si="0"/>
        <v>0</v>
      </c>
      <c r="E22" s="110">
        <f t="shared" si="1"/>
        <v>1941316</v>
      </c>
      <c r="F22" s="110">
        <f t="shared" si="2"/>
        <v>1941316</v>
      </c>
      <c r="G22" s="110">
        <f t="shared" si="3"/>
        <v>0</v>
      </c>
      <c r="H22" s="110">
        <f t="shared" si="4"/>
        <v>383278</v>
      </c>
      <c r="I22" s="110">
        <f t="shared" si="5"/>
        <v>383278</v>
      </c>
      <c r="J22" s="113">
        <v>14</v>
      </c>
      <c r="K22" s="113">
        <v>14</v>
      </c>
      <c r="L22" s="110">
        <v>0</v>
      </c>
      <c r="M22" s="110">
        <v>1941316</v>
      </c>
      <c r="N22" s="110">
        <f t="shared" si="6"/>
        <v>1941316</v>
      </c>
      <c r="O22" s="110">
        <v>0</v>
      </c>
      <c r="P22" s="110">
        <v>197078</v>
      </c>
      <c r="Q22" s="110">
        <f t="shared" si="7"/>
        <v>197078</v>
      </c>
      <c r="R22" s="113">
        <v>4</v>
      </c>
      <c r="S22" s="113">
        <v>4</v>
      </c>
      <c r="T22" s="110">
        <v>0</v>
      </c>
      <c r="U22" s="110">
        <v>0</v>
      </c>
      <c r="V22" s="110">
        <f t="shared" si="8"/>
        <v>0</v>
      </c>
      <c r="W22" s="110">
        <v>0</v>
      </c>
      <c r="X22" s="110">
        <v>186200</v>
      </c>
      <c r="Y22" s="110">
        <f t="shared" si="9"/>
        <v>186200</v>
      </c>
      <c r="Z22" s="113">
        <v>0</v>
      </c>
      <c r="AA22" s="113">
        <v>0</v>
      </c>
      <c r="AB22" s="110">
        <v>0</v>
      </c>
      <c r="AC22" s="110">
        <v>0</v>
      </c>
      <c r="AD22" s="110">
        <f t="shared" si="10"/>
        <v>0</v>
      </c>
      <c r="AE22" s="110">
        <v>0</v>
      </c>
      <c r="AF22" s="110">
        <v>0</v>
      </c>
      <c r="AG22" s="110">
        <f t="shared" si="11"/>
        <v>0</v>
      </c>
      <c r="AH22" s="113">
        <v>0</v>
      </c>
      <c r="AI22" s="113">
        <v>0</v>
      </c>
      <c r="AJ22" s="110">
        <v>0</v>
      </c>
      <c r="AK22" s="110">
        <v>0</v>
      </c>
      <c r="AL22" s="110">
        <f t="shared" si="12"/>
        <v>0</v>
      </c>
      <c r="AM22" s="110">
        <v>0</v>
      </c>
      <c r="AN22" s="110">
        <v>0</v>
      </c>
      <c r="AO22" s="110">
        <f t="shared" si="13"/>
        <v>0</v>
      </c>
      <c r="AP22" s="113">
        <v>0</v>
      </c>
      <c r="AQ22" s="113">
        <v>0</v>
      </c>
      <c r="AR22" s="110">
        <v>0</v>
      </c>
      <c r="AS22" s="110">
        <v>0</v>
      </c>
      <c r="AT22" s="110">
        <f t="shared" si="14"/>
        <v>0</v>
      </c>
      <c r="AU22" s="110">
        <v>0</v>
      </c>
      <c r="AV22" s="110">
        <v>0</v>
      </c>
      <c r="AW22" s="110">
        <f t="shared" si="15"/>
        <v>0</v>
      </c>
      <c r="AX22" s="113">
        <v>0</v>
      </c>
      <c r="AY22" s="113">
        <v>0</v>
      </c>
      <c r="AZ22" s="110">
        <v>0</v>
      </c>
      <c r="BA22" s="110">
        <v>0</v>
      </c>
      <c r="BB22" s="110">
        <f t="shared" si="16"/>
        <v>0</v>
      </c>
      <c r="BC22" s="110">
        <v>0</v>
      </c>
      <c r="BD22" s="110">
        <v>0</v>
      </c>
      <c r="BE22" s="110">
        <f t="shared" si="17"/>
        <v>0</v>
      </c>
    </row>
    <row r="23" spans="1:57" s="112" customFormat="1" ht="12" customHeight="1">
      <c r="A23" s="108" t="s">
        <v>480</v>
      </c>
      <c r="B23" s="109">
        <v>17000</v>
      </c>
      <c r="C23" s="108" t="s">
        <v>481</v>
      </c>
      <c r="D23" s="110">
        <f t="shared" si="0"/>
        <v>603793</v>
      </c>
      <c r="E23" s="110">
        <f t="shared" si="1"/>
        <v>3326761</v>
      </c>
      <c r="F23" s="110">
        <f t="shared" si="2"/>
        <v>3930554</v>
      </c>
      <c r="G23" s="110">
        <f t="shared" si="3"/>
        <v>3998</v>
      </c>
      <c r="H23" s="110">
        <f t="shared" si="4"/>
        <v>450467</v>
      </c>
      <c r="I23" s="110">
        <f t="shared" si="5"/>
        <v>454465</v>
      </c>
      <c r="J23" s="113">
        <v>18</v>
      </c>
      <c r="K23" s="113">
        <v>18</v>
      </c>
      <c r="L23" s="110">
        <v>599683</v>
      </c>
      <c r="M23" s="110">
        <v>2792173</v>
      </c>
      <c r="N23" s="110">
        <f t="shared" si="6"/>
        <v>3391856</v>
      </c>
      <c r="O23" s="110">
        <v>3998</v>
      </c>
      <c r="P23" s="110">
        <v>378719</v>
      </c>
      <c r="Q23" s="110">
        <f t="shared" si="7"/>
        <v>382717</v>
      </c>
      <c r="R23" s="113">
        <v>13</v>
      </c>
      <c r="S23" s="113">
        <v>13</v>
      </c>
      <c r="T23" s="110">
        <v>4110</v>
      </c>
      <c r="U23" s="110">
        <v>534588</v>
      </c>
      <c r="V23" s="110">
        <f t="shared" si="8"/>
        <v>538698</v>
      </c>
      <c r="W23" s="110">
        <v>0</v>
      </c>
      <c r="X23" s="110">
        <v>71748</v>
      </c>
      <c r="Y23" s="110">
        <f t="shared" si="9"/>
        <v>71748</v>
      </c>
      <c r="Z23" s="113">
        <v>0</v>
      </c>
      <c r="AA23" s="113">
        <v>0</v>
      </c>
      <c r="AB23" s="110">
        <v>0</v>
      </c>
      <c r="AC23" s="110">
        <v>0</v>
      </c>
      <c r="AD23" s="110">
        <f t="shared" si="10"/>
        <v>0</v>
      </c>
      <c r="AE23" s="110">
        <v>0</v>
      </c>
      <c r="AF23" s="110">
        <v>0</v>
      </c>
      <c r="AG23" s="110">
        <f t="shared" si="11"/>
        <v>0</v>
      </c>
      <c r="AH23" s="113">
        <v>0</v>
      </c>
      <c r="AI23" s="113">
        <v>0</v>
      </c>
      <c r="AJ23" s="110">
        <v>0</v>
      </c>
      <c r="AK23" s="110">
        <v>0</v>
      </c>
      <c r="AL23" s="110">
        <f t="shared" si="12"/>
        <v>0</v>
      </c>
      <c r="AM23" s="110">
        <v>0</v>
      </c>
      <c r="AN23" s="110">
        <v>0</v>
      </c>
      <c r="AO23" s="110">
        <f t="shared" si="13"/>
        <v>0</v>
      </c>
      <c r="AP23" s="113">
        <v>0</v>
      </c>
      <c r="AQ23" s="113">
        <v>0</v>
      </c>
      <c r="AR23" s="110">
        <v>0</v>
      </c>
      <c r="AS23" s="110">
        <v>0</v>
      </c>
      <c r="AT23" s="110">
        <f t="shared" si="14"/>
        <v>0</v>
      </c>
      <c r="AU23" s="110">
        <v>0</v>
      </c>
      <c r="AV23" s="110">
        <v>0</v>
      </c>
      <c r="AW23" s="110">
        <f t="shared" si="15"/>
        <v>0</v>
      </c>
      <c r="AX23" s="113">
        <v>0</v>
      </c>
      <c r="AY23" s="113">
        <v>0</v>
      </c>
      <c r="AZ23" s="110">
        <v>0</v>
      </c>
      <c r="BA23" s="110">
        <v>0</v>
      </c>
      <c r="BB23" s="110">
        <f t="shared" si="16"/>
        <v>0</v>
      </c>
      <c r="BC23" s="110">
        <v>0</v>
      </c>
      <c r="BD23" s="110">
        <v>0</v>
      </c>
      <c r="BE23" s="110">
        <f t="shared" si="17"/>
        <v>0</v>
      </c>
    </row>
    <row r="24" spans="1:57" s="112" customFormat="1" ht="12" customHeight="1">
      <c r="A24" s="108" t="s">
        <v>490</v>
      </c>
      <c r="B24" s="109">
        <v>18000</v>
      </c>
      <c r="C24" s="108" t="s">
        <v>491</v>
      </c>
      <c r="D24" s="110">
        <f t="shared" si="0"/>
        <v>77384</v>
      </c>
      <c r="E24" s="110">
        <f t="shared" si="1"/>
        <v>3210839</v>
      </c>
      <c r="F24" s="110">
        <f t="shared" si="2"/>
        <v>3288223</v>
      </c>
      <c r="G24" s="110">
        <f t="shared" si="3"/>
        <v>0</v>
      </c>
      <c r="H24" s="110">
        <f t="shared" si="4"/>
        <v>501690</v>
      </c>
      <c r="I24" s="110">
        <f t="shared" si="5"/>
        <v>501690</v>
      </c>
      <c r="J24" s="113">
        <v>13</v>
      </c>
      <c r="K24" s="113">
        <v>13</v>
      </c>
      <c r="L24" s="110">
        <v>77384</v>
      </c>
      <c r="M24" s="110">
        <v>3179265</v>
      </c>
      <c r="N24" s="110">
        <f t="shared" si="6"/>
        <v>3256649</v>
      </c>
      <c r="O24" s="110">
        <v>0</v>
      </c>
      <c r="P24" s="110">
        <v>359586</v>
      </c>
      <c r="Q24" s="110">
        <f t="shared" si="7"/>
        <v>359586</v>
      </c>
      <c r="R24" s="113">
        <v>6</v>
      </c>
      <c r="S24" s="113">
        <v>6</v>
      </c>
      <c r="T24" s="110">
        <v>0</v>
      </c>
      <c r="U24" s="110">
        <v>31574</v>
      </c>
      <c r="V24" s="110">
        <f t="shared" si="8"/>
        <v>31574</v>
      </c>
      <c r="W24" s="110">
        <v>0</v>
      </c>
      <c r="X24" s="110">
        <v>142104</v>
      </c>
      <c r="Y24" s="110">
        <f t="shared" si="9"/>
        <v>142104</v>
      </c>
      <c r="Z24" s="113">
        <v>0</v>
      </c>
      <c r="AA24" s="113">
        <v>0</v>
      </c>
      <c r="AB24" s="110">
        <v>0</v>
      </c>
      <c r="AC24" s="110">
        <v>0</v>
      </c>
      <c r="AD24" s="110">
        <f t="shared" si="10"/>
        <v>0</v>
      </c>
      <c r="AE24" s="110">
        <v>0</v>
      </c>
      <c r="AF24" s="110">
        <v>0</v>
      </c>
      <c r="AG24" s="110">
        <f t="shared" si="11"/>
        <v>0</v>
      </c>
      <c r="AH24" s="113">
        <v>0</v>
      </c>
      <c r="AI24" s="113">
        <v>0</v>
      </c>
      <c r="AJ24" s="110">
        <v>0</v>
      </c>
      <c r="AK24" s="110">
        <v>0</v>
      </c>
      <c r="AL24" s="110">
        <f t="shared" si="12"/>
        <v>0</v>
      </c>
      <c r="AM24" s="110">
        <v>0</v>
      </c>
      <c r="AN24" s="110">
        <v>0</v>
      </c>
      <c r="AO24" s="110">
        <f t="shared" si="13"/>
        <v>0</v>
      </c>
      <c r="AP24" s="113">
        <v>0</v>
      </c>
      <c r="AQ24" s="113">
        <v>0</v>
      </c>
      <c r="AR24" s="110">
        <v>0</v>
      </c>
      <c r="AS24" s="110">
        <v>0</v>
      </c>
      <c r="AT24" s="110">
        <f t="shared" si="14"/>
        <v>0</v>
      </c>
      <c r="AU24" s="110">
        <v>0</v>
      </c>
      <c r="AV24" s="110">
        <v>0</v>
      </c>
      <c r="AW24" s="110">
        <f t="shared" si="15"/>
        <v>0</v>
      </c>
      <c r="AX24" s="113">
        <v>0</v>
      </c>
      <c r="AY24" s="113">
        <v>0</v>
      </c>
      <c r="AZ24" s="110">
        <v>0</v>
      </c>
      <c r="BA24" s="110">
        <v>0</v>
      </c>
      <c r="BB24" s="110">
        <f t="shared" si="16"/>
        <v>0</v>
      </c>
      <c r="BC24" s="110">
        <v>0</v>
      </c>
      <c r="BD24" s="110">
        <v>0</v>
      </c>
      <c r="BE24" s="110">
        <f t="shared" si="17"/>
        <v>0</v>
      </c>
    </row>
    <row r="25" spans="1:57" s="112" customFormat="1" ht="12" customHeight="1">
      <c r="A25" s="108" t="s">
        <v>500</v>
      </c>
      <c r="B25" s="109">
        <v>19000</v>
      </c>
      <c r="C25" s="108" t="s">
        <v>447</v>
      </c>
      <c r="D25" s="110">
        <f t="shared" si="0"/>
        <v>2243856</v>
      </c>
      <c r="E25" s="110">
        <f t="shared" si="1"/>
        <v>2720768</v>
      </c>
      <c r="F25" s="110">
        <f t="shared" si="2"/>
        <v>4964624</v>
      </c>
      <c r="G25" s="110">
        <f t="shared" si="3"/>
        <v>24357</v>
      </c>
      <c r="H25" s="110">
        <f t="shared" si="4"/>
        <v>574513</v>
      </c>
      <c r="I25" s="110">
        <f t="shared" si="5"/>
        <v>598870</v>
      </c>
      <c r="J25" s="113">
        <v>27</v>
      </c>
      <c r="K25" s="113">
        <v>27</v>
      </c>
      <c r="L25" s="110">
        <v>510285</v>
      </c>
      <c r="M25" s="110">
        <v>1730481</v>
      </c>
      <c r="N25" s="110">
        <f t="shared" si="6"/>
        <v>2240766</v>
      </c>
      <c r="O25" s="110">
        <v>21567</v>
      </c>
      <c r="P25" s="110">
        <v>312334</v>
      </c>
      <c r="Q25" s="110">
        <f t="shared" si="7"/>
        <v>333901</v>
      </c>
      <c r="R25" s="113">
        <v>18</v>
      </c>
      <c r="S25" s="113">
        <v>18</v>
      </c>
      <c r="T25" s="110">
        <v>274568</v>
      </c>
      <c r="U25" s="110">
        <v>990287</v>
      </c>
      <c r="V25" s="110">
        <f t="shared" si="8"/>
        <v>1264855</v>
      </c>
      <c r="W25" s="110">
        <v>2790</v>
      </c>
      <c r="X25" s="110">
        <v>227357</v>
      </c>
      <c r="Y25" s="110">
        <f t="shared" si="9"/>
        <v>230147</v>
      </c>
      <c r="Z25" s="113">
        <v>9</v>
      </c>
      <c r="AA25" s="113">
        <v>9</v>
      </c>
      <c r="AB25" s="110">
        <v>1454402</v>
      </c>
      <c r="AC25" s="110">
        <v>0</v>
      </c>
      <c r="AD25" s="110">
        <f t="shared" si="10"/>
        <v>1454402</v>
      </c>
      <c r="AE25" s="110">
        <v>0</v>
      </c>
      <c r="AF25" s="110">
        <v>34822</v>
      </c>
      <c r="AG25" s="110">
        <f t="shared" si="11"/>
        <v>34822</v>
      </c>
      <c r="AH25" s="113">
        <v>1</v>
      </c>
      <c r="AI25" s="113">
        <v>1</v>
      </c>
      <c r="AJ25" s="110">
        <v>4601</v>
      </c>
      <c r="AK25" s="110">
        <v>0</v>
      </c>
      <c r="AL25" s="110">
        <f t="shared" si="12"/>
        <v>4601</v>
      </c>
      <c r="AM25" s="110">
        <v>0</v>
      </c>
      <c r="AN25" s="110">
        <v>0</v>
      </c>
      <c r="AO25" s="110">
        <f t="shared" si="13"/>
        <v>0</v>
      </c>
      <c r="AP25" s="113">
        <v>0</v>
      </c>
      <c r="AQ25" s="113">
        <v>0</v>
      </c>
      <c r="AR25" s="110">
        <v>0</v>
      </c>
      <c r="AS25" s="110">
        <v>0</v>
      </c>
      <c r="AT25" s="110">
        <f t="shared" si="14"/>
        <v>0</v>
      </c>
      <c r="AU25" s="110">
        <v>0</v>
      </c>
      <c r="AV25" s="110">
        <v>0</v>
      </c>
      <c r="AW25" s="110">
        <f t="shared" si="15"/>
        <v>0</v>
      </c>
      <c r="AX25" s="113">
        <v>0</v>
      </c>
      <c r="AY25" s="113">
        <v>0</v>
      </c>
      <c r="AZ25" s="110">
        <v>0</v>
      </c>
      <c r="BA25" s="110">
        <v>0</v>
      </c>
      <c r="BB25" s="110">
        <f t="shared" si="16"/>
        <v>0</v>
      </c>
      <c r="BC25" s="110">
        <v>0</v>
      </c>
      <c r="BD25" s="110">
        <v>0</v>
      </c>
      <c r="BE25" s="110">
        <f t="shared" si="17"/>
        <v>0</v>
      </c>
    </row>
    <row r="26" spans="1:57" s="112" customFormat="1" ht="12" customHeight="1">
      <c r="A26" s="108" t="s">
        <v>508</v>
      </c>
      <c r="B26" s="109">
        <v>20000</v>
      </c>
      <c r="C26" s="108" t="s">
        <v>481</v>
      </c>
      <c r="D26" s="110">
        <f t="shared" si="0"/>
        <v>2107180</v>
      </c>
      <c r="E26" s="110">
        <f t="shared" si="1"/>
        <v>6197024</v>
      </c>
      <c r="F26" s="110">
        <f t="shared" si="2"/>
        <v>8304204</v>
      </c>
      <c r="G26" s="110">
        <f t="shared" si="3"/>
        <v>98634</v>
      </c>
      <c r="H26" s="110">
        <f t="shared" si="4"/>
        <v>2446361</v>
      </c>
      <c r="I26" s="110">
        <f t="shared" si="5"/>
        <v>2544995</v>
      </c>
      <c r="J26" s="113">
        <v>76</v>
      </c>
      <c r="K26" s="113">
        <v>76</v>
      </c>
      <c r="L26" s="110">
        <v>1580471</v>
      </c>
      <c r="M26" s="110">
        <v>4564975</v>
      </c>
      <c r="N26" s="110">
        <f t="shared" si="6"/>
        <v>6145446</v>
      </c>
      <c r="O26" s="110">
        <v>57087</v>
      </c>
      <c r="P26" s="110">
        <v>2093548</v>
      </c>
      <c r="Q26" s="110">
        <f t="shared" si="7"/>
        <v>2150635</v>
      </c>
      <c r="R26" s="113">
        <v>35</v>
      </c>
      <c r="S26" s="113">
        <v>35</v>
      </c>
      <c r="T26" s="110">
        <v>384824</v>
      </c>
      <c r="U26" s="110">
        <v>1020183</v>
      </c>
      <c r="V26" s="110">
        <f t="shared" si="8"/>
        <v>1405007</v>
      </c>
      <c r="W26" s="110">
        <v>41547</v>
      </c>
      <c r="X26" s="110">
        <v>270865</v>
      </c>
      <c r="Y26" s="110">
        <f t="shared" si="9"/>
        <v>312412</v>
      </c>
      <c r="Z26" s="113">
        <v>6</v>
      </c>
      <c r="AA26" s="113">
        <v>6</v>
      </c>
      <c r="AB26" s="110">
        <v>107685</v>
      </c>
      <c r="AC26" s="110">
        <v>464812</v>
      </c>
      <c r="AD26" s="110">
        <f t="shared" si="10"/>
        <v>572497</v>
      </c>
      <c r="AE26" s="110">
        <v>0</v>
      </c>
      <c r="AF26" s="110">
        <v>35781</v>
      </c>
      <c r="AG26" s="110">
        <f t="shared" si="11"/>
        <v>35781</v>
      </c>
      <c r="AH26" s="113">
        <v>1</v>
      </c>
      <c r="AI26" s="113">
        <v>1</v>
      </c>
      <c r="AJ26" s="110">
        <v>0</v>
      </c>
      <c r="AK26" s="110">
        <v>103036</v>
      </c>
      <c r="AL26" s="110">
        <f t="shared" si="12"/>
        <v>103036</v>
      </c>
      <c r="AM26" s="110">
        <v>0</v>
      </c>
      <c r="AN26" s="110">
        <v>46167</v>
      </c>
      <c r="AO26" s="110">
        <f t="shared" si="13"/>
        <v>46167</v>
      </c>
      <c r="AP26" s="113">
        <v>1</v>
      </c>
      <c r="AQ26" s="113">
        <v>1</v>
      </c>
      <c r="AR26" s="110">
        <v>34200</v>
      </c>
      <c r="AS26" s="110">
        <v>44018</v>
      </c>
      <c r="AT26" s="110">
        <f t="shared" si="14"/>
        <v>78218</v>
      </c>
      <c r="AU26" s="110">
        <v>0</v>
      </c>
      <c r="AV26" s="110">
        <v>0</v>
      </c>
      <c r="AW26" s="110">
        <f t="shared" si="15"/>
        <v>0</v>
      </c>
      <c r="AX26" s="113">
        <v>0</v>
      </c>
      <c r="AY26" s="113">
        <v>0</v>
      </c>
      <c r="AZ26" s="110">
        <v>0</v>
      </c>
      <c r="BA26" s="110">
        <v>0</v>
      </c>
      <c r="BB26" s="110">
        <f t="shared" si="16"/>
        <v>0</v>
      </c>
      <c r="BC26" s="110">
        <v>0</v>
      </c>
      <c r="BD26" s="110">
        <v>0</v>
      </c>
      <c r="BE26" s="110">
        <f t="shared" si="17"/>
        <v>0</v>
      </c>
    </row>
    <row r="27" spans="1:57" s="112" customFormat="1" ht="12" customHeight="1">
      <c r="A27" s="108" t="s">
        <v>515</v>
      </c>
      <c r="B27" s="109">
        <v>21000</v>
      </c>
      <c r="C27" s="108" t="s">
        <v>447</v>
      </c>
      <c r="D27" s="110">
        <f t="shared" si="0"/>
        <v>335320</v>
      </c>
      <c r="E27" s="110">
        <f t="shared" si="1"/>
        <v>4200514</v>
      </c>
      <c r="F27" s="110">
        <f t="shared" si="2"/>
        <v>4535834</v>
      </c>
      <c r="G27" s="110">
        <f t="shared" si="3"/>
        <v>70677</v>
      </c>
      <c r="H27" s="110">
        <f t="shared" si="4"/>
        <v>1622006</v>
      </c>
      <c r="I27" s="110">
        <f t="shared" si="5"/>
        <v>1692683</v>
      </c>
      <c r="J27" s="113">
        <v>32</v>
      </c>
      <c r="K27" s="113">
        <v>32</v>
      </c>
      <c r="L27" s="110">
        <v>335320</v>
      </c>
      <c r="M27" s="110">
        <v>3600366</v>
      </c>
      <c r="N27" s="110">
        <f t="shared" si="6"/>
        <v>3935686</v>
      </c>
      <c r="O27" s="110">
        <v>70677</v>
      </c>
      <c r="P27" s="110">
        <v>1022215</v>
      </c>
      <c r="Q27" s="110">
        <f t="shared" si="7"/>
        <v>1092892</v>
      </c>
      <c r="R27" s="113">
        <v>15</v>
      </c>
      <c r="S27" s="113">
        <v>15</v>
      </c>
      <c r="T27" s="110">
        <v>0</v>
      </c>
      <c r="U27" s="110">
        <v>363027</v>
      </c>
      <c r="V27" s="110">
        <f t="shared" si="8"/>
        <v>363027</v>
      </c>
      <c r="W27" s="110">
        <v>0</v>
      </c>
      <c r="X27" s="110">
        <v>546153</v>
      </c>
      <c r="Y27" s="110">
        <f t="shared" si="9"/>
        <v>546153</v>
      </c>
      <c r="Z27" s="113">
        <v>5</v>
      </c>
      <c r="AA27" s="113">
        <v>5</v>
      </c>
      <c r="AB27" s="110">
        <v>0</v>
      </c>
      <c r="AC27" s="110">
        <v>237121</v>
      </c>
      <c r="AD27" s="110">
        <f t="shared" si="10"/>
        <v>237121</v>
      </c>
      <c r="AE27" s="110">
        <v>0</v>
      </c>
      <c r="AF27" s="110">
        <v>53638</v>
      </c>
      <c r="AG27" s="110">
        <f t="shared" si="11"/>
        <v>53638</v>
      </c>
      <c r="AH27" s="113">
        <v>0</v>
      </c>
      <c r="AI27" s="113">
        <v>0</v>
      </c>
      <c r="AJ27" s="110">
        <v>0</v>
      </c>
      <c r="AK27" s="110">
        <v>0</v>
      </c>
      <c r="AL27" s="110">
        <f t="shared" si="12"/>
        <v>0</v>
      </c>
      <c r="AM27" s="110">
        <v>0</v>
      </c>
      <c r="AN27" s="110">
        <v>0</v>
      </c>
      <c r="AO27" s="110">
        <f t="shared" si="13"/>
        <v>0</v>
      </c>
      <c r="AP27" s="113">
        <v>0</v>
      </c>
      <c r="AQ27" s="113">
        <v>0</v>
      </c>
      <c r="AR27" s="110">
        <v>0</v>
      </c>
      <c r="AS27" s="110">
        <v>0</v>
      </c>
      <c r="AT27" s="110">
        <f t="shared" si="14"/>
        <v>0</v>
      </c>
      <c r="AU27" s="110">
        <v>0</v>
      </c>
      <c r="AV27" s="110">
        <v>0</v>
      </c>
      <c r="AW27" s="110">
        <f t="shared" si="15"/>
        <v>0</v>
      </c>
      <c r="AX27" s="113">
        <v>0</v>
      </c>
      <c r="AY27" s="113">
        <v>0</v>
      </c>
      <c r="AZ27" s="110">
        <v>0</v>
      </c>
      <c r="BA27" s="110">
        <v>0</v>
      </c>
      <c r="BB27" s="110">
        <f t="shared" si="16"/>
        <v>0</v>
      </c>
      <c r="BC27" s="110">
        <v>0</v>
      </c>
      <c r="BD27" s="110">
        <v>0</v>
      </c>
      <c r="BE27" s="110">
        <f t="shared" si="17"/>
        <v>0</v>
      </c>
    </row>
    <row r="28" spans="1:57" s="112" customFormat="1" ht="12" customHeight="1">
      <c r="A28" s="108" t="s">
        <v>522</v>
      </c>
      <c r="B28" s="109">
        <v>22000</v>
      </c>
      <c r="C28" s="108" t="s">
        <v>523</v>
      </c>
      <c r="D28" s="110">
        <f t="shared" si="0"/>
        <v>682753</v>
      </c>
      <c r="E28" s="110">
        <f t="shared" si="1"/>
        <v>4933520</v>
      </c>
      <c r="F28" s="110">
        <f t="shared" si="2"/>
        <v>5616273</v>
      </c>
      <c r="G28" s="110">
        <f t="shared" si="3"/>
        <v>0</v>
      </c>
      <c r="H28" s="110">
        <f t="shared" si="4"/>
        <v>2506497</v>
      </c>
      <c r="I28" s="110">
        <f t="shared" si="5"/>
        <v>2506497</v>
      </c>
      <c r="J28" s="113">
        <v>25</v>
      </c>
      <c r="K28" s="113">
        <v>25</v>
      </c>
      <c r="L28" s="110">
        <v>548082</v>
      </c>
      <c r="M28" s="110">
        <v>4201175</v>
      </c>
      <c r="N28" s="110">
        <f t="shared" si="6"/>
        <v>4749257</v>
      </c>
      <c r="O28" s="110">
        <v>0</v>
      </c>
      <c r="P28" s="110">
        <v>2109345</v>
      </c>
      <c r="Q28" s="110">
        <f t="shared" si="7"/>
        <v>2109345</v>
      </c>
      <c r="R28" s="113">
        <v>7</v>
      </c>
      <c r="S28" s="113">
        <v>7</v>
      </c>
      <c r="T28" s="110">
        <v>107093</v>
      </c>
      <c r="U28" s="110">
        <v>377386</v>
      </c>
      <c r="V28" s="110">
        <f t="shared" si="8"/>
        <v>484479</v>
      </c>
      <c r="W28" s="110">
        <v>0</v>
      </c>
      <c r="X28" s="110">
        <v>295971</v>
      </c>
      <c r="Y28" s="110">
        <f t="shared" si="9"/>
        <v>295971</v>
      </c>
      <c r="Z28" s="113">
        <v>1</v>
      </c>
      <c r="AA28" s="113">
        <v>1</v>
      </c>
      <c r="AB28" s="110">
        <v>27578</v>
      </c>
      <c r="AC28" s="110">
        <v>354959</v>
      </c>
      <c r="AD28" s="110">
        <f t="shared" si="10"/>
        <v>382537</v>
      </c>
      <c r="AE28" s="110">
        <v>0</v>
      </c>
      <c r="AF28" s="110">
        <v>101181</v>
      </c>
      <c r="AG28" s="110">
        <f t="shared" si="11"/>
        <v>101181</v>
      </c>
      <c r="AH28" s="113">
        <v>0</v>
      </c>
      <c r="AI28" s="113">
        <v>0</v>
      </c>
      <c r="AJ28" s="110">
        <v>0</v>
      </c>
      <c r="AK28" s="110">
        <v>0</v>
      </c>
      <c r="AL28" s="110">
        <f t="shared" si="12"/>
        <v>0</v>
      </c>
      <c r="AM28" s="110">
        <v>0</v>
      </c>
      <c r="AN28" s="110">
        <v>0</v>
      </c>
      <c r="AO28" s="110">
        <f t="shared" si="13"/>
        <v>0</v>
      </c>
      <c r="AP28" s="113">
        <v>0</v>
      </c>
      <c r="AQ28" s="113">
        <v>0</v>
      </c>
      <c r="AR28" s="110">
        <v>0</v>
      </c>
      <c r="AS28" s="110">
        <v>0</v>
      </c>
      <c r="AT28" s="110">
        <f t="shared" si="14"/>
        <v>0</v>
      </c>
      <c r="AU28" s="110">
        <v>0</v>
      </c>
      <c r="AV28" s="110">
        <v>0</v>
      </c>
      <c r="AW28" s="110">
        <f t="shared" si="15"/>
        <v>0</v>
      </c>
      <c r="AX28" s="113">
        <v>0</v>
      </c>
      <c r="AY28" s="113">
        <v>0</v>
      </c>
      <c r="AZ28" s="110">
        <v>0</v>
      </c>
      <c r="BA28" s="110">
        <v>0</v>
      </c>
      <c r="BB28" s="110">
        <f t="shared" si="16"/>
        <v>0</v>
      </c>
      <c r="BC28" s="110">
        <v>0</v>
      </c>
      <c r="BD28" s="110">
        <v>0</v>
      </c>
      <c r="BE28" s="110">
        <f t="shared" si="17"/>
        <v>0</v>
      </c>
    </row>
    <row r="29" spans="1:57" s="112" customFormat="1" ht="12" customHeight="1">
      <c r="A29" s="108" t="s">
        <v>530</v>
      </c>
      <c r="B29" s="109">
        <v>23000</v>
      </c>
      <c r="C29" s="108" t="s">
        <v>382</v>
      </c>
      <c r="D29" s="110">
        <f t="shared" si="0"/>
        <v>1003269</v>
      </c>
      <c r="E29" s="110">
        <f t="shared" si="1"/>
        <v>9496675</v>
      </c>
      <c r="F29" s="110">
        <f t="shared" si="2"/>
        <v>10499944</v>
      </c>
      <c r="G29" s="110">
        <f t="shared" si="3"/>
        <v>0</v>
      </c>
      <c r="H29" s="110">
        <f t="shared" si="4"/>
        <v>3073122</v>
      </c>
      <c r="I29" s="110">
        <f t="shared" si="5"/>
        <v>3073122</v>
      </c>
      <c r="J29" s="113">
        <v>42</v>
      </c>
      <c r="K29" s="113">
        <v>42</v>
      </c>
      <c r="L29" s="110">
        <v>1003269</v>
      </c>
      <c r="M29" s="110">
        <v>9124798</v>
      </c>
      <c r="N29" s="110">
        <f t="shared" si="6"/>
        <v>10128067</v>
      </c>
      <c r="O29" s="110">
        <v>0</v>
      </c>
      <c r="P29" s="110">
        <v>2101476</v>
      </c>
      <c r="Q29" s="110">
        <f t="shared" si="7"/>
        <v>2101476</v>
      </c>
      <c r="R29" s="113">
        <v>11</v>
      </c>
      <c r="S29" s="113">
        <v>11</v>
      </c>
      <c r="T29" s="110">
        <v>0</v>
      </c>
      <c r="U29" s="110">
        <v>371877</v>
      </c>
      <c r="V29" s="110">
        <f t="shared" si="8"/>
        <v>371877</v>
      </c>
      <c r="W29" s="110">
        <v>0</v>
      </c>
      <c r="X29" s="110">
        <v>971646</v>
      </c>
      <c r="Y29" s="110">
        <f t="shared" si="9"/>
        <v>971646</v>
      </c>
      <c r="Z29" s="113">
        <v>0</v>
      </c>
      <c r="AA29" s="113">
        <v>0</v>
      </c>
      <c r="AB29" s="110">
        <v>0</v>
      </c>
      <c r="AC29" s="110">
        <v>0</v>
      </c>
      <c r="AD29" s="110">
        <f t="shared" si="10"/>
        <v>0</v>
      </c>
      <c r="AE29" s="110">
        <v>0</v>
      </c>
      <c r="AF29" s="110">
        <v>0</v>
      </c>
      <c r="AG29" s="110">
        <f t="shared" si="11"/>
        <v>0</v>
      </c>
      <c r="AH29" s="113">
        <v>0</v>
      </c>
      <c r="AI29" s="113">
        <v>0</v>
      </c>
      <c r="AJ29" s="110">
        <v>0</v>
      </c>
      <c r="AK29" s="110">
        <v>0</v>
      </c>
      <c r="AL29" s="110">
        <f t="shared" si="12"/>
        <v>0</v>
      </c>
      <c r="AM29" s="110">
        <v>0</v>
      </c>
      <c r="AN29" s="110">
        <v>0</v>
      </c>
      <c r="AO29" s="110">
        <f t="shared" si="13"/>
        <v>0</v>
      </c>
      <c r="AP29" s="113">
        <v>0</v>
      </c>
      <c r="AQ29" s="113">
        <v>0</v>
      </c>
      <c r="AR29" s="110">
        <v>0</v>
      </c>
      <c r="AS29" s="110">
        <v>0</v>
      </c>
      <c r="AT29" s="110">
        <f t="shared" si="14"/>
        <v>0</v>
      </c>
      <c r="AU29" s="110">
        <v>0</v>
      </c>
      <c r="AV29" s="110">
        <v>0</v>
      </c>
      <c r="AW29" s="110">
        <f t="shared" si="15"/>
        <v>0</v>
      </c>
      <c r="AX29" s="113">
        <v>0</v>
      </c>
      <c r="AY29" s="113">
        <v>0</v>
      </c>
      <c r="AZ29" s="110">
        <v>0</v>
      </c>
      <c r="BA29" s="110">
        <v>0</v>
      </c>
      <c r="BB29" s="110">
        <f t="shared" si="16"/>
        <v>0</v>
      </c>
      <c r="BC29" s="110">
        <v>0</v>
      </c>
      <c r="BD29" s="110">
        <v>0</v>
      </c>
      <c r="BE29" s="110">
        <f t="shared" si="17"/>
        <v>0</v>
      </c>
    </row>
    <row r="30" spans="1:57" s="112" customFormat="1" ht="12" customHeight="1">
      <c r="A30" s="108" t="s">
        <v>537</v>
      </c>
      <c r="B30" s="109">
        <v>24000</v>
      </c>
      <c r="C30" s="108" t="s">
        <v>491</v>
      </c>
      <c r="D30" s="110">
        <f t="shared" si="0"/>
        <v>416217</v>
      </c>
      <c r="E30" s="110">
        <f t="shared" si="1"/>
        <v>4572377</v>
      </c>
      <c r="F30" s="110">
        <f t="shared" si="2"/>
        <v>4988594</v>
      </c>
      <c r="G30" s="110">
        <f t="shared" si="3"/>
        <v>396930</v>
      </c>
      <c r="H30" s="110">
        <f t="shared" si="4"/>
        <v>2088004</v>
      </c>
      <c r="I30" s="110">
        <f t="shared" si="5"/>
        <v>2484934</v>
      </c>
      <c r="J30" s="113">
        <v>24</v>
      </c>
      <c r="K30" s="113">
        <v>24</v>
      </c>
      <c r="L30" s="110">
        <v>405786</v>
      </c>
      <c r="M30" s="110">
        <v>4513266</v>
      </c>
      <c r="N30" s="110">
        <f t="shared" si="6"/>
        <v>4919052</v>
      </c>
      <c r="O30" s="110">
        <v>8150</v>
      </c>
      <c r="P30" s="110">
        <v>1552761</v>
      </c>
      <c r="Q30" s="110">
        <f t="shared" si="7"/>
        <v>1560911</v>
      </c>
      <c r="R30" s="113">
        <v>12</v>
      </c>
      <c r="S30" s="113">
        <v>12</v>
      </c>
      <c r="T30" s="110">
        <v>10431</v>
      </c>
      <c r="U30" s="110">
        <v>59111</v>
      </c>
      <c r="V30" s="110">
        <f t="shared" si="8"/>
        <v>69542</v>
      </c>
      <c r="W30" s="110">
        <v>388780</v>
      </c>
      <c r="X30" s="110">
        <v>535243</v>
      </c>
      <c r="Y30" s="110">
        <f t="shared" si="9"/>
        <v>924023</v>
      </c>
      <c r="Z30" s="113">
        <v>0</v>
      </c>
      <c r="AA30" s="113">
        <v>0</v>
      </c>
      <c r="AB30" s="110">
        <v>0</v>
      </c>
      <c r="AC30" s="110">
        <v>0</v>
      </c>
      <c r="AD30" s="110">
        <f t="shared" si="10"/>
        <v>0</v>
      </c>
      <c r="AE30" s="110">
        <v>0</v>
      </c>
      <c r="AF30" s="110">
        <v>0</v>
      </c>
      <c r="AG30" s="110">
        <f t="shared" si="11"/>
        <v>0</v>
      </c>
      <c r="AH30" s="113">
        <v>0</v>
      </c>
      <c r="AI30" s="113">
        <v>0</v>
      </c>
      <c r="AJ30" s="110">
        <v>0</v>
      </c>
      <c r="AK30" s="110">
        <v>0</v>
      </c>
      <c r="AL30" s="110">
        <f t="shared" si="12"/>
        <v>0</v>
      </c>
      <c r="AM30" s="110">
        <v>0</v>
      </c>
      <c r="AN30" s="110">
        <v>0</v>
      </c>
      <c r="AO30" s="110">
        <f t="shared" si="13"/>
        <v>0</v>
      </c>
      <c r="AP30" s="113">
        <v>0</v>
      </c>
      <c r="AQ30" s="113">
        <v>0</v>
      </c>
      <c r="AR30" s="110">
        <v>0</v>
      </c>
      <c r="AS30" s="110">
        <v>0</v>
      </c>
      <c r="AT30" s="110">
        <f t="shared" si="14"/>
        <v>0</v>
      </c>
      <c r="AU30" s="110">
        <v>0</v>
      </c>
      <c r="AV30" s="110">
        <v>0</v>
      </c>
      <c r="AW30" s="110">
        <f t="shared" si="15"/>
        <v>0</v>
      </c>
      <c r="AX30" s="113">
        <v>0</v>
      </c>
      <c r="AY30" s="113">
        <v>0</v>
      </c>
      <c r="AZ30" s="110">
        <v>0</v>
      </c>
      <c r="BA30" s="110">
        <v>0</v>
      </c>
      <c r="BB30" s="110">
        <f t="shared" si="16"/>
        <v>0</v>
      </c>
      <c r="BC30" s="110">
        <v>0</v>
      </c>
      <c r="BD30" s="110">
        <v>0</v>
      </c>
      <c r="BE30" s="110">
        <f t="shared" si="17"/>
        <v>0</v>
      </c>
    </row>
    <row r="31" spans="1:57" s="112" customFormat="1" ht="12" customHeight="1">
      <c r="A31" s="108" t="s">
        <v>546</v>
      </c>
      <c r="B31" s="109">
        <v>25000</v>
      </c>
      <c r="C31" s="108" t="s">
        <v>393</v>
      </c>
      <c r="D31" s="110">
        <f t="shared" si="0"/>
        <v>49025</v>
      </c>
      <c r="E31" s="110">
        <f t="shared" si="1"/>
        <v>2943527</v>
      </c>
      <c r="F31" s="110">
        <f t="shared" si="2"/>
        <v>2992552</v>
      </c>
      <c r="G31" s="110">
        <f t="shared" si="3"/>
        <v>0</v>
      </c>
      <c r="H31" s="110">
        <f t="shared" si="4"/>
        <v>1124644</v>
      </c>
      <c r="I31" s="110">
        <f t="shared" si="5"/>
        <v>1124644</v>
      </c>
      <c r="J31" s="113">
        <v>17</v>
      </c>
      <c r="K31" s="113">
        <v>17</v>
      </c>
      <c r="L31" s="110">
        <v>37182</v>
      </c>
      <c r="M31" s="110">
        <v>2349268</v>
      </c>
      <c r="N31" s="110">
        <f t="shared" si="6"/>
        <v>2386450</v>
      </c>
      <c r="O31" s="110">
        <v>0</v>
      </c>
      <c r="P31" s="110">
        <v>911114</v>
      </c>
      <c r="Q31" s="110">
        <f t="shared" si="7"/>
        <v>911114</v>
      </c>
      <c r="R31" s="113">
        <v>8</v>
      </c>
      <c r="S31" s="113">
        <v>8</v>
      </c>
      <c r="T31" s="110">
        <v>4189</v>
      </c>
      <c r="U31" s="110">
        <v>527324</v>
      </c>
      <c r="V31" s="110">
        <f t="shared" si="8"/>
        <v>531513</v>
      </c>
      <c r="W31" s="110">
        <v>0</v>
      </c>
      <c r="X31" s="110">
        <v>145557</v>
      </c>
      <c r="Y31" s="110">
        <f t="shared" si="9"/>
        <v>145557</v>
      </c>
      <c r="Z31" s="113">
        <v>2</v>
      </c>
      <c r="AA31" s="113">
        <v>2</v>
      </c>
      <c r="AB31" s="110">
        <v>7654</v>
      </c>
      <c r="AC31" s="110">
        <v>55039</v>
      </c>
      <c r="AD31" s="110">
        <f t="shared" si="10"/>
        <v>62693</v>
      </c>
      <c r="AE31" s="110">
        <v>0</v>
      </c>
      <c r="AF31" s="110">
        <v>67973</v>
      </c>
      <c r="AG31" s="110">
        <f t="shared" si="11"/>
        <v>67973</v>
      </c>
      <c r="AH31" s="113">
        <v>1</v>
      </c>
      <c r="AI31" s="113">
        <v>1</v>
      </c>
      <c r="AJ31" s="110">
        <v>0</v>
      </c>
      <c r="AK31" s="110">
        <v>11896</v>
      </c>
      <c r="AL31" s="110">
        <f t="shared" si="12"/>
        <v>11896</v>
      </c>
      <c r="AM31" s="110">
        <v>0</v>
      </c>
      <c r="AN31" s="110">
        <v>0</v>
      </c>
      <c r="AO31" s="110">
        <f t="shared" si="13"/>
        <v>0</v>
      </c>
      <c r="AP31" s="113">
        <v>0</v>
      </c>
      <c r="AQ31" s="113">
        <v>0</v>
      </c>
      <c r="AR31" s="110">
        <v>0</v>
      </c>
      <c r="AS31" s="110">
        <v>0</v>
      </c>
      <c r="AT31" s="110">
        <f t="shared" si="14"/>
        <v>0</v>
      </c>
      <c r="AU31" s="110">
        <v>0</v>
      </c>
      <c r="AV31" s="110">
        <v>0</v>
      </c>
      <c r="AW31" s="110">
        <f t="shared" si="15"/>
        <v>0</v>
      </c>
      <c r="AX31" s="113">
        <v>0</v>
      </c>
      <c r="AY31" s="113">
        <v>0</v>
      </c>
      <c r="AZ31" s="110">
        <v>0</v>
      </c>
      <c r="BA31" s="110">
        <v>0</v>
      </c>
      <c r="BB31" s="110">
        <f t="shared" si="16"/>
        <v>0</v>
      </c>
      <c r="BC31" s="110">
        <v>0</v>
      </c>
      <c r="BD31" s="110">
        <v>0</v>
      </c>
      <c r="BE31" s="110">
        <f t="shared" si="17"/>
        <v>0</v>
      </c>
    </row>
    <row r="32" spans="1:57" s="112" customFormat="1" ht="12" customHeight="1">
      <c r="A32" s="108" t="s">
        <v>551</v>
      </c>
      <c r="B32" s="109">
        <v>26000</v>
      </c>
      <c r="C32" s="108" t="s">
        <v>481</v>
      </c>
      <c r="D32" s="110">
        <f t="shared" si="0"/>
        <v>1666081</v>
      </c>
      <c r="E32" s="110">
        <f t="shared" si="1"/>
        <v>2994671</v>
      </c>
      <c r="F32" s="110">
        <f t="shared" si="2"/>
        <v>4660752</v>
      </c>
      <c r="G32" s="110">
        <f t="shared" si="3"/>
        <v>97234</v>
      </c>
      <c r="H32" s="110">
        <f t="shared" si="4"/>
        <v>1398047</v>
      </c>
      <c r="I32" s="110">
        <f t="shared" si="5"/>
        <v>1495281</v>
      </c>
      <c r="J32" s="113">
        <v>19</v>
      </c>
      <c r="K32" s="113">
        <v>19</v>
      </c>
      <c r="L32" s="110">
        <v>1666081</v>
      </c>
      <c r="M32" s="110">
        <v>2994671</v>
      </c>
      <c r="N32" s="110">
        <f t="shared" si="6"/>
        <v>4660752</v>
      </c>
      <c r="O32" s="110">
        <v>97234</v>
      </c>
      <c r="P32" s="110">
        <v>1099576</v>
      </c>
      <c r="Q32" s="110">
        <f t="shared" si="7"/>
        <v>1196810</v>
      </c>
      <c r="R32" s="113">
        <v>5</v>
      </c>
      <c r="S32" s="113">
        <v>5</v>
      </c>
      <c r="T32" s="110">
        <v>0</v>
      </c>
      <c r="U32" s="110">
        <v>0</v>
      </c>
      <c r="V32" s="110">
        <f t="shared" si="8"/>
        <v>0</v>
      </c>
      <c r="W32" s="110">
        <v>0</v>
      </c>
      <c r="X32" s="110">
        <v>298471</v>
      </c>
      <c r="Y32" s="110">
        <f t="shared" si="9"/>
        <v>298471</v>
      </c>
      <c r="Z32" s="113">
        <v>0</v>
      </c>
      <c r="AA32" s="113">
        <v>0</v>
      </c>
      <c r="AB32" s="110">
        <v>0</v>
      </c>
      <c r="AC32" s="110">
        <v>0</v>
      </c>
      <c r="AD32" s="110">
        <f t="shared" si="10"/>
        <v>0</v>
      </c>
      <c r="AE32" s="110">
        <v>0</v>
      </c>
      <c r="AF32" s="110">
        <v>0</v>
      </c>
      <c r="AG32" s="110">
        <f t="shared" si="11"/>
        <v>0</v>
      </c>
      <c r="AH32" s="113">
        <v>0</v>
      </c>
      <c r="AI32" s="113">
        <v>0</v>
      </c>
      <c r="AJ32" s="110">
        <v>0</v>
      </c>
      <c r="AK32" s="110">
        <v>0</v>
      </c>
      <c r="AL32" s="110">
        <f t="shared" si="12"/>
        <v>0</v>
      </c>
      <c r="AM32" s="110">
        <v>0</v>
      </c>
      <c r="AN32" s="110">
        <v>0</v>
      </c>
      <c r="AO32" s="110">
        <f t="shared" si="13"/>
        <v>0</v>
      </c>
      <c r="AP32" s="113">
        <v>0</v>
      </c>
      <c r="AQ32" s="113">
        <v>0</v>
      </c>
      <c r="AR32" s="110">
        <v>0</v>
      </c>
      <c r="AS32" s="110">
        <v>0</v>
      </c>
      <c r="AT32" s="110">
        <f t="shared" si="14"/>
        <v>0</v>
      </c>
      <c r="AU32" s="110">
        <v>0</v>
      </c>
      <c r="AV32" s="110">
        <v>0</v>
      </c>
      <c r="AW32" s="110">
        <f t="shared" si="15"/>
        <v>0</v>
      </c>
      <c r="AX32" s="113">
        <v>0</v>
      </c>
      <c r="AY32" s="113">
        <v>0</v>
      </c>
      <c r="AZ32" s="110">
        <v>0</v>
      </c>
      <c r="BA32" s="110">
        <v>0</v>
      </c>
      <c r="BB32" s="110">
        <f t="shared" si="16"/>
        <v>0</v>
      </c>
      <c r="BC32" s="110">
        <v>0</v>
      </c>
      <c r="BD32" s="110">
        <v>0</v>
      </c>
      <c r="BE32" s="110">
        <f t="shared" si="17"/>
        <v>0</v>
      </c>
    </row>
    <row r="33" spans="1:57" s="112" customFormat="1" ht="12" customHeight="1">
      <c r="A33" s="108" t="s">
        <v>554</v>
      </c>
      <c r="B33" s="109">
        <v>27000</v>
      </c>
      <c r="C33" s="108" t="s">
        <v>491</v>
      </c>
      <c r="D33" s="110">
        <f t="shared" si="0"/>
        <v>2702106</v>
      </c>
      <c r="E33" s="110">
        <f t="shared" si="1"/>
        <v>16869566</v>
      </c>
      <c r="F33" s="110">
        <f t="shared" si="2"/>
        <v>19571672</v>
      </c>
      <c r="G33" s="110">
        <f t="shared" si="3"/>
        <v>1688</v>
      </c>
      <c r="H33" s="110">
        <f t="shared" si="4"/>
        <v>813564</v>
      </c>
      <c r="I33" s="110">
        <f t="shared" si="5"/>
        <v>815252</v>
      </c>
      <c r="J33" s="113">
        <v>30</v>
      </c>
      <c r="K33" s="113">
        <v>30</v>
      </c>
      <c r="L33" s="110">
        <v>2702106</v>
      </c>
      <c r="M33" s="110">
        <v>16790545</v>
      </c>
      <c r="N33" s="110">
        <f t="shared" si="6"/>
        <v>19492651</v>
      </c>
      <c r="O33" s="110">
        <v>1688</v>
      </c>
      <c r="P33" s="110">
        <v>813564</v>
      </c>
      <c r="Q33" s="110">
        <f t="shared" si="7"/>
        <v>815252</v>
      </c>
      <c r="R33" s="113">
        <v>2</v>
      </c>
      <c r="S33" s="113">
        <v>2</v>
      </c>
      <c r="T33" s="110">
        <v>0</v>
      </c>
      <c r="U33" s="110">
        <v>79021</v>
      </c>
      <c r="V33" s="110">
        <f t="shared" si="8"/>
        <v>79021</v>
      </c>
      <c r="W33" s="110">
        <v>0</v>
      </c>
      <c r="X33" s="110">
        <v>0</v>
      </c>
      <c r="Y33" s="110">
        <f t="shared" si="9"/>
        <v>0</v>
      </c>
      <c r="Z33" s="113">
        <v>0</v>
      </c>
      <c r="AA33" s="113">
        <v>0</v>
      </c>
      <c r="AB33" s="110">
        <v>0</v>
      </c>
      <c r="AC33" s="110">
        <v>0</v>
      </c>
      <c r="AD33" s="110">
        <f t="shared" si="10"/>
        <v>0</v>
      </c>
      <c r="AE33" s="110">
        <v>0</v>
      </c>
      <c r="AF33" s="110">
        <v>0</v>
      </c>
      <c r="AG33" s="110">
        <f t="shared" si="11"/>
        <v>0</v>
      </c>
      <c r="AH33" s="113">
        <v>0</v>
      </c>
      <c r="AI33" s="113">
        <v>0</v>
      </c>
      <c r="AJ33" s="110">
        <v>0</v>
      </c>
      <c r="AK33" s="110">
        <v>0</v>
      </c>
      <c r="AL33" s="110">
        <f t="shared" si="12"/>
        <v>0</v>
      </c>
      <c r="AM33" s="110">
        <v>0</v>
      </c>
      <c r="AN33" s="110">
        <v>0</v>
      </c>
      <c r="AO33" s="110">
        <f t="shared" si="13"/>
        <v>0</v>
      </c>
      <c r="AP33" s="113">
        <v>0</v>
      </c>
      <c r="AQ33" s="113">
        <v>0</v>
      </c>
      <c r="AR33" s="110">
        <v>0</v>
      </c>
      <c r="AS33" s="110">
        <v>0</v>
      </c>
      <c r="AT33" s="110">
        <f t="shared" si="14"/>
        <v>0</v>
      </c>
      <c r="AU33" s="110">
        <v>0</v>
      </c>
      <c r="AV33" s="110">
        <v>0</v>
      </c>
      <c r="AW33" s="110">
        <f t="shared" si="15"/>
        <v>0</v>
      </c>
      <c r="AX33" s="113">
        <v>0</v>
      </c>
      <c r="AY33" s="113">
        <v>0</v>
      </c>
      <c r="AZ33" s="110">
        <v>0</v>
      </c>
      <c r="BA33" s="110">
        <v>0</v>
      </c>
      <c r="BB33" s="110">
        <f t="shared" si="16"/>
        <v>0</v>
      </c>
      <c r="BC33" s="110">
        <v>0</v>
      </c>
      <c r="BD33" s="110">
        <v>0</v>
      </c>
      <c r="BE33" s="110">
        <f t="shared" si="17"/>
        <v>0</v>
      </c>
    </row>
    <row r="34" spans="1:57" s="112" customFormat="1" ht="12" customHeight="1">
      <c r="A34" s="108" t="s">
        <v>561</v>
      </c>
      <c r="B34" s="109">
        <v>28000</v>
      </c>
      <c r="C34" s="108" t="s">
        <v>447</v>
      </c>
      <c r="D34" s="110">
        <f t="shared" si="0"/>
        <v>2834085</v>
      </c>
      <c r="E34" s="110">
        <f t="shared" si="1"/>
        <v>6364077</v>
      </c>
      <c r="F34" s="110">
        <f t="shared" si="2"/>
        <v>9198162</v>
      </c>
      <c r="G34" s="110">
        <f t="shared" si="3"/>
        <v>0</v>
      </c>
      <c r="H34" s="110">
        <f t="shared" si="4"/>
        <v>691831</v>
      </c>
      <c r="I34" s="110">
        <f t="shared" si="5"/>
        <v>691831</v>
      </c>
      <c r="J34" s="113">
        <v>28</v>
      </c>
      <c r="K34" s="113">
        <v>28</v>
      </c>
      <c r="L34" s="110">
        <v>2819267</v>
      </c>
      <c r="M34" s="110">
        <v>5965198</v>
      </c>
      <c r="N34" s="110">
        <f t="shared" si="6"/>
        <v>8784465</v>
      </c>
      <c r="O34" s="110">
        <v>0</v>
      </c>
      <c r="P34" s="110">
        <v>335793</v>
      </c>
      <c r="Q34" s="110">
        <f t="shared" si="7"/>
        <v>335793</v>
      </c>
      <c r="R34" s="113">
        <v>11</v>
      </c>
      <c r="S34" s="113">
        <v>11</v>
      </c>
      <c r="T34" s="110">
        <v>14818</v>
      </c>
      <c r="U34" s="110">
        <v>398879</v>
      </c>
      <c r="V34" s="110">
        <f t="shared" si="8"/>
        <v>413697</v>
      </c>
      <c r="W34" s="110">
        <v>0</v>
      </c>
      <c r="X34" s="110">
        <v>255883</v>
      </c>
      <c r="Y34" s="110">
        <f t="shared" si="9"/>
        <v>255883</v>
      </c>
      <c r="Z34" s="113">
        <v>3</v>
      </c>
      <c r="AA34" s="113">
        <v>3</v>
      </c>
      <c r="AB34" s="110">
        <v>0</v>
      </c>
      <c r="AC34" s="110">
        <v>0</v>
      </c>
      <c r="AD34" s="110">
        <f t="shared" si="10"/>
        <v>0</v>
      </c>
      <c r="AE34" s="110">
        <v>0</v>
      </c>
      <c r="AF34" s="110">
        <v>100155</v>
      </c>
      <c r="AG34" s="110">
        <f t="shared" si="11"/>
        <v>100155</v>
      </c>
      <c r="AH34" s="113">
        <v>0</v>
      </c>
      <c r="AI34" s="113">
        <v>0</v>
      </c>
      <c r="AJ34" s="110">
        <v>0</v>
      </c>
      <c r="AK34" s="110">
        <v>0</v>
      </c>
      <c r="AL34" s="110">
        <f t="shared" si="12"/>
        <v>0</v>
      </c>
      <c r="AM34" s="110">
        <v>0</v>
      </c>
      <c r="AN34" s="110">
        <v>0</v>
      </c>
      <c r="AO34" s="110">
        <f t="shared" si="13"/>
        <v>0</v>
      </c>
      <c r="AP34" s="113">
        <v>0</v>
      </c>
      <c r="AQ34" s="113">
        <v>0</v>
      </c>
      <c r="AR34" s="110">
        <v>0</v>
      </c>
      <c r="AS34" s="110">
        <v>0</v>
      </c>
      <c r="AT34" s="110">
        <f t="shared" si="14"/>
        <v>0</v>
      </c>
      <c r="AU34" s="110">
        <v>0</v>
      </c>
      <c r="AV34" s="110">
        <v>0</v>
      </c>
      <c r="AW34" s="110">
        <f t="shared" si="15"/>
        <v>0</v>
      </c>
      <c r="AX34" s="113">
        <v>0</v>
      </c>
      <c r="AY34" s="113">
        <v>0</v>
      </c>
      <c r="AZ34" s="110">
        <v>0</v>
      </c>
      <c r="BA34" s="110">
        <v>0</v>
      </c>
      <c r="BB34" s="110">
        <f t="shared" si="16"/>
        <v>0</v>
      </c>
      <c r="BC34" s="110">
        <v>0</v>
      </c>
      <c r="BD34" s="110">
        <v>0</v>
      </c>
      <c r="BE34" s="110">
        <f t="shared" si="17"/>
        <v>0</v>
      </c>
    </row>
    <row r="35" spans="1:57" s="112" customFormat="1" ht="12" customHeight="1">
      <c r="A35" s="108" t="s">
        <v>569</v>
      </c>
      <c r="B35" s="109">
        <v>29000</v>
      </c>
      <c r="C35" s="108" t="s">
        <v>447</v>
      </c>
      <c r="D35" s="110">
        <f t="shared" si="0"/>
        <v>3053907</v>
      </c>
      <c r="E35" s="110">
        <f t="shared" si="1"/>
        <v>1584386</v>
      </c>
      <c r="F35" s="110">
        <f t="shared" si="2"/>
        <v>4638293</v>
      </c>
      <c r="G35" s="110">
        <f t="shared" si="3"/>
        <v>0</v>
      </c>
      <c r="H35" s="110">
        <f t="shared" si="4"/>
        <v>1414412</v>
      </c>
      <c r="I35" s="110">
        <f t="shared" si="5"/>
        <v>1414412</v>
      </c>
      <c r="J35" s="113">
        <v>30</v>
      </c>
      <c r="K35" s="113">
        <v>30</v>
      </c>
      <c r="L35" s="110">
        <v>2965958</v>
      </c>
      <c r="M35" s="110">
        <v>1129141</v>
      </c>
      <c r="N35" s="110">
        <f t="shared" si="6"/>
        <v>4095099</v>
      </c>
      <c r="O35" s="110">
        <v>0</v>
      </c>
      <c r="P35" s="110">
        <v>1055765</v>
      </c>
      <c r="Q35" s="110">
        <f t="shared" si="7"/>
        <v>1055765</v>
      </c>
      <c r="R35" s="113">
        <v>18</v>
      </c>
      <c r="S35" s="113">
        <v>18</v>
      </c>
      <c r="T35" s="110">
        <v>87890</v>
      </c>
      <c r="U35" s="110">
        <v>455245</v>
      </c>
      <c r="V35" s="110">
        <f t="shared" si="8"/>
        <v>543135</v>
      </c>
      <c r="W35" s="110">
        <v>0</v>
      </c>
      <c r="X35" s="110">
        <v>358647</v>
      </c>
      <c r="Y35" s="110">
        <f t="shared" si="9"/>
        <v>358647</v>
      </c>
      <c r="Z35" s="113">
        <v>1</v>
      </c>
      <c r="AA35" s="113">
        <v>1</v>
      </c>
      <c r="AB35" s="110">
        <v>59</v>
      </c>
      <c r="AC35" s="110">
        <v>0</v>
      </c>
      <c r="AD35" s="110">
        <f t="shared" si="10"/>
        <v>59</v>
      </c>
      <c r="AE35" s="110">
        <v>0</v>
      </c>
      <c r="AF35" s="110">
        <v>0</v>
      </c>
      <c r="AG35" s="110">
        <f t="shared" si="11"/>
        <v>0</v>
      </c>
      <c r="AH35" s="113">
        <v>0</v>
      </c>
      <c r="AI35" s="113">
        <v>0</v>
      </c>
      <c r="AJ35" s="110">
        <v>0</v>
      </c>
      <c r="AK35" s="110">
        <v>0</v>
      </c>
      <c r="AL35" s="110">
        <f t="shared" si="12"/>
        <v>0</v>
      </c>
      <c r="AM35" s="110">
        <v>0</v>
      </c>
      <c r="AN35" s="110">
        <v>0</v>
      </c>
      <c r="AO35" s="110">
        <f t="shared" si="13"/>
        <v>0</v>
      </c>
      <c r="AP35" s="113">
        <v>0</v>
      </c>
      <c r="AQ35" s="113">
        <v>0</v>
      </c>
      <c r="AR35" s="110">
        <v>0</v>
      </c>
      <c r="AS35" s="110">
        <v>0</v>
      </c>
      <c r="AT35" s="110">
        <f t="shared" si="14"/>
        <v>0</v>
      </c>
      <c r="AU35" s="110">
        <v>0</v>
      </c>
      <c r="AV35" s="110">
        <v>0</v>
      </c>
      <c r="AW35" s="110">
        <f t="shared" si="15"/>
        <v>0</v>
      </c>
      <c r="AX35" s="113">
        <v>0</v>
      </c>
      <c r="AY35" s="113">
        <v>0</v>
      </c>
      <c r="AZ35" s="110">
        <v>0</v>
      </c>
      <c r="BA35" s="110">
        <v>0</v>
      </c>
      <c r="BB35" s="110">
        <f t="shared" si="16"/>
        <v>0</v>
      </c>
      <c r="BC35" s="110">
        <v>0</v>
      </c>
      <c r="BD35" s="110">
        <v>0</v>
      </c>
      <c r="BE35" s="110">
        <f t="shared" si="17"/>
        <v>0</v>
      </c>
    </row>
    <row r="36" spans="1:57" s="112" customFormat="1" ht="12" customHeight="1">
      <c r="A36" s="108" t="s">
        <v>578</v>
      </c>
      <c r="B36" s="109">
        <v>30000</v>
      </c>
      <c r="C36" s="108" t="s">
        <v>481</v>
      </c>
      <c r="D36" s="110">
        <f t="shared" si="0"/>
        <v>594697</v>
      </c>
      <c r="E36" s="110">
        <f t="shared" si="1"/>
        <v>2961343</v>
      </c>
      <c r="F36" s="110">
        <f t="shared" si="2"/>
        <v>3556040</v>
      </c>
      <c r="G36" s="110">
        <f t="shared" si="3"/>
        <v>760444</v>
      </c>
      <c r="H36" s="110">
        <f t="shared" si="4"/>
        <v>2258870</v>
      </c>
      <c r="I36" s="110">
        <f t="shared" si="5"/>
        <v>3019314</v>
      </c>
      <c r="J36" s="113">
        <v>29</v>
      </c>
      <c r="K36" s="113">
        <v>29</v>
      </c>
      <c r="L36" s="110">
        <v>96164</v>
      </c>
      <c r="M36" s="110">
        <v>2262612</v>
      </c>
      <c r="N36" s="110">
        <f t="shared" si="6"/>
        <v>2358776</v>
      </c>
      <c r="O36" s="110">
        <v>668756</v>
      </c>
      <c r="P36" s="110">
        <v>1717985</v>
      </c>
      <c r="Q36" s="110">
        <f t="shared" si="7"/>
        <v>2386741</v>
      </c>
      <c r="R36" s="113">
        <v>16</v>
      </c>
      <c r="S36" s="113">
        <v>16</v>
      </c>
      <c r="T36" s="110">
        <v>467476</v>
      </c>
      <c r="U36" s="110">
        <v>698731</v>
      </c>
      <c r="V36" s="110">
        <f t="shared" si="8"/>
        <v>1166207</v>
      </c>
      <c r="W36" s="110">
        <v>0</v>
      </c>
      <c r="X36" s="110">
        <v>306784</v>
      </c>
      <c r="Y36" s="110">
        <f t="shared" si="9"/>
        <v>306784</v>
      </c>
      <c r="Z36" s="113">
        <v>3</v>
      </c>
      <c r="AA36" s="113">
        <v>3</v>
      </c>
      <c r="AB36" s="110">
        <v>31057</v>
      </c>
      <c r="AC36" s="110">
        <v>0</v>
      </c>
      <c r="AD36" s="110">
        <f t="shared" si="10"/>
        <v>31057</v>
      </c>
      <c r="AE36" s="110">
        <v>91688</v>
      </c>
      <c r="AF36" s="110">
        <v>12208</v>
      </c>
      <c r="AG36" s="110">
        <f t="shared" si="11"/>
        <v>103896</v>
      </c>
      <c r="AH36" s="113">
        <v>1</v>
      </c>
      <c r="AI36" s="113">
        <v>1</v>
      </c>
      <c r="AJ36" s="110">
        <v>0</v>
      </c>
      <c r="AK36" s="110">
        <v>0</v>
      </c>
      <c r="AL36" s="110">
        <f t="shared" si="12"/>
        <v>0</v>
      </c>
      <c r="AM36" s="110">
        <v>0</v>
      </c>
      <c r="AN36" s="110">
        <v>177156</v>
      </c>
      <c r="AO36" s="110">
        <f t="shared" si="13"/>
        <v>177156</v>
      </c>
      <c r="AP36" s="113">
        <v>1</v>
      </c>
      <c r="AQ36" s="113">
        <v>1</v>
      </c>
      <c r="AR36" s="110">
        <v>0</v>
      </c>
      <c r="AS36" s="110">
        <v>0</v>
      </c>
      <c r="AT36" s="110">
        <f t="shared" si="14"/>
        <v>0</v>
      </c>
      <c r="AU36" s="110">
        <v>0</v>
      </c>
      <c r="AV36" s="110">
        <v>44737</v>
      </c>
      <c r="AW36" s="110">
        <f t="shared" si="15"/>
        <v>44737</v>
      </c>
      <c r="AX36" s="113">
        <v>0</v>
      </c>
      <c r="AY36" s="113">
        <v>0</v>
      </c>
      <c r="AZ36" s="110">
        <v>0</v>
      </c>
      <c r="BA36" s="110">
        <v>0</v>
      </c>
      <c r="BB36" s="110">
        <f t="shared" si="16"/>
        <v>0</v>
      </c>
      <c r="BC36" s="110">
        <v>0</v>
      </c>
      <c r="BD36" s="110">
        <v>0</v>
      </c>
      <c r="BE36" s="110">
        <f t="shared" si="17"/>
        <v>0</v>
      </c>
    </row>
    <row r="37" spans="1:57" s="112" customFormat="1" ht="12" customHeight="1">
      <c r="A37" s="108" t="s">
        <v>583</v>
      </c>
      <c r="B37" s="109">
        <v>31000</v>
      </c>
      <c r="C37" s="108" t="s">
        <v>373</v>
      </c>
      <c r="D37" s="110">
        <f t="shared" si="0"/>
        <v>138750</v>
      </c>
      <c r="E37" s="110">
        <f t="shared" si="1"/>
        <v>1666689</v>
      </c>
      <c r="F37" s="110">
        <f t="shared" si="2"/>
        <v>1805439</v>
      </c>
      <c r="G37" s="110">
        <f t="shared" si="3"/>
        <v>633231</v>
      </c>
      <c r="H37" s="110">
        <f t="shared" si="4"/>
        <v>687447</v>
      </c>
      <c r="I37" s="110">
        <f t="shared" si="5"/>
        <v>1320678</v>
      </c>
      <c r="J37" s="113">
        <v>19</v>
      </c>
      <c r="K37" s="113">
        <v>19</v>
      </c>
      <c r="L37" s="110">
        <v>138744</v>
      </c>
      <c r="M37" s="110">
        <v>1511484</v>
      </c>
      <c r="N37" s="110">
        <f t="shared" si="6"/>
        <v>1650228</v>
      </c>
      <c r="O37" s="110">
        <v>190802</v>
      </c>
      <c r="P37" s="110">
        <v>655075</v>
      </c>
      <c r="Q37" s="110">
        <f t="shared" si="7"/>
        <v>845877</v>
      </c>
      <c r="R37" s="113">
        <v>5</v>
      </c>
      <c r="S37" s="113">
        <v>5</v>
      </c>
      <c r="T37" s="110">
        <v>6</v>
      </c>
      <c r="U37" s="110">
        <v>155205</v>
      </c>
      <c r="V37" s="110">
        <f t="shared" si="8"/>
        <v>155211</v>
      </c>
      <c r="W37" s="110">
        <v>442429</v>
      </c>
      <c r="X37" s="110">
        <v>32372</v>
      </c>
      <c r="Y37" s="110">
        <f t="shared" si="9"/>
        <v>474801</v>
      </c>
      <c r="Z37" s="113">
        <v>0</v>
      </c>
      <c r="AA37" s="113">
        <v>0</v>
      </c>
      <c r="AB37" s="110">
        <v>0</v>
      </c>
      <c r="AC37" s="110">
        <v>0</v>
      </c>
      <c r="AD37" s="110">
        <f t="shared" si="10"/>
        <v>0</v>
      </c>
      <c r="AE37" s="110">
        <v>0</v>
      </c>
      <c r="AF37" s="110">
        <v>0</v>
      </c>
      <c r="AG37" s="110">
        <f t="shared" si="11"/>
        <v>0</v>
      </c>
      <c r="AH37" s="113">
        <v>0</v>
      </c>
      <c r="AI37" s="113">
        <v>0</v>
      </c>
      <c r="AJ37" s="110">
        <v>0</v>
      </c>
      <c r="AK37" s="110">
        <v>0</v>
      </c>
      <c r="AL37" s="110">
        <f t="shared" si="12"/>
        <v>0</v>
      </c>
      <c r="AM37" s="110">
        <v>0</v>
      </c>
      <c r="AN37" s="110">
        <v>0</v>
      </c>
      <c r="AO37" s="110">
        <f t="shared" si="13"/>
        <v>0</v>
      </c>
      <c r="AP37" s="113">
        <v>0</v>
      </c>
      <c r="AQ37" s="113">
        <v>0</v>
      </c>
      <c r="AR37" s="110">
        <v>0</v>
      </c>
      <c r="AS37" s="110">
        <v>0</v>
      </c>
      <c r="AT37" s="110">
        <f t="shared" si="14"/>
        <v>0</v>
      </c>
      <c r="AU37" s="110">
        <v>0</v>
      </c>
      <c r="AV37" s="110">
        <v>0</v>
      </c>
      <c r="AW37" s="110">
        <f t="shared" si="15"/>
        <v>0</v>
      </c>
      <c r="AX37" s="113">
        <v>0</v>
      </c>
      <c r="AY37" s="113">
        <v>0</v>
      </c>
      <c r="AZ37" s="110">
        <v>0</v>
      </c>
      <c r="BA37" s="110">
        <v>0</v>
      </c>
      <c r="BB37" s="110">
        <f t="shared" si="16"/>
        <v>0</v>
      </c>
      <c r="BC37" s="110">
        <v>0</v>
      </c>
      <c r="BD37" s="110">
        <v>0</v>
      </c>
      <c r="BE37" s="110">
        <f t="shared" si="17"/>
        <v>0</v>
      </c>
    </row>
    <row r="38" spans="1:57" s="112" customFormat="1" ht="12" customHeight="1">
      <c r="A38" s="108" t="s">
        <v>593</v>
      </c>
      <c r="B38" s="109">
        <v>32000</v>
      </c>
      <c r="C38" s="108" t="s">
        <v>594</v>
      </c>
      <c r="D38" s="110">
        <f t="shared" si="0"/>
        <v>20679</v>
      </c>
      <c r="E38" s="110">
        <f t="shared" si="1"/>
        <v>2133225</v>
      </c>
      <c r="F38" s="110">
        <f t="shared" si="2"/>
        <v>2153904</v>
      </c>
      <c r="G38" s="110">
        <f t="shared" si="3"/>
        <v>0</v>
      </c>
      <c r="H38" s="110">
        <f t="shared" si="4"/>
        <v>273474</v>
      </c>
      <c r="I38" s="110">
        <f t="shared" si="5"/>
        <v>273474</v>
      </c>
      <c r="J38" s="113">
        <v>11</v>
      </c>
      <c r="K38" s="113">
        <v>11</v>
      </c>
      <c r="L38" s="110">
        <v>0</v>
      </c>
      <c r="M38" s="110">
        <v>1562805</v>
      </c>
      <c r="N38" s="110">
        <f t="shared" si="6"/>
        <v>1562805</v>
      </c>
      <c r="O38" s="110">
        <v>0</v>
      </c>
      <c r="P38" s="110">
        <v>238396</v>
      </c>
      <c r="Q38" s="110">
        <f t="shared" si="7"/>
        <v>238396</v>
      </c>
      <c r="R38" s="113">
        <v>4</v>
      </c>
      <c r="S38" s="113">
        <v>4</v>
      </c>
      <c r="T38" s="110">
        <v>9687</v>
      </c>
      <c r="U38" s="110">
        <v>538258</v>
      </c>
      <c r="V38" s="110">
        <f t="shared" si="8"/>
        <v>547945</v>
      </c>
      <c r="W38" s="110">
        <v>0</v>
      </c>
      <c r="X38" s="110">
        <v>8602</v>
      </c>
      <c r="Y38" s="110">
        <f t="shared" si="9"/>
        <v>8602</v>
      </c>
      <c r="Z38" s="113">
        <v>2</v>
      </c>
      <c r="AA38" s="113">
        <v>2</v>
      </c>
      <c r="AB38" s="110">
        <v>10992</v>
      </c>
      <c r="AC38" s="110">
        <v>32162</v>
      </c>
      <c r="AD38" s="110">
        <f t="shared" si="10"/>
        <v>43154</v>
      </c>
      <c r="AE38" s="110">
        <v>0</v>
      </c>
      <c r="AF38" s="110">
        <v>26476</v>
      </c>
      <c r="AG38" s="110">
        <f t="shared" si="11"/>
        <v>26476</v>
      </c>
      <c r="AH38" s="113">
        <v>0</v>
      </c>
      <c r="AI38" s="113">
        <v>0</v>
      </c>
      <c r="AJ38" s="110">
        <v>0</v>
      </c>
      <c r="AK38" s="110">
        <v>0</v>
      </c>
      <c r="AL38" s="110">
        <f t="shared" si="12"/>
        <v>0</v>
      </c>
      <c r="AM38" s="110">
        <v>0</v>
      </c>
      <c r="AN38" s="110">
        <v>0</v>
      </c>
      <c r="AO38" s="110">
        <f t="shared" si="13"/>
        <v>0</v>
      </c>
      <c r="AP38" s="113">
        <v>0</v>
      </c>
      <c r="AQ38" s="113">
        <v>0</v>
      </c>
      <c r="AR38" s="110">
        <v>0</v>
      </c>
      <c r="AS38" s="110">
        <v>0</v>
      </c>
      <c r="AT38" s="110">
        <f t="shared" si="14"/>
        <v>0</v>
      </c>
      <c r="AU38" s="110">
        <v>0</v>
      </c>
      <c r="AV38" s="110">
        <v>0</v>
      </c>
      <c r="AW38" s="110">
        <f t="shared" si="15"/>
        <v>0</v>
      </c>
      <c r="AX38" s="113">
        <v>0</v>
      </c>
      <c r="AY38" s="113">
        <v>0</v>
      </c>
      <c r="AZ38" s="110">
        <v>0</v>
      </c>
      <c r="BA38" s="110">
        <v>0</v>
      </c>
      <c r="BB38" s="110">
        <f t="shared" si="16"/>
        <v>0</v>
      </c>
      <c r="BC38" s="110">
        <v>0</v>
      </c>
      <c r="BD38" s="110">
        <v>0</v>
      </c>
      <c r="BE38" s="110">
        <f t="shared" si="17"/>
        <v>0</v>
      </c>
    </row>
    <row r="39" spans="1:57" s="112" customFormat="1" ht="12" customHeight="1">
      <c r="A39" s="108" t="s">
        <v>601</v>
      </c>
      <c r="B39" s="109">
        <v>33000</v>
      </c>
      <c r="C39" s="108" t="s">
        <v>382</v>
      </c>
      <c r="D39" s="110">
        <f t="shared" si="0"/>
        <v>159164</v>
      </c>
      <c r="E39" s="110">
        <f t="shared" si="1"/>
        <v>3218617</v>
      </c>
      <c r="F39" s="110">
        <f t="shared" si="2"/>
        <v>3377781</v>
      </c>
      <c r="G39" s="110">
        <f t="shared" si="3"/>
        <v>127561</v>
      </c>
      <c r="H39" s="110">
        <f t="shared" si="4"/>
        <v>1614129</v>
      </c>
      <c r="I39" s="110">
        <f t="shared" si="5"/>
        <v>1741690</v>
      </c>
      <c r="J39" s="113">
        <v>23</v>
      </c>
      <c r="K39" s="113">
        <v>23</v>
      </c>
      <c r="L39" s="110">
        <v>22801</v>
      </c>
      <c r="M39" s="110">
        <v>1523283</v>
      </c>
      <c r="N39" s="110">
        <f t="shared" si="6"/>
        <v>1546084</v>
      </c>
      <c r="O39" s="110">
        <v>97272</v>
      </c>
      <c r="P39" s="110">
        <v>1167252</v>
      </c>
      <c r="Q39" s="110">
        <f t="shared" si="7"/>
        <v>1264524</v>
      </c>
      <c r="R39" s="113">
        <v>14</v>
      </c>
      <c r="S39" s="113">
        <v>14</v>
      </c>
      <c r="T39" s="110">
        <v>114807</v>
      </c>
      <c r="U39" s="110">
        <v>1193901</v>
      </c>
      <c r="V39" s="110">
        <f t="shared" si="8"/>
        <v>1308708</v>
      </c>
      <c r="W39" s="110">
        <v>24769</v>
      </c>
      <c r="X39" s="110">
        <v>337578</v>
      </c>
      <c r="Y39" s="110">
        <f t="shared" si="9"/>
        <v>362347</v>
      </c>
      <c r="Z39" s="113">
        <v>4</v>
      </c>
      <c r="AA39" s="113">
        <v>4</v>
      </c>
      <c r="AB39" s="110">
        <v>8679</v>
      </c>
      <c r="AC39" s="110">
        <v>401533</v>
      </c>
      <c r="AD39" s="110">
        <f t="shared" si="10"/>
        <v>410212</v>
      </c>
      <c r="AE39" s="110">
        <v>5520</v>
      </c>
      <c r="AF39" s="110">
        <v>109299</v>
      </c>
      <c r="AG39" s="110">
        <f t="shared" si="11"/>
        <v>114819</v>
      </c>
      <c r="AH39" s="113">
        <v>2</v>
      </c>
      <c r="AI39" s="113">
        <v>2</v>
      </c>
      <c r="AJ39" s="110">
        <v>12877</v>
      </c>
      <c r="AK39" s="110">
        <v>99900</v>
      </c>
      <c r="AL39" s="110">
        <f t="shared" si="12"/>
        <v>112777</v>
      </c>
      <c r="AM39" s="110">
        <v>0</v>
      </c>
      <c r="AN39" s="110">
        <v>0</v>
      </c>
      <c r="AO39" s="110">
        <f t="shared" si="13"/>
        <v>0</v>
      </c>
      <c r="AP39" s="113">
        <v>0</v>
      </c>
      <c r="AQ39" s="113">
        <v>0</v>
      </c>
      <c r="AR39" s="110">
        <v>0</v>
      </c>
      <c r="AS39" s="110">
        <v>0</v>
      </c>
      <c r="AT39" s="110">
        <f t="shared" si="14"/>
        <v>0</v>
      </c>
      <c r="AU39" s="110">
        <v>0</v>
      </c>
      <c r="AV39" s="110">
        <v>0</v>
      </c>
      <c r="AW39" s="110">
        <f t="shared" si="15"/>
        <v>0</v>
      </c>
      <c r="AX39" s="113">
        <v>0</v>
      </c>
      <c r="AY39" s="113">
        <v>0</v>
      </c>
      <c r="AZ39" s="110">
        <v>0</v>
      </c>
      <c r="BA39" s="110">
        <v>0</v>
      </c>
      <c r="BB39" s="110">
        <f t="shared" si="16"/>
        <v>0</v>
      </c>
      <c r="BC39" s="110">
        <v>0</v>
      </c>
      <c r="BD39" s="110">
        <v>0</v>
      </c>
      <c r="BE39" s="110">
        <f t="shared" si="17"/>
        <v>0</v>
      </c>
    </row>
    <row r="40" spans="1:57" s="112" customFormat="1" ht="12" customHeight="1">
      <c r="A40" s="108" t="s">
        <v>605</v>
      </c>
      <c r="B40" s="109">
        <v>34000</v>
      </c>
      <c r="C40" s="108" t="s">
        <v>606</v>
      </c>
      <c r="D40" s="110">
        <f t="shared" si="0"/>
        <v>674876</v>
      </c>
      <c r="E40" s="110">
        <f t="shared" si="1"/>
        <v>3110350</v>
      </c>
      <c r="F40" s="110">
        <f t="shared" si="2"/>
        <v>3785226</v>
      </c>
      <c r="G40" s="110">
        <f t="shared" si="3"/>
        <v>883</v>
      </c>
      <c r="H40" s="110">
        <f t="shared" si="4"/>
        <v>1138835</v>
      </c>
      <c r="I40" s="110">
        <f t="shared" si="5"/>
        <v>1139718</v>
      </c>
      <c r="J40" s="113">
        <v>14</v>
      </c>
      <c r="K40" s="113">
        <v>14</v>
      </c>
      <c r="L40" s="110">
        <v>674876</v>
      </c>
      <c r="M40" s="110">
        <v>3047392</v>
      </c>
      <c r="N40" s="110">
        <f t="shared" si="6"/>
        <v>3722268</v>
      </c>
      <c r="O40" s="110">
        <v>883</v>
      </c>
      <c r="P40" s="110">
        <v>1131795</v>
      </c>
      <c r="Q40" s="110">
        <f t="shared" si="7"/>
        <v>1132678</v>
      </c>
      <c r="R40" s="113">
        <v>3</v>
      </c>
      <c r="S40" s="113">
        <v>3</v>
      </c>
      <c r="T40" s="110">
        <v>0</v>
      </c>
      <c r="U40" s="110">
        <v>62958</v>
      </c>
      <c r="V40" s="110">
        <f t="shared" si="8"/>
        <v>62958</v>
      </c>
      <c r="W40" s="110">
        <v>0</v>
      </c>
      <c r="X40" s="110">
        <v>7040</v>
      </c>
      <c r="Y40" s="110">
        <f t="shared" si="9"/>
        <v>7040</v>
      </c>
      <c r="Z40" s="113">
        <v>0</v>
      </c>
      <c r="AA40" s="113">
        <v>0</v>
      </c>
      <c r="AB40" s="110">
        <v>0</v>
      </c>
      <c r="AC40" s="110">
        <v>0</v>
      </c>
      <c r="AD40" s="110">
        <f t="shared" si="10"/>
        <v>0</v>
      </c>
      <c r="AE40" s="110">
        <v>0</v>
      </c>
      <c r="AF40" s="110">
        <v>0</v>
      </c>
      <c r="AG40" s="110">
        <f t="shared" si="11"/>
        <v>0</v>
      </c>
      <c r="AH40" s="113">
        <v>0</v>
      </c>
      <c r="AI40" s="113">
        <v>0</v>
      </c>
      <c r="AJ40" s="110">
        <v>0</v>
      </c>
      <c r="AK40" s="110">
        <v>0</v>
      </c>
      <c r="AL40" s="110">
        <f t="shared" si="12"/>
        <v>0</v>
      </c>
      <c r="AM40" s="110">
        <v>0</v>
      </c>
      <c r="AN40" s="110">
        <v>0</v>
      </c>
      <c r="AO40" s="110">
        <f t="shared" si="13"/>
        <v>0</v>
      </c>
      <c r="AP40" s="113">
        <v>0</v>
      </c>
      <c r="AQ40" s="113">
        <v>0</v>
      </c>
      <c r="AR40" s="110">
        <v>0</v>
      </c>
      <c r="AS40" s="110">
        <v>0</v>
      </c>
      <c r="AT40" s="110">
        <f t="shared" si="14"/>
        <v>0</v>
      </c>
      <c r="AU40" s="110">
        <v>0</v>
      </c>
      <c r="AV40" s="110">
        <v>0</v>
      </c>
      <c r="AW40" s="110">
        <f t="shared" si="15"/>
        <v>0</v>
      </c>
      <c r="AX40" s="113">
        <v>0</v>
      </c>
      <c r="AY40" s="113">
        <v>0</v>
      </c>
      <c r="AZ40" s="110">
        <v>0</v>
      </c>
      <c r="BA40" s="110">
        <v>0</v>
      </c>
      <c r="BB40" s="110">
        <f t="shared" si="16"/>
        <v>0</v>
      </c>
      <c r="BC40" s="110">
        <v>0</v>
      </c>
      <c r="BD40" s="110">
        <v>0</v>
      </c>
      <c r="BE40" s="110">
        <f t="shared" si="17"/>
        <v>0</v>
      </c>
    </row>
    <row r="41" spans="1:57" s="112" customFormat="1" ht="12" customHeight="1">
      <c r="A41" s="108" t="s">
        <v>613</v>
      </c>
      <c r="B41" s="109">
        <v>35000</v>
      </c>
      <c r="C41" s="108" t="s">
        <v>373</v>
      </c>
      <c r="D41" s="110">
        <f t="shared" si="0"/>
        <v>0</v>
      </c>
      <c r="E41" s="110">
        <f t="shared" si="1"/>
        <v>2245669</v>
      </c>
      <c r="F41" s="110">
        <f t="shared" si="2"/>
        <v>2245669</v>
      </c>
      <c r="G41" s="110">
        <f t="shared" si="3"/>
        <v>0</v>
      </c>
      <c r="H41" s="110">
        <f t="shared" si="4"/>
        <v>654502</v>
      </c>
      <c r="I41" s="110">
        <f t="shared" si="5"/>
        <v>654502</v>
      </c>
      <c r="J41" s="113">
        <v>13</v>
      </c>
      <c r="K41" s="113">
        <v>13</v>
      </c>
      <c r="L41" s="110">
        <v>0</v>
      </c>
      <c r="M41" s="110">
        <v>1663816</v>
      </c>
      <c r="N41" s="110">
        <f t="shared" si="6"/>
        <v>1663816</v>
      </c>
      <c r="O41" s="110">
        <v>0</v>
      </c>
      <c r="P41" s="110">
        <v>399312</v>
      </c>
      <c r="Q41" s="110">
        <f t="shared" si="7"/>
        <v>399312</v>
      </c>
      <c r="R41" s="113">
        <v>7</v>
      </c>
      <c r="S41" s="113">
        <v>7</v>
      </c>
      <c r="T41" s="110">
        <v>0</v>
      </c>
      <c r="U41" s="110">
        <v>581853</v>
      </c>
      <c r="V41" s="110">
        <f t="shared" si="8"/>
        <v>581853</v>
      </c>
      <c r="W41" s="110">
        <v>0</v>
      </c>
      <c r="X41" s="110">
        <v>104481</v>
      </c>
      <c r="Y41" s="110">
        <f t="shared" si="9"/>
        <v>104481</v>
      </c>
      <c r="Z41" s="113">
        <v>2</v>
      </c>
      <c r="AA41" s="113">
        <v>2</v>
      </c>
      <c r="AB41" s="110">
        <v>0</v>
      </c>
      <c r="AC41" s="110">
        <v>0</v>
      </c>
      <c r="AD41" s="110">
        <f t="shared" si="10"/>
        <v>0</v>
      </c>
      <c r="AE41" s="110">
        <v>0</v>
      </c>
      <c r="AF41" s="110">
        <v>150709</v>
      </c>
      <c r="AG41" s="110">
        <f t="shared" si="11"/>
        <v>150709</v>
      </c>
      <c r="AH41" s="113">
        <v>0</v>
      </c>
      <c r="AI41" s="113">
        <v>0</v>
      </c>
      <c r="AJ41" s="110">
        <v>0</v>
      </c>
      <c r="AK41" s="110">
        <v>0</v>
      </c>
      <c r="AL41" s="110">
        <f t="shared" si="12"/>
        <v>0</v>
      </c>
      <c r="AM41" s="110">
        <v>0</v>
      </c>
      <c r="AN41" s="110">
        <v>0</v>
      </c>
      <c r="AO41" s="110">
        <f t="shared" si="13"/>
        <v>0</v>
      </c>
      <c r="AP41" s="113">
        <v>0</v>
      </c>
      <c r="AQ41" s="113">
        <v>0</v>
      </c>
      <c r="AR41" s="110">
        <v>0</v>
      </c>
      <c r="AS41" s="110">
        <v>0</v>
      </c>
      <c r="AT41" s="110">
        <f t="shared" si="14"/>
        <v>0</v>
      </c>
      <c r="AU41" s="110">
        <v>0</v>
      </c>
      <c r="AV41" s="110">
        <v>0</v>
      </c>
      <c r="AW41" s="110">
        <f t="shared" si="15"/>
        <v>0</v>
      </c>
      <c r="AX41" s="113">
        <v>0</v>
      </c>
      <c r="AY41" s="113">
        <v>0</v>
      </c>
      <c r="AZ41" s="110">
        <v>0</v>
      </c>
      <c r="BA41" s="110">
        <v>0</v>
      </c>
      <c r="BB41" s="110">
        <f t="shared" si="16"/>
        <v>0</v>
      </c>
      <c r="BC41" s="110">
        <v>0</v>
      </c>
      <c r="BD41" s="110">
        <v>0</v>
      </c>
      <c r="BE41" s="110">
        <f t="shared" si="17"/>
        <v>0</v>
      </c>
    </row>
    <row r="42" spans="1:57" s="112" customFormat="1" ht="12" customHeight="1">
      <c r="A42" s="108" t="s">
        <v>622</v>
      </c>
      <c r="B42" s="109">
        <v>36000</v>
      </c>
      <c r="C42" s="108" t="s">
        <v>373</v>
      </c>
      <c r="D42" s="110">
        <f t="shared" si="0"/>
        <v>917757</v>
      </c>
      <c r="E42" s="110">
        <f t="shared" si="1"/>
        <v>2599593</v>
      </c>
      <c r="F42" s="110">
        <f t="shared" si="2"/>
        <v>3517350</v>
      </c>
      <c r="G42" s="110">
        <f t="shared" si="3"/>
        <v>0</v>
      </c>
      <c r="H42" s="110">
        <f t="shared" si="4"/>
        <v>990845</v>
      </c>
      <c r="I42" s="110">
        <f t="shared" si="5"/>
        <v>990845</v>
      </c>
      <c r="J42" s="113">
        <v>16</v>
      </c>
      <c r="K42" s="113">
        <v>16</v>
      </c>
      <c r="L42" s="110">
        <v>917757</v>
      </c>
      <c r="M42" s="110">
        <v>2149805</v>
      </c>
      <c r="N42" s="110">
        <f t="shared" si="6"/>
        <v>3067562</v>
      </c>
      <c r="O42" s="110">
        <v>0</v>
      </c>
      <c r="P42" s="110">
        <v>737329</v>
      </c>
      <c r="Q42" s="110">
        <f t="shared" si="7"/>
        <v>737329</v>
      </c>
      <c r="R42" s="113">
        <v>5</v>
      </c>
      <c r="S42" s="113">
        <v>5</v>
      </c>
      <c r="T42" s="110">
        <v>0</v>
      </c>
      <c r="U42" s="110">
        <v>449788</v>
      </c>
      <c r="V42" s="110">
        <f t="shared" si="8"/>
        <v>449788</v>
      </c>
      <c r="W42" s="110">
        <v>0</v>
      </c>
      <c r="X42" s="110">
        <v>253516</v>
      </c>
      <c r="Y42" s="110">
        <f t="shared" si="9"/>
        <v>253516</v>
      </c>
      <c r="Z42" s="113">
        <v>0</v>
      </c>
      <c r="AA42" s="113">
        <v>0</v>
      </c>
      <c r="AB42" s="110">
        <v>0</v>
      </c>
      <c r="AC42" s="110">
        <v>0</v>
      </c>
      <c r="AD42" s="110">
        <f t="shared" si="10"/>
        <v>0</v>
      </c>
      <c r="AE42" s="110">
        <v>0</v>
      </c>
      <c r="AF42" s="110">
        <v>0</v>
      </c>
      <c r="AG42" s="110">
        <f t="shared" si="11"/>
        <v>0</v>
      </c>
      <c r="AH42" s="113">
        <v>0</v>
      </c>
      <c r="AI42" s="113">
        <v>0</v>
      </c>
      <c r="AJ42" s="110">
        <v>0</v>
      </c>
      <c r="AK42" s="110">
        <v>0</v>
      </c>
      <c r="AL42" s="110">
        <f t="shared" si="12"/>
        <v>0</v>
      </c>
      <c r="AM42" s="110">
        <v>0</v>
      </c>
      <c r="AN42" s="110">
        <v>0</v>
      </c>
      <c r="AO42" s="110">
        <f t="shared" si="13"/>
        <v>0</v>
      </c>
      <c r="AP42" s="113">
        <v>0</v>
      </c>
      <c r="AQ42" s="113">
        <v>0</v>
      </c>
      <c r="AR42" s="110">
        <v>0</v>
      </c>
      <c r="AS42" s="110">
        <v>0</v>
      </c>
      <c r="AT42" s="110">
        <f t="shared" si="14"/>
        <v>0</v>
      </c>
      <c r="AU42" s="110">
        <v>0</v>
      </c>
      <c r="AV42" s="110">
        <v>0</v>
      </c>
      <c r="AW42" s="110">
        <f t="shared" si="15"/>
        <v>0</v>
      </c>
      <c r="AX42" s="113">
        <v>0</v>
      </c>
      <c r="AY42" s="113">
        <v>0</v>
      </c>
      <c r="AZ42" s="110">
        <v>0</v>
      </c>
      <c r="BA42" s="110">
        <v>0</v>
      </c>
      <c r="BB42" s="110">
        <f t="shared" si="16"/>
        <v>0</v>
      </c>
      <c r="BC42" s="110">
        <v>0</v>
      </c>
      <c r="BD42" s="110">
        <v>0</v>
      </c>
      <c r="BE42" s="110">
        <f t="shared" si="17"/>
        <v>0</v>
      </c>
    </row>
    <row r="43" spans="1:57" s="112" customFormat="1" ht="12" customHeight="1">
      <c r="A43" s="108" t="s">
        <v>629</v>
      </c>
      <c r="B43" s="109">
        <v>37000</v>
      </c>
      <c r="C43" s="108" t="s">
        <v>382</v>
      </c>
      <c r="D43" s="110">
        <f t="shared" si="0"/>
        <v>584671</v>
      </c>
      <c r="E43" s="110">
        <f t="shared" si="1"/>
        <v>1963939</v>
      </c>
      <c r="F43" s="110">
        <f t="shared" si="2"/>
        <v>2548610</v>
      </c>
      <c r="G43" s="110">
        <f t="shared" si="3"/>
        <v>60548</v>
      </c>
      <c r="H43" s="110">
        <f t="shared" si="4"/>
        <v>601418</v>
      </c>
      <c r="I43" s="110">
        <f t="shared" si="5"/>
        <v>661966</v>
      </c>
      <c r="J43" s="113">
        <v>14</v>
      </c>
      <c r="K43" s="113">
        <v>14</v>
      </c>
      <c r="L43" s="110">
        <v>251269</v>
      </c>
      <c r="M43" s="110">
        <v>1607817</v>
      </c>
      <c r="N43" s="110">
        <f t="shared" si="6"/>
        <v>1859086</v>
      </c>
      <c r="O43" s="110">
        <v>0</v>
      </c>
      <c r="P43" s="110">
        <v>529950</v>
      </c>
      <c r="Q43" s="110">
        <f t="shared" si="7"/>
        <v>529950</v>
      </c>
      <c r="R43" s="113">
        <v>4</v>
      </c>
      <c r="S43" s="113">
        <v>4</v>
      </c>
      <c r="T43" s="110">
        <v>333402</v>
      </c>
      <c r="U43" s="110">
        <v>333100</v>
      </c>
      <c r="V43" s="110">
        <f t="shared" si="8"/>
        <v>666502</v>
      </c>
      <c r="W43" s="110">
        <v>60548</v>
      </c>
      <c r="X43" s="110">
        <v>71468</v>
      </c>
      <c r="Y43" s="110">
        <f t="shared" si="9"/>
        <v>132016</v>
      </c>
      <c r="Z43" s="113">
        <v>1</v>
      </c>
      <c r="AA43" s="113">
        <v>1</v>
      </c>
      <c r="AB43" s="110">
        <v>0</v>
      </c>
      <c r="AC43" s="110">
        <v>23022</v>
      </c>
      <c r="AD43" s="110">
        <f t="shared" si="10"/>
        <v>23022</v>
      </c>
      <c r="AE43" s="110">
        <v>0</v>
      </c>
      <c r="AF43" s="110">
        <v>0</v>
      </c>
      <c r="AG43" s="110">
        <f t="shared" si="11"/>
        <v>0</v>
      </c>
      <c r="AH43" s="113">
        <v>0</v>
      </c>
      <c r="AI43" s="113">
        <v>0</v>
      </c>
      <c r="AJ43" s="110">
        <v>0</v>
      </c>
      <c r="AK43" s="110">
        <v>0</v>
      </c>
      <c r="AL43" s="110">
        <f t="shared" si="12"/>
        <v>0</v>
      </c>
      <c r="AM43" s="110">
        <v>0</v>
      </c>
      <c r="AN43" s="110">
        <v>0</v>
      </c>
      <c r="AO43" s="110">
        <f t="shared" si="13"/>
        <v>0</v>
      </c>
      <c r="AP43" s="113">
        <v>0</v>
      </c>
      <c r="AQ43" s="113">
        <v>0</v>
      </c>
      <c r="AR43" s="110">
        <v>0</v>
      </c>
      <c r="AS43" s="110">
        <v>0</v>
      </c>
      <c r="AT43" s="110">
        <f t="shared" si="14"/>
        <v>0</v>
      </c>
      <c r="AU43" s="110">
        <v>0</v>
      </c>
      <c r="AV43" s="110">
        <v>0</v>
      </c>
      <c r="AW43" s="110">
        <f t="shared" si="15"/>
        <v>0</v>
      </c>
      <c r="AX43" s="113">
        <v>0</v>
      </c>
      <c r="AY43" s="113">
        <v>0</v>
      </c>
      <c r="AZ43" s="110">
        <v>0</v>
      </c>
      <c r="BA43" s="110">
        <v>0</v>
      </c>
      <c r="BB43" s="110">
        <f t="shared" si="16"/>
        <v>0</v>
      </c>
      <c r="BC43" s="110">
        <v>0</v>
      </c>
      <c r="BD43" s="110">
        <v>0</v>
      </c>
      <c r="BE43" s="110">
        <f t="shared" si="17"/>
        <v>0</v>
      </c>
    </row>
    <row r="44" spans="1:57" s="112" customFormat="1" ht="12" customHeight="1">
      <c r="A44" s="108" t="s">
        <v>638</v>
      </c>
      <c r="B44" s="109">
        <v>38000</v>
      </c>
      <c r="C44" s="108" t="s">
        <v>639</v>
      </c>
      <c r="D44" s="110">
        <f t="shared" si="0"/>
        <v>3082375</v>
      </c>
      <c r="E44" s="110">
        <f t="shared" si="1"/>
        <v>369248</v>
      </c>
      <c r="F44" s="110">
        <f t="shared" si="2"/>
        <v>3451623</v>
      </c>
      <c r="G44" s="110">
        <f t="shared" si="3"/>
        <v>37438</v>
      </c>
      <c r="H44" s="110">
        <f t="shared" si="4"/>
        <v>1095091</v>
      </c>
      <c r="I44" s="110">
        <f t="shared" si="5"/>
        <v>1132529</v>
      </c>
      <c r="J44" s="113">
        <v>13</v>
      </c>
      <c r="K44" s="113">
        <v>13</v>
      </c>
      <c r="L44" s="110">
        <v>3082375</v>
      </c>
      <c r="M44" s="110">
        <v>369248</v>
      </c>
      <c r="N44" s="110">
        <f t="shared" si="6"/>
        <v>3451623</v>
      </c>
      <c r="O44" s="110">
        <v>37438</v>
      </c>
      <c r="P44" s="110">
        <v>950652</v>
      </c>
      <c r="Q44" s="110">
        <f t="shared" si="7"/>
        <v>988090</v>
      </c>
      <c r="R44" s="113">
        <v>3</v>
      </c>
      <c r="S44" s="113">
        <v>3</v>
      </c>
      <c r="T44" s="110">
        <v>0</v>
      </c>
      <c r="U44" s="110">
        <v>0</v>
      </c>
      <c r="V44" s="110">
        <f t="shared" si="8"/>
        <v>0</v>
      </c>
      <c r="W44" s="110">
        <v>0</v>
      </c>
      <c r="X44" s="110">
        <v>112593</v>
      </c>
      <c r="Y44" s="110">
        <f t="shared" si="9"/>
        <v>112593</v>
      </c>
      <c r="Z44" s="113">
        <v>1</v>
      </c>
      <c r="AA44" s="113">
        <v>1</v>
      </c>
      <c r="AB44" s="110">
        <v>0</v>
      </c>
      <c r="AC44" s="110">
        <v>0</v>
      </c>
      <c r="AD44" s="110">
        <f t="shared" si="10"/>
        <v>0</v>
      </c>
      <c r="AE44" s="110">
        <v>0</v>
      </c>
      <c r="AF44" s="110">
        <v>31846</v>
      </c>
      <c r="AG44" s="110">
        <f t="shared" si="11"/>
        <v>31846</v>
      </c>
      <c r="AH44" s="113">
        <v>0</v>
      </c>
      <c r="AI44" s="113">
        <v>0</v>
      </c>
      <c r="AJ44" s="110">
        <v>0</v>
      </c>
      <c r="AK44" s="110">
        <v>0</v>
      </c>
      <c r="AL44" s="110">
        <f t="shared" si="12"/>
        <v>0</v>
      </c>
      <c r="AM44" s="110">
        <v>0</v>
      </c>
      <c r="AN44" s="110">
        <v>0</v>
      </c>
      <c r="AO44" s="110">
        <f t="shared" si="13"/>
        <v>0</v>
      </c>
      <c r="AP44" s="113">
        <v>0</v>
      </c>
      <c r="AQ44" s="113">
        <v>0</v>
      </c>
      <c r="AR44" s="110">
        <v>0</v>
      </c>
      <c r="AS44" s="110">
        <v>0</v>
      </c>
      <c r="AT44" s="110">
        <f t="shared" si="14"/>
        <v>0</v>
      </c>
      <c r="AU44" s="110">
        <v>0</v>
      </c>
      <c r="AV44" s="110">
        <v>0</v>
      </c>
      <c r="AW44" s="110">
        <f t="shared" si="15"/>
        <v>0</v>
      </c>
      <c r="AX44" s="113">
        <v>0</v>
      </c>
      <c r="AY44" s="113">
        <v>0</v>
      </c>
      <c r="AZ44" s="110">
        <v>0</v>
      </c>
      <c r="BA44" s="110">
        <v>0</v>
      </c>
      <c r="BB44" s="110">
        <f t="shared" si="16"/>
        <v>0</v>
      </c>
      <c r="BC44" s="110">
        <v>0</v>
      </c>
      <c r="BD44" s="110">
        <v>0</v>
      </c>
      <c r="BE44" s="110">
        <f t="shared" si="17"/>
        <v>0</v>
      </c>
    </row>
    <row r="45" spans="1:57" s="112" customFormat="1" ht="12" customHeight="1">
      <c r="A45" s="108" t="s">
        <v>649</v>
      </c>
      <c r="B45" s="109">
        <v>39000</v>
      </c>
      <c r="C45" s="108" t="s">
        <v>650</v>
      </c>
      <c r="D45" s="110">
        <f t="shared" si="0"/>
        <v>347557</v>
      </c>
      <c r="E45" s="110">
        <f t="shared" si="1"/>
        <v>2554074</v>
      </c>
      <c r="F45" s="110">
        <f t="shared" si="2"/>
        <v>2901631</v>
      </c>
      <c r="G45" s="110">
        <f t="shared" si="3"/>
        <v>649419</v>
      </c>
      <c r="H45" s="110">
        <f t="shared" si="4"/>
        <v>1022752</v>
      </c>
      <c r="I45" s="110">
        <f t="shared" si="5"/>
        <v>1672171</v>
      </c>
      <c r="J45" s="113">
        <v>32</v>
      </c>
      <c r="K45" s="113">
        <v>32</v>
      </c>
      <c r="L45" s="110">
        <v>336626</v>
      </c>
      <c r="M45" s="110">
        <v>1874328</v>
      </c>
      <c r="N45" s="110">
        <f t="shared" si="6"/>
        <v>2210954</v>
      </c>
      <c r="O45" s="110">
        <v>648763</v>
      </c>
      <c r="P45" s="110">
        <v>415631</v>
      </c>
      <c r="Q45" s="110">
        <f t="shared" si="7"/>
        <v>1064394</v>
      </c>
      <c r="R45" s="113">
        <v>18</v>
      </c>
      <c r="S45" s="113">
        <v>18</v>
      </c>
      <c r="T45" s="110">
        <v>10931</v>
      </c>
      <c r="U45" s="110">
        <v>679746</v>
      </c>
      <c r="V45" s="110">
        <f t="shared" si="8"/>
        <v>690677</v>
      </c>
      <c r="W45" s="110">
        <v>656</v>
      </c>
      <c r="X45" s="110">
        <v>555893</v>
      </c>
      <c r="Y45" s="110">
        <f t="shared" si="9"/>
        <v>556549</v>
      </c>
      <c r="Z45" s="113">
        <v>1</v>
      </c>
      <c r="AA45" s="113">
        <v>1</v>
      </c>
      <c r="AB45" s="110">
        <v>0</v>
      </c>
      <c r="AC45" s="110">
        <v>0</v>
      </c>
      <c r="AD45" s="110">
        <f t="shared" si="10"/>
        <v>0</v>
      </c>
      <c r="AE45" s="110">
        <v>0</v>
      </c>
      <c r="AF45" s="110">
        <v>51228</v>
      </c>
      <c r="AG45" s="110">
        <f t="shared" si="11"/>
        <v>51228</v>
      </c>
      <c r="AH45" s="113">
        <v>0</v>
      </c>
      <c r="AI45" s="113">
        <v>0</v>
      </c>
      <c r="AJ45" s="110">
        <v>0</v>
      </c>
      <c r="AK45" s="110">
        <v>0</v>
      </c>
      <c r="AL45" s="110">
        <f t="shared" si="12"/>
        <v>0</v>
      </c>
      <c r="AM45" s="110">
        <v>0</v>
      </c>
      <c r="AN45" s="110">
        <v>0</v>
      </c>
      <c r="AO45" s="110">
        <f t="shared" si="13"/>
        <v>0</v>
      </c>
      <c r="AP45" s="113">
        <v>0</v>
      </c>
      <c r="AQ45" s="113">
        <v>0</v>
      </c>
      <c r="AR45" s="110">
        <v>0</v>
      </c>
      <c r="AS45" s="110">
        <v>0</v>
      </c>
      <c r="AT45" s="110">
        <f t="shared" si="14"/>
        <v>0</v>
      </c>
      <c r="AU45" s="110">
        <v>0</v>
      </c>
      <c r="AV45" s="110">
        <v>0</v>
      </c>
      <c r="AW45" s="110">
        <f t="shared" si="15"/>
        <v>0</v>
      </c>
      <c r="AX45" s="113">
        <v>0</v>
      </c>
      <c r="AY45" s="113">
        <v>0</v>
      </c>
      <c r="AZ45" s="110">
        <v>0</v>
      </c>
      <c r="BA45" s="110">
        <v>0</v>
      </c>
      <c r="BB45" s="110">
        <f t="shared" si="16"/>
        <v>0</v>
      </c>
      <c r="BC45" s="110">
        <v>0</v>
      </c>
      <c r="BD45" s="110">
        <v>0</v>
      </c>
      <c r="BE45" s="110">
        <f t="shared" si="17"/>
        <v>0</v>
      </c>
    </row>
    <row r="46" spans="1:57" s="112" customFormat="1" ht="12" customHeight="1">
      <c r="A46" s="108" t="s">
        <v>657</v>
      </c>
      <c r="B46" s="109">
        <v>40000</v>
      </c>
      <c r="C46" s="108" t="s">
        <v>481</v>
      </c>
      <c r="D46" s="110">
        <f t="shared" si="0"/>
        <v>1658034</v>
      </c>
      <c r="E46" s="110">
        <f t="shared" si="1"/>
        <v>12152504</v>
      </c>
      <c r="F46" s="110">
        <f t="shared" si="2"/>
        <v>13810538</v>
      </c>
      <c r="G46" s="110">
        <f t="shared" si="3"/>
        <v>262683</v>
      </c>
      <c r="H46" s="110">
        <f t="shared" si="4"/>
        <v>2607148</v>
      </c>
      <c r="I46" s="110">
        <f t="shared" si="5"/>
        <v>2869831</v>
      </c>
      <c r="J46" s="113">
        <v>54</v>
      </c>
      <c r="K46" s="113">
        <v>54</v>
      </c>
      <c r="L46" s="110">
        <v>1393384</v>
      </c>
      <c r="M46" s="110">
        <v>9975015</v>
      </c>
      <c r="N46" s="110">
        <f t="shared" si="6"/>
        <v>11368399</v>
      </c>
      <c r="O46" s="110">
        <v>51885</v>
      </c>
      <c r="P46" s="110">
        <v>1985401</v>
      </c>
      <c r="Q46" s="110">
        <f t="shared" si="7"/>
        <v>2037286</v>
      </c>
      <c r="R46" s="113">
        <v>23</v>
      </c>
      <c r="S46" s="113">
        <v>23</v>
      </c>
      <c r="T46" s="110">
        <v>5320</v>
      </c>
      <c r="U46" s="110">
        <v>1832265</v>
      </c>
      <c r="V46" s="110">
        <f t="shared" si="8"/>
        <v>1837585</v>
      </c>
      <c r="W46" s="110">
        <v>210798</v>
      </c>
      <c r="X46" s="110">
        <v>621747</v>
      </c>
      <c r="Y46" s="110">
        <f t="shared" si="9"/>
        <v>832545</v>
      </c>
      <c r="Z46" s="113">
        <v>3</v>
      </c>
      <c r="AA46" s="113">
        <v>3</v>
      </c>
      <c r="AB46" s="110">
        <v>197260</v>
      </c>
      <c r="AC46" s="110">
        <v>266046</v>
      </c>
      <c r="AD46" s="110">
        <f t="shared" si="10"/>
        <v>463306</v>
      </c>
      <c r="AE46" s="110">
        <v>0</v>
      </c>
      <c r="AF46" s="110">
        <v>0</v>
      </c>
      <c r="AG46" s="110">
        <f t="shared" si="11"/>
        <v>0</v>
      </c>
      <c r="AH46" s="113">
        <v>1</v>
      </c>
      <c r="AI46" s="113">
        <v>1</v>
      </c>
      <c r="AJ46" s="110">
        <v>62070</v>
      </c>
      <c r="AK46" s="110">
        <v>79178</v>
      </c>
      <c r="AL46" s="110">
        <f t="shared" si="12"/>
        <v>141248</v>
      </c>
      <c r="AM46" s="110">
        <v>0</v>
      </c>
      <c r="AN46" s="110">
        <v>0</v>
      </c>
      <c r="AO46" s="110">
        <f t="shared" si="13"/>
        <v>0</v>
      </c>
      <c r="AP46" s="113">
        <v>0</v>
      </c>
      <c r="AQ46" s="113">
        <v>0</v>
      </c>
      <c r="AR46" s="110">
        <v>0</v>
      </c>
      <c r="AS46" s="110">
        <v>0</v>
      </c>
      <c r="AT46" s="110">
        <f t="shared" si="14"/>
        <v>0</v>
      </c>
      <c r="AU46" s="110">
        <v>0</v>
      </c>
      <c r="AV46" s="110">
        <v>0</v>
      </c>
      <c r="AW46" s="110">
        <f t="shared" si="15"/>
        <v>0</v>
      </c>
      <c r="AX46" s="113">
        <v>0</v>
      </c>
      <c r="AY46" s="113">
        <v>0</v>
      </c>
      <c r="AZ46" s="110">
        <v>0</v>
      </c>
      <c r="BA46" s="110">
        <v>0</v>
      </c>
      <c r="BB46" s="110">
        <f t="shared" si="16"/>
        <v>0</v>
      </c>
      <c r="BC46" s="110">
        <v>0</v>
      </c>
      <c r="BD46" s="110">
        <v>0</v>
      </c>
      <c r="BE46" s="110">
        <f t="shared" si="17"/>
        <v>0</v>
      </c>
    </row>
    <row r="47" spans="1:57" s="112" customFormat="1" ht="12" customHeight="1">
      <c r="A47" s="108" t="s">
        <v>662</v>
      </c>
      <c r="B47" s="109">
        <v>41000</v>
      </c>
      <c r="C47" s="108" t="s">
        <v>463</v>
      </c>
      <c r="D47" s="110">
        <f t="shared" si="0"/>
        <v>196301</v>
      </c>
      <c r="E47" s="110">
        <f t="shared" si="1"/>
        <v>2650593</v>
      </c>
      <c r="F47" s="110">
        <f t="shared" si="2"/>
        <v>2846894</v>
      </c>
      <c r="G47" s="110">
        <f t="shared" si="3"/>
        <v>39056</v>
      </c>
      <c r="H47" s="110">
        <f t="shared" si="4"/>
        <v>1318295</v>
      </c>
      <c r="I47" s="110">
        <f t="shared" si="5"/>
        <v>1357351</v>
      </c>
      <c r="J47" s="113">
        <v>18</v>
      </c>
      <c r="K47" s="113">
        <v>18</v>
      </c>
      <c r="L47" s="110">
        <v>0</v>
      </c>
      <c r="M47" s="110">
        <v>1684727</v>
      </c>
      <c r="N47" s="110">
        <f t="shared" si="6"/>
        <v>1684727</v>
      </c>
      <c r="O47" s="110">
        <v>29103</v>
      </c>
      <c r="P47" s="110">
        <v>549047</v>
      </c>
      <c r="Q47" s="110">
        <f t="shared" si="7"/>
        <v>578150</v>
      </c>
      <c r="R47" s="113">
        <v>17</v>
      </c>
      <c r="S47" s="113">
        <v>17</v>
      </c>
      <c r="T47" s="110">
        <v>196301</v>
      </c>
      <c r="U47" s="110">
        <v>626953</v>
      </c>
      <c r="V47" s="110">
        <f t="shared" si="8"/>
        <v>823254</v>
      </c>
      <c r="W47" s="110">
        <v>9953</v>
      </c>
      <c r="X47" s="110">
        <v>697964</v>
      </c>
      <c r="Y47" s="110">
        <f t="shared" si="9"/>
        <v>707917</v>
      </c>
      <c r="Z47" s="113">
        <v>8</v>
      </c>
      <c r="AA47" s="113">
        <v>8</v>
      </c>
      <c r="AB47" s="110">
        <v>0</v>
      </c>
      <c r="AC47" s="110">
        <v>338913</v>
      </c>
      <c r="AD47" s="110">
        <f t="shared" si="10"/>
        <v>338913</v>
      </c>
      <c r="AE47" s="110">
        <v>0</v>
      </c>
      <c r="AF47" s="110">
        <v>71284</v>
      </c>
      <c r="AG47" s="110">
        <f t="shared" si="11"/>
        <v>71284</v>
      </c>
      <c r="AH47" s="113">
        <v>0</v>
      </c>
      <c r="AI47" s="113">
        <v>0</v>
      </c>
      <c r="AJ47" s="110">
        <v>0</v>
      </c>
      <c r="AK47" s="110">
        <v>0</v>
      </c>
      <c r="AL47" s="110">
        <f t="shared" si="12"/>
        <v>0</v>
      </c>
      <c r="AM47" s="110">
        <v>0</v>
      </c>
      <c r="AN47" s="110">
        <v>0</v>
      </c>
      <c r="AO47" s="110">
        <f t="shared" si="13"/>
        <v>0</v>
      </c>
      <c r="AP47" s="113">
        <v>0</v>
      </c>
      <c r="AQ47" s="113">
        <v>0</v>
      </c>
      <c r="AR47" s="110">
        <v>0</v>
      </c>
      <c r="AS47" s="110">
        <v>0</v>
      </c>
      <c r="AT47" s="110">
        <f t="shared" si="14"/>
        <v>0</v>
      </c>
      <c r="AU47" s="110">
        <v>0</v>
      </c>
      <c r="AV47" s="110">
        <v>0</v>
      </c>
      <c r="AW47" s="110">
        <f t="shared" si="15"/>
        <v>0</v>
      </c>
      <c r="AX47" s="113">
        <v>0</v>
      </c>
      <c r="AY47" s="113">
        <v>0</v>
      </c>
      <c r="AZ47" s="110">
        <v>0</v>
      </c>
      <c r="BA47" s="110">
        <v>0</v>
      </c>
      <c r="BB47" s="110">
        <f t="shared" si="16"/>
        <v>0</v>
      </c>
      <c r="BC47" s="110">
        <v>0</v>
      </c>
      <c r="BD47" s="110">
        <v>0</v>
      </c>
      <c r="BE47" s="110">
        <f t="shared" si="17"/>
        <v>0</v>
      </c>
    </row>
    <row r="48" spans="1:57" s="112" customFormat="1" ht="12" customHeight="1">
      <c r="A48" s="108" t="s">
        <v>670</v>
      </c>
      <c r="B48" s="109">
        <v>42000</v>
      </c>
      <c r="C48" s="108" t="s">
        <v>671</v>
      </c>
      <c r="D48" s="110">
        <f t="shared" si="0"/>
        <v>10630</v>
      </c>
      <c r="E48" s="110">
        <f t="shared" si="1"/>
        <v>3166452</v>
      </c>
      <c r="F48" s="110">
        <f t="shared" si="2"/>
        <v>3177082</v>
      </c>
      <c r="G48" s="110">
        <f t="shared" si="3"/>
        <v>0</v>
      </c>
      <c r="H48" s="110">
        <f t="shared" si="4"/>
        <v>615122</v>
      </c>
      <c r="I48" s="110">
        <f t="shared" si="5"/>
        <v>615122</v>
      </c>
      <c r="J48" s="113">
        <v>11</v>
      </c>
      <c r="K48" s="113">
        <v>11</v>
      </c>
      <c r="L48" s="110">
        <v>10630</v>
      </c>
      <c r="M48" s="110">
        <v>1850019</v>
      </c>
      <c r="N48" s="110">
        <f t="shared" si="6"/>
        <v>1860649</v>
      </c>
      <c r="O48" s="110">
        <v>0</v>
      </c>
      <c r="P48" s="110">
        <v>586633</v>
      </c>
      <c r="Q48" s="110">
        <f t="shared" si="7"/>
        <v>586633</v>
      </c>
      <c r="R48" s="113">
        <v>4</v>
      </c>
      <c r="S48" s="113">
        <v>4</v>
      </c>
      <c r="T48" s="110">
        <v>0</v>
      </c>
      <c r="U48" s="110">
        <v>1014774</v>
      </c>
      <c r="V48" s="110">
        <f t="shared" si="8"/>
        <v>1014774</v>
      </c>
      <c r="W48" s="110">
        <v>0</v>
      </c>
      <c r="X48" s="110">
        <v>0</v>
      </c>
      <c r="Y48" s="110">
        <f t="shared" si="9"/>
        <v>0</v>
      </c>
      <c r="Z48" s="113">
        <v>2</v>
      </c>
      <c r="AA48" s="113">
        <v>2</v>
      </c>
      <c r="AB48" s="110">
        <v>0</v>
      </c>
      <c r="AC48" s="110">
        <v>150</v>
      </c>
      <c r="AD48" s="110">
        <f t="shared" si="10"/>
        <v>150</v>
      </c>
      <c r="AE48" s="110">
        <v>0</v>
      </c>
      <c r="AF48" s="110">
        <v>28489</v>
      </c>
      <c r="AG48" s="110">
        <f t="shared" si="11"/>
        <v>28489</v>
      </c>
      <c r="AH48" s="113">
        <v>1</v>
      </c>
      <c r="AI48" s="113">
        <v>1</v>
      </c>
      <c r="AJ48" s="110">
        <v>0</v>
      </c>
      <c r="AK48" s="110">
        <v>301509</v>
      </c>
      <c r="AL48" s="110">
        <f t="shared" si="12"/>
        <v>301509</v>
      </c>
      <c r="AM48" s="110">
        <v>0</v>
      </c>
      <c r="AN48" s="110">
        <v>0</v>
      </c>
      <c r="AO48" s="110">
        <f t="shared" si="13"/>
        <v>0</v>
      </c>
      <c r="AP48" s="113">
        <v>0</v>
      </c>
      <c r="AQ48" s="113">
        <v>0</v>
      </c>
      <c r="AR48" s="110">
        <v>0</v>
      </c>
      <c r="AS48" s="110">
        <v>0</v>
      </c>
      <c r="AT48" s="110">
        <f t="shared" si="14"/>
        <v>0</v>
      </c>
      <c r="AU48" s="110">
        <v>0</v>
      </c>
      <c r="AV48" s="110">
        <v>0</v>
      </c>
      <c r="AW48" s="110">
        <f t="shared" si="15"/>
        <v>0</v>
      </c>
      <c r="AX48" s="113">
        <v>0</v>
      </c>
      <c r="AY48" s="113">
        <v>0</v>
      </c>
      <c r="AZ48" s="110">
        <v>0</v>
      </c>
      <c r="BA48" s="110">
        <v>0</v>
      </c>
      <c r="BB48" s="110">
        <f t="shared" si="16"/>
        <v>0</v>
      </c>
      <c r="BC48" s="110">
        <v>0</v>
      </c>
      <c r="BD48" s="110">
        <v>0</v>
      </c>
      <c r="BE48" s="110">
        <f t="shared" si="17"/>
        <v>0</v>
      </c>
    </row>
    <row r="49" spans="1:57" s="112" customFormat="1" ht="12" customHeight="1">
      <c r="A49" s="108" t="s">
        <v>678</v>
      </c>
      <c r="B49" s="109">
        <v>43000</v>
      </c>
      <c r="C49" s="108" t="s">
        <v>481</v>
      </c>
      <c r="D49" s="110">
        <f t="shared" si="0"/>
        <v>708480</v>
      </c>
      <c r="E49" s="110">
        <f t="shared" si="1"/>
        <v>6595559</v>
      </c>
      <c r="F49" s="110">
        <f t="shared" si="2"/>
        <v>7304039</v>
      </c>
      <c r="G49" s="110">
        <f t="shared" si="3"/>
        <v>151306</v>
      </c>
      <c r="H49" s="110">
        <f t="shared" si="4"/>
        <v>1860165</v>
      </c>
      <c r="I49" s="110">
        <f t="shared" si="5"/>
        <v>2011471</v>
      </c>
      <c r="J49" s="113">
        <v>44</v>
      </c>
      <c r="K49" s="113">
        <v>44</v>
      </c>
      <c r="L49" s="110">
        <v>506026</v>
      </c>
      <c r="M49" s="110">
        <v>6123387</v>
      </c>
      <c r="N49" s="110">
        <f t="shared" si="6"/>
        <v>6629413</v>
      </c>
      <c r="O49" s="110">
        <v>124009</v>
      </c>
      <c r="P49" s="110">
        <v>1478132</v>
      </c>
      <c r="Q49" s="110">
        <f t="shared" si="7"/>
        <v>1602141</v>
      </c>
      <c r="R49" s="113">
        <v>11</v>
      </c>
      <c r="S49" s="113">
        <v>11</v>
      </c>
      <c r="T49" s="110">
        <v>202454</v>
      </c>
      <c r="U49" s="110">
        <v>472172</v>
      </c>
      <c r="V49" s="110">
        <f t="shared" si="8"/>
        <v>674626</v>
      </c>
      <c r="W49" s="110">
        <v>27297</v>
      </c>
      <c r="X49" s="110">
        <v>382033</v>
      </c>
      <c r="Y49" s="110">
        <f t="shared" si="9"/>
        <v>409330</v>
      </c>
      <c r="Z49" s="113">
        <v>0</v>
      </c>
      <c r="AA49" s="113">
        <v>0</v>
      </c>
      <c r="AB49" s="110">
        <v>0</v>
      </c>
      <c r="AC49" s="110">
        <v>0</v>
      </c>
      <c r="AD49" s="110">
        <f t="shared" si="10"/>
        <v>0</v>
      </c>
      <c r="AE49" s="110">
        <v>0</v>
      </c>
      <c r="AF49" s="110">
        <v>0</v>
      </c>
      <c r="AG49" s="110">
        <f t="shared" si="11"/>
        <v>0</v>
      </c>
      <c r="AH49" s="113">
        <v>0</v>
      </c>
      <c r="AI49" s="113">
        <v>0</v>
      </c>
      <c r="AJ49" s="110">
        <v>0</v>
      </c>
      <c r="AK49" s="110">
        <v>0</v>
      </c>
      <c r="AL49" s="110">
        <f t="shared" si="12"/>
        <v>0</v>
      </c>
      <c r="AM49" s="110">
        <v>0</v>
      </c>
      <c r="AN49" s="110">
        <v>0</v>
      </c>
      <c r="AO49" s="110">
        <f t="shared" si="13"/>
        <v>0</v>
      </c>
      <c r="AP49" s="113">
        <v>0</v>
      </c>
      <c r="AQ49" s="113">
        <v>0</v>
      </c>
      <c r="AR49" s="110">
        <v>0</v>
      </c>
      <c r="AS49" s="110">
        <v>0</v>
      </c>
      <c r="AT49" s="110">
        <f t="shared" si="14"/>
        <v>0</v>
      </c>
      <c r="AU49" s="110">
        <v>0</v>
      </c>
      <c r="AV49" s="110">
        <v>0</v>
      </c>
      <c r="AW49" s="110">
        <f t="shared" si="15"/>
        <v>0</v>
      </c>
      <c r="AX49" s="113">
        <v>0</v>
      </c>
      <c r="AY49" s="113">
        <v>0</v>
      </c>
      <c r="AZ49" s="110">
        <v>0</v>
      </c>
      <c r="BA49" s="110">
        <v>0</v>
      </c>
      <c r="BB49" s="110">
        <f t="shared" si="16"/>
        <v>0</v>
      </c>
      <c r="BC49" s="110">
        <v>0</v>
      </c>
      <c r="BD49" s="110">
        <v>0</v>
      </c>
      <c r="BE49" s="110">
        <f t="shared" si="17"/>
        <v>0</v>
      </c>
    </row>
    <row r="50" spans="1:57" s="112" customFormat="1" ht="12" customHeight="1">
      <c r="A50" s="108" t="s">
        <v>687</v>
      </c>
      <c r="B50" s="109">
        <v>44000</v>
      </c>
      <c r="C50" s="108" t="s">
        <v>447</v>
      </c>
      <c r="D50" s="110">
        <f t="shared" si="0"/>
        <v>297590</v>
      </c>
      <c r="E50" s="110">
        <f t="shared" si="1"/>
        <v>912512</v>
      </c>
      <c r="F50" s="110">
        <f t="shared" si="2"/>
        <v>1210102</v>
      </c>
      <c r="G50" s="110">
        <f t="shared" si="3"/>
        <v>0</v>
      </c>
      <c r="H50" s="110">
        <f t="shared" si="4"/>
        <v>551031</v>
      </c>
      <c r="I50" s="110">
        <f t="shared" si="5"/>
        <v>551031</v>
      </c>
      <c r="J50" s="113">
        <v>10</v>
      </c>
      <c r="K50" s="113">
        <v>10</v>
      </c>
      <c r="L50" s="110">
        <v>297590</v>
      </c>
      <c r="M50" s="110">
        <v>912512</v>
      </c>
      <c r="N50" s="110">
        <f t="shared" si="6"/>
        <v>1210102</v>
      </c>
      <c r="O50" s="110">
        <v>0</v>
      </c>
      <c r="P50" s="110">
        <v>307852</v>
      </c>
      <c r="Q50" s="110">
        <f t="shared" si="7"/>
        <v>307852</v>
      </c>
      <c r="R50" s="113">
        <v>2</v>
      </c>
      <c r="S50" s="113">
        <v>2</v>
      </c>
      <c r="T50" s="110">
        <v>0</v>
      </c>
      <c r="U50" s="110">
        <v>0</v>
      </c>
      <c r="V50" s="110">
        <f t="shared" si="8"/>
        <v>0</v>
      </c>
      <c r="W50" s="110">
        <v>0</v>
      </c>
      <c r="X50" s="110">
        <v>243179</v>
      </c>
      <c r="Y50" s="110">
        <f t="shared" si="9"/>
        <v>243179</v>
      </c>
      <c r="Z50" s="113">
        <v>0</v>
      </c>
      <c r="AA50" s="113">
        <v>0</v>
      </c>
      <c r="AB50" s="110">
        <v>0</v>
      </c>
      <c r="AC50" s="110">
        <v>0</v>
      </c>
      <c r="AD50" s="110">
        <f t="shared" si="10"/>
        <v>0</v>
      </c>
      <c r="AE50" s="110">
        <v>0</v>
      </c>
      <c r="AF50" s="110">
        <v>0</v>
      </c>
      <c r="AG50" s="110">
        <f t="shared" si="11"/>
        <v>0</v>
      </c>
      <c r="AH50" s="113">
        <v>0</v>
      </c>
      <c r="AI50" s="113">
        <v>0</v>
      </c>
      <c r="AJ50" s="110">
        <v>0</v>
      </c>
      <c r="AK50" s="110">
        <v>0</v>
      </c>
      <c r="AL50" s="110">
        <f t="shared" si="12"/>
        <v>0</v>
      </c>
      <c r="AM50" s="110">
        <v>0</v>
      </c>
      <c r="AN50" s="110">
        <v>0</v>
      </c>
      <c r="AO50" s="110">
        <f t="shared" si="13"/>
        <v>0</v>
      </c>
      <c r="AP50" s="113">
        <v>0</v>
      </c>
      <c r="AQ50" s="113">
        <v>0</v>
      </c>
      <c r="AR50" s="110">
        <v>0</v>
      </c>
      <c r="AS50" s="110">
        <v>0</v>
      </c>
      <c r="AT50" s="110">
        <f t="shared" si="14"/>
        <v>0</v>
      </c>
      <c r="AU50" s="110">
        <v>0</v>
      </c>
      <c r="AV50" s="110">
        <v>0</v>
      </c>
      <c r="AW50" s="110">
        <f t="shared" si="15"/>
        <v>0</v>
      </c>
      <c r="AX50" s="113">
        <v>0</v>
      </c>
      <c r="AY50" s="113">
        <v>0</v>
      </c>
      <c r="AZ50" s="110">
        <v>0</v>
      </c>
      <c r="BA50" s="110">
        <v>0</v>
      </c>
      <c r="BB50" s="110">
        <f t="shared" si="16"/>
        <v>0</v>
      </c>
      <c r="BC50" s="110">
        <v>0</v>
      </c>
      <c r="BD50" s="110">
        <v>0</v>
      </c>
      <c r="BE50" s="110">
        <f t="shared" si="17"/>
        <v>0</v>
      </c>
    </row>
    <row r="51" spans="1:57" s="112" customFormat="1" ht="12" customHeight="1">
      <c r="A51" s="108" t="s">
        <v>692</v>
      </c>
      <c r="B51" s="109">
        <v>45000</v>
      </c>
      <c r="C51" s="108" t="s">
        <v>693</v>
      </c>
      <c r="D51" s="110">
        <f t="shared" si="0"/>
        <v>79073</v>
      </c>
      <c r="E51" s="110">
        <f t="shared" si="1"/>
        <v>1241773</v>
      </c>
      <c r="F51" s="110">
        <f t="shared" si="2"/>
        <v>1320846</v>
      </c>
      <c r="G51" s="110">
        <f t="shared" si="3"/>
        <v>835</v>
      </c>
      <c r="H51" s="110">
        <f t="shared" si="4"/>
        <v>562852</v>
      </c>
      <c r="I51" s="110">
        <f t="shared" si="5"/>
        <v>563687</v>
      </c>
      <c r="J51" s="113">
        <v>21</v>
      </c>
      <c r="K51" s="113">
        <v>21</v>
      </c>
      <c r="L51" s="110">
        <v>69049</v>
      </c>
      <c r="M51" s="110">
        <v>1199811</v>
      </c>
      <c r="N51" s="110">
        <f t="shared" si="6"/>
        <v>1268860</v>
      </c>
      <c r="O51" s="110">
        <v>835</v>
      </c>
      <c r="P51" s="110">
        <v>331293</v>
      </c>
      <c r="Q51" s="110">
        <f t="shared" si="7"/>
        <v>332128</v>
      </c>
      <c r="R51" s="113">
        <v>7</v>
      </c>
      <c r="S51" s="113">
        <v>7</v>
      </c>
      <c r="T51" s="110">
        <v>10024</v>
      </c>
      <c r="U51" s="110">
        <v>41962</v>
      </c>
      <c r="V51" s="110">
        <f t="shared" si="8"/>
        <v>51986</v>
      </c>
      <c r="W51" s="110">
        <v>0</v>
      </c>
      <c r="X51" s="110">
        <v>231559</v>
      </c>
      <c r="Y51" s="110">
        <f t="shared" si="9"/>
        <v>231559</v>
      </c>
      <c r="Z51" s="113">
        <v>0</v>
      </c>
      <c r="AA51" s="113">
        <v>0</v>
      </c>
      <c r="AB51" s="110">
        <v>0</v>
      </c>
      <c r="AC51" s="110">
        <v>0</v>
      </c>
      <c r="AD51" s="110">
        <f t="shared" si="10"/>
        <v>0</v>
      </c>
      <c r="AE51" s="110">
        <v>0</v>
      </c>
      <c r="AF51" s="110">
        <v>0</v>
      </c>
      <c r="AG51" s="110">
        <f t="shared" si="11"/>
        <v>0</v>
      </c>
      <c r="AH51" s="113">
        <v>0</v>
      </c>
      <c r="AI51" s="113">
        <v>0</v>
      </c>
      <c r="AJ51" s="110">
        <v>0</v>
      </c>
      <c r="AK51" s="110">
        <v>0</v>
      </c>
      <c r="AL51" s="110">
        <f t="shared" si="12"/>
        <v>0</v>
      </c>
      <c r="AM51" s="110">
        <v>0</v>
      </c>
      <c r="AN51" s="110">
        <v>0</v>
      </c>
      <c r="AO51" s="110">
        <f t="shared" si="13"/>
        <v>0</v>
      </c>
      <c r="AP51" s="113">
        <v>0</v>
      </c>
      <c r="AQ51" s="113">
        <v>0</v>
      </c>
      <c r="AR51" s="110">
        <v>0</v>
      </c>
      <c r="AS51" s="110">
        <v>0</v>
      </c>
      <c r="AT51" s="110">
        <f t="shared" si="14"/>
        <v>0</v>
      </c>
      <c r="AU51" s="110">
        <v>0</v>
      </c>
      <c r="AV51" s="110">
        <v>0</v>
      </c>
      <c r="AW51" s="110">
        <f t="shared" si="15"/>
        <v>0</v>
      </c>
      <c r="AX51" s="113">
        <v>0</v>
      </c>
      <c r="AY51" s="113">
        <v>0</v>
      </c>
      <c r="AZ51" s="110">
        <v>0</v>
      </c>
      <c r="BA51" s="110">
        <v>0</v>
      </c>
      <c r="BB51" s="110">
        <f t="shared" si="16"/>
        <v>0</v>
      </c>
      <c r="BC51" s="110">
        <v>0</v>
      </c>
      <c r="BD51" s="110">
        <v>0</v>
      </c>
      <c r="BE51" s="110">
        <f t="shared" si="17"/>
        <v>0</v>
      </c>
    </row>
    <row r="52" spans="1:57" s="112" customFormat="1" ht="12" customHeight="1">
      <c r="A52" s="108" t="s">
        <v>702</v>
      </c>
      <c r="B52" s="109">
        <v>46000</v>
      </c>
      <c r="C52" s="108" t="s">
        <v>463</v>
      </c>
      <c r="D52" s="110">
        <f t="shared" si="0"/>
        <v>377982</v>
      </c>
      <c r="E52" s="110">
        <f t="shared" si="1"/>
        <v>3471810</v>
      </c>
      <c r="F52" s="110">
        <f t="shared" si="2"/>
        <v>3849792</v>
      </c>
      <c r="G52" s="110">
        <f t="shared" si="3"/>
        <v>54926</v>
      </c>
      <c r="H52" s="110">
        <f t="shared" si="4"/>
        <v>1042938</v>
      </c>
      <c r="I52" s="110">
        <f t="shared" si="5"/>
        <v>1097864</v>
      </c>
      <c r="J52" s="113">
        <v>34</v>
      </c>
      <c r="K52" s="113">
        <v>34</v>
      </c>
      <c r="L52" s="110">
        <v>290612</v>
      </c>
      <c r="M52" s="110">
        <v>2901940</v>
      </c>
      <c r="N52" s="110">
        <f t="shared" si="6"/>
        <v>3192552</v>
      </c>
      <c r="O52" s="110">
        <v>54926</v>
      </c>
      <c r="P52" s="110">
        <v>771964</v>
      </c>
      <c r="Q52" s="110">
        <f t="shared" si="7"/>
        <v>826890</v>
      </c>
      <c r="R52" s="113">
        <v>7</v>
      </c>
      <c r="S52" s="113">
        <v>7</v>
      </c>
      <c r="T52" s="110">
        <v>87370</v>
      </c>
      <c r="U52" s="110">
        <v>569870</v>
      </c>
      <c r="V52" s="110">
        <f t="shared" si="8"/>
        <v>657240</v>
      </c>
      <c r="W52" s="110">
        <v>0</v>
      </c>
      <c r="X52" s="110">
        <v>270974</v>
      </c>
      <c r="Y52" s="110">
        <f t="shared" si="9"/>
        <v>270974</v>
      </c>
      <c r="Z52" s="113">
        <v>0</v>
      </c>
      <c r="AA52" s="113">
        <v>0</v>
      </c>
      <c r="AB52" s="110">
        <v>0</v>
      </c>
      <c r="AC52" s="110">
        <v>0</v>
      </c>
      <c r="AD52" s="110">
        <f t="shared" si="10"/>
        <v>0</v>
      </c>
      <c r="AE52" s="110">
        <v>0</v>
      </c>
      <c r="AF52" s="110">
        <v>0</v>
      </c>
      <c r="AG52" s="110">
        <f t="shared" si="11"/>
        <v>0</v>
      </c>
      <c r="AH52" s="113">
        <v>0</v>
      </c>
      <c r="AI52" s="113">
        <v>0</v>
      </c>
      <c r="AJ52" s="110">
        <v>0</v>
      </c>
      <c r="AK52" s="110">
        <v>0</v>
      </c>
      <c r="AL52" s="110">
        <f t="shared" si="12"/>
        <v>0</v>
      </c>
      <c r="AM52" s="110">
        <v>0</v>
      </c>
      <c r="AN52" s="110">
        <v>0</v>
      </c>
      <c r="AO52" s="110">
        <f t="shared" si="13"/>
        <v>0</v>
      </c>
      <c r="AP52" s="113">
        <v>0</v>
      </c>
      <c r="AQ52" s="113">
        <v>0</v>
      </c>
      <c r="AR52" s="110">
        <v>0</v>
      </c>
      <c r="AS52" s="110">
        <v>0</v>
      </c>
      <c r="AT52" s="110">
        <f t="shared" si="14"/>
        <v>0</v>
      </c>
      <c r="AU52" s="110">
        <v>0</v>
      </c>
      <c r="AV52" s="110">
        <v>0</v>
      </c>
      <c r="AW52" s="110">
        <f t="shared" si="15"/>
        <v>0</v>
      </c>
      <c r="AX52" s="113">
        <v>0</v>
      </c>
      <c r="AY52" s="113">
        <v>0</v>
      </c>
      <c r="AZ52" s="110">
        <v>0</v>
      </c>
      <c r="BA52" s="110">
        <v>0</v>
      </c>
      <c r="BB52" s="110">
        <f t="shared" si="16"/>
        <v>0</v>
      </c>
      <c r="BC52" s="110">
        <v>0</v>
      </c>
      <c r="BD52" s="110">
        <v>0</v>
      </c>
      <c r="BE52" s="110">
        <f t="shared" si="17"/>
        <v>0</v>
      </c>
    </row>
    <row r="53" spans="1:57" s="112" customFormat="1" ht="12" customHeight="1">
      <c r="A53" s="108" t="s">
        <v>711</v>
      </c>
      <c r="B53" s="109">
        <v>47000</v>
      </c>
      <c r="C53" s="108" t="s">
        <v>447</v>
      </c>
      <c r="D53" s="110">
        <f t="shared" si="0"/>
        <v>205731</v>
      </c>
      <c r="E53" s="110">
        <f t="shared" si="1"/>
        <v>5855456</v>
      </c>
      <c r="F53" s="110">
        <f t="shared" si="2"/>
        <v>6061187</v>
      </c>
      <c r="G53" s="110">
        <f t="shared" si="3"/>
        <v>0</v>
      </c>
      <c r="H53" s="110">
        <f t="shared" si="4"/>
        <v>595144</v>
      </c>
      <c r="I53" s="110">
        <f t="shared" si="5"/>
        <v>595144</v>
      </c>
      <c r="J53" s="113">
        <v>24</v>
      </c>
      <c r="K53" s="113">
        <v>24</v>
      </c>
      <c r="L53" s="110">
        <v>83160</v>
      </c>
      <c r="M53" s="110">
        <v>5679350</v>
      </c>
      <c r="N53" s="110">
        <f t="shared" si="6"/>
        <v>5762510</v>
      </c>
      <c r="O53" s="110">
        <v>0</v>
      </c>
      <c r="P53" s="110">
        <v>377538</v>
      </c>
      <c r="Q53" s="110">
        <f t="shared" si="7"/>
        <v>377538</v>
      </c>
      <c r="R53" s="113">
        <v>12</v>
      </c>
      <c r="S53" s="113">
        <v>12</v>
      </c>
      <c r="T53" s="110">
        <v>51765</v>
      </c>
      <c r="U53" s="110">
        <v>176106</v>
      </c>
      <c r="V53" s="110">
        <f t="shared" si="8"/>
        <v>227871</v>
      </c>
      <c r="W53" s="110">
        <v>0</v>
      </c>
      <c r="X53" s="110">
        <v>217606</v>
      </c>
      <c r="Y53" s="110">
        <f t="shared" si="9"/>
        <v>217606</v>
      </c>
      <c r="Z53" s="113">
        <v>2</v>
      </c>
      <c r="AA53" s="113">
        <v>2</v>
      </c>
      <c r="AB53" s="110">
        <v>70806</v>
      </c>
      <c r="AC53" s="110">
        <v>0</v>
      </c>
      <c r="AD53" s="110">
        <f t="shared" si="10"/>
        <v>70806</v>
      </c>
      <c r="AE53" s="110">
        <v>0</v>
      </c>
      <c r="AF53" s="110">
        <v>0</v>
      </c>
      <c r="AG53" s="110">
        <f t="shared" si="11"/>
        <v>0</v>
      </c>
      <c r="AH53" s="113">
        <v>0</v>
      </c>
      <c r="AI53" s="113">
        <v>0</v>
      </c>
      <c r="AJ53" s="110">
        <v>0</v>
      </c>
      <c r="AK53" s="110">
        <v>0</v>
      </c>
      <c r="AL53" s="110">
        <f t="shared" si="12"/>
        <v>0</v>
      </c>
      <c r="AM53" s="110">
        <v>0</v>
      </c>
      <c r="AN53" s="110">
        <v>0</v>
      </c>
      <c r="AO53" s="110">
        <f t="shared" si="13"/>
        <v>0</v>
      </c>
      <c r="AP53" s="113">
        <v>0</v>
      </c>
      <c r="AQ53" s="113">
        <v>0</v>
      </c>
      <c r="AR53" s="110">
        <v>0</v>
      </c>
      <c r="AS53" s="110">
        <v>0</v>
      </c>
      <c r="AT53" s="110">
        <f t="shared" si="14"/>
        <v>0</v>
      </c>
      <c r="AU53" s="110">
        <v>0</v>
      </c>
      <c r="AV53" s="110">
        <v>0</v>
      </c>
      <c r="AW53" s="110">
        <f t="shared" si="15"/>
        <v>0</v>
      </c>
      <c r="AX53" s="113">
        <v>0</v>
      </c>
      <c r="AY53" s="113">
        <v>0</v>
      </c>
      <c r="AZ53" s="110">
        <v>0</v>
      </c>
      <c r="BA53" s="110">
        <v>0</v>
      </c>
      <c r="BB53" s="110">
        <f t="shared" si="16"/>
        <v>0</v>
      </c>
      <c r="BC53" s="110">
        <v>0</v>
      </c>
      <c r="BD53" s="110">
        <v>0</v>
      </c>
      <c r="BE53" s="110">
        <f t="shared" si="17"/>
        <v>0</v>
      </c>
    </row>
    <row r="54" spans="1:57" s="112" customFormat="1" ht="12" customHeight="1">
      <c r="A54" s="108" t="s">
        <v>727</v>
      </c>
      <c r="B54" s="109" t="s">
        <v>721</v>
      </c>
      <c r="C54" s="108" t="s">
        <v>728</v>
      </c>
      <c r="D54" s="110">
        <f t="shared" ref="D54:I54" si="18">SUM(D7:D53)</f>
        <v>48608968</v>
      </c>
      <c r="E54" s="110">
        <f t="shared" si="18"/>
        <v>258449429</v>
      </c>
      <c r="F54" s="110">
        <f t="shared" si="18"/>
        <v>307058397</v>
      </c>
      <c r="G54" s="110">
        <f t="shared" si="18"/>
        <v>4769733</v>
      </c>
      <c r="H54" s="110">
        <f t="shared" si="18"/>
        <v>63426239</v>
      </c>
      <c r="I54" s="110">
        <f t="shared" si="18"/>
        <v>68195972</v>
      </c>
      <c r="J54" s="113">
        <f>SUM(J7:J53)</f>
        <v>1410</v>
      </c>
      <c r="K54" s="113">
        <f>SUM(K7:K53)</f>
        <v>1410</v>
      </c>
      <c r="L54" s="110">
        <f t="shared" ref="L54:Q54" si="19">SUM(L7:L53)</f>
        <v>42533516</v>
      </c>
      <c r="M54" s="110">
        <f t="shared" si="19"/>
        <v>223759026</v>
      </c>
      <c r="N54" s="110">
        <f t="shared" si="19"/>
        <v>266292542</v>
      </c>
      <c r="O54" s="110">
        <f t="shared" si="19"/>
        <v>3352945</v>
      </c>
      <c r="P54" s="110">
        <f t="shared" si="19"/>
        <v>48199062</v>
      </c>
      <c r="Q54" s="110">
        <f t="shared" si="19"/>
        <v>51552007</v>
      </c>
      <c r="R54" s="113">
        <f>SUM(R7:R53)</f>
        <v>517</v>
      </c>
      <c r="S54" s="113">
        <f t="shared" ref="S54:Y54" si="20">SUM(S7:S53)</f>
        <v>517</v>
      </c>
      <c r="T54" s="110">
        <f t="shared" si="20"/>
        <v>3841898</v>
      </c>
      <c r="U54" s="110">
        <f t="shared" si="20"/>
        <v>29746310</v>
      </c>
      <c r="V54" s="110">
        <f t="shared" si="20"/>
        <v>33588208</v>
      </c>
      <c r="W54" s="110">
        <f t="shared" si="20"/>
        <v>1315038</v>
      </c>
      <c r="X54" s="110">
        <f t="shared" si="20"/>
        <v>13385205</v>
      </c>
      <c r="Y54" s="110">
        <f t="shared" si="20"/>
        <v>14700243</v>
      </c>
      <c r="Z54" s="113">
        <f>SUM(Z7:Z53)</f>
        <v>89</v>
      </c>
      <c r="AA54" s="113">
        <f t="shared" ref="AA54:AG54" si="21">SUM(AA7:AA53)</f>
        <v>89</v>
      </c>
      <c r="AB54" s="110">
        <f t="shared" si="21"/>
        <v>2119806</v>
      </c>
      <c r="AC54" s="110">
        <f t="shared" si="21"/>
        <v>3731306</v>
      </c>
      <c r="AD54" s="110">
        <f t="shared" si="21"/>
        <v>5851112</v>
      </c>
      <c r="AE54" s="110">
        <f t="shared" si="21"/>
        <v>101750</v>
      </c>
      <c r="AF54" s="110">
        <f t="shared" si="21"/>
        <v>1311444</v>
      </c>
      <c r="AG54" s="110">
        <f t="shared" si="21"/>
        <v>1413194</v>
      </c>
      <c r="AH54" s="113">
        <f>SUM(AH7:AH53)</f>
        <v>11</v>
      </c>
      <c r="AI54" s="113">
        <f t="shared" ref="AI54:AO54" si="22">SUM(AI7:AI53)</f>
        <v>11</v>
      </c>
      <c r="AJ54" s="110">
        <f t="shared" si="22"/>
        <v>79548</v>
      </c>
      <c r="AK54" s="110">
        <f t="shared" si="22"/>
        <v>1168769</v>
      </c>
      <c r="AL54" s="110">
        <f t="shared" si="22"/>
        <v>1248317</v>
      </c>
      <c r="AM54" s="110">
        <f t="shared" si="22"/>
        <v>0</v>
      </c>
      <c r="AN54" s="110">
        <f t="shared" si="22"/>
        <v>328709</v>
      </c>
      <c r="AO54" s="110">
        <f t="shared" si="22"/>
        <v>328709</v>
      </c>
      <c r="AP54" s="113">
        <f>SUM(AP7:AP53)</f>
        <v>3</v>
      </c>
      <c r="AQ54" s="113">
        <f t="shared" ref="AQ54:AW54" si="23">SUM(AQ7:AQ53)</f>
        <v>3</v>
      </c>
      <c r="AR54" s="110">
        <f t="shared" si="23"/>
        <v>34200</v>
      </c>
      <c r="AS54" s="110">
        <f t="shared" si="23"/>
        <v>44018</v>
      </c>
      <c r="AT54" s="110">
        <f t="shared" si="23"/>
        <v>78218</v>
      </c>
      <c r="AU54" s="110">
        <f t="shared" si="23"/>
        <v>0</v>
      </c>
      <c r="AV54" s="110">
        <f t="shared" si="23"/>
        <v>201819</v>
      </c>
      <c r="AW54" s="110">
        <f t="shared" si="23"/>
        <v>201819</v>
      </c>
      <c r="AX54" s="113">
        <f>SUM(AX7:AX53)</f>
        <v>0</v>
      </c>
      <c r="AY54" s="113">
        <f t="shared" ref="AY54:BE54" si="24">SUM(AY7:AY53)</f>
        <v>0</v>
      </c>
      <c r="AZ54" s="110">
        <f t="shared" si="24"/>
        <v>0</v>
      </c>
      <c r="BA54" s="110">
        <f t="shared" si="24"/>
        <v>0</v>
      </c>
      <c r="BB54" s="110">
        <f t="shared" si="24"/>
        <v>0</v>
      </c>
      <c r="BC54" s="110">
        <f t="shared" si="24"/>
        <v>0</v>
      </c>
      <c r="BD54" s="110">
        <f t="shared" si="24"/>
        <v>0</v>
      </c>
      <c r="BE54" s="110">
        <f t="shared" si="24"/>
        <v>0</v>
      </c>
    </row>
  </sheetData>
  <mergeCells count="15">
    <mergeCell ref="AY4:AY6"/>
    <mergeCell ref="S4:S6"/>
    <mergeCell ref="Z4:Z6"/>
    <mergeCell ref="AA4:AA6"/>
    <mergeCell ref="AH4:AH6"/>
    <mergeCell ref="AI4:AI6"/>
    <mergeCell ref="AP4:AP6"/>
    <mergeCell ref="K4:K6"/>
    <mergeCell ref="R4:R6"/>
    <mergeCell ref="AQ4:AQ6"/>
    <mergeCell ref="AX4:AX6"/>
    <mergeCell ref="A2:A6"/>
    <mergeCell ref="B2:B6"/>
    <mergeCell ref="C2:C6"/>
    <mergeCell ref="J4:J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ゴシック,標準"&amp;14廃棄物処理事業経費【分担金の合計】（平成27年度実績）</oddHeader>
  </headerFooter>
  <colBreaks count="6" manualBreakCount="6">
    <brk id="9" max="1048575" man="1"/>
    <brk id="17" max="1048575" man="1"/>
    <brk id="25" max="1048575" man="1"/>
    <brk id="33" max="1048575" man="1"/>
    <brk id="41" max="1048575" man="1"/>
    <brk id="4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25" customWidth="1"/>
    <col min="2" max="2" width="8.75" style="128" customWidth="1"/>
    <col min="3" max="3" width="20.5" style="125" bestFit="1" customWidth="1"/>
    <col min="4" max="5" width="14.75" style="127" customWidth="1"/>
    <col min="6" max="6" width="6.625" style="126" customWidth="1"/>
    <col min="7" max="7" width="12.625" style="125" customWidth="1"/>
    <col min="8" max="9" width="14.75" style="127" customWidth="1"/>
    <col min="10" max="10" width="6.625" style="126" customWidth="1"/>
    <col min="11" max="11" width="12.625" style="125" customWidth="1"/>
    <col min="12" max="13" width="14.75" style="127" customWidth="1"/>
    <col min="14" max="14" width="6.625" style="126" customWidth="1"/>
    <col min="15" max="15" width="12.625" style="125" customWidth="1"/>
    <col min="16" max="17" width="14.75" style="127" customWidth="1"/>
    <col min="18" max="18" width="6.625" style="126" customWidth="1"/>
    <col min="19" max="19" width="12.625" style="125" customWidth="1"/>
    <col min="20" max="21" width="14.75" style="127" customWidth="1"/>
    <col min="22" max="22" width="6.625" style="126" customWidth="1"/>
    <col min="23" max="23" width="12.625" style="125" customWidth="1"/>
    <col min="24" max="25" width="14.75" style="127" customWidth="1"/>
    <col min="26" max="26" width="6.625" style="126" customWidth="1"/>
    <col min="27" max="27" width="12.625" style="125" customWidth="1"/>
    <col min="28" max="29" width="14.75" style="127" customWidth="1"/>
    <col min="30" max="30" width="6.625" style="126" customWidth="1"/>
    <col min="31" max="31" width="12.625" style="125" customWidth="1"/>
    <col min="32" max="33" width="14.75" style="127" customWidth="1"/>
    <col min="34" max="34" width="6.625" style="126" customWidth="1"/>
    <col min="35" max="35" width="12.625" style="125" customWidth="1"/>
    <col min="36" max="37" width="14.75" style="127" customWidth="1"/>
    <col min="38" max="38" width="6.625" style="126" customWidth="1"/>
    <col min="39" max="39" width="12.625" style="125" customWidth="1"/>
    <col min="40" max="41" width="14.75" style="127" customWidth="1"/>
    <col min="42" max="42" width="6.625" style="126" customWidth="1"/>
    <col min="43" max="43" width="12.625" style="125" customWidth="1"/>
    <col min="44" max="45" width="14.75" style="127" customWidth="1"/>
    <col min="46" max="46" width="6.625" style="126" customWidth="1"/>
    <col min="47" max="47" width="12.625" style="125" customWidth="1"/>
    <col min="48" max="49" width="14.75" style="127" customWidth="1"/>
    <col min="50" max="50" width="6.625" style="126" customWidth="1"/>
    <col min="51" max="51" width="12.625" style="125" customWidth="1"/>
    <col min="52" max="53" width="14.75" style="127" customWidth="1"/>
    <col min="54" max="54" width="6.625" style="126" customWidth="1"/>
    <col min="55" max="55" width="12.625" style="125" customWidth="1"/>
    <col min="56" max="57" width="14.75" style="127" customWidth="1"/>
    <col min="58" max="58" width="6.625" style="126" customWidth="1"/>
    <col min="59" max="59" width="12.625" style="125" customWidth="1"/>
    <col min="60" max="61" width="14.75" style="127" customWidth="1"/>
    <col min="62" max="62" width="6.625" style="126" customWidth="1"/>
    <col min="63" max="63" width="12.625" style="125" customWidth="1"/>
    <col min="64" max="65" width="14.75" style="127" customWidth="1"/>
    <col min="66" max="66" width="6.625" style="126" customWidth="1"/>
    <col min="67" max="67" width="12.625" style="125" customWidth="1"/>
    <col min="68" max="69" width="14.75" style="127" customWidth="1"/>
    <col min="70" max="70" width="6.625" style="126" customWidth="1"/>
    <col min="71" max="71" width="12.625" style="125" customWidth="1"/>
    <col min="72" max="73" width="14.75" style="127" customWidth="1"/>
    <col min="74" max="74" width="6.625" style="126" customWidth="1"/>
    <col min="75" max="75" width="12.625" style="125" customWidth="1"/>
    <col min="76" max="77" width="14.75" style="127" customWidth="1"/>
    <col min="78" max="78" width="6.625" style="126" customWidth="1"/>
    <col min="79" max="79" width="12.625" style="125" customWidth="1"/>
    <col min="80" max="81" width="14.75" style="127" customWidth="1"/>
    <col min="82" max="82" width="6.625" style="126" customWidth="1"/>
    <col min="83" max="83" width="12.625" style="125" customWidth="1"/>
    <col min="84" max="85" width="14.75" style="127" customWidth="1"/>
    <col min="86" max="86" width="6.625" style="126" customWidth="1"/>
    <col min="87" max="87" width="12.625" style="125" customWidth="1"/>
    <col min="88" max="89" width="14.75" style="127" customWidth="1"/>
    <col min="90" max="90" width="6.625" style="126" customWidth="1"/>
    <col min="91" max="91" width="12.625" style="125" customWidth="1"/>
    <col min="92" max="93" width="14.75" style="127" customWidth="1"/>
    <col min="94" max="94" width="6.625" style="126" customWidth="1"/>
    <col min="95" max="95" width="12.625" style="125" customWidth="1"/>
    <col min="96" max="97" width="14.75" style="127" customWidth="1"/>
    <col min="98" max="98" width="6.625" style="126" customWidth="1"/>
    <col min="99" max="99" width="12.625" style="125" customWidth="1"/>
    <col min="100" max="101" width="14.75" style="127" customWidth="1"/>
    <col min="102" max="102" width="6.625" style="126" customWidth="1"/>
    <col min="103" max="103" width="12.625" style="125" customWidth="1"/>
    <col min="104" max="105" width="14.75" style="127" customWidth="1"/>
    <col min="106" max="106" width="6.625" style="126" customWidth="1"/>
    <col min="107" max="107" width="12.625" style="125" customWidth="1"/>
    <col min="108" max="109" width="14.75" style="127" customWidth="1"/>
    <col min="110" max="110" width="6.625" style="126" customWidth="1"/>
    <col min="111" max="111" width="12.625" style="125" customWidth="1"/>
    <col min="112" max="113" width="14.75" style="127" customWidth="1"/>
    <col min="114" max="114" width="6.625" style="126" customWidth="1"/>
    <col min="115" max="115" width="12.625" style="125" customWidth="1"/>
    <col min="116" max="117" width="14.75" style="127" customWidth="1"/>
    <col min="118" max="118" width="6.625" style="126" customWidth="1"/>
    <col min="119" max="119" width="12.625" style="125" customWidth="1"/>
    <col min="120" max="121" width="14.75" style="127" customWidth="1"/>
    <col min="122" max="122" width="6.625" style="126" customWidth="1"/>
    <col min="123" max="123" width="12.625" style="125" customWidth="1"/>
    <col min="124" max="125" width="14.75" style="127" customWidth="1"/>
    <col min="126" max="16384" width="9" style="125"/>
  </cols>
  <sheetData>
    <row r="1" spans="1:125" s="119" customFormat="1" ht="17.25">
      <c r="A1" s="120" t="s">
        <v>731</v>
      </c>
      <c r="B1" s="121"/>
      <c r="C1" s="122"/>
      <c r="D1" s="122"/>
      <c r="E1" s="122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</row>
    <row r="2" spans="1:125" s="33" customFormat="1" ht="13.5" customHeight="1">
      <c r="A2" s="155" t="s">
        <v>197</v>
      </c>
      <c r="B2" s="158" t="s">
        <v>192</v>
      </c>
      <c r="C2" s="161" t="s">
        <v>196</v>
      </c>
      <c r="D2" s="166" t="s">
        <v>158</v>
      </c>
      <c r="E2" s="167"/>
      <c r="F2" s="97" t="s">
        <v>159</v>
      </c>
      <c r="G2" s="38"/>
      <c r="H2" s="38"/>
      <c r="I2" s="98"/>
      <c r="J2" s="97" t="s">
        <v>160</v>
      </c>
      <c r="K2" s="38"/>
      <c r="L2" s="38"/>
      <c r="M2" s="98"/>
      <c r="N2" s="97" t="s">
        <v>161</v>
      </c>
      <c r="O2" s="38"/>
      <c r="P2" s="38"/>
      <c r="Q2" s="98"/>
      <c r="R2" s="97" t="s">
        <v>162</v>
      </c>
      <c r="S2" s="38"/>
      <c r="T2" s="38"/>
      <c r="U2" s="98"/>
      <c r="V2" s="97" t="s">
        <v>163</v>
      </c>
      <c r="W2" s="38"/>
      <c r="X2" s="38"/>
      <c r="Y2" s="98"/>
      <c r="Z2" s="97" t="s">
        <v>164</v>
      </c>
      <c r="AA2" s="38"/>
      <c r="AB2" s="38"/>
      <c r="AC2" s="98"/>
      <c r="AD2" s="97" t="s">
        <v>165</v>
      </c>
      <c r="AE2" s="38"/>
      <c r="AF2" s="38"/>
      <c r="AG2" s="98"/>
      <c r="AH2" s="97" t="s">
        <v>166</v>
      </c>
      <c r="AI2" s="38"/>
      <c r="AJ2" s="38"/>
      <c r="AK2" s="98"/>
      <c r="AL2" s="97" t="s">
        <v>167</v>
      </c>
      <c r="AM2" s="38"/>
      <c r="AN2" s="38"/>
      <c r="AO2" s="98"/>
      <c r="AP2" s="97" t="s">
        <v>168</v>
      </c>
      <c r="AQ2" s="38"/>
      <c r="AR2" s="38"/>
      <c r="AS2" s="98"/>
      <c r="AT2" s="97" t="s">
        <v>169</v>
      </c>
      <c r="AU2" s="38"/>
      <c r="AV2" s="38"/>
      <c r="AW2" s="98"/>
      <c r="AX2" s="97" t="s">
        <v>170</v>
      </c>
      <c r="AY2" s="38"/>
      <c r="AZ2" s="38"/>
      <c r="BA2" s="98"/>
      <c r="BB2" s="97" t="s">
        <v>171</v>
      </c>
      <c r="BC2" s="38"/>
      <c r="BD2" s="38"/>
      <c r="BE2" s="98"/>
      <c r="BF2" s="97" t="s">
        <v>172</v>
      </c>
      <c r="BG2" s="38"/>
      <c r="BH2" s="38"/>
      <c r="BI2" s="98"/>
      <c r="BJ2" s="97" t="s">
        <v>173</v>
      </c>
      <c r="BK2" s="38"/>
      <c r="BL2" s="38"/>
      <c r="BM2" s="98"/>
      <c r="BN2" s="97" t="s">
        <v>174</v>
      </c>
      <c r="BO2" s="38"/>
      <c r="BP2" s="38"/>
      <c r="BQ2" s="98"/>
      <c r="BR2" s="97" t="s">
        <v>175</v>
      </c>
      <c r="BS2" s="38"/>
      <c r="BT2" s="38"/>
      <c r="BU2" s="98"/>
      <c r="BV2" s="97" t="s">
        <v>176</v>
      </c>
      <c r="BW2" s="38"/>
      <c r="BX2" s="38"/>
      <c r="BY2" s="98"/>
      <c r="BZ2" s="97" t="s">
        <v>177</v>
      </c>
      <c r="CA2" s="38"/>
      <c r="CB2" s="38"/>
      <c r="CC2" s="98"/>
      <c r="CD2" s="97" t="s">
        <v>178</v>
      </c>
      <c r="CE2" s="38"/>
      <c r="CF2" s="38"/>
      <c r="CG2" s="98"/>
      <c r="CH2" s="97" t="s">
        <v>179</v>
      </c>
      <c r="CI2" s="38"/>
      <c r="CJ2" s="38"/>
      <c r="CK2" s="98"/>
      <c r="CL2" s="97" t="s">
        <v>180</v>
      </c>
      <c r="CM2" s="38"/>
      <c r="CN2" s="38"/>
      <c r="CO2" s="98"/>
      <c r="CP2" s="97" t="s">
        <v>181</v>
      </c>
      <c r="CQ2" s="38"/>
      <c r="CR2" s="38"/>
      <c r="CS2" s="98"/>
      <c r="CT2" s="97" t="s">
        <v>182</v>
      </c>
      <c r="CU2" s="38"/>
      <c r="CV2" s="38"/>
      <c r="CW2" s="98"/>
      <c r="CX2" s="97" t="s">
        <v>183</v>
      </c>
      <c r="CY2" s="38"/>
      <c r="CZ2" s="38"/>
      <c r="DA2" s="98"/>
      <c r="DB2" s="97" t="s">
        <v>184</v>
      </c>
      <c r="DC2" s="38"/>
      <c r="DD2" s="38"/>
      <c r="DE2" s="98"/>
      <c r="DF2" s="97" t="s">
        <v>185</v>
      </c>
      <c r="DG2" s="38"/>
      <c r="DH2" s="38"/>
      <c r="DI2" s="98"/>
      <c r="DJ2" s="97" t="s">
        <v>186</v>
      </c>
      <c r="DK2" s="38"/>
      <c r="DL2" s="38"/>
      <c r="DM2" s="98"/>
      <c r="DN2" s="97" t="s">
        <v>187</v>
      </c>
      <c r="DO2" s="38"/>
      <c r="DP2" s="38"/>
      <c r="DQ2" s="98"/>
      <c r="DR2" s="97" t="s">
        <v>188</v>
      </c>
      <c r="DS2" s="38"/>
      <c r="DT2" s="38"/>
      <c r="DU2" s="98"/>
    </row>
    <row r="3" spans="1:125" s="33" customFormat="1">
      <c r="A3" s="156"/>
      <c r="B3" s="159"/>
      <c r="C3" s="162"/>
      <c r="D3" s="168"/>
      <c r="E3" s="169"/>
      <c r="F3" s="106"/>
      <c r="G3" s="39"/>
      <c r="H3" s="39"/>
      <c r="I3" s="107"/>
      <c r="J3" s="106"/>
      <c r="K3" s="39"/>
      <c r="L3" s="39"/>
      <c r="M3" s="107"/>
      <c r="N3" s="106"/>
      <c r="O3" s="39"/>
      <c r="P3" s="39"/>
      <c r="Q3" s="107"/>
      <c r="R3" s="106"/>
      <c r="S3" s="39"/>
      <c r="T3" s="39"/>
      <c r="U3" s="107"/>
      <c r="V3" s="106"/>
      <c r="W3" s="39"/>
      <c r="X3" s="39"/>
      <c r="Y3" s="107"/>
      <c r="Z3" s="106"/>
      <c r="AA3" s="39"/>
      <c r="AB3" s="39"/>
      <c r="AC3" s="107"/>
      <c r="AD3" s="106"/>
      <c r="AE3" s="39"/>
      <c r="AF3" s="39"/>
      <c r="AG3" s="107"/>
      <c r="AH3" s="106"/>
      <c r="AI3" s="39"/>
      <c r="AJ3" s="39"/>
      <c r="AK3" s="107"/>
      <c r="AL3" s="106"/>
      <c r="AM3" s="39"/>
      <c r="AN3" s="39"/>
      <c r="AO3" s="107"/>
      <c r="AP3" s="106"/>
      <c r="AQ3" s="39"/>
      <c r="AR3" s="39"/>
      <c r="AS3" s="107"/>
      <c r="AT3" s="106"/>
      <c r="AU3" s="39"/>
      <c r="AV3" s="39"/>
      <c r="AW3" s="107"/>
      <c r="AX3" s="106"/>
      <c r="AY3" s="39"/>
      <c r="AZ3" s="39"/>
      <c r="BA3" s="107"/>
      <c r="BB3" s="106"/>
      <c r="BC3" s="39"/>
      <c r="BD3" s="39"/>
      <c r="BE3" s="107"/>
      <c r="BF3" s="106"/>
      <c r="BG3" s="39"/>
      <c r="BH3" s="39"/>
      <c r="BI3" s="107"/>
      <c r="BJ3" s="106"/>
      <c r="BK3" s="39"/>
      <c r="BL3" s="39"/>
      <c r="BM3" s="107"/>
      <c r="BN3" s="106"/>
      <c r="BO3" s="39"/>
      <c r="BP3" s="39"/>
      <c r="BQ3" s="107"/>
      <c r="BR3" s="106"/>
      <c r="BS3" s="39"/>
      <c r="BT3" s="39"/>
      <c r="BU3" s="107"/>
      <c r="BV3" s="106"/>
      <c r="BW3" s="39"/>
      <c r="BX3" s="39"/>
      <c r="BY3" s="107"/>
      <c r="BZ3" s="106"/>
      <c r="CA3" s="39"/>
      <c r="CB3" s="39"/>
      <c r="CC3" s="107"/>
      <c r="CD3" s="106"/>
      <c r="CE3" s="39"/>
      <c r="CF3" s="39"/>
      <c r="CG3" s="107"/>
      <c r="CH3" s="106"/>
      <c r="CI3" s="39"/>
      <c r="CJ3" s="39"/>
      <c r="CK3" s="107"/>
      <c r="CL3" s="106"/>
      <c r="CM3" s="39"/>
      <c r="CN3" s="39"/>
      <c r="CO3" s="107"/>
      <c r="CP3" s="106"/>
      <c r="CQ3" s="39"/>
      <c r="CR3" s="39"/>
      <c r="CS3" s="107"/>
      <c r="CT3" s="106"/>
      <c r="CU3" s="39"/>
      <c r="CV3" s="39"/>
      <c r="CW3" s="107"/>
      <c r="CX3" s="106"/>
      <c r="CY3" s="39"/>
      <c r="CZ3" s="39"/>
      <c r="DA3" s="107"/>
      <c r="DB3" s="106"/>
      <c r="DC3" s="39"/>
      <c r="DD3" s="39"/>
      <c r="DE3" s="107"/>
      <c r="DF3" s="106"/>
      <c r="DG3" s="39"/>
      <c r="DH3" s="39"/>
      <c r="DI3" s="107"/>
      <c r="DJ3" s="106"/>
      <c r="DK3" s="39"/>
      <c r="DL3" s="39"/>
      <c r="DM3" s="107"/>
      <c r="DN3" s="106"/>
      <c r="DO3" s="39"/>
      <c r="DP3" s="39"/>
      <c r="DQ3" s="107"/>
      <c r="DR3" s="106"/>
      <c r="DS3" s="39"/>
      <c r="DT3" s="39"/>
      <c r="DU3" s="107"/>
    </row>
    <row r="4" spans="1:125" s="33" customFormat="1" ht="13.5" customHeight="1">
      <c r="A4" s="156"/>
      <c r="B4" s="159"/>
      <c r="C4" s="156"/>
      <c r="D4" s="152" t="s">
        <v>254</v>
      </c>
      <c r="E4" s="152" t="s">
        <v>1</v>
      </c>
      <c r="F4" s="163" t="s">
        <v>198</v>
      </c>
      <c r="G4" s="152" t="s">
        <v>189</v>
      </c>
      <c r="H4" s="152" t="s">
        <v>254</v>
      </c>
      <c r="I4" s="152" t="s">
        <v>1</v>
      </c>
      <c r="J4" s="163" t="s">
        <v>198</v>
      </c>
      <c r="K4" s="152" t="s">
        <v>189</v>
      </c>
      <c r="L4" s="152" t="s">
        <v>254</v>
      </c>
      <c r="M4" s="152" t="s">
        <v>1</v>
      </c>
      <c r="N4" s="163" t="s">
        <v>198</v>
      </c>
      <c r="O4" s="152" t="s">
        <v>189</v>
      </c>
      <c r="P4" s="152" t="s">
        <v>254</v>
      </c>
      <c r="Q4" s="152" t="s">
        <v>1</v>
      </c>
      <c r="R4" s="163" t="s">
        <v>198</v>
      </c>
      <c r="S4" s="152" t="s">
        <v>189</v>
      </c>
      <c r="T4" s="152" t="s">
        <v>254</v>
      </c>
      <c r="U4" s="152" t="s">
        <v>1</v>
      </c>
      <c r="V4" s="163" t="s">
        <v>198</v>
      </c>
      <c r="W4" s="152" t="s">
        <v>189</v>
      </c>
      <c r="X4" s="152" t="s">
        <v>254</v>
      </c>
      <c r="Y4" s="152" t="s">
        <v>1</v>
      </c>
      <c r="Z4" s="163" t="s">
        <v>198</v>
      </c>
      <c r="AA4" s="152" t="s">
        <v>189</v>
      </c>
      <c r="AB4" s="152" t="s">
        <v>254</v>
      </c>
      <c r="AC4" s="152" t="s">
        <v>1</v>
      </c>
      <c r="AD4" s="163" t="s">
        <v>198</v>
      </c>
      <c r="AE4" s="152" t="s">
        <v>189</v>
      </c>
      <c r="AF4" s="152" t="s">
        <v>254</v>
      </c>
      <c r="AG4" s="152" t="s">
        <v>1</v>
      </c>
      <c r="AH4" s="163" t="s">
        <v>198</v>
      </c>
      <c r="AI4" s="152" t="s">
        <v>189</v>
      </c>
      <c r="AJ4" s="152" t="s">
        <v>254</v>
      </c>
      <c r="AK4" s="152" t="s">
        <v>1</v>
      </c>
      <c r="AL4" s="163" t="s">
        <v>198</v>
      </c>
      <c r="AM4" s="152" t="s">
        <v>189</v>
      </c>
      <c r="AN4" s="152" t="s">
        <v>254</v>
      </c>
      <c r="AO4" s="152" t="s">
        <v>1</v>
      </c>
      <c r="AP4" s="163" t="s">
        <v>198</v>
      </c>
      <c r="AQ4" s="152" t="s">
        <v>189</v>
      </c>
      <c r="AR4" s="152" t="s">
        <v>254</v>
      </c>
      <c r="AS4" s="152" t="s">
        <v>1</v>
      </c>
      <c r="AT4" s="163" t="s">
        <v>198</v>
      </c>
      <c r="AU4" s="152" t="s">
        <v>189</v>
      </c>
      <c r="AV4" s="152" t="s">
        <v>254</v>
      </c>
      <c r="AW4" s="152" t="s">
        <v>1</v>
      </c>
      <c r="AX4" s="163" t="s">
        <v>198</v>
      </c>
      <c r="AY4" s="152" t="s">
        <v>189</v>
      </c>
      <c r="AZ4" s="152" t="s">
        <v>254</v>
      </c>
      <c r="BA4" s="152" t="s">
        <v>1</v>
      </c>
      <c r="BB4" s="163" t="s">
        <v>198</v>
      </c>
      <c r="BC4" s="152" t="s">
        <v>189</v>
      </c>
      <c r="BD4" s="152" t="s">
        <v>254</v>
      </c>
      <c r="BE4" s="152" t="s">
        <v>1</v>
      </c>
      <c r="BF4" s="163" t="s">
        <v>198</v>
      </c>
      <c r="BG4" s="152" t="s">
        <v>189</v>
      </c>
      <c r="BH4" s="152" t="s">
        <v>254</v>
      </c>
      <c r="BI4" s="152" t="s">
        <v>1</v>
      </c>
      <c r="BJ4" s="163" t="s">
        <v>198</v>
      </c>
      <c r="BK4" s="152" t="s">
        <v>189</v>
      </c>
      <c r="BL4" s="152" t="s">
        <v>254</v>
      </c>
      <c r="BM4" s="152" t="s">
        <v>1</v>
      </c>
      <c r="BN4" s="163" t="s">
        <v>198</v>
      </c>
      <c r="BO4" s="152" t="s">
        <v>189</v>
      </c>
      <c r="BP4" s="152" t="s">
        <v>254</v>
      </c>
      <c r="BQ4" s="152" t="s">
        <v>1</v>
      </c>
      <c r="BR4" s="163" t="s">
        <v>198</v>
      </c>
      <c r="BS4" s="152" t="s">
        <v>189</v>
      </c>
      <c r="BT4" s="152" t="s">
        <v>254</v>
      </c>
      <c r="BU4" s="152" t="s">
        <v>1</v>
      </c>
      <c r="BV4" s="163" t="s">
        <v>198</v>
      </c>
      <c r="BW4" s="152" t="s">
        <v>189</v>
      </c>
      <c r="BX4" s="152" t="s">
        <v>254</v>
      </c>
      <c r="BY4" s="152" t="s">
        <v>1</v>
      </c>
      <c r="BZ4" s="163" t="s">
        <v>198</v>
      </c>
      <c r="CA4" s="152" t="s">
        <v>189</v>
      </c>
      <c r="CB4" s="152" t="s">
        <v>254</v>
      </c>
      <c r="CC4" s="152" t="s">
        <v>1</v>
      </c>
      <c r="CD4" s="163" t="s">
        <v>198</v>
      </c>
      <c r="CE4" s="152" t="s">
        <v>189</v>
      </c>
      <c r="CF4" s="152" t="s">
        <v>254</v>
      </c>
      <c r="CG4" s="152" t="s">
        <v>1</v>
      </c>
      <c r="CH4" s="163" t="s">
        <v>198</v>
      </c>
      <c r="CI4" s="152" t="s">
        <v>189</v>
      </c>
      <c r="CJ4" s="152" t="s">
        <v>254</v>
      </c>
      <c r="CK4" s="152" t="s">
        <v>1</v>
      </c>
      <c r="CL4" s="163" t="s">
        <v>198</v>
      </c>
      <c r="CM4" s="152" t="s">
        <v>189</v>
      </c>
      <c r="CN4" s="152" t="s">
        <v>254</v>
      </c>
      <c r="CO4" s="152" t="s">
        <v>1</v>
      </c>
      <c r="CP4" s="163" t="s">
        <v>198</v>
      </c>
      <c r="CQ4" s="152" t="s">
        <v>189</v>
      </c>
      <c r="CR4" s="152" t="s">
        <v>254</v>
      </c>
      <c r="CS4" s="152" t="s">
        <v>1</v>
      </c>
      <c r="CT4" s="163" t="s">
        <v>198</v>
      </c>
      <c r="CU4" s="152" t="s">
        <v>189</v>
      </c>
      <c r="CV4" s="152" t="s">
        <v>254</v>
      </c>
      <c r="CW4" s="152" t="s">
        <v>1</v>
      </c>
      <c r="CX4" s="163" t="s">
        <v>198</v>
      </c>
      <c r="CY4" s="152" t="s">
        <v>189</v>
      </c>
      <c r="CZ4" s="152" t="s">
        <v>254</v>
      </c>
      <c r="DA4" s="152" t="s">
        <v>1</v>
      </c>
      <c r="DB4" s="163" t="s">
        <v>198</v>
      </c>
      <c r="DC4" s="152" t="s">
        <v>189</v>
      </c>
      <c r="DD4" s="152" t="s">
        <v>254</v>
      </c>
      <c r="DE4" s="152" t="s">
        <v>1</v>
      </c>
      <c r="DF4" s="163" t="s">
        <v>198</v>
      </c>
      <c r="DG4" s="152" t="s">
        <v>189</v>
      </c>
      <c r="DH4" s="152" t="s">
        <v>254</v>
      </c>
      <c r="DI4" s="152" t="s">
        <v>1</v>
      </c>
      <c r="DJ4" s="163" t="s">
        <v>198</v>
      </c>
      <c r="DK4" s="152" t="s">
        <v>189</v>
      </c>
      <c r="DL4" s="152" t="s">
        <v>254</v>
      </c>
      <c r="DM4" s="152" t="s">
        <v>1</v>
      </c>
      <c r="DN4" s="163" t="s">
        <v>198</v>
      </c>
      <c r="DO4" s="152" t="s">
        <v>189</v>
      </c>
      <c r="DP4" s="152" t="s">
        <v>254</v>
      </c>
      <c r="DQ4" s="152" t="s">
        <v>1</v>
      </c>
      <c r="DR4" s="163" t="s">
        <v>198</v>
      </c>
      <c r="DS4" s="152" t="s">
        <v>189</v>
      </c>
      <c r="DT4" s="152" t="s">
        <v>254</v>
      </c>
      <c r="DU4" s="152" t="s">
        <v>1</v>
      </c>
    </row>
    <row r="5" spans="1:125" s="33" customFormat="1">
      <c r="A5" s="156"/>
      <c r="B5" s="159"/>
      <c r="C5" s="156"/>
      <c r="D5" s="153"/>
      <c r="E5" s="153"/>
      <c r="F5" s="164"/>
      <c r="G5" s="153"/>
      <c r="H5" s="153"/>
      <c r="I5" s="153"/>
      <c r="J5" s="164"/>
      <c r="K5" s="153"/>
      <c r="L5" s="153"/>
      <c r="M5" s="153"/>
      <c r="N5" s="164"/>
      <c r="O5" s="153"/>
      <c r="P5" s="153"/>
      <c r="Q5" s="153"/>
      <c r="R5" s="164"/>
      <c r="S5" s="153"/>
      <c r="T5" s="153"/>
      <c r="U5" s="153"/>
      <c r="V5" s="164"/>
      <c r="W5" s="153"/>
      <c r="X5" s="153"/>
      <c r="Y5" s="153"/>
      <c r="Z5" s="164"/>
      <c r="AA5" s="153"/>
      <c r="AB5" s="153"/>
      <c r="AC5" s="153"/>
      <c r="AD5" s="164"/>
      <c r="AE5" s="153"/>
      <c r="AF5" s="153"/>
      <c r="AG5" s="153"/>
      <c r="AH5" s="164"/>
      <c r="AI5" s="153"/>
      <c r="AJ5" s="153"/>
      <c r="AK5" s="153"/>
      <c r="AL5" s="164"/>
      <c r="AM5" s="153"/>
      <c r="AN5" s="153"/>
      <c r="AO5" s="153"/>
      <c r="AP5" s="164"/>
      <c r="AQ5" s="153"/>
      <c r="AR5" s="153"/>
      <c r="AS5" s="153"/>
      <c r="AT5" s="164"/>
      <c r="AU5" s="153"/>
      <c r="AV5" s="153"/>
      <c r="AW5" s="153"/>
      <c r="AX5" s="164"/>
      <c r="AY5" s="153"/>
      <c r="AZ5" s="153"/>
      <c r="BA5" s="153"/>
      <c r="BB5" s="164"/>
      <c r="BC5" s="153"/>
      <c r="BD5" s="153"/>
      <c r="BE5" s="153"/>
      <c r="BF5" s="164"/>
      <c r="BG5" s="153"/>
      <c r="BH5" s="153"/>
      <c r="BI5" s="153"/>
      <c r="BJ5" s="164"/>
      <c r="BK5" s="153"/>
      <c r="BL5" s="153"/>
      <c r="BM5" s="153"/>
      <c r="BN5" s="164"/>
      <c r="BO5" s="153"/>
      <c r="BP5" s="153"/>
      <c r="BQ5" s="153"/>
      <c r="BR5" s="164"/>
      <c r="BS5" s="153"/>
      <c r="BT5" s="153"/>
      <c r="BU5" s="153"/>
      <c r="BV5" s="164"/>
      <c r="BW5" s="153"/>
      <c r="BX5" s="153"/>
      <c r="BY5" s="153"/>
      <c r="BZ5" s="164"/>
      <c r="CA5" s="153"/>
      <c r="CB5" s="153"/>
      <c r="CC5" s="153"/>
      <c r="CD5" s="164"/>
      <c r="CE5" s="153"/>
      <c r="CF5" s="153"/>
      <c r="CG5" s="153"/>
      <c r="CH5" s="164"/>
      <c r="CI5" s="153"/>
      <c r="CJ5" s="153"/>
      <c r="CK5" s="153"/>
      <c r="CL5" s="164"/>
      <c r="CM5" s="153"/>
      <c r="CN5" s="153"/>
      <c r="CO5" s="153"/>
      <c r="CP5" s="164"/>
      <c r="CQ5" s="153"/>
      <c r="CR5" s="153"/>
      <c r="CS5" s="153"/>
      <c r="CT5" s="164"/>
      <c r="CU5" s="153"/>
      <c r="CV5" s="153"/>
      <c r="CW5" s="153"/>
      <c r="CX5" s="164"/>
      <c r="CY5" s="153"/>
      <c r="CZ5" s="153"/>
      <c r="DA5" s="153"/>
      <c r="DB5" s="164"/>
      <c r="DC5" s="153"/>
      <c r="DD5" s="153"/>
      <c r="DE5" s="153"/>
      <c r="DF5" s="164"/>
      <c r="DG5" s="153"/>
      <c r="DH5" s="153"/>
      <c r="DI5" s="153"/>
      <c r="DJ5" s="164"/>
      <c r="DK5" s="153"/>
      <c r="DL5" s="153"/>
      <c r="DM5" s="153"/>
      <c r="DN5" s="164"/>
      <c r="DO5" s="153"/>
      <c r="DP5" s="153"/>
      <c r="DQ5" s="153"/>
      <c r="DR5" s="164"/>
      <c r="DS5" s="153"/>
      <c r="DT5" s="153"/>
      <c r="DU5" s="153"/>
    </row>
    <row r="6" spans="1:125" s="34" customFormat="1">
      <c r="A6" s="157"/>
      <c r="B6" s="160"/>
      <c r="C6" s="157"/>
      <c r="D6" s="105" t="s">
        <v>27</v>
      </c>
      <c r="E6" s="105" t="s">
        <v>27</v>
      </c>
      <c r="F6" s="165"/>
      <c r="G6" s="154"/>
      <c r="H6" s="105" t="s">
        <v>27</v>
      </c>
      <c r="I6" s="105" t="s">
        <v>27</v>
      </c>
      <c r="J6" s="165"/>
      <c r="K6" s="154"/>
      <c r="L6" s="105" t="s">
        <v>27</v>
      </c>
      <c r="M6" s="105" t="s">
        <v>27</v>
      </c>
      <c r="N6" s="165"/>
      <c r="O6" s="154"/>
      <c r="P6" s="105" t="s">
        <v>27</v>
      </c>
      <c r="Q6" s="105" t="s">
        <v>27</v>
      </c>
      <c r="R6" s="165"/>
      <c r="S6" s="154"/>
      <c r="T6" s="105" t="s">
        <v>27</v>
      </c>
      <c r="U6" s="105" t="s">
        <v>27</v>
      </c>
      <c r="V6" s="165"/>
      <c r="W6" s="154"/>
      <c r="X6" s="105" t="s">
        <v>27</v>
      </c>
      <c r="Y6" s="105" t="s">
        <v>27</v>
      </c>
      <c r="Z6" s="165"/>
      <c r="AA6" s="154"/>
      <c r="AB6" s="105" t="s">
        <v>27</v>
      </c>
      <c r="AC6" s="105" t="s">
        <v>27</v>
      </c>
      <c r="AD6" s="165"/>
      <c r="AE6" s="154"/>
      <c r="AF6" s="105" t="s">
        <v>27</v>
      </c>
      <c r="AG6" s="105" t="s">
        <v>27</v>
      </c>
      <c r="AH6" s="165"/>
      <c r="AI6" s="154"/>
      <c r="AJ6" s="105" t="s">
        <v>27</v>
      </c>
      <c r="AK6" s="105" t="s">
        <v>27</v>
      </c>
      <c r="AL6" s="165"/>
      <c r="AM6" s="154"/>
      <c r="AN6" s="105" t="s">
        <v>27</v>
      </c>
      <c r="AO6" s="105" t="s">
        <v>27</v>
      </c>
      <c r="AP6" s="165"/>
      <c r="AQ6" s="154"/>
      <c r="AR6" s="105" t="s">
        <v>27</v>
      </c>
      <c r="AS6" s="105" t="s">
        <v>27</v>
      </c>
      <c r="AT6" s="165"/>
      <c r="AU6" s="154"/>
      <c r="AV6" s="105" t="s">
        <v>27</v>
      </c>
      <c r="AW6" s="105" t="s">
        <v>27</v>
      </c>
      <c r="AX6" s="165"/>
      <c r="AY6" s="154"/>
      <c r="AZ6" s="105" t="s">
        <v>27</v>
      </c>
      <c r="BA6" s="105" t="s">
        <v>27</v>
      </c>
      <c r="BB6" s="165"/>
      <c r="BC6" s="154"/>
      <c r="BD6" s="105" t="s">
        <v>27</v>
      </c>
      <c r="BE6" s="105" t="s">
        <v>27</v>
      </c>
      <c r="BF6" s="165"/>
      <c r="BG6" s="154"/>
      <c r="BH6" s="105" t="s">
        <v>27</v>
      </c>
      <c r="BI6" s="105" t="s">
        <v>27</v>
      </c>
      <c r="BJ6" s="165"/>
      <c r="BK6" s="154"/>
      <c r="BL6" s="105" t="s">
        <v>27</v>
      </c>
      <c r="BM6" s="105" t="s">
        <v>27</v>
      </c>
      <c r="BN6" s="165"/>
      <c r="BO6" s="154"/>
      <c r="BP6" s="105" t="s">
        <v>27</v>
      </c>
      <c r="BQ6" s="105" t="s">
        <v>27</v>
      </c>
      <c r="BR6" s="165"/>
      <c r="BS6" s="154"/>
      <c r="BT6" s="105" t="s">
        <v>27</v>
      </c>
      <c r="BU6" s="105" t="s">
        <v>27</v>
      </c>
      <c r="BV6" s="165"/>
      <c r="BW6" s="154"/>
      <c r="BX6" s="105" t="s">
        <v>27</v>
      </c>
      <c r="BY6" s="105" t="s">
        <v>27</v>
      </c>
      <c r="BZ6" s="165"/>
      <c r="CA6" s="154"/>
      <c r="CB6" s="105" t="s">
        <v>27</v>
      </c>
      <c r="CC6" s="105" t="s">
        <v>27</v>
      </c>
      <c r="CD6" s="165"/>
      <c r="CE6" s="154"/>
      <c r="CF6" s="105" t="s">
        <v>27</v>
      </c>
      <c r="CG6" s="105" t="s">
        <v>27</v>
      </c>
      <c r="CH6" s="165"/>
      <c r="CI6" s="154"/>
      <c r="CJ6" s="105" t="s">
        <v>27</v>
      </c>
      <c r="CK6" s="105" t="s">
        <v>27</v>
      </c>
      <c r="CL6" s="165"/>
      <c r="CM6" s="154"/>
      <c r="CN6" s="105" t="s">
        <v>27</v>
      </c>
      <c r="CO6" s="105" t="s">
        <v>27</v>
      </c>
      <c r="CP6" s="165"/>
      <c r="CQ6" s="154"/>
      <c r="CR6" s="105" t="s">
        <v>27</v>
      </c>
      <c r="CS6" s="105" t="s">
        <v>27</v>
      </c>
      <c r="CT6" s="165"/>
      <c r="CU6" s="154"/>
      <c r="CV6" s="105" t="s">
        <v>27</v>
      </c>
      <c r="CW6" s="105" t="s">
        <v>27</v>
      </c>
      <c r="CX6" s="165"/>
      <c r="CY6" s="154"/>
      <c r="CZ6" s="105" t="s">
        <v>27</v>
      </c>
      <c r="DA6" s="105" t="s">
        <v>27</v>
      </c>
      <c r="DB6" s="165"/>
      <c r="DC6" s="154"/>
      <c r="DD6" s="105" t="s">
        <v>27</v>
      </c>
      <c r="DE6" s="105" t="s">
        <v>27</v>
      </c>
      <c r="DF6" s="165"/>
      <c r="DG6" s="154"/>
      <c r="DH6" s="105" t="s">
        <v>27</v>
      </c>
      <c r="DI6" s="105" t="s">
        <v>27</v>
      </c>
      <c r="DJ6" s="165"/>
      <c r="DK6" s="154"/>
      <c r="DL6" s="105" t="s">
        <v>27</v>
      </c>
      <c r="DM6" s="105" t="s">
        <v>27</v>
      </c>
      <c r="DN6" s="165"/>
      <c r="DO6" s="154"/>
      <c r="DP6" s="105" t="s">
        <v>27</v>
      </c>
      <c r="DQ6" s="105" t="s">
        <v>27</v>
      </c>
      <c r="DR6" s="165"/>
      <c r="DS6" s="154"/>
      <c r="DT6" s="105" t="s">
        <v>27</v>
      </c>
      <c r="DU6" s="105" t="s">
        <v>27</v>
      </c>
    </row>
    <row r="7" spans="1:125" s="112" customFormat="1" ht="12" customHeight="1">
      <c r="A7" s="108" t="s">
        <v>352</v>
      </c>
      <c r="B7" s="109" t="s">
        <v>712</v>
      </c>
      <c r="C7" s="108" t="s">
        <v>353</v>
      </c>
      <c r="D7" s="110">
        <f t="shared" ref="D7:D53" si="0">SUM(H7,L7,P7,T7,X7,AB7,AF7,AJ7,AN7,AR7,AV7,AZ7,BD7,BH7,BL7,BP7,BT7,BX7,CB7,CF7,CJ7,CN7,CR7,CV7,CZ7,DD7,DH7,DL7,DP7,DT7)</f>
        <v>15159140</v>
      </c>
      <c r="E7" s="110">
        <f t="shared" ref="E7:E53" si="1">SUM(I7,M7,Q7,U7,Y7,AC7,AG7,AK7,AO7,AS7,AW7,BA7,BE7,BI7,BM7,BQ7,BU7,BY7,CC7,CG7,CK7,CO7,CS7,CW7,DA7,DE7,DI7,DM7,DQ7,DU7)</f>
        <v>2810923</v>
      </c>
      <c r="F7" s="113">
        <v>46</v>
      </c>
      <c r="G7" s="113">
        <v>46</v>
      </c>
      <c r="H7" s="110">
        <v>6890953</v>
      </c>
      <c r="I7" s="110">
        <v>973900</v>
      </c>
      <c r="J7" s="113">
        <v>46</v>
      </c>
      <c r="K7" s="113">
        <v>46</v>
      </c>
      <c r="L7" s="110">
        <v>4070291</v>
      </c>
      <c r="M7" s="110">
        <v>657848</v>
      </c>
      <c r="N7" s="113">
        <v>38</v>
      </c>
      <c r="O7" s="113">
        <v>38</v>
      </c>
      <c r="P7" s="110">
        <v>1964171</v>
      </c>
      <c r="Q7" s="110">
        <v>433122</v>
      </c>
      <c r="R7" s="113">
        <v>25</v>
      </c>
      <c r="S7" s="113">
        <v>25</v>
      </c>
      <c r="T7" s="110">
        <v>843132</v>
      </c>
      <c r="U7" s="110">
        <v>382024</v>
      </c>
      <c r="V7" s="113">
        <v>17</v>
      </c>
      <c r="W7" s="113">
        <v>17</v>
      </c>
      <c r="X7" s="110">
        <v>478368</v>
      </c>
      <c r="Y7" s="110">
        <v>124756</v>
      </c>
      <c r="Z7" s="113">
        <v>7</v>
      </c>
      <c r="AA7" s="113">
        <v>7</v>
      </c>
      <c r="AB7" s="110">
        <v>246173</v>
      </c>
      <c r="AC7" s="110">
        <v>79639</v>
      </c>
      <c r="AD7" s="113">
        <v>4</v>
      </c>
      <c r="AE7" s="113">
        <v>4</v>
      </c>
      <c r="AF7" s="110">
        <v>52693</v>
      </c>
      <c r="AG7" s="110">
        <v>20109</v>
      </c>
      <c r="AH7" s="113">
        <v>4</v>
      </c>
      <c r="AI7" s="113">
        <v>4</v>
      </c>
      <c r="AJ7" s="110">
        <v>203911</v>
      </c>
      <c r="AK7" s="110">
        <v>24927</v>
      </c>
      <c r="AL7" s="113">
        <v>4</v>
      </c>
      <c r="AM7" s="113">
        <v>4</v>
      </c>
      <c r="AN7" s="110">
        <v>150005</v>
      </c>
      <c r="AO7" s="110">
        <v>11006</v>
      </c>
      <c r="AP7" s="113">
        <v>4</v>
      </c>
      <c r="AQ7" s="113">
        <v>4</v>
      </c>
      <c r="AR7" s="110">
        <v>78006</v>
      </c>
      <c r="AS7" s="110">
        <v>8261</v>
      </c>
      <c r="AT7" s="113">
        <v>3</v>
      </c>
      <c r="AU7" s="113">
        <v>3</v>
      </c>
      <c r="AV7" s="110">
        <v>8233</v>
      </c>
      <c r="AW7" s="110">
        <v>16855</v>
      </c>
      <c r="AX7" s="113">
        <v>3</v>
      </c>
      <c r="AY7" s="113">
        <v>3</v>
      </c>
      <c r="AZ7" s="110">
        <v>9062</v>
      </c>
      <c r="BA7" s="110">
        <v>12674</v>
      </c>
      <c r="BB7" s="113">
        <v>2</v>
      </c>
      <c r="BC7" s="113">
        <v>2</v>
      </c>
      <c r="BD7" s="110">
        <v>105302</v>
      </c>
      <c r="BE7" s="110">
        <v>23286</v>
      </c>
      <c r="BF7" s="113">
        <v>2</v>
      </c>
      <c r="BG7" s="113">
        <v>2</v>
      </c>
      <c r="BH7" s="110">
        <v>34583</v>
      </c>
      <c r="BI7" s="110">
        <v>6813</v>
      </c>
      <c r="BJ7" s="113">
        <v>1</v>
      </c>
      <c r="BK7" s="113">
        <v>1</v>
      </c>
      <c r="BL7" s="110">
        <v>13330</v>
      </c>
      <c r="BM7" s="110">
        <v>5288</v>
      </c>
      <c r="BN7" s="113">
        <v>1</v>
      </c>
      <c r="BO7" s="113">
        <v>1</v>
      </c>
      <c r="BP7" s="110">
        <v>0</v>
      </c>
      <c r="BQ7" s="110">
        <v>7011</v>
      </c>
      <c r="BR7" s="113">
        <v>1</v>
      </c>
      <c r="BS7" s="113">
        <v>1</v>
      </c>
      <c r="BT7" s="110">
        <v>0</v>
      </c>
      <c r="BU7" s="110">
        <v>16039</v>
      </c>
      <c r="BV7" s="113">
        <v>1</v>
      </c>
      <c r="BW7" s="113">
        <v>1</v>
      </c>
      <c r="BX7" s="110">
        <v>0</v>
      </c>
      <c r="BY7" s="110">
        <v>2410</v>
      </c>
      <c r="BZ7" s="113">
        <v>1</v>
      </c>
      <c r="CA7" s="113">
        <v>1</v>
      </c>
      <c r="CB7" s="110">
        <v>10927</v>
      </c>
      <c r="CC7" s="110">
        <v>4955</v>
      </c>
      <c r="CD7" s="113">
        <v>0</v>
      </c>
      <c r="CE7" s="113">
        <v>0</v>
      </c>
      <c r="CF7" s="110">
        <v>0</v>
      </c>
      <c r="CG7" s="110">
        <v>0</v>
      </c>
      <c r="CH7" s="113">
        <v>0</v>
      </c>
      <c r="CI7" s="113">
        <v>0</v>
      </c>
      <c r="CJ7" s="110">
        <v>0</v>
      </c>
      <c r="CK7" s="110">
        <v>0</v>
      </c>
      <c r="CL7" s="113">
        <v>0</v>
      </c>
      <c r="CM7" s="113">
        <v>0</v>
      </c>
      <c r="CN7" s="110">
        <v>0</v>
      </c>
      <c r="CO7" s="110">
        <v>0</v>
      </c>
      <c r="CP7" s="113">
        <v>0</v>
      </c>
      <c r="CQ7" s="113">
        <v>0</v>
      </c>
      <c r="CR7" s="110">
        <v>0</v>
      </c>
      <c r="CS7" s="110">
        <v>0</v>
      </c>
      <c r="CT7" s="113">
        <v>0</v>
      </c>
      <c r="CU7" s="113">
        <v>0</v>
      </c>
      <c r="CV7" s="110">
        <v>0</v>
      </c>
      <c r="CW7" s="110">
        <v>0</v>
      </c>
      <c r="CX7" s="113">
        <v>0</v>
      </c>
      <c r="CY7" s="113">
        <v>0</v>
      </c>
      <c r="CZ7" s="110">
        <v>0</v>
      </c>
      <c r="DA7" s="110">
        <v>0</v>
      </c>
      <c r="DB7" s="113">
        <v>0</v>
      </c>
      <c r="DC7" s="113">
        <v>0</v>
      </c>
      <c r="DD7" s="110">
        <v>0</v>
      </c>
      <c r="DE7" s="110">
        <v>0</v>
      </c>
      <c r="DF7" s="113">
        <v>0</v>
      </c>
      <c r="DG7" s="113">
        <v>0</v>
      </c>
      <c r="DH7" s="110">
        <v>0</v>
      </c>
      <c r="DI7" s="110">
        <v>0</v>
      </c>
      <c r="DJ7" s="113">
        <v>0</v>
      </c>
      <c r="DK7" s="113">
        <v>0</v>
      </c>
      <c r="DL7" s="110">
        <v>0</v>
      </c>
      <c r="DM7" s="110">
        <v>0</v>
      </c>
      <c r="DN7" s="113">
        <v>0</v>
      </c>
      <c r="DO7" s="113">
        <v>0</v>
      </c>
      <c r="DP7" s="110">
        <v>0</v>
      </c>
      <c r="DQ7" s="110">
        <v>0</v>
      </c>
      <c r="DR7" s="113">
        <v>0</v>
      </c>
      <c r="DS7" s="113">
        <v>0</v>
      </c>
      <c r="DT7" s="110">
        <v>0</v>
      </c>
      <c r="DU7" s="110">
        <v>0</v>
      </c>
    </row>
    <row r="8" spans="1:125" s="112" customFormat="1" ht="12" customHeight="1">
      <c r="A8" s="108" t="s">
        <v>363</v>
      </c>
      <c r="B8" s="109" t="s">
        <v>713</v>
      </c>
      <c r="C8" s="108" t="s">
        <v>364</v>
      </c>
      <c r="D8" s="110">
        <f t="shared" si="0"/>
        <v>6597430</v>
      </c>
      <c r="E8" s="110">
        <f t="shared" si="1"/>
        <v>2744510</v>
      </c>
      <c r="F8" s="113">
        <v>13</v>
      </c>
      <c r="G8" s="113">
        <v>13</v>
      </c>
      <c r="H8" s="110">
        <v>4495928</v>
      </c>
      <c r="I8" s="110">
        <v>1589389</v>
      </c>
      <c r="J8" s="113">
        <v>13</v>
      </c>
      <c r="K8" s="113">
        <v>13</v>
      </c>
      <c r="L8" s="110">
        <v>914734</v>
      </c>
      <c r="M8" s="110">
        <v>399465</v>
      </c>
      <c r="N8" s="113">
        <v>11</v>
      </c>
      <c r="O8" s="113">
        <v>11</v>
      </c>
      <c r="P8" s="110">
        <v>698584</v>
      </c>
      <c r="Q8" s="110">
        <v>248332</v>
      </c>
      <c r="R8" s="113">
        <v>8</v>
      </c>
      <c r="S8" s="113">
        <v>8</v>
      </c>
      <c r="T8" s="110">
        <v>282111</v>
      </c>
      <c r="U8" s="110">
        <v>125840</v>
      </c>
      <c r="V8" s="113">
        <v>7</v>
      </c>
      <c r="W8" s="113">
        <v>7</v>
      </c>
      <c r="X8" s="110">
        <v>198927</v>
      </c>
      <c r="Y8" s="110">
        <v>161355</v>
      </c>
      <c r="Z8" s="113">
        <v>4</v>
      </c>
      <c r="AA8" s="113">
        <v>4</v>
      </c>
      <c r="AB8" s="110">
        <v>7146</v>
      </c>
      <c r="AC8" s="110">
        <v>108287</v>
      </c>
      <c r="AD8" s="113">
        <v>2</v>
      </c>
      <c r="AE8" s="113">
        <v>2</v>
      </c>
      <c r="AF8" s="110">
        <v>0</v>
      </c>
      <c r="AG8" s="110">
        <v>35026</v>
      </c>
      <c r="AH8" s="113">
        <v>2</v>
      </c>
      <c r="AI8" s="113">
        <v>2</v>
      </c>
      <c r="AJ8" s="110">
        <v>0</v>
      </c>
      <c r="AK8" s="110">
        <v>76816</v>
      </c>
      <c r="AL8" s="113">
        <v>0</v>
      </c>
      <c r="AM8" s="113">
        <v>0</v>
      </c>
      <c r="AN8" s="110">
        <v>0</v>
      </c>
      <c r="AO8" s="110">
        <v>0</v>
      </c>
      <c r="AP8" s="113">
        <v>0</v>
      </c>
      <c r="AQ8" s="113">
        <v>0</v>
      </c>
      <c r="AR8" s="110">
        <v>0</v>
      </c>
      <c r="AS8" s="110">
        <v>0</v>
      </c>
      <c r="AT8" s="113">
        <v>0</v>
      </c>
      <c r="AU8" s="113">
        <v>0</v>
      </c>
      <c r="AV8" s="110">
        <v>0</v>
      </c>
      <c r="AW8" s="110">
        <v>0</v>
      </c>
      <c r="AX8" s="113">
        <v>0</v>
      </c>
      <c r="AY8" s="113">
        <v>0</v>
      </c>
      <c r="AZ8" s="110">
        <v>0</v>
      </c>
      <c r="BA8" s="110">
        <v>0</v>
      </c>
      <c r="BB8" s="113">
        <v>0</v>
      </c>
      <c r="BC8" s="113">
        <v>0</v>
      </c>
      <c r="BD8" s="110">
        <v>0</v>
      </c>
      <c r="BE8" s="110">
        <v>0</v>
      </c>
      <c r="BF8" s="113">
        <v>0</v>
      </c>
      <c r="BG8" s="113">
        <v>0</v>
      </c>
      <c r="BH8" s="110">
        <v>0</v>
      </c>
      <c r="BI8" s="110">
        <v>0</v>
      </c>
      <c r="BJ8" s="113">
        <v>0</v>
      </c>
      <c r="BK8" s="113">
        <v>0</v>
      </c>
      <c r="BL8" s="110">
        <v>0</v>
      </c>
      <c r="BM8" s="110">
        <v>0</v>
      </c>
      <c r="BN8" s="113">
        <v>0</v>
      </c>
      <c r="BO8" s="113">
        <v>0</v>
      </c>
      <c r="BP8" s="110">
        <v>0</v>
      </c>
      <c r="BQ8" s="110">
        <v>0</v>
      </c>
      <c r="BR8" s="113">
        <v>0</v>
      </c>
      <c r="BS8" s="113">
        <v>0</v>
      </c>
      <c r="BT8" s="110">
        <v>0</v>
      </c>
      <c r="BU8" s="110">
        <v>0</v>
      </c>
      <c r="BV8" s="113">
        <v>0</v>
      </c>
      <c r="BW8" s="113">
        <v>0</v>
      </c>
      <c r="BX8" s="110">
        <v>0</v>
      </c>
      <c r="BY8" s="110">
        <v>0</v>
      </c>
      <c r="BZ8" s="113">
        <v>0</v>
      </c>
      <c r="CA8" s="113">
        <v>0</v>
      </c>
      <c r="CB8" s="110">
        <v>0</v>
      </c>
      <c r="CC8" s="110">
        <v>0</v>
      </c>
      <c r="CD8" s="113">
        <v>0</v>
      </c>
      <c r="CE8" s="113">
        <v>0</v>
      </c>
      <c r="CF8" s="110">
        <v>0</v>
      </c>
      <c r="CG8" s="110">
        <v>0</v>
      </c>
      <c r="CH8" s="113">
        <v>0</v>
      </c>
      <c r="CI8" s="113">
        <v>0</v>
      </c>
      <c r="CJ8" s="110">
        <v>0</v>
      </c>
      <c r="CK8" s="110">
        <v>0</v>
      </c>
      <c r="CL8" s="113">
        <v>0</v>
      </c>
      <c r="CM8" s="113">
        <v>0</v>
      </c>
      <c r="CN8" s="110">
        <v>0</v>
      </c>
      <c r="CO8" s="110">
        <v>0</v>
      </c>
      <c r="CP8" s="113">
        <v>0</v>
      </c>
      <c r="CQ8" s="113">
        <v>0</v>
      </c>
      <c r="CR8" s="110">
        <v>0</v>
      </c>
      <c r="CS8" s="110">
        <v>0</v>
      </c>
      <c r="CT8" s="113">
        <v>0</v>
      </c>
      <c r="CU8" s="113">
        <v>0</v>
      </c>
      <c r="CV8" s="110">
        <v>0</v>
      </c>
      <c r="CW8" s="110">
        <v>0</v>
      </c>
      <c r="CX8" s="113">
        <v>0</v>
      </c>
      <c r="CY8" s="113">
        <v>0</v>
      </c>
      <c r="CZ8" s="110">
        <v>0</v>
      </c>
      <c r="DA8" s="110">
        <v>0</v>
      </c>
      <c r="DB8" s="113">
        <v>0</v>
      </c>
      <c r="DC8" s="113">
        <v>0</v>
      </c>
      <c r="DD8" s="110">
        <v>0</v>
      </c>
      <c r="DE8" s="110">
        <v>0</v>
      </c>
      <c r="DF8" s="113">
        <v>0</v>
      </c>
      <c r="DG8" s="113">
        <v>0</v>
      </c>
      <c r="DH8" s="110">
        <v>0</v>
      </c>
      <c r="DI8" s="110">
        <v>0</v>
      </c>
      <c r="DJ8" s="113">
        <v>0</v>
      </c>
      <c r="DK8" s="113">
        <v>0</v>
      </c>
      <c r="DL8" s="110">
        <v>0</v>
      </c>
      <c r="DM8" s="110">
        <v>0</v>
      </c>
      <c r="DN8" s="113">
        <v>0</v>
      </c>
      <c r="DO8" s="113">
        <v>0</v>
      </c>
      <c r="DP8" s="110">
        <v>0</v>
      </c>
      <c r="DQ8" s="110">
        <v>0</v>
      </c>
      <c r="DR8" s="113">
        <v>0</v>
      </c>
      <c r="DS8" s="113">
        <v>0</v>
      </c>
      <c r="DT8" s="110">
        <v>0</v>
      </c>
      <c r="DU8" s="110">
        <v>0</v>
      </c>
    </row>
    <row r="9" spans="1:125" s="112" customFormat="1" ht="12" customHeight="1">
      <c r="A9" s="108" t="s">
        <v>372</v>
      </c>
      <c r="B9" s="109" t="s">
        <v>714</v>
      </c>
      <c r="C9" s="108" t="s">
        <v>373</v>
      </c>
      <c r="D9" s="110">
        <f t="shared" si="0"/>
        <v>8130644</v>
      </c>
      <c r="E9" s="110">
        <f t="shared" si="1"/>
        <v>3249026</v>
      </c>
      <c r="F9" s="113">
        <v>17</v>
      </c>
      <c r="G9" s="113">
        <v>17</v>
      </c>
      <c r="H9" s="110">
        <v>5187584</v>
      </c>
      <c r="I9" s="110">
        <v>1846658</v>
      </c>
      <c r="J9" s="113">
        <v>17</v>
      </c>
      <c r="K9" s="113">
        <v>17</v>
      </c>
      <c r="L9" s="110">
        <v>1628836</v>
      </c>
      <c r="M9" s="110">
        <v>862851</v>
      </c>
      <c r="N9" s="113">
        <v>11</v>
      </c>
      <c r="O9" s="113">
        <v>11</v>
      </c>
      <c r="P9" s="110">
        <v>885077</v>
      </c>
      <c r="Q9" s="110">
        <v>348418</v>
      </c>
      <c r="R9" s="113">
        <v>7</v>
      </c>
      <c r="S9" s="113">
        <v>7</v>
      </c>
      <c r="T9" s="110">
        <v>380075</v>
      </c>
      <c r="U9" s="110">
        <v>191099</v>
      </c>
      <c r="V9" s="113">
        <v>1</v>
      </c>
      <c r="W9" s="113">
        <v>1</v>
      </c>
      <c r="X9" s="110">
        <v>49072</v>
      </c>
      <c r="Y9" s="110">
        <v>0</v>
      </c>
      <c r="Z9" s="113">
        <v>0</v>
      </c>
      <c r="AA9" s="113">
        <v>0</v>
      </c>
      <c r="AB9" s="110">
        <v>0</v>
      </c>
      <c r="AC9" s="110">
        <v>0</v>
      </c>
      <c r="AD9" s="113">
        <v>0</v>
      </c>
      <c r="AE9" s="113">
        <v>0</v>
      </c>
      <c r="AF9" s="110">
        <v>0</v>
      </c>
      <c r="AG9" s="110">
        <v>0</v>
      </c>
      <c r="AH9" s="113">
        <v>0</v>
      </c>
      <c r="AI9" s="113">
        <v>0</v>
      </c>
      <c r="AJ9" s="110">
        <v>0</v>
      </c>
      <c r="AK9" s="110">
        <v>0</v>
      </c>
      <c r="AL9" s="113">
        <v>0</v>
      </c>
      <c r="AM9" s="113">
        <v>0</v>
      </c>
      <c r="AN9" s="110">
        <v>0</v>
      </c>
      <c r="AO9" s="110">
        <v>0</v>
      </c>
      <c r="AP9" s="113">
        <v>0</v>
      </c>
      <c r="AQ9" s="113">
        <v>0</v>
      </c>
      <c r="AR9" s="110">
        <v>0</v>
      </c>
      <c r="AS9" s="110">
        <v>0</v>
      </c>
      <c r="AT9" s="113">
        <v>0</v>
      </c>
      <c r="AU9" s="113">
        <v>0</v>
      </c>
      <c r="AV9" s="110">
        <v>0</v>
      </c>
      <c r="AW9" s="110">
        <v>0</v>
      </c>
      <c r="AX9" s="113">
        <v>0</v>
      </c>
      <c r="AY9" s="113">
        <v>0</v>
      </c>
      <c r="AZ9" s="110">
        <v>0</v>
      </c>
      <c r="BA9" s="110">
        <v>0</v>
      </c>
      <c r="BB9" s="113">
        <v>0</v>
      </c>
      <c r="BC9" s="113">
        <v>0</v>
      </c>
      <c r="BD9" s="110">
        <v>0</v>
      </c>
      <c r="BE9" s="110">
        <v>0</v>
      </c>
      <c r="BF9" s="113">
        <v>0</v>
      </c>
      <c r="BG9" s="113">
        <v>0</v>
      </c>
      <c r="BH9" s="110">
        <v>0</v>
      </c>
      <c r="BI9" s="110">
        <v>0</v>
      </c>
      <c r="BJ9" s="113">
        <v>0</v>
      </c>
      <c r="BK9" s="113">
        <v>0</v>
      </c>
      <c r="BL9" s="110">
        <v>0</v>
      </c>
      <c r="BM9" s="110">
        <v>0</v>
      </c>
      <c r="BN9" s="113">
        <v>0</v>
      </c>
      <c r="BO9" s="113">
        <v>0</v>
      </c>
      <c r="BP9" s="110">
        <v>0</v>
      </c>
      <c r="BQ9" s="110">
        <v>0</v>
      </c>
      <c r="BR9" s="113">
        <v>0</v>
      </c>
      <c r="BS9" s="113">
        <v>0</v>
      </c>
      <c r="BT9" s="110">
        <v>0</v>
      </c>
      <c r="BU9" s="110">
        <v>0</v>
      </c>
      <c r="BV9" s="113">
        <v>0</v>
      </c>
      <c r="BW9" s="113">
        <v>0</v>
      </c>
      <c r="BX9" s="110">
        <v>0</v>
      </c>
      <c r="BY9" s="110">
        <v>0</v>
      </c>
      <c r="BZ9" s="113">
        <v>0</v>
      </c>
      <c r="CA9" s="113">
        <v>0</v>
      </c>
      <c r="CB9" s="110">
        <v>0</v>
      </c>
      <c r="CC9" s="110">
        <v>0</v>
      </c>
      <c r="CD9" s="113">
        <v>0</v>
      </c>
      <c r="CE9" s="113">
        <v>0</v>
      </c>
      <c r="CF9" s="110">
        <v>0</v>
      </c>
      <c r="CG9" s="110">
        <v>0</v>
      </c>
      <c r="CH9" s="113">
        <v>0</v>
      </c>
      <c r="CI9" s="113">
        <v>0</v>
      </c>
      <c r="CJ9" s="110">
        <v>0</v>
      </c>
      <c r="CK9" s="110">
        <v>0</v>
      </c>
      <c r="CL9" s="113">
        <v>0</v>
      </c>
      <c r="CM9" s="113">
        <v>0</v>
      </c>
      <c r="CN9" s="110">
        <v>0</v>
      </c>
      <c r="CO9" s="110">
        <v>0</v>
      </c>
      <c r="CP9" s="113">
        <v>0</v>
      </c>
      <c r="CQ9" s="113">
        <v>0</v>
      </c>
      <c r="CR9" s="110">
        <v>0</v>
      </c>
      <c r="CS9" s="110">
        <v>0</v>
      </c>
      <c r="CT9" s="113">
        <v>0</v>
      </c>
      <c r="CU9" s="113">
        <v>0</v>
      </c>
      <c r="CV9" s="110">
        <v>0</v>
      </c>
      <c r="CW9" s="110">
        <v>0</v>
      </c>
      <c r="CX9" s="113">
        <v>0</v>
      </c>
      <c r="CY9" s="113">
        <v>0</v>
      </c>
      <c r="CZ9" s="110">
        <v>0</v>
      </c>
      <c r="DA9" s="110">
        <v>0</v>
      </c>
      <c r="DB9" s="113">
        <v>0</v>
      </c>
      <c r="DC9" s="113">
        <v>0</v>
      </c>
      <c r="DD9" s="110">
        <v>0</v>
      </c>
      <c r="DE9" s="110">
        <v>0</v>
      </c>
      <c r="DF9" s="113">
        <v>0</v>
      </c>
      <c r="DG9" s="113">
        <v>0</v>
      </c>
      <c r="DH9" s="110">
        <v>0</v>
      </c>
      <c r="DI9" s="110">
        <v>0</v>
      </c>
      <c r="DJ9" s="113">
        <v>0</v>
      </c>
      <c r="DK9" s="113">
        <v>0</v>
      </c>
      <c r="DL9" s="110">
        <v>0</v>
      </c>
      <c r="DM9" s="110">
        <v>0</v>
      </c>
      <c r="DN9" s="113">
        <v>0</v>
      </c>
      <c r="DO9" s="113">
        <v>0</v>
      </c>
      <c r="DP9" s="110">
        <v>0</v>
      </c>
      <c r="DQ9" s="110">
        <v>0</v>
      </c>
      <c r="DR9" s="113">
        <v>0</v>
      </c>
      <c r="DS9" s="113">
        <v>0</v>
      </c>
      <c r="DT9" s="110">
        <v>0</v>
      </c>
      <c r="DU9" s="110">
        <v>0</v>
      </c>
    </row>
    <row r="10" spans="1:125" s="112" customFormat="1" ht="12" customHeight="1">
      <c r="A10" s="108" t="s">
        <v>381</v>
      </c>
      <c r="B10" s="109" t="s">
        <v>715</v>
      </c>
      <c r="C10" s="108" t="s">
        <v>382</v>
      </c>
      <c r="D10" s="110">
        <f t="shared" si="0"/>
        <v>8154734</v>
      </c>
      <c r="E10" s="110">
        <f t="shared" si="1"/>
        <v>1944616</v>
      </c>
      <c r="F10" s="113">
        <v>7</v>
      </c>
      <c r="G10" s="113">
        <v>7</v>
      </c>
      <c r="H10" s="110">
        <v>4091950</v>
      </c>
      <c r="I10" s="110">
        <v>1063798</v>
      </c>
      <c r="J10" s="113">
        <v>7</v>
      </c>
      <c r="K10" s="113">
        <v>7</v>
      </c>
      <c r="L10" s="110">
        <v>1138762</v>
      </c>
      <c r="M10" s="110">
        <v>285561</v>
      </c>
      <c r="N10" s="113">
        <v>7</v>
      </c>
      <c r="O10" s="113">
        <v>7</v>
      </c>
      <c r="P10" s="110">
        <v>972876</v>
      </c>
      <c r="Q10" s="110">
        <v>244724</v>
      </c>
      <c r="R10" s="113">
        <v>6</v>
      </c>
      <c r="S10" s="113">
        <v>6</v>
      </c>
      <c r="T10" s="110">
        <v>648175</v>
      </c>
      <c r="U10" s="110">
        <v>108886</v>
      </c>
      <c r="V10" s="113">
        <v>3</v>
      </c>
      <c r="W10" s="113">
        <v>3</v>
      </c>
      <c r="X10" s="110">
        <v>587655</v>
      </c>
      <c r="Y10" s="110">
        <v>90256</v>
      </c>
      <c r="Z10" s="113">
        <v>1</v>
      </c>
      <c r="AA10" s="113">
        <v>1</v>
      </c>
      <c r="AB10" s="110">
        <v>121290</v>
      </c>
      <c r="AC10" s="110">
        <v>26522</v>
      </c>
      <c r="AD10" s="113">
        <v>1</v>
      </c>
      <c r="AE10" s="113">
        <v>1</v>
      </c>
      <c r="AF10" s="110">
        <v>353547</v>
      </c>
      <c r="AG10" s="110">
        <v>59827</v>
      </c>
      <c r="AH10" s="113">
        <v>1</v>
      </c>
      <c r="AI10" s="113">
        <v>1</v>
      </c>
      <c r="AJ10" s="110">
        <v>99331</v>
      </c>
      <c r="AK10" s="110">
        <v>24334</v>
      </c>
      <c r="AL10" s="113">
        <v>1</v>
      </c>
      <c r="AM10" s="113">
        <v>1</v>
      </c>
      <c r="AN10" s="110">
        <v>141148</v>
      </c>
      <c r="AO10" s="110">
        <v>40708</v>
      </c>
      <c r="AP10" s="113">
        <v>0</v>
      </c>
      <c r="AQ10" s="113">
        <v>0</v>
      </c>
      <c r="AR10" s="110">
        <v>0</v>
      </c>
      <c r="AS10" s="110">
        <v>0</v>
      </c>
      <c r="AT10" s="113">
        <v>0</v>
      </c>
      <c r="AU10" s="113">
        <v>0</v>
      </c>
      <c r="AV10" s="110">
        <v>0</v>
      </c>
      <c r="AW10" s="110">
        <v>0</v>
      </c>
      <c r="AX10" s="113">
        <v>0</v>
      </c>
      <c r="AY10" s="113">
        <v>0</v>
      </c>
      <c r="AZ10" s="110">
        <v>0</v>
      </c>
      <c r="BA10" s="110">
        <v>0</v>
      </c>
      <c r="BB10" s="113">
        <v>0</v>
      </c>
      <c r="BC10" s="113">
        <v>0</v>
      </c>
      <c r="BD10" s="110">
        <v>0</v>
      </c>
      <c r="BE10" s="110">
        <v>0</v>
      </c>
      <c r="BF10" s="113">
        <v>0</v>
      </c>
      <c r="BG10" s="113">
        <v>0</v>
      </c>
      <c r="BH10" s="110">
        <v>0</v>
      </c>
      <c r="BI10" s="110">
        <v>0</v>
      </c>
      <c r="BJ10" s="113">
        <v>0</v>
      </c>
      <c r="BK10" s="113">
        <v>0</v>
      </c>
      <c r="BL10" s="110">
        <v>0</v>
      </c>
      <c r="BM10" s="110">
        <v>0</v>
      </c>
      <c r="BN10" s="113">
        <v>0</v>
      </c>
      <c r="BO10" s="113">
        <v>0</v>
      </c>
      <c r="BP10" s="110">
        <v>0</v>
      </c>
      <c r="BQ10" s="110">
        <v>0</v>
      </c>
      <c r="BR10" s="113">
        <v>0</v>
      </c>
      <c r="BS10" s="113">
        <v>0</v>
      </c>
      <c r="BT10" s="110">
        <v>0</v>
      </c>
      <c r="BU10" s="110">
        <v>0</v>
      </c>
      <c r="BV10" s="113">
        <v>0</v>
      </c>
      <c r="BW10" s="113">
        <v>0</v>
      </c>
      <c r="BX10" s="110">
        <v>0</v>
      </c>
      <c r="BY10" s="110">
        <v>0</v>
      </c>
      <c r="BZ10" s="113">
        <v>0</v>
      </c>
      <c r="CA10" s="113">
        <v>0</v>
      </c>
      <c r="CB10" s="110">
        <v>0</v>
      </c>
      <c r="CC10" s="110">
        <v>0</v>
      </c>
      <c r="CD10" s="113">
        <v>0</v>
      </c>
      <c r="CE10" s="113">
        <v>0</v>
      </c>
      <c r="CF10" s="110">
        <v>0</v>
      </c>
      <c r="CG10" s="110">
        <v>0</v>
      </c>
      <c r="CH10" s="113">
        <v>0</v>
      </c>
      <c r="CI10" s="113">
        <v>0</v>
      </c>
      <c r="CJ10" s="110">
        <v>0</v>
      </c>
      <c r="CK10" s="110">
        <v>0</v>
      </c>
      <c r="CL10" s="113">
        <v>0</v>
      </c>
      <c r="CM10" s="113">
        <v>0</v>
      </c>
      <c r="CN10" s="110">
        <v>0</v>
      </c>
      <c r="CO10" s="110">
        <v>0</v>
      </c>
      <c r="CP10" s="113">
        <v>0</v>
      </c>
      <c r="CQ10" s="113">
        <v>0</v>
      </c>
      <c r="CR10" s="110">
        <v>0</v>
      </c>
      <c r="CS10" s="110">
        <v>0</v>
      </c>
      <c r="CT10" s="113">
        <v>0</v>
      </c>
      <c r="CU10" s="113">
        <v>0</v>
      </c>
      <c r="CV10" s="110">
        <v>0</v>
      </c>
      <c r="CW10" s="110">
        <v>0</v>
      </c>
      <c r="CX10" s="113">
        <v>0</v>
      </c>
      <c r="CY10" s="113">
        <v>0</v>
      </c>
      <c r="CZ10" s="110">
        <v>0</v>
      </c>
      <c r="DA10" s="110">
        <v>0</v>
      </c>
      <c r="DB10" s="113">
        <v>0</v>
      </c>
      <c r="DC10" s="113">
        <v>0</v>
      </c>
      <c r="DD10" s="110">
        <v>0</v>
      </c>
      <c r="DE10" s="110">
        <v>0</v>
      </c>
      <c r="DF10" s="113">
        <v>0</v>
      </c>
      <c r="DG10" s="113">
        <v>0</v>
      </c>
      <c r="DH10" s="110">
        <v>0</v>
      </c>
      <c r="DI10" s="110">
        <v>0</v>
      </c>
      <c r="DJ10" s="113">
        <v>0</v>
      </c>
      <c r="DK10" s="113">
        <v>0</v>
      </c>
      <c r="DL10" s="110">
        <v>0</v>
      </c>
      <c r="DM10" s="110">
        <v>0</v>
      </c>
      <c r="DN10" s="113">
        <v>0</v>
      </c>
      <c r="DO10" s="113">
        <v>0</v>
      </c>
      <c r="DP10" s="110">
        <v>0</v>
      </c>
      <c r="DQ10" s="110">
        <v>0</v>
      </c>
      <c r="DR10" s="113">
        <v>0</v>
      </c>
      <c r="DS10" s="113">
        <v>0</v>
      </c>
      <c r="DT10" s="110">
        <v>0</v>
      </c>
      <c r="DU10" s="110">
        <v>0</v>
      </c>
    </row>
    <row r="11" spans="1:125" s="112" customFormat="1" ht="12" customHeight="1">
      <c r="A11" s="108" t="s">
        <v>392</v>
      </c>
      <c r="B11" s="109" t="s">
        <v>716</v>
      </c>
      <c r="C11" s="108" t="s">
        <v>393</v>
      </c>
      <c r="D11" s="110">
        <f t="shared" si="0"/>
        <v>4697260</v>
      </c>
      <c r="E11" s="110">
        <f t="shared" si="1"/>
        <v>2003478</v>
      </c>
      <c r="F11" s="113">
        <v>10</v>
      </c>
      <c r="G11" s="113">
        <v>10</v>
      </c>
      <c r="H11" s="110">
        <v>3437308</v>
      </c>
      <c r="I11" s="110">
        <v>1491875</v>
      </c>
      <c r="J11" s="113">
        <v>10</v>
      </c>
      <c r="K11" s="113">
        <v>10</v>
      </c>
      <c r="L11" s="110">
        <v>931339</v>
      </c>
      <c r="M11" s="110">
        <v>341969</v>
      </c>
      <c r="N11" s="113">
        <v>4</v>
      </c>
      <c r="O11" s="113">
        <v>4</v>
      </c>
      <c r="P11" s="110">
        <v>218892</v>
      </c>
      <c r="Q11" s="110">
        <v>114815</v>
      </c>
      <c r="R11" s="113">
        <v>3</v>
      </c>
      <c r="S11" s="113">
        <v>3</v>
      </c>
      <c r="T11" s="110">
        <v>76458</v>
      </c>
      <c r="U11" s="110">
        <v>54819</v>
      </c>
      <c r="V11" s="113">
        <v>1</v>
      </c>
      <c r="W11" s="113">
        <v>1</v>
      </c>
      <c r="X11" s="110">
        <v>33263</v>
      </c>
      <c r="Y11" s="110">
        <v>0</v>
      </c>
      <c r="Z11" s="113">
        <v>0</v>
      </c>
      <c r="AA11" s="113">
        <v>0</v>
      </c>
      <c r="AB11" s="110">
        <v>0</v>
      </c>
      <c r="AC11" s="110">
        <v>0</v>
      </c>
      <c r="AD11" s="113">
        <v>0</v>
      </c>
      <c r="AE11" s="113">
        <v>0</v>
      </c>
      <c r="AF11" s="110">
        <v>0</v>
      </c>
      <c r="AG11" s="110">
        <v>0</v>
      </c>
      <c r="AH11" s="113">
        <v>0</v>
      </c>
      <c r="AI11" s="113">
        <v>0</v>
      </c>
      <c r="AJ11" s="110">
        <v>0</v>
      </c>
      <c r="AK11" s="110">
        <v>0</v>
      </c>
      <c r="AL11" s="113">
        <v>0</v>
      </c>
      <c r="AM11" s="113">
        <v>0</v>
      </c>
      <c r="AN11" s="110">
        <v>0</v>
      </c>
      <c r="AO11" s="110">
        <v>0</v>
      </c>
      <c r="AP11" s="113">
        <v>0</v>
      </c>
      <c r="AQ11" s="113">
        <v>0</v>
      </c>
      <c r="AR11" s="110">
        <v>0</v>
      </c>
      <c r="AS11" s="110">
        <v>0</v>
      </c>
      <c r="AT11" s="113">
        <v>0</v>
      </c>
      <c r="AU11" s="113">
        <v>0</v>
      </c>
      <c r="AV11" s="110">
        <v>0</v>
      </c>
      <c r="AW11" s="110">
        <v>0</v>
      </c>
      <c r="AX11" s="113">
        <v>0</v>
      </c>
      <c r="AY11" s="113">
        <v>0</v>
      </c>
      <c r="AZ11" s="110">
        <v>0</v>
      </c>
      <c r="BA11" s="110">
        <v>0</v>
      </c>
      <c r="BB11" s="113">
        <v>0</v>
      </c>
      <c r="BC11" s="113">
        <v>0</v>
      </c>
      <c r="BD11" s="110">
        <v>0</v>
      </c>
      <c r="BE11" s="110">
        <v>0</v>
      </c>
      <c r="BF11" s="113">
        <v>0</v>
      </c>
      <c r="BG11" s="113">
        <v>0</v>
      </c>
      <c r="BH11" s="110">
        <v>0</v>
      </c>
      <c r="BI11" s="110">
        <v>0</v>
      </c>
      <c r="BJ11" s="113">
        <v>0</v>
      </c>
      <c r="BK11" s="113">
        <v>0</v>
      </c>
      <c r="BL11" s="110">
        <v>0</v>
      </c>
      <c r="BM11" s="110">
        <v>0</v>
      </c>
      <c r="BN11" s="113">
        <v>0</v>
      </c>
      <c r="BO11" s="113">
        <v>0</v>
      </c>
      <c r="BP11" s="110">
        <v>0</v>
      </c>
      <c r="BQ11" s="110">
        <v>0</v>
      </c>
      <c r="BR11" s="113">
        <v>0</v>
      </c>
      <c r="BS11" s="113">
        <v>0</v>
      </c>
      <c r="BT11" s="110">
        <v>0</v>
      </c>
      <c r="BU11" s="110">
        <v>0</v>
      </c>
      <c r="BV11" s="113">
        <v>0</v>
      </c>
      <c r="BW11" s="113">
        <v>0</v>
      </c>
      <c r="BX11" s="110">
        <v>0</v>
      </c>
      <c r="BY11" s="110">
        <v>0</v>
      </c>
      <c r="BZ11" s="113">
        <v>0</v>
      </c>
      <c r="CA11" s="113">
        <v>0</v>
      </c>
      <c r="CB11" s="110">
        <v>0</v>
      </c>
      <c r="CC11" s="110">
        <v>0</v>
      </c>
      <c r="CD11" s="113">
        <v>0</v>
      </c>
      <c r="CE11" s="113">
        <v>0</v>
      </c>
      <c r="CF11" s="110">
        <v>0</v>
      </c>
      <c r="CG11" s="110">
        <v>0</v>
      </c>
      <c r="CH11" s="113">
        <v>0</v>
      </c>
      <c r="CI11" s="113">
        <v>0</v>
      </c>
      <c r="CJ11" s="110">
        <v>0</v>
      </c>
      <c r="CK11" s="110">
        <v>0</v>
      </c>
      <c r="CL11" s="113">
        <v>0</v>
      </c>
      <c r="CM11" s="113">
        <v>0</v>
      </c>
      <c r="CN11" s="110">
        <v>0</v>
      </c>
      <c r="CO11" s="110">
        <v>0</v>
      </c>
      <c r="CP11" s="113">
        <v>0</v>
      </c>
      <c r="CQ11" s="113">
        <v>0</v>
      </c>
      <c r="CR11" s="110">
        <v>0</v>
      </c>
      <c r="CS11" s="110">
        <v>0</v>
      </c>
      <c r="CT11" s="113">
        <v>0</v>
      </c>
      <c r="CU11" s="113">
        <v>0</v>
      </c>
      <c r="CV11" s="110">
        <v>0</v>
      </c>
      <c r="CW11" s="110">
        <v>0</v>
      </c>
      <c r="CX11" s="113">
        <v>0</v>
      </c>
      <c r="CY11" s="113">
        <v>0</v>
      </c>
      <c r="CZ11" s="110">
        <v>0</v>
      </c>
      <c r="DA11" s="110">
        <v>0</v>
      </c>
      <c r="DB11" s="113">
        <v>0</v>
      </c>
      <c r="DC11" s="113">
        <v>0</v>
      </c>
      <c r="DD11" s="110">
        <v>0</v>
      </c>
      <c r="DE11" s="110">
        <v>0</v>
      </c>
      <c r="DF11" s="113">
        <v>0</v>
      </c>
      <c r="DG11" s="113">
        <v>0</v>
      </c>
      <c r="DH11" s="110">
        <v>0</v>
      </c>
      <c r="DI11" s="110">
        <v>0</v>
      </c>
      <c r="DJ11" s="113">
        <v>0</v>
      </c>
      <c r="DK11" s="113">
        <v>0</v>
      </c>
      <c r="DL11" s="110">
        <v>0</v>
      </c>
      <c r="DM11" s="110">
        <v>0</v>
      </c>
      <c r="DN11" s="113">
        <v>0</v>
      </c>
      <c r="DO11" s="113">
        <v>0</v>
      </c>
      <c r="DP11" s="110">
        <v>0</v>
      </c>
      <c r="DQ11" s="110">
        <v>0</v>
      </c>
      <c r="DR11" s="113">
        <v>0</v>
      </c>
      <c r="DS11" s="113">
        <v>0</v>
      </c>
      <c r="DT11" s="110">
        <v>0</v>
      </c>
      <c r="DU11" s="110">
        <v>0</v>
      </c>
    </row>
    <row r="12" spans="1:125" s="112" customFormat="1" ht="12" customHeight="1">
      <c r="A12" s="108" t="s">
        <v>332</v>
      </c>
      <c r="B12" s="109" t="s">
        <v>717</v>
      </c>
      <c r="C12" s="108" t="s">
        <v>326</v>
      </c>
      <c r="D12" s="110">
        <f t="shared" si="0"/>
        <v>4279617</v>
      </c>
      <c r="E12" s="110">
        <f t="shared" si="1"/>
        <v>1427966</v>
      </c>
      <c r="F12" s="113">
        <v>7</v>
      </c>
      <c r="G12" s="113">
        <v>7</v>
      </c>
      <c r="H12" s="110">
        <v>2672249</v>
      </c>
      <c r="I12" s="110">
        <v>657347</v>
      </c>
      <c r="J12" s="113">
        <v>7</v>
      </c>
      <c r="K12" s="113">
        <v>7</v>
      </c>
      <c r="L12" s="110">
        <v>499799</v>
      </c>
      <c r="M12" s="110">
        <v>205066</v>
      </c>
      <c r="N12" s="113">
        <v>6</v>
      </c>
      <c r="O12" s="113">
        <v>6</v>
      </c>
      <c r="P12" s="110">
        <v>509827</v>
      </c>
      <c r="Q12" s="110">
        <v>243282</v>
      </c>
      <c r="R12" s="113">
        <v>5</v>
      </c>
      <c r="S12" s="113">
        <v>5</v>
      </c>
      <c r="T12" s="110">
        <v>256302</v>
      </c>
      <c r="U12" s="110">
        <v>112444</v>
      </c>
      <c r="V12" s="113">
        <v>2</v>
      </c>
      <c r="W12" s="113">
        <v>2</v>
      </c>
      <c r="X12" s="110">
        <v>142821</v>
      </c>
      <c r="Y12" s="110">
        <v>94818</v>
      </c>
      <c r="Z12" s="113">
        <v>2</v>
      </c>
      <c r="AA12" s="113">
        <v>2</v>
      </c>
      <c r="AB12" s="110">
        <v>61048</v>
      </c>
      <c r="AC12" s="110">
        <v>33944</v>
      </c>
      <c r="AD12" s="113">
        <v>2</v>
      </c>
      <c r="AE12" s="113">
        <v>2</v>
      </c>
      <c r="AF12" s="110">
        <v>69062</v>
      </c>
      <c r="AG12" s="110">
        <v>43976</v>
      </c>
      <c r="AH12" s="113">
        <v>2</v>
      </c>
      <c r="AI12" s="113">
        <v>2</v>
      </c>
      <c r="AJ12" s="110">
        <v>68509</v>
      </c>
      <c r="AK12" s="110">
        <v>37089</v>
      </c>
      <c r="AL12" s="113">
        <v>0</v>
      </c>
      <c r="AM12" s="113">
        <v>0</v>
      </c>
      <c r="AN12" s="110">
        <v>0</v>
      </c>
      <c r="AO12" s="110">
        <v>0</v>
      </c>
      <c r="AP12" s="113">
        <v>0</v>
      </c>
      <c r="AQ12" s="113">
        <v>0</v>
      </c>
      <c r="AR12" s="110">
        <v>0</v>
      </c>
      <c r="AS12" s="110">
        <v>0</v>
      </c>
      <c r="AT12" s="113">
        <v>0</v>
      </c>
      <c r="AU12" s="113">
        <v>0</v>
      </c>
      <c r="AV12" s="110">
        <v>0</v>
      </c>
      <c r="AW12" s="110">
        <v>0</v>
      </c>
      <c r="AX12" s="113">
        <v>0</v>
      </c>
      <c r="AY12" s="113">
        <v>0</v>
      </c>
      <c r="AZ12" s="110">
        <v>0</v>
      </c>
      <c r="BA12" s="110">
        <v>0</v>
      </c>
      <c r="BB12" s="113">
        <v>0</v>
      </c>
      <c r="BC12" s="113">
        <v>0</v>
      </c>
      <c r="BD12" s="110">
        <v>0</v>
      </c>
      <c r="BE12" s="110">
        <v>0</v>
      </c>
      <c r="BF12" s="113">
        <v>0</v>
      </c>
      <c r="BG12" s="113">
        <v>0</v>
      </c>
      <c r="BH12" s="110">
        <v>0</v>
      </c>
      <c r="BI12" s="110">
        <v>0</v>
      </c>
      <c r="BJ12" s="113">
        <v>0</v>
      </c>
      <c r="BK12" s="113">
        <v>0</v>
      </c>
      <c r="BL12" s="110">
        <v>0</v>
      </c>
      <c r="BM12" s="110">
        <v>0</v>
      </c>
      <c r="BN12" s="113">
        <v>0</v>
      </c>
      <c r="BO12" s="113">
        <v>0</v>
      </c>
      <c r="BP12" s="110">
        <v>0</v>
      </c>
      <c r="BQ12" s="110">
        <v>0</v>
      </c>
      <c r="BR12" s="113">
        <v>0</v>
      </c>
      <c r="BS12" s="113">
        <v>0</v>
      </c>
      <c r="BT12" s="110">
        <v>0</v>
      </c>
      <c r="BU12" s="110">
        <v>0</v>
      </c>
      <c r="BV12" s="113">
        <v>0</v>
      </c>
      <c r="BW12" s="113">
        <v>0</v>
      </c>
      <c r="BX12" s="110">
        <v>0</v>
      </c>
      <c r="BY12" s="110">
        <v>0</v>
      </c>
      <c r="BZ12" s="113">
        <v>0</v>
      </c>
      <c r="CA12" s="113">
        <v>0</v>
      </c>
      <c r="CB12" s="110">
        <v>0</v>
      </c>
      <c r="CC12" s="110">
        <v>0</v>
      </c>
      <c r="CD12" s="113">
        <v>0</v>
      </c>
      <c r="CE12" s="113">
        <v>0</v>
      </c>
      <c r="CF12" s="110">
        <v>0</v>
      </c>
      <c r="CG12" s="110">
        <v>0</v>
      </c>
      <c r="CH12" s="113">
        <v>0</v>
      </c>
      <c r="CI12" s="113">
        <v>0</v>
      </c>
      <c r="CJ12" s="110">
        <v>0</v>
      </c>
      <c r="CK12" s="110">
        <v>0</v>
      </c>
      <c r="CL12" s="113">
        <v>0</v>
      </c>
      <c r="CM12" s="113">
        <v>0</v>
      </c>
      <c r="CN12" s="110">
        <v>0</v>
      </c>
      <c r="CO12" s="110">
        <v>0</v>
      </c>
      <c r="CP12" s="113">
        <v>0</v>
      </c>
      <c r="CQ12" s="113">
        <v>0</v>
      </c>
      <c r="CR12" s="110">
        <v>0</v>
      </c>
      <c r="CS12" s="110">
        <v>0</v>
      </c>
      <c r="CT12" s="113">
        <v>0</v>
      </c>
      <c r="CU12" s="113">
        <v>0</v>
      </c>
      <c r="CV12" s="110">
        <v>0</v>
      </c>
      <c r="CW12" s="110">
        <v>0</v>
      </c>
      <c r="CX12" s="113">
        <v>0</v>
      </c>
      <c r="CY12" s="113">
        <v>0</v>
      </c>
      <c r="CZ12" s="110">
        <v>0</v>
      </c>
      <c r="DA12" s="110">
        <v>0</v>
      </c>
      <c r="DB12" s="113">
        <v>0</v>
      </c>
      <c r="DC12" s="113">
        <v>0</v>
      </c>
      <c r="DD12" s="110">
        <v>0</v>
      </c>
      <c r="DE12" s="110">
        <v>0</v>
      </c>
      <c r="DF12" s="113">
        <v>0</v>
      </c>
      <c r="DG12" s="113">
        <v>0</v>
      </c>
      <c r="DH12" s="110">
        <v>0</v>
      </c>
      <c r="DI12" s="110">
        <v>0</v>
      </c>
      <c r="DJ12" s="113">
        <v>0</v>
      </c>
      <c r="DK12" s="113">
        <v>0</v>
      </c>
      <c r="DL12" s="110">
        <v>0</v>
      </c>
      <c r="DM12" s="110">
        <v>0</v>
      </c>
      <c r="DN12" s="113">
        <v>0</v>
      </c>
      <c r="DO12" s="113">
        <v>0</v>
      </c>
      <c r="DP12" s="110">
        <v>0</v>
      </c>
      <c r="DQ12" s="110">
        <v>0</v>
      </c>
      <c r="DR12" s="113">
        <v>0</v>
      </c>
      <c r="DS12" s="113">
        <v>0</v>
      </c>
      <c r="DT12" s="110">
        <v>0</v>
      </c>
      <c r="DU12" s="110">
        <v>0</v>
      </c>
    </row>
    <row r="13" spans="1:125" s="112" customFormat="1" ht="12" customHeight="1">
      <c r="A13" s="108" t="s">
        <v>335</v>
      </c>
      <c r="B13" s="109" t="s">
        <v>718</v>
      </c>
      <c r="C13" s="108" t="s">
        <v>326</v>
      </c>
      <c r="D13" s="110">
        <f t="shared" si="0"/>
        <v>7150221</v>
      </c>
      <c r="E13" s="110">
        <f t="shared" si="1"/>
        <v>1848189</v>
      </c>
      <c r="F13" s="113">
        <v>13</v>
      </c>
      <c r="G13" s="113">
        <v>13</v>
      </c>
      <c r="H13" s="110">
        <v>4172875</v>
      </c>
      <c r="I13" s="110">
        <v>1098470</v>
      </c>
      <c r="J13" s="113">
        <v>13</v>
      </c>
      <c r="K13" s="113">
        <v>13</v>
      </c>
      <c r="L13" s="110">
        <v>1213915</v>
      </c>
      <c r="M13" s="110">
        <v>333935</v>
      </c>
      <c r="N13" s="113">
        <v>11</v>
      </c>
      <c r="O13" s="113">
        <v>11</v>
      </c>
      <c r="P13" s="110">
        <v>1004477</v>
      </c>
      <c r="Q13" s="110">
        <v>183769</v>
      </c>
      <c r="R13" s="113">
        <v>6</v>
      </c>
      <c r="S13" s="113">
        <v>6</v>
      </c>
      <c r="T13" s="110">
        <v>298401</v>
      </c>
      <c r="U13" s="110">
        <v>109529</v>
      </c>
      <c r="V13" s="113">
        <v>5</v>
      </c>
      <c r="W13" s="113">
        <v>5</v>
      </c>
      <c r="X13" s="110">
        <v>209876</v>
      </c>
      <c r="Y13" s="110">
        <v>43731</v>
      </c>
      <c r="Z13" s="113">
        <v>2</v>
      </c>
      <c r="AA13" s="113">
        <v>2</v>
      </c>
      <c r="AB13" s="110">
        <v>43641</v>
      </c>
      <c r="AC13" s="110">
        <v>9354</v>
      </c>
      <c r="AD13" s="113">
        <v>2</v>
      </c>
      <c r="AE13" s="113">
        <v>2</v>
      </c>
      <c r="AF13" s="110">
        <v>101798</v>
      </c>
      <c r="AG13" s="110">
        <v>34864</v>
      </c>
      <c r="AH13" s="113">
        <v>2</v>
      </c>
      <c r="AI13" s="113">
        <v>2</v>
      </c>
      <c r="AJ13" s="110">
        <v>14547</v>
      </c>
      <c r="AK13" s="110">
        <v>8246</v>
      </c>
      <c r="AL13" s="113">
        <v>1</v>
      </c>
      <c r="AM13" s="113">
        <v>1</v>
      </c>
      <c r="AN13" s="110">
        <v>5062</v>
      </c>
      <c r="AO13" s="110">
        <v>772</v>
      </c>
      <c r="AP13" s="113">
        <v>1</v>
      </c>
      <c r="AQ13" s="113">
        <v>1</v>
      </c>
      <c r="AR13" s="110">
        <v>85629</v>
      </c>
      <c r="AS13" s="110">
        <v>25519</v>
      </c>
      <c r="AT13" s="113">
        <v>0</v>
      </c>
      <c r="AU13" s="113">
        <v>0</v>
      </c>
      <c r="AV13" s="110">
        <v>0</v>
      </c>
      <c r="AW13" s="110">
        <v>0</v>
      </c>
      <c r="AX13" s="113">
        <v>0</v>
      </c>
      <c r="AY13" s="113">
        <v>0</v>
      </c>
      <c r="AZ13" s="110">
        <v>0</v>
      </c>
      <c r="BA13" s="110">
        <v>0</v>
      </c>
      <c r="BB13" s="113">
        <v>0</v>
      </c>
      <c r="BC13" s="113">
        <v>0</v>
      </c>
      <c r="BD13" s="110">
        <v>0</v>
      </c>
      <c r="BE13" s="110">
        <v>0</v>
      </c>
      <c r="BF13" s="113">
        <v>0</v>
      </c>
      <c r="BG13" s="113">
        <v>0</v>
      </c>
      <c r="BH13" s="110">
        <v>0</v>
      </c>
      <c r="BI13" s="110">
        <v>0</v>
      </c>
      <c r="BJ13" s="113">
        <v>0</v>
      </c>
      <c r="BK13" s="113">
        <v>0</v>
      </c>
      <c r="BL13" s="110">
        <v>0</v>
      </c>
      <c r="BM13" s="110">
        <v>0</v>
      </c>
      <c r="BN13" s="113">
        <v>0</v>
      </c>
      <c r="BO13" s="113">
        <v>0</v>
      </c>
      <c r="BP13" s="110">
        <v>0</v>
      </c>
      <c r="BQ13" s="110">
        <v>0</v>
      </c>
      <c r="BR13" s="113">
        <v>0</v>
      </c>
      <c r="BS13" s="113">
        <v>0</v>
      </c>
      <c r="BT13" s="110">
        <v>0</v>
      </c>
      <c r="BU13" s="110">
        <v>0</v>
      </c>
      <c r="BV13" s="113">
        <v>0</v>
      </c>
      <c r="BW13" s="113">
        <v>0</v>
      </c>
      <c r="BX13" s="110">
        <v>0</v>
      </c>
      <c r="BY13" s="110">
        <v>0</v>
      </c>
      <c r="BZ13" s="113">
        <v>0</v>
      </c>
      <c r="CA13" s="113">
        <v>0</v>
      </c>
      <c r="CB13" s="110">
        <v>0</v>
      </c>
      <c r="CC13" s="110">
        <v>0</v>
      </c>
      <c r="CD13" s="113">
        <v>0</v>
      </c>
      <c r="CE13" s="113">
        <v>0</v>
      </c>
      <c r="CF13" s="110">
        <v>0</v>
      </c>
      <c r="CG13" s="110">
        <v>0</v>
      </c>
      <c r="CH13" s="113">
        <v>0</v>
      </c>
      <c r="CI13" s="113">
        <v>0</v>
      </c>
      <c r="CJ13" s="110">
        <v>0</v>
      </c>
      <c r="CK13" s="110">
        <v>0</v>
      </c>
      <c r="CL13" s="113">
        <v>0</v>
      </c>
      <c r="CM13" s="113">
        <v>0</v>
      </c>
      <c r="CN13" s="110">
        <v>0</v>
      </c>
      <c r="CO13" s="110">
        <v>0</v>
      </c>
      <c r="CP13" s="113">
        <v>0</v>
      </c>
      <c r="CQ13" s="113">
        <v>0</v>
      </c>
      <c r="CR13" s="110">
        <v>0</v>
      </c>
      <c r="CS13" s="110">
        <v>0</v>
      </c>
      <c r="CT13" s="113">
        <v>0</v>
      </c>
      <c r="CU13" s="113">
        <v>0</v>
      </c>
      <c r="CV13" s="110">
        <v>0</v>
      </c>
      <c r="CW13" s="110">
        <v>0</v>
      </c>
      <c r="CX13" s="113">
        <v>0</v>
      </c>
      <c r="CY13" s="113">
        <v>0</v>
      </c>
      <c r="CZ13" s="110">
        <v>0</v>
      </c>
      <c r="DA13" s="110">
        <v>0</v>
      </c>
      <c r="DB13" s="113">
        <v>0</v>
      </c>
      <c r="DC13" s="113">
        <v>0</v>
      </c>
      <c r="DD13" s="110">
        <v>0</v>
      </c>
      <c r="DE13" s="110">
        <v>0</v>
      </c>
      <c r="DF13" s="113">
        <v>0</v>
      </c>
      <c r="DG13" s="113">
        <v>0</v>
      </c>
      <c r="DH13" s="110">
        <v>0</v>
      </c>
      <c r="DI13" s="110">
        <v>0</v>
      </c>
      <c r="DJ13" s="113">
        <v>0</v>
      </c>
      <c r="DK13" s="113">
        <v>0</v>
      </c>
      <c r="DL13" s="110">
        <v>0</v>
      </c>
      <c r="DM13" s="110">
        <v>0</v>
      </c>
      <c r="DN13" s="113">
        <v>0</v>
      </c>
      <c r="DO13" s="113">
        <v>0</v>
      </c>
      <c r="DP13" s="110">
        <v>0</v>
      </c>
      <c r="DQ13" s="110">
        <v>0</v>
      </c>
      <c r="DR13" s="113">
        <v>0</v>
      </c>
      <c r="DS13" s="113">
        <v>0</v>
      </c>
      <c r="DT13" s="110">
        <v>0</v>
      </c>
      <c r="DU13" s="110">
        <v>0</v>
      </c>
    </row>
    <row r="14" spans="1:125" s="112" customFormat="1" ht="12" customHeight="1">
      <c r="A14" s="108" t="s">
        <v>414</v>
      </c>
      <c r="B14" s="109" t="s">
        <v>719</v>
      </c>
      <c r="C14" s="108" t="s">
        <v>373</v>
      </c>
      <c r="D14" s="110">
        <f t="shared" si="0"/>
        <v>11615244</v>
      </c>
      <c r="E14" s="110">
        <f t="shared" si="1"/>
        <v>2167636</v>
      </c>
      <c r="F14" s="113">
        <v>19</v>
      </c>
      <c r="G14" s="113">
        <v>19</v>
      </c>
      <c r="H14" s="110">
        <v>5465808</v>
      </c>
      <c r="I14" s="110">
        <v>903694</v>
      </c>
      <c r="J14" s="113">
        <v>19</v>
      </c>
      <c r="K14" s="113">
        <v>19</v>
      </c>
      <c r="L14" s="110">
        <v>4185111</v>
      </c>
      <c r="M14" s="110">
        <v>534248</v>
      </c>
      <c r="N14" s="113">
        <v>12</v>
      </c>
      <c r="O14" s="113">
        <v>12</v>
      </c>
      <c r="P14" s="110">
        <v>1553734</v>
      </c>
      <c r="Q14" s="110">
        <v>375448</v>
      </c>
      <c r="R14" s="113">
        <v>7</v>
      </c>
      <c r="S14" s="113">
        <v>7</v>
      </c>
      <c r="T14" s="110">
        <v>410591</v>
      </c>
      <c r="U14" s="110">
        <v>217224</v>
      </c>
      <c r="V14" s="113">
        <v>1</v>
      </c>
      <c r="W14" s="113">
        <v>1</v>
      </c>
      <c r="X14" s="110">
        <v>0</v>
      </c>
      <c r="Y14" s="110">
        <v>20741</v>
      </c>
      <c r="Z14" s="113">
        <v>1</v>
      </c>
      <c r="AA14" s="113">
        <v>1</v>
      </c>
      <c r="AB14" s="110">
        <v>0</v>
      </c>
      <c r="AC14" s="110">
        <v>59698</v>
      </c>
      <c r="AD14" s="113">
        <v>1</v>
      </c>
      <c r="AE14" s="113">
        <v>1</v>
      </c>
      <c r="AF14" s="110">
        <v>0</v>
      </c>
      <c r="AG14" s="110">
        <v>16865</v>
      </c>
      <c r="AH14" s="113">
        <v>1</v>
      </c>
      <c r="AI14" s="113">
        <v>1</v>
      </c>
      <c r="AJ14" s="110">
        <v>0</v>
      </c>
      <c r="AK14" s="110">
        <v>39718</v>
      </c>
      <c r="AL14" s="113">
        <v>0</v>
      </c>
      <c r="AM14" s="113">
        <v>0</v>
      </c>
      <c r="AN14" s="110">
        <v>0</v>
      </c>
      <c r="AO14" s="110">
        <v>0</v>
      </c>
      <c r="AP14" s="113">
        <v>0</v>
      </c>
      <c r="AQ14" s="113">
        <v>0</v>
      </c>
      <c r="AR14" s="110">
        <v>0</v>
      </c>
      <c r="AS14" s="110">
        <v>0</v>
      </c>
      <c r="AT14" s="113">
        <v>0</v>
      </c>
      <c r="AU14" s="113">
        <v>0</v>
      </c>
      <c r="AV14" s="110">
        <v>0</v>
      </c>
      <c r="AW14" s="110">
        <v>0</v>
      </c>
      <c r="AX14" s="113">
        <v>0</v>
      </c>
      <c r="AY14" s="113">
        <v>0</v>
      </c>
      <c r="AZ14" s="110">
        <v>0</v>
      </c>
      <c r="BA14" s="110">
        <v>0</v>
      </c>
      <c r="BB14" s="113">
        <v>0</v>
      </c>
      <c r="BC14" s="113">
        <v>0</v>
      </c>
      <c r="BD14" s="110">
        <v>0</v>
      </c>
      <c r="BE14" s="110">
        <v>0</v>
      </c>
      <c r="BF14" s="113">
        <v>0</v>
      </c>
      <c r="BG14" s="113">
        <v>0</v>
      </c>
      <c r="BH14" s="110">
        <v>0</v>
      </c>
      <c r="BI14" s="110">
        <v>0</v>
      </c>
      <c r="BJ14" s="113">
        <v>0</v>
      </c>
      <c r="BK14" s="113">
        <v>0</v>
      </c>
      <c r="BL14" s="110">
        <v>0</v>
      </c>
      <c r="BM14" s="110">
        <v>0</v>
      </c>
      <c r="BN14" s="113">
        <v>0</v>
      </c>
      <c r="BO14" s="113">
        <v>0</v>
      </c>
      <c r="BP14" s="110">
        <v>0</v>
      </c>
      <c r="BQ14" s="110">
        <v>0</v>
      </c>
      <c r="BR14" s="113">
        <v>0</v>
      </c>
      <c r="BS14" s="113">
        <v>0</v>
      </c>
      <c r="BT14" s="110">
        <v>0</v>
      </c>
      <c r="BU14" s="110">
        <v>0</v>
      </c>
      <c r="BV14" s="113">
        <v>0</v>
      </c>
      <c r="BW14" s="113">
        <v>0</v>
      </c>
      <c r="BX14" s="110">
        <v>0</v>
      </c>
      <c r="BY14" s="110">
        <v>0</v>
      </c>
      <c r="BZ14" s="113">
        <v>0</v>
      </c>
      <c r="CA14" s="113">
        <v>0</v>
      </c>
      <c r="CB14" s="110">
        <v>0</v>
      </c>
      <c r="CC14" s="110">
        <v>0</v>
      </c>
      <c r="CD14" s="113">
        <v>0</v>
      </c>
      <c r="CE14" s="113">
        <v>0</v>
      </c>
      <c r="CF14" s="110">
        <v>0</v>
      </c>
      <c r="CG14" s="110">
        <v>0</v>
      </c>
      <c r="CH14" s="113">
        <v>0</v>
      </c>
      <c r="CI14" s="113">
        <v>0</v>
      </c>
      <c r="CJ14" s="110">
        <v>0</v>
      </c>
      <c r="CK14" s="110">
        <v>0</v>
      </c>
      <c r="CL14" s="113">
        <v>0</v>
      </c>
      <c r="CM14" s="113">
        <v>0</v>
      </c>
      <c r="CN14" s="110">
        <v>0</v>
      </c>
      <c r="CO14" s="110">
        <v>0</v>
      </c>
      <c r="CP14" s="113">
        <v>0</v>
      </c>
      <c r="CQ14" s="113">
        <v>0</v>
      </c>
      <c r="CR14" s="110">
        <v>0</v>
      </c>
      <c r="CS14" s="110">
        <v>0</v>
      </c>
      <c r="CT14" s="113">
        <v>0</v>
      </c>
      <c r="CU14" s="113">
        <v>0</v>
      </c>
      <c r="CV14" s="110">
        <v>0</v>
      </c>
      <c r="CW14" s="110">
        <v>0</v>
      </c>
      <c r="CX14" s="113">
        <v>0</v>
      </c>
      <c r="CY14" s="113">
        <v>0</v>
      </c>
      <c r="CZ14" s="110">
        <v>0</v>
      </c>
      <c r="DA14" s="110">
        <v>0</v>
      </c>
      <c r="DB14" s="113">
        <v>0</v>
      </c>
      <c r="DC14" s="113">
        <v>0</v>
      </c>
      <c r="DD14" s="110">
        <v>0</v>
      </c>
      <c r="DE14" s="110">
        <v>0</v>
      </c>
      <c r="DF14" s="113">
        <v>0</v>
      </c>
      <c r="DG14" s="113">
        <v>0</v>
      </c>
      <c r="DH14" s="110">
        <v>0</v>
      </c>
      <c r="DI14" s="110">
        <v>0</v>
      </c>
      <c r="DJ14" s="113">
        <v>0</v>
      </c>
      <c r="DK14" s="113">
        <v>0</v>
      </c>
      <c r="DL14" s="110">
        <v>0</v>
      </c>
      <c r="DM14" s="110">
        <v>0</v>
      </c>
      <c r="DN14" s="113">
        <v>0</v>
      </c>
      <c r="DO14" s="113">
        <v>0</v>
      </c>
      <c r="DP14" s="110">
        <v>0</v>
      </c>
      <c r="DQ14" s="110">
        <v>0</v>
      </c>
      <c r="DR14" s="113">
        <v>0</v>
      </c>
      <c r="DS14" s="113">
        <v>0</v>
      </c>
      <c r="DT14" s="110">
        <v>0</v>
      </c>
      <c r="DU14" s="110">
        <v>0</v>
      </c>
    </row>
    <row r="15" spans="1:125" s="112" customFormat="1" ht="12" customHeight="1">
      <c r="A15" s="108" t="s">
        <v>422</v>
      </c>
      <c r="B15" s="109" t="s">
        <v>720</v>
      </c>
      <c r="C15" s="108" t="s">
        <v>423</v>
      </c>
      <c r="D15" s="110">
        <f t="shared" si="0"/>
        <v>4882005</v>
      </c>
      <c r="E15" s="110">
        <f t="shared" si="1"/>
        <v>1486743</v>
      </c>
      <c r="F15" s="113">
        <v>7</v>
      </c>
      <c r="G15" s="113">
        <v>7</v>
      </c>
      <c r="H15" s="110">
        <v>2882067</v>
      </c>
      <c r="I15" s="110">
        <v>695278</v>
      </c>
      <c r="J15" s="113">
        <v>7</v>
      </c>
      <c r="K15" s="113">
        <v>7</v>
      </c>
      <c r="L15" s="110">
        <v>942556</v>
      </c>
      <c r="M15" s="110">
        <v>455901</v>
      </c>
      <c r="N15" s="113">
        <v>5</v>
      </c>
      <c r="O15" s="113">
        <v>5</v>
      </c>
      <c r="P15" s="110">
        <v>465577</v>
      </c>
      <c r="Q15" s="110">
        <v>201092</v>
      </c>
      <c r="R15" s="113">
        <v>4</v>
      </c>
      <c r="S15" s="113">
        <v>4</v>
      </c>
      <c r="T15" s="110">
        <v>475361</v>
      </c>
      <c r="U15" s="110">
        <v>99470</v>
      </c>
      <c r="V15" s="113">
        <v>1</v>
      </c>
      <c r="W15" s="113">
        <v>1</v>
      </c>
      <c r="X15" s="110">
        <v>116444</v>
      </c>
      <c r="Y15" s="110">
        <v>35002</v>
      </c>
      <c r="Z15" s="113">
        <v>0</v>
      </c>
      <c r="AA15" s="113">
        <v>0</v>
      </c>
      <c r="AB15" s="110">
        <v>0</v>
      </c>
      <c r="AC15" s="110">
        <v>0</v>
      </c>
      <c r="AD15" s="113">
        <v>0</v>
      </c>
      <c r="AE15" s="113">
        <v>0</v>
      </c>
      <c r="AF15" s="110">
        <v>0</v>
      </c>
      <c r="AG15" s="110">
        <v>0</v>
      </c>
      <c r="AH15" s="113">
        <v>0</v>
      </c>
      <c r="AI15" s="113">
        <v>0</v>
      </c>
      <c r="AJ15" s="110">
        <v>0</v>
      </c>
      <c r="AK15" s="110">
        <v>0</v>
      </c>
      <c r="AL15" s="113">
        <v>0</v>
      </c>
      <c r="AM15" s="113">
        <v>0</v>
      </c>
      <c r="AN15" s="110">
        <v>0</v>
      </c>
      <c r="AO15" s="110">
        <v>0</v>
      </c>
      <c r="AP15" s="113">
        <v>0</v>
      </c>
      <c r="AQ15" s="113">
        <v>0</v>
      </c>
      <c r="AR15" s="110">
        <v>0</v>
      </c>
      <c r="AS15" s="110">
        <v>0</v>
      </c>
      <c r="AT15" s="113">
        <v>0</v>
      </c>
      <c r="AU15" s="113">
        <v>0</v>
      </c>
      <c r="AV15" s="110">
        <v>0</v>
      </c>
      <c r="AW15" s="110">
        <v>0</v>
      </c>
      <c r="AX15" s="113">
        <v>0</v>
      </c>
      <c r="AY15" s="113">
        <v>0</v>
      </c>
      <c r="AZ15" s="110">
        <v>0</v>
      </c>
      <c r="BA15" s="110">
        <v>0</v>
      </c>
      <c r="BB15" s="113">
        <v>0</v>
      </c>
      <c r="BC15" s="113">
        <v>0</v>
      </c>
      <c r="BD15" s="110">
        <v>0</v>
      </c>
      <c r="BE15" s="110">
        <v>0</v>
      </c>
      <c r="BF15" s="113">
        <v>0</v>
      </c>
      <c r="BG15" s="113">
        <v>0</v>
      </c>
      <c r="BH15" s="110">
        <v>0</v>
      </c>
      <c r="BI15" s="110">
        <v>0</v>
      </c>
      <c r="BJ15" s="113">
        <v>0</v>
      </c>
      <c r="BK15" s="113">
        <v>0</v>
      </c>
      <c r="BL15" s="110">
        <v>0</v>
      </c>
      <c r="BM15" s="110">
        <v>0</v>
      </c>
      <c r="BN15" s="113">
        <v>0</v>
      </c>
      <c r="BO15" s="113">
        <v>0</v>
      </c>
      <c r="BP15" s="110">
        <v>0</v>
      </c>
      <c r="BQ15" s="110">
        <v>0</v>
      </c>
      <c r="BR15" s="113">
        <v>0</v>
      </c>
      <c r="BS15" s="113">
        <v>0</v>
      </c>
      <c r="BT15" s="110">
        <v>0</v>
      </c>
      <c r="BU15" s="110">
        <v>0</v>
      </c>
      <c r="BV15" s="113">
        <v>0</v>
      </c>
      <c r="BW15" s="113">
        <v>0</v>
      </c>
      <c r="BX15" s="110">
        <v>0</v>
      </c>
      <c r="BY15" s="110">
        <v>0</v>
      </c>
      <c r="BZ15" s="113">
        <v>0</v>
      </c>
      <c r="CA15" s="113">
        <v>0</v>
      </c>
      <c r="CB15" s="110">
        <v>0</v>
      </c>
      <c r="CC15" s="110">
        <v>0</v>
      </c>
      <c r="CD15" s="113">
        <v>0</v>
      </c>
      <c r="CE15" s="113">
        <v>0</v>
      </c>
      <c r="CF15" s="110">
        <v>0</v>
      </c>
      <c r="CG15" s="110">
        <v>0</v>
      </c>
      <c r="CH15" s="113">
        <v>0</v>
      </c>
      <c r="CI15" s="113">
        <v>0</v>
      </c>
      <c r="CJ15" s="110">
        <v>0</v>
      </c>
      <c r="CK15" s="110">
        <v>0</v>
      </c>
      <c r="CL15" s="113">
        <v>0</v>
      </c>
      <c r="CM15" s="113">
        <v>0</v>
      </c>
      <c r="CN15" s="110">
        <v>0</v>
      </c>
      <c r="CO15" s="110">
        <v>0</v>
      </c>
      <c r="CP15" s="113">
        <v>0</v>
      </c>
      <c r="CQ15" s="113">
        <v>0</v>
      </c>
      <c r="CR15" s="110">
        <v>0</v>
      </c>
      <c r="CS15" s="110">
        <v>0</v>
      </c>
      <c r="CT15" s="113">
        <v>0</v>
      </c>
      <c r="CU15" s="113">
        <v>0</v>
      </c>
      <c r="CV15" s="110">
        <v>0</v>
      </c>
      <c r="CW15" s="110">
        <v>0</v>
      </c>
      <c r="CX15" s="113">
        <v>0</v>
      </c>
      <c r="CY15" s="113">
        <v>0</v>
      </c>
      <c r="CZ15" s="110">
        <v>0</v>
      </c>
      <c r="DA15" s="110">
        <v>0</v>
      </c>
      <c r="DB15" s="113">
        <v>0</v>
      </c>
      <c r="DC15" s="113">
        <v>0</v>
      </c>
      <c r="DD15" s="110">
        <v>0</v>
      </c>
      <c r="DE15" s="110">
        <v>0</v>
      </c>
      <c r="DF15" s="113">
        <v>0</v>
      </c>
      <c r="DG15" s="113">
        <v>0</v>
      </c>
      <c r="DH15" s="110">
        <v>0</v>
      </c>
      <c r="DI15" s="110">
        <v>0</v>
      </c>
      <c r="DJ15" s="113">
        <v>0</v>
      </c>
      <c r="DK15" s="113">
        <v>0</v>
      </c>
      <c r="DL15" s="110">
        <v>0</v>
      </c>
      <c r="DM15" s="110">
        <v>0</v>
      </c>
      <c r="DN15" s="113">
        <v>0</v>
      </c>
      <c r="DO15" s="113">
        <v>0</v>
      </c>
      <c r="DP15" s="110">
        <v>0</v>
      </c>
      <c r="DQ15" s="110">
        <v>0</v>
      </c>
      <c r="DR15" s="113">
        <v>0</v>
      </c>
      <c r="DS15" s="113">
        <v>0</v>
      </c>
      <c r="DT15" s="110">
        <v>0</v>
      </c>
      <c r="DU15" s="110">
        <v>0</v>
      </c>
    </row>
    <row r="16" spans="1:125" s="112" customFormat="1" ht="12" customHeight="1">
      <c r="A16" s="108" t="s">
        <v>428</v>
      </c>
      <c r="B16" s="109">
        <v>10000</v>
      </c>
      <c r="C16" s="108" t="s">
        <v>364</v>
      </c>
      <c r="D16" s="110">
        <f t="shared" si="0"/>
        <v>3978202</v>
      </c>
      <c r="E16" s="110">
        <f t="shared" si="1"/>
        <v>1045565</v>
      </c>
      <c r="F16" s="113">
        <v>12</v>
      </c>
      <c r="G16" s="113">
        <v>12</v>
      </c>
      <c r="H16" s="110">
        <v>2232415</v>
      </c>
      <c r="I16" s="110">
        <v>682822</v>
      </c>
      <c r="J16" s="113">
        <v>12</v>
      </c>
      <c r="K16" s="113">
        <v>12</v>
      </c>
      <c r="L16" s="110">
        <v>1133204</v>
      </c>
      <c r="M16" s="110">
        <v>200356</v>
      </c>
      <c r="N16" s="113">
        <v>9</v>
      </c>
      <c r="O16" s="113">
        <v>9</v>
      </c>
      <c r="P16" s="110">
        <v>575664</v>
      </c>
      <c r="Q16" s="110">
        <v>133655</v>
      </c>
      <c r="R16" s="113">
        <v>2</v>
      </c>
      <c r="S16" s="113">
        <v>2</v>
      </c>
      <c r="T16" s="110">
        <v>36919</v>
      </c>
      <c r="U16" s="110">
        <v>28732</v>
      </c>
      <c r="V16" s="113">
        <v>0</v>
      </c>
      <c r="W16" s="113">
        <v>0</v>
      </c>
      <c r="X16" s="110">
        <v>0</v>
      </c>
      <c r="Y16" s="110">
        <v>0</v>
      </c>
      <c r="Z16" s="113">
        <v>0</v>
      </c>
      <c r="AA16" s="113">
        <v>0</v>
      </c>
      <c r="AB16" s="110">
        <v>0</v>
      </c>
      <c r="AC16" s="110">
        <v>0</v>
      </c>
      <c r="AD16" s="113">
        <v>0</v>
      </c>
      <c r="AE16" s="113">
        <v>0</v>
      </c>
      <c r="AF16" s="110">
        <v>0</v>
      </c>
      <c r="AG16" s="110">
        <v>0</v>
      </c>
      <c r="AH16" s="113">
        <v>0</v>
      </c>
      <c r="AI16" s="113">
        <v>0</v>
      </c>
      <c r="AJ16" s="110">
        <v>0</v>
      </c>
      <c r="AK16" s="110">
        <v>0</v>
      </c>
      <c r="AL16" s="113">
        <v>0</v>
      </c>
      <c r="AM16" s="113">
        <v>0</v>
      </c>
      <c r="AN16" s="110">
        <v>0</v>
      </c>
      <c r="AO16" s="110">
        <v>0</v>
      </c>
      <c r="AP16" s="113">
        <v>0</v>
      </c>
      <c r="AQ16" s="113">
        <v>0</v>
      </c>
      <c r="AR16" s="110">
        <v>0</v>
      </c>
      <c r="AS16" s="110">
        <v>0</v>
      </c>
      <c r="AT16" s="113">
        <v>0</v>
      </c>
      <c r="AU16" s="113">
        <v>0</v>
      </c>
      <c r="AV16" s="110">
        <v>0</v>
      </c>
      <c r="AW16" s="110">
        <v>0</v>
      </c>
      <c r="AX16" s="113">
        <v>0</v>
      </c>
      <c r="AY16" s="113">
        <v>0</v>
      </c>
      <c r="AZ16" s="110">
        <v>0</v>
      </c>
      <c r="BA16" s="110">
        <v>0</v>
      </c>
      <c r="BB16" s="113">
        <v>0</v>
      </c>
      <c r="BC16" s="113">
        <v>0</v>
      </c>
      <c r="BD16" s="110">
        <v>0</v>
      </c>
      <c r="BE16" s="110">
        <v>0</v>
      </c>
      <c r="BF16" s="113">
        <v>0</v>
      </c>
      <c r="BG16" s="113">
        <v>0</v>
      </c>
      <c r="BH16" s="110">
        <v>0</v>
      </c>
      <c r="BI16" s="110">
        <v>0</v>
      </c>
      <c r="BJ16" s="113">
        <v>0</v>
      </c>
      <c r="BK16" s="113">
        <v>0</v>
      </c>
      <c r="BL16" s="110">
        <v>0</v>
      </c>
      <c r="BM16" s="110">
        <v>0</v>
      </c>
      <c r="BN16" s="113">
        <v>0</v>
      </c>
      <c r="BO16" s="113">
        <v>0</v>
      </c>
      <c r="BP16" s="110">
        <v>0</v>
      </c>
      <c r="BQ16" s="110">
        <v>0</v>
      </c>
      <c r="BR16" s="113">
        <v>0</v>
      </c>
      <c r="BS16" s="113">
        <v>0</v>
      </c>
      <c r="BT16" s="110">
        <v>0</v>
      </c>
      <c r="BU16" s="110">
        <v>0</v>
      </c>
      <c r="BV16" s="113">
        <v>0</v>
      </c>
      <c r="BW16" s="113">
        <v>0</v>
      </c>
      <c r="BX16" s="110">
        <v>0</v>
      </c>
      <c r="BY16" s="110">
        <v>0</v>
      </c>
      <c r="BZ16" s="113">
        <v>0</v>
      </c>
      <c r="CA16" s="113">
        <v>0</v>
      </c>
      <c r="CB16" s="110">
        <v>0</v>
      </c>
      <c r="CC16" s="110">
        <v>0</v>
      </c>
      <c r="CD16" s="113">
        <v>0</v>
      </c>
      <c r="CE16" s="113">
        <v>0</v>
      </c>
      <c r="CF16" s="110">
        <v>0</v>
      </c>
      <c r="CG16" s="110">
        <v>0</v>
      </c>
      <c r="CH16" s="113">
        <v>0</v>
      </c>
      <c r="CI16" s="113">
        <v>0</v>
      </c>
      <c r="CJ16" s="110">
        <v>0</v>
      </c>
      <c r="CK16" s="110">
        <v>0</v>
      </c>
      <c r="CL16" s="113">
        <v>0</v>
      </c>
      <c r="CM16" s="113">
        <v>0</v>
      </c>
      <c r="CN16" s="110">
        <v>0</v>
      </c>
      <c r="CO16" s="110">
        <v>0</v>
      </c>
      <c r="CP16" s="113">
        <v>0</v>
      </c>
      <c r="CQ16" s="113">
        <v>0</v>
      </c>
      <c r="CR16" s="110">
        <v>0</v>
      </c>
      <c r="CS16" s="110">
        <v>0</v>
      </c>
      <c r="CT16" s="113">
        <v>0</v>
      </c>
      <c r="CU16" s="113">
        <v>0</v>
      </c>
      <c r="CV16" s="110">
        <v>0</v>
      </c>
      <c r="CW16" s="110">
        <v>0</v>
      </c>
      <c r="CX16" s="113">
        <v>0</v>
      </c>
      <c r="CY16" s="113">
        <v>0</v>
      </c>
      <c r="CZ16" s="110">
        <v>0</v>
      </c>
      <c r="DA16" s="110">
        <v>0</v>
      </c>
      <c r="DB16" s="113">
        <v>0</v>
      </c>
      <c r="DC16" s="113">
        <v>0</v>
      </c>
      <c r="DD16" s="110">
        <v>0</v>
      </c>
      <c r="DE16" s="110">
        <v>0</v>
      </c>
      <c r="DF16" s="113">
        <v>0</v>
      </c>
      <c r="DG16" s="113">
        <v>0</v>
      </c>
      <c r="DH16" s="110">
        <v>0</v>
      </c>
      <c r="DI16" s="110">
        <v>0</v>
      </c>
      <c r="DJ16" s="113">
        <v>0</v>
      </c>
      <c r="DK16" s="113">
        <v>0</v>
      </c>
      <c r="DL16" s="110">
        <v>0</v>
      </c>
      <c r="DM16" s="110">
        <v>0</v>
      </c>
      <c r="DN16" s="113">
        <v>0</v>
      </c>
      <c r="DO16" s="113">
        <v>0</v>
      </c>
      <c r="DP16" s="110">
        <v>0</v>
      </c>
      <c r="DQ16" s="110">
        <v>0</v>
      </c>
      <c r="DR16" s="113">
        <v>0</v>
      </c>
      <c r="DS16" s="113">
        <v>0</v>
      </c>
      <c r="DT16" s="110">
        <v>0</v>
      </c>
      <c r="DU16" s="110">
        <v>0</v>
      </c>
    </row>
    <row r="17" spans="1:125" s="112" customFormat="1" ht="12" customHeight="1">
      <c r="A17" s="108" t="s">
        <v>435</v>
      </c>
      <c r="B17" s="109">
        <v>11000</v>
      </c>
      <c r="C17" s="108" t="s">
        <v>393</v>
      </c>
      <c r="D17" s="110">
        <f t="shared" si="0"/>
        <v>16158180</v>
      </c>
      <c r="E17" s="110">
        <f t="shared" si="1"/>
        <v>2807654</v>
      </c>
      <c r="F17" s="113">
        <v>21</v>
      </c>
      <c r="G17" s="113">
        <v>21</v>
      </c>
      <c r="H17" s="110">
        <v>7789094</v>
      </c>
      <c r="I17" s="110">
        <v>1454997</v>
      </c>
      <c r="J17" s="113">
        <v>21</v>
      </c>
      <c r="K17" s="113">
        <v>21</v>
      </c>
      <c r="L17" s="110">
        <v>5285654</v>
      </c>
      <c r="M17" s="110">
        <v>642046</v>
      </c>
      <c r="N17" s="113">
        <v>15</v>
      </c>
      <c r="O17" s="113">
        <v>15</v>
      </c>
      <c r="P17" s="110">
        <v>1711757</v>
      </c>
      <c r="Q17" s="110">
        <v>312514</v>
      </c>
      <c r="R17" s="113">
        <v>9</v>
      </c>
      <c r="S17" s="113">
        <v>9</v>
      </c>
      <c r="T17" s="110">
        <v>823662</v>
      </c>
      <c r="U17" s="110">
        <v>297504</v>
      </c>
      <c r="V17" s="113">
        <v>5</v>
      </c>
      <c r="W17" s="113">
        <v>5</v>
      </c>
      <c r="X17" s="110">
        <v>357051</v>
      </c>
      <c r="Y17" s="110">
        <v>75759</v>
      </c>
      <c r="Z17" s="113">
        <v>2</v>
      </c>
      <c r="AA17" s="113">
        <v>2</v>
      </c>
      <c r="AB17" s="110">
        <v>149900</v>
      </c>
      <c r="AC17" s="110">
        <v>24834</v>
      </c>
      <c r="AD17" s="113">
        <v>1</v>
      </c>
      <c r="AE17" s="113">
        <v>1</v>
      </c>
      <c r="AF17" s="110">
        <v>21338</v>
      </c>
      <c r="AG17" s="110">
        <v>0</v>
      </c>
      <c r="AH17" s="113">
        <v>1</v>
      </c>
      <c r="AI17" s="113">
        <v>1</v>
      </c>
      <c r="AJ17" s="110">
        <v>13900</v>
      </c>
      <c r="AK17" s="110">
        <v>0</v>
      </c>
      <c r="AL17" s="113">
        <v>1</v>
      </c>
      <c r="AM17" s="113">
        <v>1</v>
      </c>
      <c r="AN17" s="110">
        <v>5824</v>
      </c>
      <c r="AO17" s="110">
        <v>0</v>
      </c>
      <c r="AP17" s="113">
        <v>0</v>
      </c>
      <c r="AQ17" s="113">
        <v>0</v>
      </c>
      <c r="AR17" s="110">
        <v>0</v>
      </c>
      <c r="AS17" s="110">
        <v>0</v>
      </c>
      <c r="AT17" s="113">
        <v>0</v>
      </c>
      <c r="AU17" s="113">
        <v>0</v>
      </c>
      <c r="AV17" s="110">
        <v>0</v>
      </c>
      <c r="AW17" s="110">
        <v>0</v>
      </c>
      <c r="AX17" s="113">
        <v>0</v>
      </c>
      <c r="AY17" s="113">
        <v>0</v>
      </c>
      <c r="AZ17" s="110">
        <v>0</v>
      </c>
      <c r="BA17" s="110">
        <v>0</v>
      </c>
      <c r="BB17" s="113">
        <v>0</v>
      </c>
      <c r="BC17" s="113">
        <v>0</v>
      </c>
      <c r="BD17" s="110">
        <v>0</v>
      </c>
      <c r="BE17" s="110">
        <v>0</v>
      </c>
      <c r="BF17" s="113">
        <v>0</v>
      </c>
      <c r="BG17" s="113">
        <v>0</v>
      </c>
      <c r="BH17" s="110">
        <v>0</v>
      </c>
      <c r="BI17" s="110">
        <v>0</v>
      </c>
      <c r="BJ17" s="113">
        <v>0</v>
      </c>
      <c r="BK17" s="113">
        <v>0</v>
      </c>
      <c r="BL17" s="110">
        <v>0</v>
      </c>
      <c r="BM17" s="110">
        <v>0</v>
      </c>
      <c r="BN17" s="113">
        <v>0</v>
      </c>
      <c r="BO17" s="113">
        <v>0</v>
      </c>
      <c r="BP17" s="110">
        <v>0</v>
      </c>
      <c r="BQ17" s="110">
        <v>0</v>
      </c>
      <c r="BR17" s="113">
        <v>0</v>
      </c>
      <c r="BS17" s="113">
        <v>0</v>
      </c>
      <c r="BT17" s="110">
        <v>0</v>
      </c>
      <c r="BU17" s="110">
        <v>0</v>
      </c>
      <c r="BV17" s="113">
        <v>0</v>
      </c>
      <c r="BW17" s="113">
        <v>0</v>
      </c>
      <c r="BX17" s="110">
        <v>0</v>
      </c>
      <c r="BY17" s="110">
        <v>0</v>
      </c>
      <c r="BZ17" s="113">
        <v>0</v>
      </c>
      <c r="CA17" s="113">
        <v>0</v>
      </c>
      <c r="CB17" s="110">
        <v>0</v>
      </c>
      <c r="CC17" s="110">
        <v>0</v>
      </c>
      <c r="CD17" s="113">
        <v>0</v>
      </c>
      <c r="CE17" s="113">
        <v>0</v>
      </c>
      <c r="CF17" s="110">
        <v>0</v>
      </c>
      <c r="CG17" s="110">
        <v>0</v>
      </c>
      <c r="CH17" s="113">
        <v>0</v>
      </c>
      <c r="CI17" s="113">
        <v>0</v>
      </c>
      <c r="CJ17" s="110">
        <v>0</v>
      </c>
      <c r="CK17" s="110">
        <v>0</v>
      </c>
      <c r="CL17" s="113">
        <v>0</v>
      </c>
      <c r="CM17" s="113">
        <v>0</v>
      </c>
      <c r="CN17" s="110">
        <v>0</v>
      </c>
      <c r="CO17" s="110">
        <v>0</v>
      </c>
      <c r="CP17" s="113">
        <v>0</v>
      </c>
      <c r="CQ17" s="113">
        <v>0</v>
      </c>
      <c r="CR17" s="110">
        <v>0</v>
      </c>
      <c r="CS17" s="110">
        <v>0</v>
      </c>
      <c r="CT17" s="113">
        <v>0</v>
      </c>
      <c r="CU17" s="113">
        <v>0</v>
      </c>
      <c r="CV17" s="110">
        <v>0</v>
      </c>
      <c r="CW17" s="110">
        <v>0</v>
      </c>
      <c r="CX17" s="113">
        <v>0</v>
      </c>
      <c r="CY17" s="113">
        <v>0</v>
      </c>
      <c r="CZ17" s="110">
        <v>0</v>
      </c>
      <c r="DA17" s="110">
        <v>0</v>
      </c>
      <c r="DB17" s="113">
        <v>0</v>
      </c>
      <c r="DC17" s="113">
        <v>0</v>
      </c>
      <c r="DD17" s="110">
        <v>0</v>
      </c>
      <c r="DE17" s="110">
        <v>0</v>
      </c>
      <c r="DF17" s="113">
        <v>0</v>
      </c>
      <c r="DG17" s="113">
        <v>0</v>
      </c>
      <c r="DH17" s="110">
        <v>0</v>
      </c>
      <c r="DI17" s="110">
        <v>0</v>
      </c>
      <c r="DJ17" s="113">
        <v>0</v>
      </c>
      <c r="DK17" s="113">
        <v>0</v>
      </c>
      <c r="DL17" s="110">
        <v>0</v>
      </c>
      <c r="DM17" s="110">
        <v>0</v>
      </c>
      <c r="DN17" s="113">
        <v>0</v>
      </c>
      <c r="DO17" s="113">
        <v>0</v>
      </c>
      <c r="DP17" s="110">
        <v>0</v>
      </c>
      <c r="DQ17" s="110">
        <v>0</v>
      </c>
      <c r="DR17" s="113">
        <v>0</v>
      </c>
      <c r="DS17" s="113">
        <v>0</v>
      </c>
      <c r="DT17" s="110">
        <v>0</v>
      </c>
      <c r="DU17" s="110">
        <v>0</v>
      </c>
    </row>
    <row r="18" spans="1:125" s="112" customFormat="1" ht="12" customHeight="1">
      <c r="A18" s="108" t="s">
        <v>446</v>
      </c>
      <c r="B18" s="109">
        <v>12000</v>
      </c>
      <c r="C18" s="108" t="s">
        <v>447</v>
      </c>
      <c r="D18" s="110">
        <f t="shared" si="0"/>
        <v>7213182</v>
      </c>
      <c r="E18" s="110">
        <f t="shared" si="1"/>
        <v>1567104</v>
      </c>
      <c r="F18" s="113">
        <v>15</v>
      </c>
      <c r="G18" s="113">
        <v>15</v>
      </c>
      <c r="H18" s="110">
        <v>3977244</v>
      </c>
      <c r="I18" s="110">
        <v>710033</v>
      </c>
      <c r="J18" s="113">
        <v>15</v>
      </c>
      <c r="K18" s="113">
        <v>15</v>
      </c>
      <c r="L18" s="110">
        <v>1222563</v>
      </c>
      <c r="M18" s="110">
        <v>303486</v>
      </c>
      <c r="N18" s="113">
        <v>12</v>
      </c>
      <c r="O18" s="113">
        <v>12</v>
      </c>
      <c r="P18" s="110">
        <v>1720139</v>
      </c>
      <c r="Q18" s="110">
        <v>375757</v>
      </c>
      <c r="R18" s="113">
        <v>6</v>
      </c>
      <c r="S18" s="113">
        <v>6</v>
      </c>
      <c r="T18" s="110">
        <v>181179</v>
      </c>
      <c r="U18" s="110">
        <v>109829</v>
      </c>
      <c r="V18" s="113">
        <v>3</v>
      </c>
      <c r="W18" s="113">
        <v>3</v>
      </c>
      <c r="X18" s="110">
        <v>45637</v>
      </c>
      <c r="Y18" s="110">
        <v>34698</v>
      </c>
      <c r="Z18" s="113">
        <v>2</v>
      </c>
      <c r="AA18" s="113">
        <v>2</v>
      </c>
      <c r="AB18" s="110">
        <v>34147</v>
      </c>
      <c r="AC18" s="110">
        <v>25008</v>
      </c>
      <c r="AD18" s="113">
        <v>1</v>
      </c>
      <c r="AE18" s="113">
        <v>1</v>
      </c>
      <c r="AF18" s="110">
        <v>32273</v>
      </c>
      <c r="AG18" s="110">
        <v>8293</v>
      </c>
      <c r="AH18" s="113">
        <v>0</v>
      </c>
      <c r="AI18" s="113">
        <v>0</v>
      </c>
      <c r="AJ18" s="110">
        <v>0</v>
      </c>
      <c r="AK18" s="110">
        <v>0</v>
      </c>
      <c r="AL18" s="113">
        <v>0</v>
      </c>
      <c r="AM18" s="113">
        <v>0</v>
      </c>
      <c r="AN18" s="110">
        <v>0</v>
      </c>
      <c r="AO18" s="110">
        <v>0</v>
      </c>
      <c r="AP18" s="113">
        <v>0</v>
      </c>
      <c r="AQ18" s="113">
        <v>0</v>
      </c>
      <c r="AR18" s="110">
        <v>0</v>
      </c>
      <c r="AS18" s="110">
        <v>0</v>
      </c>
      <c r="AT18" s="113">
        <v>0</v>
      </c>
      <c r="AU18" s="113">
        <v>0</v>
      </c>
      <c r="AV18" s="110">
        <v>0</v>
      </c>
      <c r="AW18" s="110">
        <v>0</v>
      </c>
      <c r="AX18" s="113">
        <v>0</v>
      </c>
      <c r="AY18" s="113">
        <v>0</v>
      </c>
      <c r="AZ18" s="110">
        <v>0</v>
      </c>
      <c r="BA18" s="110">
        <v>0</v>
      </c>
      <c r="BB18" s="113">
        <v>0</v>
      </c>
      <c r="BC18" s="113">
        <v>0</v>
      </c>
      <c r="BD18" s="110">
        <v>0</v>
      </c>
      <c r="BE18" s="110">
        <v>0</v>
      </c>
      <c r="BF18" s="113">
        <v>0</v>
      </c>
      <c r="BG18" s="113">
        <v>0</v>
      </c>
      <c r="BH18" s="110">
        <v>0</v>
      </c>
      <c r="BI18" s="110">
        <v>0</v>
      </c>
      <c r="BJ18" s="113">
        <v>0</v>
      </c>
      <c r="BK18" s="113">
        <v>0</v>
      </c>
      <c r="BL18" s="110">
        <v>0</v>
      </c>
      <c r="BM18" s="110">
        <v>0</v>
      </c>
      <c r="BN18" s="113">
        <v>0</v>
      </c>
      <c r="BO18" s="113">
        <v>0</v>
      </c>
      <c r="BP18" s="110">
        <v>0</v>
      </c>
      <c r="BQ18" s="110">
        <v>0</v>
      </c>
      <c r="BR18" s="113">
        <v>0</v>
      </c>
      <c r="BS18" s="113">
        <v>0</v>
      </c>
      <c r="BT18" s="110">
        <v>0</v>
      </c>
      <c r="BU18" s="110">
        <v>0</v>
      </c>
      <c r="BV18" s="113">
        <v>0</v>
      </c>
      <c r="BW18" s="113">
        <v>0</v>
      </c>
      <c r="BX18" s="110">
        <v>0</v>
      </c>
      <c r="BY18" s="110">
        <v>0</v>
      </c>
      <c r="BZ18" s="113">
        <v>0</v>
      </c>
      <c r="CA18" s="113">
        <v>0</v>
      </c>
      <c r="CB18" s="110">
        <v>0</v>
      </c>
      <c r="CC18" s="110">
        <v>0</v>
      </c>
      <c r="CD18" s="113">
        <v>0</v>
      </c>
      <c r="CE18" s="113">
        <v>0</v>
      </c>
      <c r="CF18" s="110">
        <v>0</v>
      </c>
      <c r="CG18" s="110">
        <v>0</v>
      </c>
      <c r="CH18" s="113">
        <v>0</v>
      </c>
      <c r="CI18" s="113">
        <v>0</v>
      </c>
      <c r="CJ18" s="110">
        <v>0</v>
      </c>
      <c r="CK18" s="110">
        <v>0</v>
      </c>
      <c r="CL18" s="113">
        <v>0</v>
      </c>
      <c r="CM18" s="113">
        <v>0</v>
      </c>
      <c r="CN18" s="110">
        <v>0</v>
      </c>
      <c r="CO18" s="110">
        <v>0</v>
      </c>
      <c r="CP18" s="113">
        <v>0</v>
      </c>
      <c r="CQ18" s="113">
        <v>0</v>
      </c>
      <c r="CR18" s="110">
        <v>0</v>
      </c>
      <c r="CS18" s="110">
        <v>0</v>
      </c>
      <c r="CT18" s="113">
        <v>0</v>
      </c>
      <c r="CU18" s="113">
        <v>0</v>
      </c>
      <c r="CV18" s="110">
        <v>0</v>
      </c>
      <c r="CW18" s="110">
        <v>0</v>
      </c>
      <c r="CX18" s="113">
        <v>0</v>
      </c>
      <c r="CY18" s="113">
        <v>0</v>
      </c>
      <c r="CZ18" s="110">
        <v>0</v>
      </c>
      <c r="DA18" s="110">
        <v>0</v>
      </c>
      <c r="DB18" s="113">
        <v>0</v>
      </c>
      <c r="DC18" s="113">
        <v>0</v>
      </c>
      <c r="DD18" s="110">
        <v>0</v>
      </c>
      <c r="DE18" s="110">
        <v>0</v>
      </c>
      <c r="DF18" s="113">
        <v>0</v>
      </c>
      <c r="DG18" s="113">
        <v>0</v>
      </c>
      <c r="DH18" s="110">
        <v>0</v>
      </c>
      <c r="DI18" s="110">
        <v>0</v>
      </c>
      <c r="DJ18" s="113">
        <v>0</v>
      </c>
      <c r="DK18" s="113">
        <v>0</v>
      </c>
      <c r="DL18" s="110">
        <v>0</v>
      </c>
      <c r="DM18" s="110">
        <v>0</v>
      </c>
      <c r="DN18" s="113">
        <v>0</v>
      </c>
      <c r="DO18" s="113">
        <v>0</v>
      </c>
      <c r="DP18" s="110">
        <v>0</v>
      </c>
      <c r="DQ18" s="110">
        <v>0</v>
      </c>
      <c r="DR18" s="113">
        <v>0</v>
      </c>
      <c r="DS18" s="113">
        <v>0</v>
      </c>
      <c r="DT18" s="110">
        <v>0</v>
      </c>
      <c r="DU18" s="110">
        <v>0</v>
      </c>
    </row>
    <row r="19" spans="1:125" s="112" customFormat="1" ht="12" customHeight="1">
      <c r="A19" s="108" t="s">
        <v>452</v>
      </c>
      <c r="B19" s="109">
        <v>13000</v>
      </c>
      <c r="C19" s="108" t="s">
        <v>364</v>
      </c>
      <c r="D19" s="110">
        <f t="shared" si="0"/>
        <v>44700516</v>
      </c>
      <c r="E19" s="110">
        <f t="shared" si="1"/>
        <v>541587</v>
      </c>
      <c r="F19" s="113">
        <v>11</v>
      </c>
      <c r="G19" s="113">
        <v>11</v>
      </c>
      <c r="H19" s="110">
        <v>4841720</v>
      </c>
      <c r="I19" s="110">
        <v>172933</v>
      </c>
      <c r="J19" s="113">
        <v>11</v>
      </c>
      <c r="K19" s="113">
        <v>11</v>
      </c>
      <c r="L19" s="110">
        <v>3300192</v>
      </c>
      <c r="M19" s="110">
        <v>35497</v>
      </c>
      <c r="N19" s="113">
        <v>10</v>
      </c>
      <c r="O19" s="113">
        <v>10</v>
      </c>
      <c r="P19" s="110">
        <v>4470721</v>
      </c>
      <c r="Q19" s="110">
        <v>46211</v>
      </c>
      <c r="R19" s="113">
        <v>6</v>
      </c>
      <c r="S19" s="113">
        <v>6</v>
      </c>
      <c r="T19" s="110">
        <v>1989837</v>
      </c>
      <c r="U19" s="110">
        <v>56583</v>
      </c>
      <c r="V19" s="113">
        <v>3</v>
      </c>
      <c r="W19" s="113">
        <v>3</v>
      </c>
      <c r="X19" s="110">
        <v>963446</v>
      </c>
      <c r="Y19" s="110">
        <v>6315</v>
      </c>
      <c r="Z19" s="113">
        <v>3</v>
      </c>
      <c r="AA19" s="113">
        <v>3</v>
      </c>
      <c r="AB19" s="110">
        <v>979027</v>
      </c>
      <c r="AC19" s="110">
        <v>6663</v>
      </c>
      <c r="AD19" s="113">
        <v>3</v>
      </c>
      <c r="AE19" s="113">
        <v>3</v>
      </c>
      <c r="AF19" s="110">
        <v>1076013</v>
      </c>
      <c r="AG19" s="110">
        <v>7705</v>
      </c>
      <c r="AH19" s="113">
        <v>3</v>
      </c>
      <c r="AI19" s="113">
        <v>3</v>
      </c>
      <c r="AJ19" s="110">
        <v>1691216</v>
      </c>
      <c r="AK19" s="110">
        <v>12243</v>
      </c>
      <c r="AL19" s="113">
        <v>3</v>
      </c>
      <c r="AM19" s="113">
        <v>3</v>
      </c>
      <c r="AN19" s="110">
        <v>1794721</v>
      </c>
      <c r="AO19" s="110">
        <v>10026</v>
      </c>
      <c r="AP19" s="113">
        <v>2</v>
      </c>
      <c r="AQ19" s="113">
        <v>2</v>
      </c>
      <c r="AR19" s="110">
        <v>972813</v>
      </c>
      <c r="AS19" s="110">
        <v>7498</v>
      </c>
      <c r="AT19" s="113">
        <v>2</v>
      </c>
      <c r="AU19" s="113">
        <v>2</v>
      </c>
      <c r="AV19" s="110">
        <v>2408785</v>
      </c>
      <c r="AW19" s="110">
        <v>18897</v>
      </c>
      <c r="AX19" s="113">
        <v>2</v>
      </c>
      <c r="AY19" s="113">
        <v>2</v>
      </c>
      <c r="AZ19" s="110">
        <v>2995121</v>
      </c>
      <c r="BA19" s="110">
        <v>24752</v>
      </c>
      <c r="BB19" s="113">
        <v>2</v>
      </c>
      <c r="BC19" s="113">
        <v>2</v>
      </c>
      <c r="BD19" s="110">
        <v>1164113</v>
      </c>
      <c r="BE19" s="110">
        <v>8145</v>
      </c>
      <c r="BF19" s="113">
        <v>2</v>
      </c>
      <c r="BG19" s="113">
        <v>2</v>
      </c>
      <c r="BH19" s="110">
        <v>1122196</v>
      </c>
      <c r="BI19" s="110">
        <v>8486</v>
      </c>
      <c r="BJ19" s="113">
        <v>2</v>
      </c>
      <c r="BK19" s="113">
        <v>2</v>
      </c>
      <c r="BL19" s="110">
        <v>1568660</v>
      </c>
      <c r="BM19" s="110">
        <v>13720</v>
      </c>
      <c r="BN19" s="113">
        <v>2</v>
      </c>
      <c r="BO19" s="113">
        <v>2</v>
      </c>
      <c r="BP19" s="110">
        <v>1004897</v>
      </c>
      <c r="BQ19" s="110">
        <v>8335</v>
      </c>
      <c r="BR19" s="113">
        <v>2</v>
      </c>
      <c r="BS19" s="113">
        <v>2</v>
      </c>
      <c r="BT19" s="110">
        <v>1048168</v>
      </c>
      <c r="BU19" s="110">
        <v>9019</v>
      </c>
      <c r="BV19" s="113">
        <v>2</v>
      </c>
      <c r="BW19" s="113">
        <v>2</v>
      </c>
      <c r="BX19" s="110">
        <v>853667</v>
      </c>
      <c r="BY19" s="110">
        <v>6296</v>
      </c>
      <c r="BZ19" s="113">
        <v>2</v>
      </c>
      <c r="CA19" s="113">
        <v>2</v>
      </c>
      <c r="CB19" s="110">
        <v>1798057</v>
      </c>
      <c r="CC19" s="110">
        <v>15220</v>
      </c>
      <c r="CD19" s="113">
        <v>2</v>
      </c>
      <c r="CE19" s="113">
        <v>2</v>
      </c>
      <c r="CF19" s="110">
        <v>2257029</v>
      </c>
      <c r="CG19" s="110">
        <v>18455</v>
      </c>
      <c r="CH19" s="113">
        <v>2</v>
      </c>
      <c r="CI19" s="113">
        <v>2</v>
      </c>
      <c r="CJ19" s="110">
        <v>2150645</v>
      </c>
      <c r="CK19" s="110">
        <v>18610</v>
      </c>
      <c r="CL19" s="113">
        <v>2</v>
      </c>
      <c r="CM19" s="113">
        <v>2</v>
      </c>
      <c r="CN19" s="110">
        <v>1576803</v>
      </c>
      <c r="CO19" s="110">
        <v>11715</v>
      </c>
      <c r="CP19" s="113">
        <v>2</v>
      </c>
      <c r="CQ19" s="113">
        <v>2</v>
      </c>
      <c r="CR19" s="110">
        <v>2042451</v>
      </c>
      <c r="CS19" s="110">
        <v>18263</v>
      </c>
      <c r="CT19" s="113">
        <v>1</v>
      </c>
      <c r="CU19" s="113">
        <v>1</v>
      </c>
      <c r="CV19" s="110">
        <v>117377</v>
      </c>
      <c r="CW19" s="110">
        <v>0</v>
      </c>
      <c r="CX19" s="113">
        <v>1</v>
      </c>
      <c r="CY19" s="113">
        <v>1</v>
      </c>
      <c r="CZ19" s="110">
        <v>428558</v>
      </c>
      <c r="DA19" s="110">
        <v>0</v>
      </c>
      <c r="DB19" s="113">
        <v>1</v>
      </c>
      <c r="DC19" s="113">
        <v>1</v>
      </c>
      <c r="DD19" s="110">
        <v>84283</v>
      </c>
      <c r="DE19" s="110">
        <v>0</v>
      </c>
      <c r="DF19" s="113">
        <v>0</v>
      </c>
      <c r="DG19" s="113">
        <v>0</v>
      </c>
      <c r="DH19" s="110">
        <v>0</v>
      </c>
      <c r="DI19" s="110">
        <v>0</v>
      </c>
      <c r="DJ19" s="113">
        <v>0</v>
      </c>
      <c r="DK19" s="113">
        <v>0</v>
      </c>
      <c r="DL19" s="110">
        <v>0</v>
      </c>
      <c r="DM19" s="110">
        <v>0</v>
      </c>
      <c r="DN19" s="113">
        <v>0</v>
      </c>
      <c r="DO19" s="113">
        <v>0</v>
      </c>
      <c r="DP19" s="110">
        <v>0</v>
      </c>
      <c r="DQ19" s="110">
        <v>0</v>
      </c>
      <c r="DR19" s="113">
        <v>0</v>
      </c>
      <c r="DS19" s="113">
        <v>0</v>
      </c>
      <c r="DT19" s="110">
        <v>0</v>
      </c>
      <c r="DU19" s="110">
        <v>0</v>
      </c>
    </row>
    <row r="20" spans="1:125" s="112" customFormat="1" ht="12" customHeight="1">
      <c r="A20" s="108" t="s">
        <v>341</v>
      </c>
      <c r="B20" s="109">
        <v>14000</v>
      </c>
      <c r="C20" s="108" t="s">
        <v>326</v>
      </c>
      <c r="D20" s="110">
        <f t="shared" si="0"/>
        <v>3920046</v>
      </c>
      <c r="E20" s="110">
        <f t="shared" si="1"/>
        <v>113369</v>
      </c>
      <c r="F20" s="113">
        <v>6</v>
      </c>
      <c r="G20" s="113">
        <v>6</v>
      </c>
      <c r="H20" s="110">
        <v>1788342</v>
      </c>
      <c r="I20" s="110">
        <v>55849</v>
      </c>
      <c r="J20" s="113">
        <v>6</v>
      </c>
      <c r="K20" s="113">
        <v>6</v>
      </c>
      <c r="L20" s="110">
        <v>1408030</v>
      </c>
      <c r="M20" s="110">
        <v>17173</v>
      </c>
      <c r="N20" s="113">
        <v>3</v>
      </c>
      <c r="O20" s="113">
        <v>3</v>
      </c>
      <c r="P20" s="110">
        <v>723674</v>
      </c>
      <c r="Q20" s="110">
        <v>13977</v>
      </c>
      <c r="R20" s="113">
        <v>1</v>
      </c>
      <c r="S20" s="113">
        <v>1</v>
      </c>
      <c r="T20" s="110">
        <v>0</v>
      </c>
      <c r="U20" s="110">
        <v>5652</v>
      </c>
      <c r="V20" s="113">
        <v>1</v>
      </c>
      <c r="W20" s="113">
        <v>1</v>
      </c>
      <c r="X20" s="110">
        <v>0</v>
      </c>
      <c r="Y20" s="110">
        <v>11115</v>
      </c>
      <c r="Z20" s="113">
        <v>1</v>
      </c>
      <c r="AA20" s="113">
        <v>1</v>
      </c>
      <c r="AB20" s="110">
        <v>0</v>
      </c>
      <c r="AC20" s="110">
        <v>9603</v>
      </c>
      <c r="AD20" s="113">
        <v>0</v>
      </c>
      <c r="AE20" s="113">
        <v>0</v>
      </c>
      <c r="AF20" s="110">
        <v>0</v>
      </c>
      <c r="AG20" s="110">
        <v>0</v>
      </c>
      <c r="AH20" s="113">
        <v>0</v>
      </c>
      <c r="AI20" s="113">
        <v>0</v>
      </c>
      <c r="AJ20" s="110">
        <v>0</v>
      </c>
      <c r="AK20" s="110">
        <v>0</v>
      </c>
      <c r="AL20" s="113">
        <v>0</v>
      </c>
      <c r="AM20" s="113">
        <v>0</v>
      </c>
      <c r="AN20" s="110">
        <v>0</v>
      </c>
      <c r="AO20" s="110">
        <v>0</v>
      </c>
      <c r="AP20" s="113">
        <v>0</v>
      </c>
      <c r="AQ20" s="113">
        <v>0</v>
      </c>
      <c r="AR20" s="110">
        <v>0</v>
      </c>
      <c r="AS20" s="110">
        <v>0</v>
      </c>
      <c r="AT20" s="113">
        <v>0</v>
      </c>
      <c r="AU20" s="113">
        <v>0</v>
      </c>
      <c r="AV20" s="110">
        <v>0</v>
      </c>
      <c r="AW20" s="110">
        <v>0</v>
      </c>
      <c r="AX20" s="113">
        <v>0</v>
      </c>
      <c r="AY20" s="113">
        <v>0</v>
      </c>
      <c r="AZ20" s="110">
        <v>0</v>
      </c>
      <c r="BA20" s="110">
        <v>0</v>
      </c>
      <c r="BB20" s="113">
        <v>0</v>
      </c>
      <c r="BC20" s="113">
        <v>0</v>
      </c>
      <c r="BD20" s="110">
        <v>0</v>
      </c>
      <c r="BE20" s="110">
        <v>0</v>
      </c>
      <c r="BF20" s="113">
        <v>0</v>
      </c>
      <c r="BG20" s="113">
        <v>0</v>
      </c>
      <c r="BH20" s="110">
        <v>0</v>
      </c>
      <c r="BI20" s="110">
        <v>0</v>
      </c>
      <c r="BJ20" s="113">
        <v>0</v>
      </c>
      <c r="BK20" s="113">
        <v>0</v>
      </c>
      <c r="BL20" s="110">
        <v>0</v>
      </c>
      <c r="BM20" s="110">
        <v>0</v>
      </c>
      <c r="BN20" s="113">
        <v>0</v>
      </c>
      <c r="BO20" s="113">
        <v>0</v>
      </c>
      <c r="BP20" s="110">
        <v>0</v>
      </c>
      <c r="BQ20" s="110">
        <v>0</v>
      </c>
      <c r="BR20" s="113">
        <v>0</v>
      </c>
      <c r="BS20" s="113">
        <v>0</v>
      </c>
      <c r="BT20" s="110">
        <v>0</v>
      </c>
      <c r="BU20" s="110">
        <v>0</v>
      </c>
      <c r="BV20" s="113">
        <v>0</v>
      </c>
      <c r="BW20" s="113">
        <v>0</v>
      </c>
      <c r="BX20" s="110">
        <v>0</v>
      </c>
      <c r="BY20" s="110">
        <v>0</v>
      </c>
      <c r="BZ20" s="113">
        <v>0</v>
      </c>
      <c r="CA20" s="113">
        <v>0</v>
      </c>
      <c r="CB20" s="110">
        <v>0</v>
      </c>
      <c r="CC20" s="110">
        <v>0</v>
      </c>
      <c r="CD20" s="113">
        <v>0</v>
      </c>
      <c r="CE20" s="113">
        <v>0</v>
      </c>
      <c r="CF20" s="110">
        <v>0</v>
      </c>
      <c r="CG20" s="110">
        <v>0</v>
      </c>
      <c r="CH20" s="113">
        <v>0</v>
      </c>
      <c r="CI20" s="113">
        <v>0</v>
      </c>
      <c r="CJ20" s="110">
        <v>0</v>
      </c>
      <c r="CK20" s="110">
        <v>0</v>
      </c>
      <c r="CL20" s="113">
        <v>0</v>
      </c>
      <c r="CM20" s="113">
        <v>0</v>
      </c>
      <c r="CN20" s="110">
        <v>0</v>
      </c>
      <c r="CO20" s="110">
        <v>0</v>
      </c>
      <c r="CP20" s="113">
        <v>0</v>
      </c>
      <c r="CQ20" s="113">
        <v>0</v>
      </c>
      <c r="CR20" s="110">
        <v>0</v>
      </c>
      <c r="CS20" s="110">
        <v>0</v>
      </c>
      <c r="CT20" s="113">
        <v>0</v>
      </c>
      <c r="CU20" s="113">
        <v>0</v>
      </c>
      <c r="CV20" s="110">
        <v>0</v>
      </c>
      <c r="CW20" s="110">
        <v>0</v>
      </c>
      <c r="CX20" s="113">
        <v>0</v>
      </c>
      <c r="CY20" s="113">
        <v>0</v>
      </c>
      <c r="CZ20" s="110">
        <v>0</v>
      </c>
      <c r="DA20" s="110">
        <v>0</v>
      </c>
      <c r="DB20" s="113">
        <v>0</v>
      </c>
      <c r="DC20" s="113">
        <v>0</v>
      </c>
      <c r="DD20" s="110">
        <v>0</v>
      </c>
      <c r="DE20" s="110">
        <v>0</v>
      </c>
      <c r="DF20" s="113">
        <v>0</v>
      </c>
      <c r="DG20" s="113">
        <v>0</v>
      </c>
      <c r="DH20" s="110">
        <v>0</v>
      </c>
      <c r="DI20" s="110">
        <v>0</v>
      </c>
      <c r="DJ20" s="113">
        <v>0</v>
      </c>
      <c r="DK20" s="113">
        <v>0</v>
      </c>
      <c r="DL20" s="110">
        <v>0</v>
      </c>
      <c r="DM20" s="110">
        <v>0</v>
      </c>
      <c r="DN20" s="113">
        <v>0</v>
      </c>
      <c r="DO20" s="113">
        <v>0</v>
      </c>
      <c r="DP20" s="110">
        <v>0</v>
      </c>
      <c r="DQ20" s="110">
        <v>0</v>
      </c>
      <c r="DR20" s="113">
        <v>0</v>
      </c>
      <c r="DS20" s="113">
        <v>0</v>
      </c>
      <c r="DT20" s="110">
        <v>0</v>
      </c>
      <c r="DU20" s="110">
        <v>0</v>
      </c>
    </row>
    <row r="21" spans="1:125" s="112" customFormat="1" ht="12" customHeight="1">
      <c r="A21" s="108" t="s">
        <v>462</v>
      </c>
      <c r="B21" s="109">
        <v>15000</v>
      </c>
      <c r="C21" s="108" t="s">
        <v>463</v>
      </c>
      <c r="D21" s="110">
        <f t="shared" si="0"/>
        <v>2387357</v>
      </c>
      <c r="E21" s="110">
        <f t="shared" si="1"/>
        <v>400684</v>
      </c>
      <c r="F21" s="113">
        <v>8</v>
      </c>
      <c r="G21" s="113">
        <v>8</v>
      </c>
      <c r="H21" s="110">
        <v>1885520</v>
      </c>
      <c r="I21" s="110">
        <v>232121</v>
      </c>
      <c r="J21" s="113">
        <v>8</v>
      </c>
      <c r="K21" s="113">
        <v>8</v>
      </c>
      <c r="L21" s="110">
        <v>468772</v>
      </c>
      <c r="M21" s="110">
        <v>155143</v>
      </c>
      <c r="N21" s="113">
        <v>3</v>
      </c>
      <c r="O21" s="113">
        <v>3</v>
      </c>
      <c r="P21" s="110">
        <v>33065</v>
      </c>
      <c r="Q21" s="110">
        <v>13420</v>
      </c>
      <c r="R21" s="113">
        <v>0</v>
      </c>
      <c r="S21" s="113">
        <v>0</v>
      </c>
      <c r="T21" s="110">
        <v>0</v>
      </c>
      <c r="U21" s="110">
        <v>0</v>
      </c>
      <c r="V21" s="113">
        <v>0</v>
      </c>
      <c r="W21" s="113">
        <v>0</v>
      </c>
      <c r="X21" s="110">
        <v>0</v>
      </c>
      <c r="Y21" s="110">
        <v>0</v>
      </c>
      <c r="Z21" s="113">
        <v>0</v>
      </c>
      <c r="AA21" s="113">
        <v>0</v>
      </c>
      <c r="AB21" s="110">
        <v>0</v>
      </c>
      <c r="AC21" s="110">
        <v>0</v>
      </c>
      <c r="AD21" s="113">
        <v>0</v>
      </c>
      <c r="AE21" s="113">
        <v>0</v>
      </c>
      <c r="AF21" s="110">
        <v>0</v>
      </c>
      <c r="AG21" s="110">
        <v>0</v>
      </c>
      <c r="AH21" s="113">
        <v>0</v>
      </c>
      <c r="AI21" s="113">
        <v>0</v>
      </c>
      <c r="AJ21" s="110">
        <v>0</v>
      </c>
      <c r="AK21" s="110">
        <v>0</v>
      </c>
      <c r="AL21" s="113">
        <v>0</v>
      </c>
      <c r="AM21" s="113">
        <v>0</v>
      </c>
      <c r="AN21" s="110">
        <v>0</v>
      </c>
      <c r="AO21" s="110">
        <v>0</v>
      </c>
      <c r="AP21" s="113">
        <v>0</v>
      </c>
      <c r="AQ21" s="113">
        <v>0</v>
      </c>
      <c r="AR21" s="110">
        <v>0</v>
      </c>
      <c r="AS21" s="110">
        <v>0</v>
      </c>
      <c r="AT21" s="113">
        <v>0</v>
      </c>
      <c r="AU21" s="113">
        <v>0</v>
      </c>
      <c r="AV21" s="110">
        <v>0</v>
      </c>
      <c r="AW21" s="110">
        <v>0</v>
      </c>
      <c r="AX21" s="113">
        <v>0</v>
      </c>
      <c r="AY21" s="113">
        <v>0</v>
      </c>
      <c r="AZ21" s="110">
        <v>0</v>
      </c>
      <c r="BA21" s="110">
        <v>0</v>
      </c>
      <c r="BB21" s="113">
        <v>0</v>
      </c>
      <c r="BC21" s="113">
        <v>0</v>
      </c>
      <c r="BD21" s="110">
        <v>0</v>
      </c>
      <c r="BE21" s="110">
        <v>0</v>
      </c>
      <c r="BF21" s="113">
        <v>0</v>
      </c>
      <c r="BG21" s="113">
        <v>0</v>
      </c>
      <c r="BH21" s="110">
        <v>0</v>
      </c>
      <c r="BI21" s="110">
        <v>0</v>
      </c>
      <c r="BJ21" s="113">
        <v>0</v>
      </c>
      <c r="BK21" s="113">
        <v>0</v>
      </c>
      <c r="BL21" s="110">
        <v>0</v>
      </c>
      <c r="BM21" s="110">
        <v>0</v>
      </c>
      <c r="BN21" s="113">
        <v>0</v>
      </c>
      <c r="BO21" s="113">
        <v>0</v>
      </c>
      <c r="BP21" s="110">
        <v>0</v>
      </c>
      <c r="BQ21" s="110">
        <v>0</v>
      </c>
      <c r="BR21" s="113">
        <v>0</v>
      </c>
      <c r="BS21" s="113">
        <v>0</v>
      </c>
      <c r="BT21" s="110">
        <v>0</v>
      </c>
      <c r="BU21" s="110">
        <v>0</v>
      </c>
      <c r="BV21" s="113">
        <v>0</v>
      </c>
      <c r="BW21" s="113">
        <v>0</v>
      </c>
      <c r="BX21" s="110">
        <v>0</v>
      </c>
      <c r="BY21" s="110">
        <v>0</v>
      </c>
      <c r="BZ21" s="113">
        <v>0</v>
      </c>
      <c r="CA21" s="113">
        <v>0</v>
      </c>
      <c r="CB21" s="110">
        <v>0</v>
      </c>
      <c r="CC21" s="110">
        <v>0</v>
      </c>
      <c r="CD21" s="113">
        <v>0</v>
      </c>
      <c r="CE21" s="113">
        <v>0</v>
      </c>
      <c r="CF21" s="110">
        <v>0</v>
      </c>
      <c r="CG21" s="110">
        <v>0</v>
      </c>
      <c r="CH21" s="113">
        <v>0</v>
      </c>
      <c r="CI21" s="113">
        <v>0</v>
      </c>
      <c r="CJ21" s="110">
        <v>0</v>
      </c>
      <c r="CK21" s="110">
        <v>0</v>
      </c>
      <c r="CL21" s="113">
        <v>0</v>
      </c>
      <c r="CM21" s="113">
        <v>0</v>
      </c>
      <c r="CN21" s="110">
        <v>0</v>
      </c>
      <c r="CO21" s="110">
        <v>0</v>
      </c>
      <c r="CP21" s="113">
        <v>0</v>
      </c>
      <c r="CQ21" s="113">
        <v>0</v>
      </c>
      <c r="CR21" s="110">
        <v>0</v>
      </c>
      <c r="CS21" s="110">
        <v>0</v>
      </c>
      <c r="CT21" s="113">
        <v>0</v>
      </c>
      <c r="CU21" s="113">
        <v>0</v>
      </c>
      <c r="CV21" s="110">
        <v>0</v>
      </c>
      <c r="CW21" s="110">
        <v>0</v>
      </c>
      <c r="CX21" s="113">
        <v>0</v>
      </c>
      <c r="CY21" s="113">
        <v>0</v>
      </c>
      <c r="CZ21" s="110">
        <v>0</v>
      </c>
      <c r="DA21" s="110">
        <v>0</v>
      </c>
      <c r="DB21" s="113">
        <v>0</v>
      </c>
      <c r="DC21" s="113">
        <v>0</v>
      </c>
      <c r="DD21" s="110">
        <v>0</v>
      </c>
      <c r="DE21" s="110">
        <v>0</v>
      </c>
      <c r="DF21" s="113">
        <v>0</v>
      </c>
      <c r="DG21" s="113">
        <v>0</v>
      </c>
      <c r="DH21" s="110">
        <v>0</v>
      </c>
      <c r="DI21" s="110">
        <v>0</v>
      </c>
      <c r="DJ21" s="113">
        <v>0</v>
      </c>
      <c r="DK21" s="113">
        <v>0</v>
      </c>
      <c r="DL21" s="110">
        <v>0</v>
      </c>
      <c r="DM21" s="110">
        <v>0</v>
      </c>
      <c r="DN21" s="113">
        <v>0</v>
      </c>
      <c r="DO21" s="113">
        <v>0</v>
      </c>
      <c r="DP21" s="110">
        <v>0</v>
      </c>
      <c r="DQ21" s="110">
        <v>0</v>
      </c>
      <c r="DR21" s="113">
        <v>0</v>
      </c>
      <c r="DS21" s="113">
        <v>0</v>
      </c>
      <c r="DT21" s="110">
        <v>0</v>
      </c>
      <c r="DU21" s="110">
        <v>0</v>
      </c>
    </row>
    <row r="22" spans="1:125" s="112" customFormat="1" ht="12" customHeight="1">
      <c r="A22" s="108" t="s">
        <v>473</v>
      </c>
      <c r="B22" s="109">
        <v>16000</v>
      </c>
      <c r="C22" s="108" t="s">
        <v>364</v>
      </c>
      <c r="D22" s="110">
        <f t="shared" si="0"/>
        <v>1941316</v>
      </c>
      <c r="E22" s="110">
        <f t="shared" si="1"/>
        <v>383278</v>
      </c>
      <c r="F22" s="113">
        <v>5</v>
      </c>
      <c r="G22" s="113">
        <v>5</v>
      </c>
      <c r="H22" s="110">
        <v>1068727</v>
      </c>
      <c r="I22" s="110">
        <v>93878</v>
      </c>
      <c r="J22" s="113">
        <v>5</v>
      </c>
      <c r="K22" s="113">
        <v>5</v>
      </c>
      <c r="L22" s="110">
        <v>582785</v>
      </c>
      <c r="M22" s="110">
        <v>136411</v>
      </c>
      <c r="N22" s="113">
        <v>4</v>
      </c>
      <c r="O22" s="113">
        <v>4</v>
      </c>
      <c r="P22" s="110">
        <v>178492</v>
      </c>
      <c r="Q22" s="110">
        <v>86060</v>
      </c>
      <c r="R22" s="113">
        <v>3</v>
      </c>
      <c r="S22" s="113">
        <v>3</v>
      </c>
      <c r="T22" s="110">
        <v>107089</v>
      </c>
      <c r="U22" s="110">
        <v>65346</v>
      </c>
      <c r="V22" s="113">
        <v>1</v>
      </c>
      <c r="W22" s="113">
        <v>1</v>
      </c>
      <c r="X22" s="110">
        <v>4223</v>
      </c>
      <c r="Y22" s="110">
        <v>1583</v>
      </c>
      <c r="Z22" s="113">
        <v>0</v>
      </c>
      <c r="AA22" s="113">
        <v>0</v>
      </c>
      <c r="AB22" s="110">
        <v>0</v>
      </c>
      <c r="AC22" s="110">
        <v>0</v>
      </c>
      <c r="AD22" s="113">
        <v>0</v>
      </c>
      <c r="AE22" s="113">
        <v>0</v>
      </c>
      <c r="AF22" s="110">
        <v>0</v>
      </c>
      <c r="AG22" s="110">
        <v>0</v>
      </c>
      <c r="AH22" s="113">
        <v>0</v>
      </c>
      <c r="AI22" s="113">
        <v>0</v>
      </c>
      <c r="AJ22" s="110">
        <v>0</v>
      </c>
      <c r="AK22" s="110">
        <v>0</v>
      </c>
      <c r="AL22" s="113">
        <v>0</v>
      </c>
      <c r="AM22" s="113">
        <v>0</v>
      </c>
      <c r="AN22" s="110">
        <v>0</v>
      </c>
      <c r="AO22" s="110">
        <v>0</v>
      </c>
      <c r="AP22" s="113">
        <v>0</v>
      </c>
      <c r="AQ22" s="113">
        <v>0</v>
      </c>
      <c r="AR22" s="110">
        <v>0</v>
      </c>
      <c r="AS22" s="110">
        <v>0</v>
      </c>
      <c r="AT22" s="113">
        <v>0</v>
      </c>
      <c r="AU22" s="113">
        <v>0</v>
      </c>
      <c r="AV22" s="110">
        <v>0</v>
      </c>
      <c r="AW22" s="110">
        <v>0</v>
      </c>
      <c r="AX22" s="113">
        <v>0</v>
      </c>
      <c r="AY22" s="113">
        <v>0</v>
      </c>
      <c r="AZ22" s="110">
        <v>0</v>
      </c>
      <c r="BA22" s="110">
        <v>0</v>
      </c>
      <c r="BB22" s="113">
        <v>0</v>
      </c>
      <c r="BC22" s="113">
        <v>0</v>
      </c>
      <c r="BD22" s="110">
        <v>0</v>
      </c>
      <c r="BE22" s="110">
        <v>0</v>
      </c>
      <c r="BF22" s="113">
        <v>0</v>
      </c>
      <c r="BG22" s="113">
        <v>0</v>
      </c>
      <c r="BH22" s="110">
        <v>0</v>
      </c>
      <c r="BI22" s="110">
        <v>0</v>
      </c>
      <c r="BJ22" s="113">
        <v>0</v>
      </c>
      <c r="BK22" s="113">
        <v>0</v>
      </c>
      <c r="BL22" s="110">
        <v>0</v>
      </c>
      <c r="BM22" s="110">
        <v>0</v>
      </c>
      <c r="BN22" s="113">
        <v>0</v>
      </c>
      <c r="BO22" s="113">
        <v>0</v>
      </c>
      <c r="BP22" s="110">
        <v>0</v>
      </c>
      <c r="BQ22" s="110">
        <v>0</v>
      </c>
      <c r="BR22" s="113">
        <v>0</v>
      </c>
      <c r="BS22" s="113">
        <v>0</v>
      </c>
      <c r="BT22" s="110">
        <v>0</v>
      </c>
      <c r="BU22" s="110">
        <v>0</v>
      </c>
      <c r="BV22" s="113">
        <v>0</v>
      </c>
      <c r="BW22" s="113">
        <v>0</v>
      </c>
      <c r="BX22" s="110">
        <v>0</v>
      </c>
      <c r="BY22" s="110">
        <v>0</v>
      </c>
      <c r="BZ22" s="113">
        <v>0</v>
      </c>
      <c r="CA22" s="113">
        <v>0</v>
      </c>
      <c r="CB22" s="110">
        <v>0</v>
      </c>
      <c r="CC22" s="110">
        <v>0</v>
      </c>
      <c r="CD22" s="113">
        <v>0</v>
      </c>
      <c r="CE22" s="113">
        <v>0</v>
      </c>
      <c r="CF22" s="110">
        <v>0</v>
      </c>
      <c r="CG22" s="110">
        <v>0</v>
      </c>
      <c r="CH22" s="113">
        <v>0</v>
      </c>
      <c r="CI22" s="113">
        <v>0</v>
      </c>
      <c r="CJ22" s="110">
        <v>0</v>
      </c>
      <c r="CK22" s="110">
        <v>0</v>
      </c>
      <c r="CL22" s="113">
        <v>0</v>
      </c>
      <c r="CM22" s="113">
        <v>0</v>
      </c>
      <c r="CN22" s="110">
        <v>0</v>
      </c>
      <c r="CO22" s="110">
        <v>0</v>
      </c>
      <c r="CP22" s="113">
        <v>0</v>
      </c>
      <c r="CQ22" s="113">
        <v>0</v>
      </c>
      <c r="CR22" s="110">
        <v>0</v>
      </c>
      <c r="CS22" s="110">
        <v>0</v>
      </c>
      <c r="CT22" s="113">
        <v>0</v>
      </c>
      <c r="CU22" s="113">
        <v>0</v>
      </c>
      <c r="CV22" s="110">
        <v>0</v>
      </c>
      <c r="CW22" s="110">
        <v>0</v>
      </c>
      <c r="CX22" s="113">
        <v>0</v>
      </c>
      <c r="CY22" s="113">
        <v>0</v>
      </c>
      <c r="CZ22" s="110">
        <v>0</v>
      </c>
      <c r="DA22" s="110">
        <v>0</v>
      </c>
      <c r="DB22" s="113">
        <v>0</v>
      </c>
      <c r="DC22" s="113">
        <v>0</v>
      </c>
      <c r="DD22" s="110">
        <v>0</v>
      </c>
      <c r="DE22" s="110">
        <v>0</v>
      </c>
      <c r="DF22" s="113">
        <v>0</v>
      </c>
      <c r="DG22" s="113">
        <v>0</v>
      </c>
      <c r="DH22" s="110">
        <v>0</v>
      </c>
      <c r="DI22" s="110">
        <v>0</v>
      </c>
      <c r="DJ22" s="113">
        <v>0</v>
      </c>
      <c r="DK22" s="113">
        <v>0</v>
      </c>
      <c r="DL22" s="110">
        <v>0</v>
      </c>
      <c r="DM22" s="110">
        <v>0</v>
      </c>
      <c r="DN22" s="113">
        <v>0</v>
      </c>
      <c r="DO22" s="113">
        <v>0</v>
      </c>
      <c r="DP22" s="110">
        <v>0</v>
      </c>
      <c r="DQ22" s="110">
        <v>0</v>
      </c>
      <c r="DR22" s="113">
        <v>0</v>
      </c>
      <c r="DS22" s="113">
        <v>0</v>
      </c>
      <c r="DT22" s="110">
        <v>0</v>
      </c>
      <c r="DU22" s="110">
        <v>0</v>
      </c>
    </row>
    <row r="23" spans="1:125" s="112" customFormat="1" ht="12" customHeight="1">
      <c r="A23" s="108" t="s">
        <v>480</v>
      </c>
      <c r="B23" s="109">
        <v>17000</v>
      </c>
      <c r="C23" s="108" t="s">
        <v>481</v>
      </c>
      <c r="D23" s="110">
        <f t="shared" si="0"/>
        <v>3930554</v>
      </c>
      <c r="E23" s="110">
        <f t="shared" si="1"/>
        <v>454465</v>
      </c>
      <c r="F23" s="113">
        <v>9</v>
      </c>
      <c r="G23" s="113">
        <v>9</v>
      </c>
      <c r="H23" s="110">
        <v>1887165</v>
      </c>
      <c r="I23" s="110">
        <v>222224</v>
      </c>
      <c r="J23" s="113">
        <v>9</v>
      </c>
      <c r="K23" s="113">
        <v>9</v>
      </c>
      <c r="L23" s="110">
        <v>1108474</v>
      </c>
      <c r="M23" s="110">
        <v>148485</v>
      </c>
      <c r="N23" s="113">
        <v>4</v>
      </c>
      <c r="O23" s="113">
        <v>4</v>
      </c>
      <c r="P23" s="110">
        <v>631192</v>
      </c>
      <c r="Q23" s="110">
        <v>83756</v>
      </c>
      <c r="R23" s="113">
        <v>1</v>
      </c>
      <c r="S23" s="113">
        <v>1</v>
      </c>
      <c r="T23" s="110">
        <v>37688</v>
      </c>
      <c r="U23" s="110">
        <v>0</v>
      </c>
      <c r="V23" s="113">
        <v>1</v>
      </c>
      <c r="W23" s="113">
        <v>1</v>
      </c>
      <c r="X23" s="110">
        <v>46525</v>
      </c>
      <c r="Y23" s="110">
        <v>0</v>
      </c>
      <c r="Z23" s="113">
        <v>1</v>
      </c>
      <c r="AA23" s="113">
        <v>1</v>
      </c>
      <c r="AB23" s="110">
        <v>45890</v>
      </c>
      <c r="AC23" s="110">
        <v>0</v>
      </c>
      <c r="AD23" s="113">
        <v>1</v>
      </c>
      <c r="AE23" s="113">
        <v>1</v>
      </c>
      <c r="AF23" s="110">
        <v>36955</v>
      </c>
      <c r="AG23" s="110">
        <v>0</v>
      </c>
      <c r="AH23" s="113">
        <v>1</v>
      </c>
      <c r="AI23" s="113">
        <v>1</v>
      </c>
      <c r="AJ23" s="110">
        <v>39028</v>
      </c>
      <c r="AK23" s="110">
        <v>0</v>
      </c>
      <c r="AL23" s="113">
        <v>1</v>
      </c>
      <c r="AM23" s="113">
        <v>1</v>
      </c>
      <c r="AN23" s="110">
        <v>22767</v>
      </c>
      <c r="AO23" s="110">
        <v>0</v>
      </c>
      <c r="AP23" s="113">
        <v>1</v>
      </c>
      <c r="AQ23" s="113">
        <v>1</v>
      </c>
      <c r="AR23" s="110">
        <v>31523</v>
      </c>
      <c r="AS23" s="110">
        <v>0</v>
      </c>
      <c r="AT23" s="113">
        <v>1</v>
      </c>
      <c r="AU23" s="113">
        <v>1</v>
      </c>
      <c r="AV23" s="110">
        <v>14352</v>
      </c>
      <c r="AW23" s="110">
        <v>0</v>
      </c>
      <c r="AX23" s="113">
        <v>1</v>
      </c>
      <c r="AY23" s="113">
        <v>1</v>
      </c>
      <c r="AZ23" s="110">
        <v>28995</v>
      </c>
      <c r="BA23" s="110">
        <v>0</v>
      </c>
      <c r="BB23" s="113">
        <v>0</v>
      </c>
      <c r="BC23" s="113">
        <v>0</v>
      </c>
      <c r="BD23" s="110">
        <v>0</v>
      </c>
      <c r="BE23" s="110">
        <v>0</v>
      </c>
      <c r="BF23" s="113">
        <v>0</v>
      </c>
      <c r="BG23" s="113">
        <v>0</v>
      </c>
      <c r="BH23" s="110">
        <v>0</v>
      </c>
      <c r="BI23" s="110">
        <v>0</v>
      </c>
      <c r="BJ23" s="113">
        <v>0</v>
      </c>
      <c r="BK23" s="113">
        <v>0</v>
      </c>
      <c r="BL23" s="110">
        <v>0</v>
      </c>
      <c r="BM23" s="110">
        <v>0</v>
      </c>
      <c r="BN23" s="113">
        <v>0</v>
      </c>
      <c r="BO23" s="113">
        <v>0</v>
      </c>
      <c r="BP23" s="110">
        <v>0</v>
      </c>
      <c r="BQ23" s="110">
        <v>0</v>
      </c>
      <c r="BR23" s="113">
        <v>0</v>
      </c>
      <c r="BS23" s="113">
        <v>0</v>
      </c>
      <c r="BT23" s="110">
        <v>0</v>
      </c>
      <c r="BU23" s="110">
        <v>0</v>
      </c>
      <c r="BV23" s="113">
        <v>0</v>
      </c>
      <c r="BW23" s="113">
        <v>0</v>
      </c>
      <c r="BX23" s="110">
        <v>0</v>
      </c>
      <c r="BY23" s="110">
        <v>0</v>
      </c>
      <c r="BZ23" s="113">
        <v>0</v>
      </c>
      <c r="CA23" s="113">
        <v>0</v>
      </c>
      <c r="CB23" s="110">
        <v>0</v>
      </c>
      <c r="CC23" s="110">
        <v>0</v>
      </c>
      <c r="CD23" s="113">
        <v>0</v>
      </c>
      <c r="CE23" s="113">
        <v>0</v>
      </c>
      <c r="CF23" s="110">
        <v>0</v>
      </c>
      <c r="CG23" s="110">
        <v>0</v>
      </c>
      <c r="CH23" s="113">
        <v>0</v>
      </c>
      <c r="CI23" s="113">
        <v>0</v>
      </c>
      <c r="CJ23" s="110">
        <v>0</v>
      </c>
      <c r="CK23" s="110">
        <v>0</v>
      </c>
      <c r="CL23" s="113">
        <v>0</v>
      </c>
      <c r="CM23" s="113">
        <v>0</v>
      </c>
      <c r="CN23" s="110">
        <v>0</v>
      </c>
      <c r="CO23" s="110">
        <v>0</v>
      </c>
      <c r="CP23" s="113">
        <v>0</v>
      </c>
      <c r="CQ23" s="113">
        <v>0</v>
      </c>
      <c r="CR23" s="110">
        <v>0</v>
      </c>
      <c r="CS23" s="110">
        <v>0</v>
      </c>
      <c r="CT23" s="113">
        <v>0</v>
      </c>
      <c r="CU23" s="113">
        <v>0</v>
      </c>
      <c r="CV23" s="110">
        <v>0</v>
      </c>
      <c r="CW23" s="110">
        <v>0</v>
      </c>
      <c r="CX23" s="113">
        <v>0</v>
      </c>
      <c r="CY23" s="113">
        <v>0</v>
      </c>
      <c r="CZ23" s="110">
        <v>0</v>
      </c>
      <c r="DA23" s="110">
        <v>0</v>
      </c>
      <c r="DB23" s="113">
        <v>0</v>
      </c>
      <c r="DC23" s="113">
        <v>0</v>
      </c>
      <c r="DD23" s="110">
        <v>0</v>
      </c>
      <c r="DE23" s="110">
        <v>0</v>
      </c>
      <c r="DF23" s="113">
        <v>0</v>
      </c>
      <c r="DG23" s="113">
        <v>0</v>
      </c>
      <c r="DH23" s="110">
        <v>0</v>
      </c>
      <c r="DI23" s="110">
        <v>0</v>
      </c>
      <c r="DJ23" s="113">
        <v>0</v>
      </c>
      <c r="DK23" s="113">
        <v>0</v>
      </c>
      <c r="DL23" s="110">
        <v>0</v>
      </c>
      <c r="DM23" s="110">
        <v>0</v>
      </c>
      <c r="DN23" s="113">
        <v>0</v>
      </c>
      <c r="DO23" s="113">
        <v>0</v>
      </c>
      <c r="DP23" s="110">
        <v>0</v>
      </c>
      <c r="DQ23" s="110">
        <v>0</v>
      </c>
      <c r="DR23" s="113">
        <v>0</v>
      </c>
      <c r="DS23" s="113">
        <v>0</v>
      </c>
      <c r="DT23" s="110">
        <v>0</v>
      </c>
      <c r="DU23" s="110">
        <v>0</v>
      </c>
    </row>
    <row r="24" spans="1:125" s="112" customFormat="1" ht="12" customHeight="1">
      <c r="A24" s="108" t="s">
        <v>490</v>
      </c>
      <c r="B24" s="109">
        <v>18000</v>
      </c>
      <c r="C24" s="108" t="s">
        <v>491</v>
      </c>
      <c r="D24" s="110">
        <f t="shared" si="0"/>
        <v>3288223</v>
      </c>
      <c r="E24" s="110">
        <f t="shared" si="1"/>
        <v>501690</v>
      </c>
      <c r="F24" s="113">
        <v>7</v>
      </c>
      <c r="G24" s="113">
        <v>7</v>
      </c>
      <c r="H24" s="110">
        <v>1608630</v>
      </c>
      <c r="I24" s="110">
        <v>259433</v>
      </c>
      <c r="J24" s="113">
        <v>7</v>
      </c>
      <c r="K24" s="113">
        <v>7</v>
      </c>
      <c r="L24" s="110">
        <v>1041415</v>
      </c>
      <c r="M24" s="110">
        <v>216931</v>
      </c>
      <c r="N24" s="113">
        <v>3</v>
      </c>
      <c r="O24" s="113">
        <v>3</v>
      </c>
      <c r="P24" s="110">
        <v>444746</v>
      </c>
      <c r="Q24" s="110">
        <v>2090</v>
      </c>
      <c r="R24" s="113">
        <v>2</v>
      </c>
      <c r="S24" s="113">
        <v>2</v>
      </c>
      <c r="T24" s="110">
        <v>193432</v>
      </c>
      <c r="U24" s="110">
        <v>23236</v>
      </c>
      <c r="V24" s="113">
        <v>0</v>
      </c>
      <c r="W24" s="113">
        <v>0</v>
      </c>
      <c r="X24" s="110">
        <v>0</v>
      </c>
      <c r="Y24" s="110">
        <v>0</v>
      </c>
      <c r="Z24" s="113">
        <v>0</v>
      </c>
      <c r="AA24" s="113">
        <v>0</v>
      </c>
      <c r="AB24" s="110">
        <v>0</v>
      </c>
      <c r="AC24" s="110">
        <v>0</v>
      </c>
      <c r="AD24" s="113">
        <v>0</v>
      </c>
      <c r="AE24" s="113">
        <v>0</v>
      </c>
      <c r="AF24" s="110">
        <v>0</v>
      </c>
      <c r="AG24" s="110">
        <v>0</v>
      </c>
      <c r="AH24" s="113">
        <v>0</v>
      </c>
      <c r="AI24" s="113">
        <v>0</v>
      </c>
      <c r="AJ24" s="110">
        <v>0</v>
      </c>
      <c r="AK24" s="110">
        <v>0</v>
      </c>
      <c r="AL24" s="113">
        <v>0</v>
      </c>
      <c r="AM24" s="113">
        <v>0</v>
      </c>
      <c r="AN24" s="110">
        <v>0</v>
      </c>
      <c r="AO24" s="110">
        <v>0</v>
      </c>
      <c r="AP24" s="113">
        <v>0</v>
      </c>
      <c r="AQ24" s="113">
        <v>0</v>
      </c>
      <c r="AR24" s="110">
        <v>0</v>
      </c>
      <c r="AS24" s="110">
        <v>0</v>
      </c>
      <c r="AT24" s="113">
        <v>0</v>
      </c>
      <c r="AU24" s="113">
        <v>0</v>
      </c>
      <c r="AV24" s="110">
        <v>0</v>
      </c>
      <c r="AW24" s="110">
        <v>0</v>
      </c>
      <c r="AX24" s="113">
        <v>0</v>
      </c>
      <c r="AY24" s="113">
        <v>0</v>
      </c>
      <c r="AZ24" s="110">
        <v>0</v>
      </c>
      <c r="BA24" s="110">
        <v>0</v>
      </c>
      <c r="BB24" s="113">
        <v>0</v>
      </c>
      <c r="BC24" s="113">
        <v>0</v>
      </c>
      <c r="BD24" s="110">
        <v>0</v>
      </c>
      <c r="BE24" s="110">
        <v>0</v>
      </c>
      <c r="BF24" s="113">
        <v>0</v>
      </c>
      <c r="BG24" s="113">
        <v>0</v>
      </c>
      <c r="BH24" s="110">
        <v>0</v>
      </c>
      <c r="BI24" s="110">
        <v>0</v>
      </c>
      <c r="BJ24" s="113">
        <v>0</v>
      </c>
      <c r="BK24" s="113">
        <v>0</v>
      </c>
      <c r="BL24" s="110">
        <v>0</v>
      </c>
      <c r="BM24" s="110">
        <v>0</v>
      </c>
      <c r="BN24" s="113">
        <v>0</v>
      </c>
      <c r="BO24" s="113">
        <v>0</v>
      </c>
      <c r="BP24" s="110">
        <v>0</v>
      </c>
      <c r="BQ24" s="110">
        <v>0</v>
      </c>
      <c r="BR24" s="113">
        <v>0</v>
      </c>
      <c r="BS24" s="113">
        <v>0</v>
      </c>
      <c r="BT24" s="110">
        <v>0</v>
      </c>
      <c r="BU24" s="110">
        <v>0</v>
      </c>
      <c r="BV24" s="113">
        <v>0</v>
      </c>
      <c r="BW24" s="113">
        <v>0</v>
      </c>
      <c r="BX24" s="110">
        <v>0</v>
      </c>
      <c r="BY24" s="110">
        <v>0</v>
      </c>
      <c r="BZ24" s="113">
        <v>0</v>
      </c>
      <c r="CA24" s="113">
        <v>0</v>
      </c>
      <c r="CB24" s="110">
        <v>0</v>
      </c>
      <c r="CC24" s="110">
        <v>0</v>
      </c>
      <c r="CD24" s="113">
        <v>0</v>
      </c>
      <c r="CE24" s="113">
        <v>0</v>
      </c>
      <c r="CF24" s="110">
        <v>0</v>
      </c>
      <c r="CG24" s="110">
        <v>0</v>
      </c>
      <c r="CH24" s="113">
        <v>0</v>
      </c>
      <c r="CI24" s="113">
        <v>0</v>
      </c>
      <c r="CJ24" s="110">
        <v>0</v>
      </c>
      <c r="CK24" s="110">
        <v>0</v>
      </c>
      <c r="CL24" s="113">
        <v>0</v>
      </c>
      <c r="CM24" s="113">
        <v>0</v>
      </c>
      <c r="CN24" s="110">
        <v>0</v>
      </c>
      <c r="CO24" s="110">
        <v>0</v>
      </c>
      <c r="CP24" s="113">
        <v>0</v>
      </c>
      <c r="CQ24" s="113">
        <v>0</v>
      </c>
      <c r="CR24" s="110">
        <v>0</v>
      </c>
      <c r="CS24" s="110">
        <v>0</v>
      </c>
      <c r="CT24" s="113">
        <v>0</v>
      </c>
      <c r="CU24" s="113">
        <v>0</v>
      </c>
      <c r="CV24" s="110">
        <v>0</v>
      </c>
      <c r="CW24" s="110">
        <v>0</v>
      </c>
      <c r="CX24" s="113">
        <v>0</v>
      </c>
      <c r="CY24" s="113">
        <v>0</v>
      </c>
      <c r="CZ24" s="110">
        <v>0</v>
      </c>
      <c r="DA24" s="110">
        <v>0</v>
      </c>
      <c r="DB24" s="113">
        <v>0</v>
      </c>
      <c r="DC24" s="113">
        <v>0</v>
      </c>
      <c r="DD24" s="110">
        <v>0</v>
      </c>
      <c r="DE24" s="110">
        <v>0</v>
      </c>
      <c r="DF24" s="113">
        <v>0</v>
      </c>
      <c r="DG24" s="113">
        <v>0</v>
      </c>
      <c r="DH24" s="110">
        <v>0</v>
      </c>
      <c r="DI24" s="110">
        <v>0</v>
      </c>
      <c r="DJ24" s="113">
        <v>0</v>
      </c>
      <c r="DK24" s="113">
        <v>0</v>
      </c>
      <c r="DL24" s="110">
        <v>0</v>
      </c>
      <c r="DM24" s="110">
        <v>0</v>
      </c>
      <c r="DN24" s="113">
        <v>0</v>
      </c>
      <c r="DO24" s="113">
        <v>0</v>
      </c>
      <c r="DP24" s="110">
        <v>0</v>
      </c>
      <c r="DQ24" s="110">
        <v>0</v>
      </c>
      <c r="DR24" s="113">
        <v>0</v>
      </c>
      <c r="DS24" s="113">
        <v>0</v>
      </c>
      <c r="DT24" s="110">
        <v>0</v>
      </c>
      <c r="DU24" s="110">
        <v>0</v>
      </c>
    </row>
    <row r="25" spans="1:125" s="112" customFormat="1" ht="12" customHeight="1">
      <c r="A25" s="108" t="s">
        <v>500</v>
      </c>
      <c r="B25" s="109">
        <v>19000</v>
      </c>
      <c r="C25" s="108" t="s">
        <v>447</v>
      </c>
      <c r="D25" s="110">
        <f t="shared" si="0"/>
        <v>4964624</v>
      </c>
      <c r="E25" s="110">
        <f t="shared" si="1"/>
        <v>598870</v>
      </c>
      <c r="F25" s="113">
        <v>10</v>
      </c>
      <c r="G25" s="113">
        <v>10</v>
      </c>
      <c r="H25" s="110">
        <v>1461568</v>
      </c>
      <c r="I25" s="110">
        <v>251001</v>
      </c>
      <c r="J25" s="113">
        <v>10</v>
      </c>
      <c r="K25" s="113">
        <v>10</v>
      </c>
      <c r="L25" s="110">
        <v>2318988</v>
      </c>
      <c r="M25" s="110">
        <v>146476</v>
      </c>
      <c r="N25" s="113">
        <v>7</v>
      </c>
      <c r="O25" s="113">
        <v>7</v>
      </c>
      <c r="P25" s="110">
        <v>708178</v>
      </c>
      <c r="Q25" s="110">
        <v>164461</v>
      </c>
      <c r="R25" s="113">
        <v>3</v>
      </c>
      <c r="S25" s="113">
        <v>3</v>
      </c>
      <c r="T25" s="110">
        <v>191476</v>
      </c>
      <c r="U25" s="110">
        <v>36932</v>
      </c>
      <c r="V25" s="113">
        <v>2</v>
      </c>
      <c r="W25" s="113">
        <v>2</v>
      </c>
      <c r="X25" s="110">
        <v>90986</v>
      </c>
      <c r="Y25" s="110">
        <v>0</v>
      </c>
      <c r="Z25" s="113">
        <v>2</v>
      </c>
      <c r="AA25" s="113">
        <v>2</v>
      </c>
      <c r="AB25" s="110">
        <v>81994</v>
      </c>
      <c r="AC25" s="110">
        <v>0</v>
      </c>
      <c r="AD25" s="113">
        <v>1</v>
      </c>
      <c r="AE25" s="113">
        <v>1</v>
      </c>
      <c r="AF25" s="110">
        <v>19202</v>
      </c>
      <c r="AG25" s="110">
        <v>0</v>
      </c>
      <c r="AH25" s="113">
        <v>1</v>
      </c>
      <c r="AI25" s="113">
        <v>1</v>
      </c>
      <c r="AJ25" s="110">
        <v>6185</v>
      </c>
      <c r="AK25" s="110">
        <v>0</v>
      </c>
      <c r="AL25" s="113">
        <v>1</v>
      </c>
      <c r="AM25" s="113">
        <v>1</v>
      </c>
      <c r="AN25" s="110">
        <v>17128</v>
      </c>
      <c r="AO25" s="110">
        <v>0</v>
      </c>
      <c r="AP25" s="113">
        <v>1</v>
      </c>
      <c r="AQ25" s="113">
        <v>1</v>
      </c>
      <c r="AR25" s="110">
        <v>8515</v>
      </c>
      <c r="AS25" s="110">
        <v>0</v>
      </c>
      <c r="AT25" s="113">
        <v>1</v>
      </c>
      <c r="AU25" s="113">
        <v>1</v>
      </c>
      <c r="AV25" s="110">
        <v>16188</v>
      </c>
      <c r="AW25" s="110">
        <v>0</v>
      </c>
      <c r="AX25" s="113">
        <v>1</v>
      </c>
      <c r="AY25" s="113">
        <v>1</v>
      </c>
      <c r="AZ25" s="110">
        <v>3676</v>
      </c>
      <c r="BA25" s="110">
        <v>0</v>
      </c>
      <c r="BB25" s="113">
        <v>1</v>
      </c>
      <c r="BC25" s="113">
        <v>1</v>
      </c>
      <c r="BD25" s="110">
        <v>10297</v>
      </c>
      <c r="BE25" s="110">
        <v>0</v>
      </c>
      <c r="BF25" s="113">
        <v>1</v>
      </c>
      <c r="BG25" s="113">
        <v>1</v>
      </c>
      <c r="BH25" s="110">
        <v>4601</v>
      </c>
      <c r="BI25" s="110">
        <v>0</v>
      </c>
      <c r="BJ25" s="113">
        <v>1</v>
      </c>
      <c r="BK25" s="113">
        <v>1</v>
      </c>
      <c r="BL25" s="110">
        <v>20</v>
      </c>
      <c r="BM25" s="110">
        <v>0</v>
      </c>
      <c r="BN25" s="113">
        <v>1</v>
      </c>
      <c r="BO25" s="113">
        <v>1</v>
      </c>
      <c r="BP25" s="110">
        <v>20</v>
      </c>
      <c r="BQ25" s="110">
        <v>0</v>
      </c>
      <c r="BR25" s="113">
        <v>1</v>
      </c>
      <c r="BS25" s="113">
        <v>1</v>
      </c>
      <c r="BT25" s="110">
        <v>20</v>
      </c>
      <c r="BU25" s="110">
        <v>0</v>
      </c>
      <c r="BV25" s="113">
        <v>1</v>
      </c>
      <c r="BW25" s="113">
        <v>1</v>
      </c>
      <c r="BX25" s="110">
        <v>4601</v>
      </c>
      <c r="BY25" s="110">
        <v>0</v>
      </c>
      <c r="BZ25" s="113">
        <v>1</v>
      </c>
      <c r="CA25" s="113">
        <v>1</v>
      </c>
      <c r="CB25" s="110">
        <v>7178</v>
      </c>
      <c r="CC25" s="110">
        <v>0</v>
      </c>
      <c r="CD25" s="113">
        <v>1</v>
      </c>
      <c r="CE25" s="113">
        <v>1</v>
      </c>
      <c r="CF25" s="110">
        <v>239</v>
      </c>
      <c r="CG25" s="110">
        <v>0</v>
      </c>
      <c r="CH25" s="113">
        <v>1</v>
      </c>
      <c r="CI25" s="113">
        <v>1</v>
      </c>
      <c r="CJ25" s="110">
        <v>730</v>
      </c>
      <c r="CK25" s="110">
        <v>0</v>
      </c>
      <c r="CL25" s="113">
        <v>1</v>
      </c>
      <c r="CM25" s="113">
        <v>1</v>
      </c>
      <c r="CN25" s="110">
        <v>1474</v>
      </c>
      <c r="CO25" s="110">
        <v>0</v>
      </c>
      <c r="CP25" s="113">
        <v>1</v>
      </c>
      <c r="CQ25" s="113">
        <v>1</v>
      </c>
      <c r="CR25" s="110">
        <v>20</v>
      </c>
      <c r="CS25" s="110">
        <v>0</v>
      </c>
      <c r="CT25" s="113">
        <v>1</v>
      </c>
      <c r="CU25" s="113">
        <v>1</v>
      </c>
      <c r="CV25" s="110">
        <v>474</v>
      </c>
      <c r="CW25" s="110">
        <v>0</v>
      </c>
      <c r="CX25" s="113">
        <v>1</v>
      </c>
      <c r="CY25" s="113">
        <v>1</v>
      </c>
      <c r="CZ25" s="110">
        <v>10045</v>
      </c>
      <c r="DA25" s="110">
        <v>0</v>
      </c>
      <c r="DB25" s="113">
        <v>1</v>
      </c>
      <c r="DC25" s="113">
        <v>1</v>
      </c>
      <c r="DD25" s="110">
        <v>347</v>
      </c>
      <c r="DE25" s="110">
        <v>0</v>
      </c>
      <c r="DF25" s="113">
        <v>1</v>
      </c>
      <c r="DG25" s="113">
        <v>1</v>
      </c>
      <c r="DH25" s="110">
        <v>474</v>
      </c>
      <c r="DI25" s="110">
        <v>0</v>
      </c>
      <c r="DJ25" s="113">
        <v>0</v>
      </c>
      <c r="DK25" s="113">
        <v>0</v>
      </c>
      <c r="DL25" s="110">
        <v>0</v>
      </c>
      <c r="DM25" s="110">
        <v>0</v>
      </c>
      <c r="DN25" s="113">
        <v>0</v>
      </c>
      <c r="DO25" s="113">
        <v>0</v>
      </c>
      <c r="DP25" s="110">
        <v>0</v>
      </c>
      <c r="DQ25" s="110">
        <v>0</v>
      </c>
      <c r="DR25" s="113">
        <v>0</v>
      </c>
      <c r="DS25" s="113">
        <v>0</v>
      </c>
      <c r="DT25" s="110">
        <v>0</v>
      </c>
      <c r="DU25" s="110">
        <v>0</v>
      </c>
    </row>
    <row r="26" spans="1:125" s="112" customFormat="1" ht="12" customHeight="1">
      <c r="A26" s="108" t="s">
        <v>508</v>
      </c>
      <c r="B26" s="109">
        <v>20000</v>
      </c>
      <c r="C26" s="108" t="s">
        <v>481</v>
      </c>
      <c r="D26" s="110">
        <f t="shared" si="0"/>
        <v>8270400</v>
      </c>
      <c r="E26" s="110">
        <f t="shared" si="1"/>
        <v>2523608</v>
      </c>
      <c r="F26" s="113">
        <v>31</v>
      </c>
      <c r="G26" s="113">
        <v>31</v>
      </c>
      <c r="H26" s="110">
        <v>4803530</v>
      </c>
      <c r="I26" s="110">
        <v>1508384</v>
      </c>
      <c r="J26" s="113">
        <v>31</v>
      </c>
      <c r="K26" s="113">
        <v>31</v>
      </c>
      <c r="L26" s="110">
        <v>1637134</v>
      </c>
      <c r="M26" s="110">
        <v>535939</v>
      </c>
      <c r="N26" s="113">
        <v>22</v>
      </c>
      <c r="O26" s="113">
        <v>22</v>
      </c>
      <c r="P26" s="110">
        <v>733369</v>
      </c>
      <c r="Q26" s="110">
        <v>289098</v>
      </c>
      <c r="R26" s="113">
        <v>13</v>
      </c>
      <c r="S26" s="113">
        <v>13</v>
      </c>
      <c r="T26" s="110">
        <v>400411</v>
      </c>
      <c r="U26" s="110">
        <v>110212</v>
      </c>
      <c r="V26" s="113">
        <v>8</v>
      </c>
      <c r="W26" s="113">
        <v>8</v>
      </c>
      <c r="X26" s="110">
        <v>206613</v>
      </c>
      <c r="Y26" s="110">
        <v>35124</v>
      </c>
      <c r="Z26" s="113">
        <v>5</v>
      </c>
      <c r="AA26" s="113">
        <v>5</v>
      </c>
      <c r="AB26" s="110">
        <v>247221</v>
      </c>
      <c r="AC26" s="110">
        <v>20795</v>
      </c>
      <c r="AD26" s="113">
        <v>3</v>
      </c>
      <c r="AE26" s="113">
        <v>3</v>
      </c>
      <c r="AF26" s="110">
        <v>44842</v>
      </c>
      <c r="AG26" s="110">
        <v>0</v>
      </c>
      <c r="AH26" s="113">
        <v>2</v>
      </c>
      <c r="AI26" s="113">
        <v>2</v>
      </c>
      <c r="AJ26" s="110">
        <v>48569</v>
      </c>
      <c r="AK26" s="110">
        <v>0</v>
      </c>
      <c r="AL26" s="113">
        <v>1</v>
      </c>
      <c r="AM26" s="113">
        <v>1</v>
      </c>
      <c r="AN26" s="110">
        <v>19952</v>
      </c>
      <c r="AO26" s="110">
        <v>0</v>
      </c>
      <c r="AP26" s="113">
        <v>1</v>
      </c>
      <c r="AQ26" s="113">
        <v>1</v>
      </c>
      <c r="AR26" s="110">
        <v>18682</v>
      </c>
      <c r="AS26" s="110">
        <v>0</v>
      </c>
      <c r="AT26" s="113">
        <v>1</v>
      </c>
      <c r="AU26" s="113">
        <v>1</v>
      </c>
      <c r="AV26" s="110">
        <v>47502</v>
      </c>
      <c r="AW26" s="110">
        <v>8431</v>
      </c>
      <c r="AX26" s="113">
        <v>1</v>
      </c>
      <c r="AY26" s="113">
        <v>1</v>
      </c>
      <c r="AZ26" s="110">
        <v>45993</v>
      </c>
      <c r="BA26" s="110">
        <v>9630</v>
      </c>
      <c r="BB26" s="113">
        <v>1</v>
      </c>
      <c r="BC26" s="113">
        <v>1</v>
      </c>
      <c r="BD26" s="110">
        <v>16582</v>
      </c>
      <c r="BE26" s="110">
        <v>5995</v>
      </c>
      <c r="BF26" s="113">
        <v>0</v>
      </c>
      <c r="BG26" s="113">
        <v>0</v>
      </c>
      <c r="BH26" s="110">
        <v>0</v>
      </c>
      <c r="BI26" s="110">
        <v>0</v>
      </c>
      <c r="BJ26" s="113">
        <v>0</v>
      </c>
      <c r="BK26" s="113">
        <v>0</v>
      </c>
      <c r="BL26" s="110">
        <v>0</v>
      </c>
      <c r="BM26" s="110">
        <v>0</v>
      </c>
      <c r="BN26" s="113">
        <v>0</v>
      </c>
      <c r="BO26" s="113">
        <v>0</v>
      </c>
      <c r="BP26" s="110">
        <v>0</v>
      </c>
      <c r="BQ26" s="110">
        <v>0</v>
      </c>
      <c r="BR26" s="113">
        <v>0</v>
      </c>
      <c r="BS26" s="113">
        <v>0</v>
      </c>
      <c r="BT26" s="110">
        <v>0</v>
      </c>
      <c r="BU26" s="110">
        <v>0</v>
      </c>
      <c r="BV26" s="113">
        <v>0</v>
      </c>
      <c r="BW26" s="113">
        <v>0</v>
      </c>
      <c r="BX26" s="110">
        <v>0</v>
      </c>
      <c r="BY26" s="110">
        <v>0</v>
      </c>
      <c r="BZ26" s="113">
        <v>0</v>
      </c>
      <c r="CA26" s="113">
        <v>0</v>
      </c>
      <c r="CB26" s="110">
        <v>0</v>
      </c>
      <c r="CC26" s="110">
        <v>0</v>
      </c>
      <c r="CD26" s="113">
        <v>0</v>
      </c>
      <c r="CE26" s="113">
        <v>0</v>
      </c>
      <c r="CF26" s="110">
        <v>0</v>
      </c>
      <c r="CG26" s="110">
        <v>0</v>
      </c>
      <c r="CH26" s="113">
        <v>0</v>
      </c>
      <c r="CI26" s="113">
        <v>0</v>
      </c>
      <c r="CJ26" s="110">
        <v>0</v>
      </c>
      <c r="CK26" s="110">
        <v>0</v>
      </c>
      <c r="CL26" s="113">
        <v>0</v>
      </c>
      <c r="CM26" s="113">
        <v>0</v>
      </c>
      <c r="CN26" s="110">
        <v>0</v>
      </c>
      <c r="CO26" s="110">
        <v>0</v>
      </c>
      <c r="CP26" s="113">
        <v>0</v>
      </c>
      <c r="CQ26" s="113">
        <v>0</v>
      </c>
      <c r="CR26" s="110">
        <v>0</v>
      </c>
      <c r="CS26" s="110">
        <v>0</v>
      </c>
      <c r="CT26" s="113">
        <v>0</v>
      </c>
      <c r="CU26" s="113">
        <v>0</v>
      </c>
      <c r="CV26" s="110">
        <v>0</v>
      </c>
      <c r="CW26" s="110">
        <v>0</v>
      </c>
      <c r="CX26" s="113">
        <v>0</v>
      </c>
      <c r="CY26" s="113">
        <v>0</v>
      </c>
      <c r="CZ26" s="110">
        <v>0</v>
      </c>
      <c r="DA26" s="110">
        <v>0</v>
      </c>
      <c r="DB26" s="113">
        <v>0</v>
      </c>
      <c r="DC26" s="113">
        <v>0</v>
      </c>
      <c r="DD26" s="110">
        <v>0</v>
      </c>
      <c r="DE26" s="110">
        <v>0</v>
      </c>
      <c r="DF26" s="113">
        <v>0</v>
      </c>
      <c r="DG26" s="113">
        <v>0</v>
      </c>
      <c r="DH26" s="110">
        <v>0</v>
      </c>
      <c r="DI26" s="110">
        <v>0</v>
      </c>
      <c r="DJ26" s="113">
        <v>0</v>
      </c>
      <c r="DK26" s="113">
        <v>0</v>
      </c>
      <c r="DL26" s="110">
        <v>0</v>
      </c>
      <c r="DM26" s="110">
        <v>0</v>
      </c>
      <c r="DN26" s="113">
        <v>0</v>
      </c>
      <c r="DO26" s="113">
        <v>0</v>
      </c>
      <c r="DP26" s="110">
        <v>0</v>
      </c>
      <c r="DQ26" s="110">
        <v>0</v>
      </c>
      <c r="DR26" s="113">
        <v>0</v>
      </c>
      <c r="DS26" s="113">
        <v>0</v>
      </c>
      <c r="DT26" s="110">
        <v>0</v>
      </c>
      <c r="DU26" s="110">
        <v>0</v>
      </c>
    </row>
    <row r="27" spans="1:125" s="112" customFormat="1" ht="12" customHeight="1">
      <c r="A27" s="108" t="s">
        <v>515</v>
      </c>
      <c r="B27" s="109">
        <v>21000</v>
      </c>
      <c r="C27" s="108" t="s">
        <v>447</v>
      </c>
      <c r="D27" s="110">
        <f t="shared" si="0"/>
        <v>4535834</v>
      </c>
      <c r="E27" s="110">
        <f t="shared" si="1"/>
        <v>1692683</v>
      </c>
      <c r="F27" s="113">
        <v>9</v>
      </c>
      <c r="G27" s="113">
        <v>9</v>
      </c>
      <c r="H27" s="110">
        <v>1542292</v>
      </c>
      <c r="I27" s="110">
        <v>635450</v>
      </c>
      <c r="J27" s="113">
        <v>9</v>
      </c>
      <c r="K27" s="113">
        <v>9</v>
      </c>
      <c r="L27" s="110">
        <v>1478106</v>
      </c>
      <c r="M27" s="110">
        <v>450129</v>
      </c>
      <c r="N27" s="113">
        <v>7</v>
      </c>
      <c r="O27" s="113">
        <v>7</v>
      </c>
      <c r="P27" s="110">
        <v>342920</v>
      </c>
      <c r="Q27" s="110">
        <v>83458</v>
      </c>
      <c r="R27" s="113">
        <v>5</v>
      </c>
      <c r="S27" s="113">
        <v>5</v>
      </c>
      <c r="T27" s="110">
        <v>200106</v>
      </c>
      <c r="U27" s="110">
        <v>125822</v>
      </c>
      <c r="V27" s="113">
        <v>5</v>
      </c>
      <c r="W27" s="113">
        <v>5</v>
      </c>
      <c r="X27" s="110">
        <v>120469</v>
      </c>
      <c r="Y27" s="110">
        <v>44256</v>
      </c>
      <c r="Z27" s="113">
        <v>4</v>
      </c>
      <c r="AA27" s="113">
        <v>4</v>
      </c>
      <c r="AB27" s="110">
        <v>131771</v>
      </c>
      <c r="AC27" s="110">
        <v>26207</v>
      </c>
      <c r="AD27" s="113">
        <v>4</v>
      </c>
      <c r="AE27" s="113">
        <v>4</v>
      </c>
      <c r="AF27" s="110">
        <v>167082</v>
      </c>
      <c r="AG27" s="110">
        <v>107639</v>
      </c>
      <c r="AH27" s="113">
        <v>4</v>
      </c>
      <c r="AI27" s="113">
        <v>4</v>
      </c>
      <c r="AJ27" s="110">
        <v>224418</v>
      </c>
      <c r="AK27" s="110">
        <v>105356</v>
      </c>
      <c r="AL27" s="113">
        <v>3</v>
      </c>
      <c r="AM27" s="113">
        <v>3</v>
      </c>
      <c r="AN27" s="110">
        <v>103158</v>
      </c>
      <c r="AO27" s="110">
        <v>84091</v>
      </c>
      <c r="AP27" s="113">
        <v>2</v>
      </c>
      <c r="AQ27" s="113">
        <v>2</v>
      </c>
      <c r="AR27" s="110">
        <v>225512</v>
      </c>
      <c r="AS27" s="110">
        <v>30275</v>
      </c>
      <c r="AT27" s="113">
        <v>0</v>
      </c>
      <c r="AU27" s="113">
        <v>0</v>
      </c>
      <c r="AV27" s="110">
        <v>0</v>
      </c>
      <c r="AW27" s="110">
        <v>0</v>
      </c>
      <c r="AX27" s="113">
        <v>0</v>
      </c>
      <c r="AY27" s="113">
        <v>0</v>
      </c>
      <c r="AZ27" s="110">
        <v>0</v>
      </c>
      <c r="BA27" s="110">
        <v>0</v>
      </c>
      <c r="BB27" s="113">
        <v>0</v>
      </c>
      <c r="BC27" s="113">
        <v>0</v>
      </c>
      <c r="BD27" s="110">
        <v>0</v>
      </c>
      <c r="BE27" s="110">
        <v>0</v>
      </c>
      <c r="BF27" s="113">
        <v>0</v>
      </c>
      <c r="BG27" s="113">
        <v>0</v>
      </c>
      <c r="BH27" s="110">
        <v>0</v>
      </c>
      <c r="BI27" s="110">
        <v>0</v>
      </c>
      <c r="BJ27" s="113">
        <v>0</v>
      </c>
      <c r="BK27" s="113">
        <v>0</v>
      </c>
      <c r="BL27" s="110">
        <v>0</v>
      </c>
      <c r="BM27" s="110">
        <v>0</v>
      </c>
      <c r="BN27" s="113">
        <v>0</v>
      </c>
      <c r="BO27" s="113">
        <v>0</v>
      </c>
      <c r="BP27" s="110">
        <v>0</v>
      </c>
      <c r="BQ27" s="110">
        <v>0</v>
      </c>
      <c r="BR27" s="113">
        <v>0</v>
      </c>
      <c r="BS27" s="113">
        <v>0</v>
      </c>
      <c r="BT27" s="110">
        <v>0</v>
      </c>
      <c r="BU27" s="110">
        <v>0</v>
      </c>
      <c r="BV27" s="113">
        <v>0</v>
      </c>
      <c r="BW27" s="113">
        <v>0</v>
      </c>
      <c r="BX27" s="110">
        <v>0</v>
      </c>
      <c r="BY27" s="110">
        <v>0</v>
      </c>
      <c r="BZ27" s="113">
        <v>0</v>
      </c>
      <c r="CA27" s="113">
        <v>0</v>
      </c>
      <c r="CB27" s="110">
        <v>0</v>
      </c>
      <c r="CC27" s="110">
        <v>0</v>
      </c>
      <c r="CD27" s="113">
        <v>0</v>
      </c>
      <c r="CE27" s="113">
        <v>0</v>
      </c>
      <c r="CF27" s="110">
        <v>0</v>
      </c>
      <c r="CG27" s="110">
        <v>0</v>
      </c>
      <c r="CH27" s="113">
        <v>0</v>
      </c>
      <c r="CI27" s="113">
        <v>0</v>
      </c>
      <c r="CJ27" s="110">
        <v>0</v>
      </c>
      <c r="CK27" s="110">
        <v>0</v>
      </c>
      <c r="CL27" s="113">
        <v>0</v>
      </c>
      <c r="CM27" s="113">
        <v>0</v>
      </c>
      <c r="CN27" s="110">
        <v>0</v>
      </c>
      <c r="CO27" s="110">
        <v>0</v>
      </c>
      <c r="CP27" s="113">
        <v>0</v>
      </c>
      <c r="CQ27" s="113">
        <v>0</v>
      </c>
      <c r="CR27" s="110">
        <v>0</v>
      </c>
      <c r="CS27" s="110">
        <v>0</v>
      </c>
      <c r="CT27" s="113">
        <v>0</v>
      </c>
      <c r="CU27" s="113">
        <v>0</v>
      </c>
      <c r="CV27" s="110">
        <v>0</v>
      </c>
      <c r="CW27" s="110">
        <v>0</v>
      </c>
      <c r="CX27" s="113">
        <v>0</v>
      </c>
      <c r="CY27" s="113">
        <v>0</v>
      </c>
      <c r="CZ27" s="110">
        <v>0</v>
      </c>
      <c r="DA27" s="110">
        <v>0</v>
      </c>
      <c r="DB27" s="113">
        <v>0</v>
      </c>
      <c r="DC27" s="113">
        <v>0</v>
      </c>
      <c r="DD27" s="110">
        <v>0</v>
      </c>
      <c r="DE27" s="110">
        <v>0</v>
      </c>
      <c r="DF27" s="113">
        <v>0</v>
      </c>
      <c r="DG27" s="113">
        <v>0</v>
      </c>
      <c r="DH27" s="110">
        <v>0</v>
      </c>
      <c r="DI27" s="110">
        <v>0</v>
      </c>
      <c r="DJ27" s="113">
        <v>0</v>
      </c>
      <c r="DK27" s="113">
        <v>0</v>
      </c>
      <c r="DL27" s="110">
        <v>0</v>
      </c>
      <c r="DM27" s="110">
        <v>0</v>
      </c>
      <c r="DN27" s="113">
        <v>0</v>
      </c>
      <c r="DO27" s="113">
        <v>0</v>
      </c>
      <c r="DP27" s="110">
        <v>0</v>
      </c>
      <c r="DQ27" s="110">
        <v>0</v>
      </c>
      <c r="DR27" s="113">
        <v>0</v>
      </c>
      <c r="DS27" s="113">
        <v>0</v>
      </c>
      <c r="DT27" s="110">
        <v>0</v>
      </c>
      <c r="DU27" s="110">
        <v>0</v>
      </c>
    </row>
    <row r="28" spans="1:125" s="112" customFormat="1" ht="12" customHeight="1">
      <c r="A28" s="108" t="s">
        <v>522</v>
      </c>
      <c r="B28" s="109">
        <v>22000</v>
      </c>
      <c r="C28" s="108" t="s">
        <v>523</v>
      </c>
      <c r="D28" s="110">
        <f t="shared" si="0"/>
        <v>5616273</v>
      </c>
      <c r="E28" s="110">
        <f t="shared" si="1"/>
        <v>2506497</v>
      </c>
      <c r="F28" s="113">
        <v>15</v>
      </c>
      <c r="G28" s="113">
        <v>15</v>
      </c>
      <c r="H28" s="110">
        <v>3545832</v>
      </c>
      <c r="I28" s="110">
        <v>1385592</v>
      </c>
      <c r="J28" s="113">
        <v>15</v>
      </c>
      <c r="K28" s="113">
        <v>15</v>
      </c>
      <c r="L28" s="110">
        <v>2048092</v>
      </c>
      <c r="M28" s="110">
        <v>897228</v>
      </c>
      <c r="N28" s="113">
        <v>2</v>
      </c>
      <c r="O28" s="113">
        <v>2</v>
      </c>
      <c r="P28" s="110">
        <v>22349</v>
      </c>
      <c r="Q28" s="110">
        <v>148176</v>
      </c>
      <c r="R28" s="113">
        <v>1</v>
      </c>
      <c r="S28" s="113">
        <v>1</v>
      </c>
      <c r="T28" s="110">
        <v>0</v>
      </c>
      <c r="U28" s="110">
        <v>75501</v>
      </c>
      <c r="V28" s="113">
        <v>0</v>
      </c>
      <c r="W28" s="113">
        <v>0</v>
      </c>
      <c r="X28" s="110">
        <v>0</v>
      </c>
      <c r="Y28" s="110">
        <v>0</v>
      </c>
      <c r="Z28" s="113">
        <v>0</v>
      </c>
      <c r="AA28" s="113">
        <v>0</v>
      </c>
      <c r="AB28" s="110">
        <v>0</v>
      </c>
      <c r="AC28" s="110">
        <v>0</v>
      </c>
      <c r="AD28" s="113">
        <v>0</v>
      </c>
      <c r="AE28" s="113">
        <v>0</v>
      </c>
      <c r="AF28" s="110">
        <v>0</v>
      </c>
      <c r="AG28" s="110">
        <v>0</v>
      </c>
      <c r="AH28" s="113">
        <v>0</v>
      </c>
      <c r="AI28" s="113">
        <v>0</v>
      </c>
      <c r="AJ28" s="110">
        <v>0</v>
      </c>
      <c r="AK28" s="110">
        <v>0</v>
      </c>
      <c r="AL28" s="113">
        <v>0</v>
      </c>
      <c r="AM28" s="113">
        <v>0</v>
      </c>
      <c r="AN28" s="110">
        <v>0</v>
      </c>
      <c r="AO28" s="110">
        <v>0</v>
      </c>
      <c r="AP28" s="113">
        <v>0</v>
      </c>
      <c r="AQ28" s="113">
        <v>0</v>
      </c>
      <c r="AR28" s="110">
        <v>0</v>
      </c>
      <c r="AS28" s="110">
        <v>0</v>
      </c>
      <c r="AT28" s="113">
        <v>0</v>
      </c>
      <c r="AU28" s="113">
        <v>0</v>
      </c>
      <c r="AV28" s="110">
        <v>0</v>
      </c>
      <c r="AW28" s="110">
        <v>0</v>
      </c>
      <c r="AX28" s="113">
        <v>0</v>
      </c>
      <c r="AY28" s="113">
        <v>0</v>
      </c>
      <c r="AZ28" s="110">
        <v>0</v>
      </c>
      <c r="BA28" s="110">
        <v>0</v>
      </c>
      <c r="BB28" s="113">
        <v>0</v>
      </c>
      <c r="BC28" s="113">
        <v>0</v>
      </c>
      <c r="BD28" s="110">
        <v>0</v>
      </c>
      <c r="BE28" s="110">
        <v>0</v>
      </c>
      <c r="BF28" s="113">
        <v>0</v>
      </c>
      <c r="BG28" s="113">
        <v>0</v>
      </c>
      <c r="BH28" s="110">
        <v>0</v>
      </c>
      <c r="BI28" s="110">
        <v>0</v>
      </c>
      <c r="BJ28" s="113">
        <v>0</v>
      </c>
      <c r="BK28" s="113">
        <v>0</v>
      </c>
      <c r="BL28" s="110">
        <v>0</v>
      </c>
      <c r="BM28" s="110">
        <v>0</v>
      </c>
      <c r="BN28" s="113">
        <v>0</v>
      </c>
      <c r="BO28" s="113">
        <v>0</v>
      </c>
      <c r="BP28" s="110">
        <v>0</v>
      </c>
      <c r="BQ28" s="110">
        <v>0</v>
      </c>
      <c r="BR28" s="113">
        <v>0</v>
      </c>
      <c r="BS28" s="113">
        <v>0</v>
      </c>
      <c r="BT28" s="110">
        <v>0</v>
      </c>
      <c r="BU28" s="110">
        <v>0</v>
      </c>
      <c r="BV28" s="113">
        <v>0</v>
      </c>
      <c r="BW28" s="113">
        <v>0</v>
      </c>
      <c r="BX28" s="110">
        <v>0</v>
      </c>
      <c r="BY28" s="110">
        <v>0</v>
      </c>
      <c r="BZ28" s="113">
        <v>0</v>
      </c>
      <c r="CA28" s="113">
        <v>0</v>
      </c>
      <c r="CB28" s="110">
        <v>0</v>
      </c>
      <c r="CC28" s="110">
        <v>0</v>
      </c>
      <c r="CD28" s="113">
        <v>0</v>
      </c>
      <c r="CE28" s="113">
        <v>0</v>
      </c>
      <c r="CF28" s="110">
        <v>0</v>
      </c>
      <c r="CG28" s="110">
        <v>0</v>
      </c>
      <c r="CH28" s="113">
        <v>0</v>
      </c>
      <c r="CI28" s="113">
        <v>0</v>
      </c>
      <c r="CJ28" s="110">
        <v>0</v>
      </c>
      <c r="CK28" s="110">
        <v>0</v>
      </c>
      <c r="CL28" s="113">
        <v>0</v>
      </c>
      <c r="CM28" s="113">
        <v>0</v>
      </c>
      <c r="CN28" s="110">
        <v>0</v>
      </c>
      <c r="CO28" s="110">
        <v>0</v>
      </c>
      <c r="CP28" s="113">
        <v>0</v>
      </c>
      <c r="CQ28" s="113">
        <v>0</v>
      </c>
      <c r="CR28" s="110">
        <v>0</v>
      </c>
      <c r="CS28" s="110">
        <v>0</v>
      </c>
      <c r="CT28" s="113">
        <v>0</v>
      </c>
      <c r="CU28" s="113">
        <v>0</v>
      </c>
      <c r="CV28" s="110">
        <v>0</v>
      </c>
      <c r="CW28" s="110">
        <v>0</v>
      </c>
      <c r="CX28" s="113">
        <v>0</v>
      </c>
      <c r="CY28" s="113">
        <v>0</v>
      </c>
      <c r="CZ28" s="110">
        <v>0</v>
      </c>
      <c r="DA28" s="110">
        <v>0</v>
      </c>
      <c r="DB28" s="113">
        <v>0</v>
      </c>
      <c r="DC28" s="113">
        <v>0</v>
      </c>
      <c r="DD28" s="110">
        <v>0</v>
      </c>
      <c r="DE28" s="110">
        <v>0</v>
      </c>
      <c r="DF28" s="113">
        <v>0</v>
      </c>
      <c r="DG28" s="113">
        <v>0</v>
      </c>
      <c r="DH28" s="110">
        <v>0</v>
      </c>
      <c r="DI28" s="110">
        <v>0</v>
      </c>
      <c r="DJ28" s="113">
        <v>0</v>
      </c>
      <c r="DK28" s="113">
        <v>0</v>
      </c>
      <c r="DL28" s="110">
        <v>0</v>
      </c>
      <c r="DM28" s="110">
        <v>0</v>
      </c>
      <c r="DN28" s="113">
        <v>0</v>
      </c>
      <c r="DO28" s="113">
        <v>0</v>
      </c>
      <c r="DP28" s="110">
        <v>0</v>
      </c>
      <c r="DQ28" s="110">
        <v>0</v>
      </c>
      <c r="DR28" s="113">
        <v>0</v>
      </c>
      <c r="DS28" s="113">
        <v>0</v>
      </c>
      <c r="DT28" s="110">
        <v>0</v>
      </c>
      <c r="DU28" s="110">
        <v>0</v>
      </c>
    </row>
    <row r="29" spans="1:125" s="112" customFormat="1" ht="12" customHeight="1">
      <c r="A29" s="108" t="s">
        <v>530</v>
      </c>
      <c r="B29" s="109">
        <v>23000</v>
      </c>
      <c r="C29" s="108" t="s">
        <v>382</v>
      </c>
      <c r="D29" s="110">
        <f t="shared" si="0"/>
        <v>10513617</v>
      </c>
      <c r="E29" s="110">
        <f t="shared" si="1"/>
        <v>3081089</v>
      </c>
      <c r="F29" s="113">
        <v>19</v>
      </c>
      <c r="G29" s="113">
        <v>19</v>
      </c>
      <c r="H29" s="110">
        <v>5653679</v>
      </c>
      <c r="I29" s="110">
        <v>1516965</v>
      </c>
      <c r="J29" s="113">
        <v>19</v>
      </c>
      <c r="K29" s="113">
        <v>19</v>
      </c>
      <c r="L29" s="110">
        <v>3177356</v>
      </c>
      <c r="M29" s="110">
        <v>897775</v>
      </c>
      <c r="N29" s="113">
        <v>8</v>
      </c>
      <c r="O29" s="113">
        <v>8</v>
      </c>
      <c r="P29" s="110">
        <v>872887</v>
      </c>
      <c r="Q29" s="110">
        <v>263621</v>
      </c>
      <c r="R29" s="113">
        <v>4</v>
      </c>
      <c r="S29" s="113">
        <v>4</v>
      </c>
      <c r="T29" s="110">
        <v>403807</v>
      </c>
      <c r="U29" s="110">
        <v>182088</v>
      </c>
      <c r="V29" s="113">
        <v>2</v>
      </c>
      <c r="W29" s="113">
        <v>2</v>
      </c>
      <c r="X29" s="110">
        <v>166369</v>
      </c>
      <c r="Y29" s="110">
        <v>127441</v>
      </c>
      <c r="Z29" s="113">
        <v>1</v>
      </c>
      <c r="AA29" s="113">
        <v>1</v>
      </c>
      <c r="AB29" s="110">
        <v>200362</v>
      </c>
      <c r="AC29" s="110">
        <v>66890</v>
      </c>
      <c r="AD29" s="113">
        <v>1</v>
      </c>
      <c r="AE29" s="113">
        <v>1</v>
      </c>
      <c r="AF29" s="110">
        <v>39157</v>
      </c>
      <c r="AG29" s="110">
        <v>26309</v>
      </c>
      <c r="AH29" s="113">
        <v>0</v>
      </c>
      <c r="AI29" s="113">
        <v>0</v>
      </c>
      <c r="AJ29" s="110">
        <v>0</v>
      </c>
      <c r="AK29" s="110">
        <v>0</v>
      </c>
      <c r="AL29" s="113">
        <v>0</v>
      </c>
      <c r="AM29" s="113">
        <v>0</v>
      </c>
      <c r="AN29" s="110">
        <v>0</v>
      </c>
      <c r="AO29" s="110">
        <v>0</v>
      </c>
      <c r="AP29" s="113">
        <v>0</v>
      </c>
      <c r="AQ29" s="113">
        <v>0</v>
      </c>
      <c r="AR29" s="110">
        <v>0</v>
      </c>
      <c r="AS29" s="110">
        <v>0</v>
      </c>
      <c r="AT29" s="113">
        <v>0</v>
      </c>
      <c r="AU29" s="113">
        <v>0</v>
      </c>
      <c r="AV29" s="110">
        <v>0</v>
      </c>
      <c r="AW29" s="110">
        <v>0</v>
      </c>
      <c r="AX29" s="113">
        <v>0</v>
      </c>
      <c r="AY29" s="113">
        <v>0</v>
      </c>
      <c r="AZ29" s="110">
        <v>0</v>
      </c>
      <c r="BA29" s="110">
        <v>0</v>
      </c>
      <c r="BB29" s="113">
        <v>0</v>
      </c>
      <c r="BC29" s="113">
        <v>0</v>
      </c>
      <c r="BD29" s="110">
        <v>0</v>
      </c>
      <c r="BE29" s="110">
        <v>0</v>
      </c>
      <c r="BF29" s="113">
        <v>0</v>
      </c>
      <c r="BG29" s="113">
        <v>0</v>
      </c>
      <c r="BH29" s="110">
        <v>0</v>
      </c>
      <c r="BI29" s="110">
        <v>0</v>
      </c>
      <c r="BJ29" s="113">
        <v>0</v>
      </c>
      <c r="BK29" s="113">
        <v>0</v>
      </c>
      <c r="BL29" s="110">
        <v>0</v>
      </c>
      <c r="BM29" s="110">
        <v>0</v>
      </c>
      <c r="BN29" s="113">
        <v>0</v>
      </c>
      <c r="BO29" s="113">
        <v>0</v>
      </c>
      <c r="BP29" s="110">
        <v>0</v>
      </c>
      <c r="BQ29" s="110">
        <v>0</v>
      </c>
      <c r="BR29" s="113">
        <v>0</v>
      </c>
      <c r="BS29" s="113">
        <v>0</v>
      </c>
      <c r="BT29" s="110">
        <v>0</v>
      </c>
      <c r="BU29" s="110">
        <v>0</v>
      </c>
      <c r="BV29" s="113">
        <v>0</v>
      </c>
      <c r="BW29" s="113">
        <v>0</v>
      </c>
      <c r="BX29" s="110">
        <v>0</v>
      </c>
      <c r="BY29" s="110">
        <v>0</v>
      </c>
      <c r="BZ29" s="113">
        <v>0</v>
      </c>
      <c r="CA29" s="113">
        <v>0</v>
      </c>
      <c r="CB29" s="110">
        <v>0</v>
      </c>
      <c r="CC29" s="110">
        <v>0</v>
      </c>
      <c r="CD29" s="113">
        <v>0</v>
      </c>
      <c r="CE29" s="113">
        <v>0</v>
      </c>
      <c r="CF29" s="110">
        <v>0</v>
      </c>
      <c r="CG29" s="110">
        <v>0</v>
      </c>
      <c r="CH29" s="113">
        <v>0</v>
      </c>
      <c r="CI29" s="113">
        <v>0</v>
      </c>
      <c r="CJ29" s="110">
        <v>0</v>
      </c>
      <c r="CK29" s="110">
        <v>0</v>
      </c>
      <c r="CL29" s="113">
        <v>0</v>
      </c>
      <c r="CM29" s="113">
        <v>0</v>
      </c>
      <c r="CN29" s="110">
        <v>0</v>
      </c>
      <c r="CO29" s="110">
        <v>0</v>
      </c>
      <c r="CP29" s="113">
        <v>0</v>
      </c>
      <c r="CQ29" s="113">
        <v>0</v>
      </c>
      <c r="CR29" s="110">
        <v>0</v>
      </c>
      <c r="CS29" s="110">
        <v>0</v>
      </c>
      <c r="CT29" s="113">
        <v>0</v>
      </c>
      <c r="CU29" s="113">
        <v>0</v>
      </c>
      <c r="CV29" s="110">
        <v>0</v>
      </c>
      <c r="CW29" s="110">
        <v>0</v>
      </c>
      <c r="CX29" s="113">
        <v>0</v>
      </c>
      <c r="CY29" s="113">
        <v>0</v>
      </c>
      <c r="CZ29" s="110">
        <v>0</v>
      </c>
      <c r="DA29" s="110">
        <v>0</v>
      </c>
      <c r="DB29" s="113">
        <v>0</v>
      </c>
      <c r="DC29" s="113">
        <v>0</v>
      </c>
      <c r="DD29" s="110">
        <v>0</v>
      </c>
      <c r="DE29" s="110">
        <v>0</v>
      </c>
      <c r="DF29" s="113">
        <v>0</v>
      </c>
      <c r="DG29" s="113">
        <v>0</v>
      </c>
      <c r="DH29" s="110">
        <v>0</v>
      </c>
      <c r="DI29" s="110">
        <v>0</v>
      </c>
      <c r="DJ29" s="113">
        <v>0</v>
      </c>
      <c r="DK29" s="113">
        <v>0</v>
      </c>
      <c r="DL29" s="110">
        <v>0</v>
      </c>
      <c r="DM29" s="110">
        <v>0</v>
      </c>
      <c r="DN29" s="113">
        <v>0</v>
      </c>
      <c r="DO29" s="113">
        <v>0</v>
      </c>
      <c r="DP29" s="110">
        <v>0</v>
      </c>
      <c r="DQ29" s="110">
        <v>0</v>
      </c>
      <c r="DR29" s="113">
        <v>0</v>
      </c>
      <c r="DS29" s="113">
        <v>0</v>
      </c>
      <c r="DT29" s="110">
        <v>0</v>
      </c>
      <c r="DU29" s="110">
        <v>0</v>
      </c>
    </row>
    <row r="30" spans="1:125" s="112" customFormat="1" ht="12" customHeight="1">
      <c r="A30" s="108" t="s">
        <v>537</v>
      </c>
      <c r="B30" s="109">
        <v>24000</v>
      </c>
      <c r="C30" s="108" t="s">
        <v>491</v>
      </c>
      <c r="D30" s="110">
        <f t="shared" si="0"/>
        <v>4988594</v>
      </c>
      <c r="E30" s="110">
        <f t="shared" si="1"/>
        <v>2051606</v>
      </c>
      <c r="F30" s="113">
        <v>11</v>
      </c>
      <c r="G30" s="113">
        <v>11</v>
      </c>
      <c r="H30" s="110">
        <v>3200488</v>
      </c>
      <c r="I30" s="110">
        <v>1210443</v>
      </c>
      <c r="J30" s="113">
        <v>11</v>
      </c>
      <c r="K30" s="113">
        <v>11</v>
      </c>
      <c r="L30" s="110">
        <v>1052876</v>
      </c>
      <c r="M30" s="110">
        <v>652275</v>
      </c>
      <c r="N30" s="113">
        <v>8</v>
      </c>
      <c r="O30" s="113">
        <v>8</v>
      </c>
      <c r="P30" s="110">
        <v>453551</v>
      </c>
      <c r="Q30" s="110">
        <v>154280</v>
      </c>
      <c r="R30" s="113">
        <v>4</v>
      </c>
      <c r="S30" s="113">
        <v>4</v>
      </c>
      <c r="T30" s="110">
        <v>281679</v>
      </c>
      <c r="U30" s="110">
        <v>34608</v>
      </c>
      <c r="V30" s="113">
        <v>0</v>
      </c>
      <c r="W30" s="113">
        <v>0</v>
      </c>
      <c r="X30" s="110">
        <v>0</v>
      </c>
      <c r="Y30" s="110">
        <v>0</v>
      </c>
      <c r="Z30" s="113">
        <v>0</v>
      </c>
      <c r="AA30" s="113">
        <v>0</v>
      </c>
      <c r="AB30" s="110">
        <v>0</v>
      </c>
      <c r="AC30" s="110">
        <v>0</v>
      </c>
      <c r="AD30" s="113">
        <v>0</v>
      </c>
      <c r="AE30" s="113">
        <v>0</v>
      </c>
      <c r="AF30" s="110">
        <v>0</v>
      </c>
      <c r="AG30" s="110">
        <v>0</v>
      </c>
      <c r="AH30" s="113">
        <v>0</v>
      </c>
      <c r="AI30" s="113">
        <v>0</v>
      </c>
      <c r="AJ30" s="110">
        <v>0</v>
      </c>
      <c r="AK30" s="110">
        <v>0</v>
      </c>
      <c r="AL30" s="113">
        <v>0</v>
      </c>
      <c r="AM30" s="113">
        <v>0</v>
      </c>
      <c r="AN30" s="110">
        <v>0</v>
      </c>
      <c r="AO30" s="110">
        <v>0</v>
      </c>
      <c r="AP30" s="113">
        <v>0</v>
      </c>
      <c r="AQ30" s="113">
        <v>0</v>
      </c>
      <c r="AR30" s="110">
        <v>0</v>
      </c>
      <c r="AS30" s="110">
        <v>0</v>
      </c>
      <c r="AT30" s="113">
        <v>0</v>
      </c>
      <c r="AU30" s="113">
        <v>0</v>
      </c>
      <c r="AV30" s="110">
        <v>0</v>
      </c>
      <c r="AW30" s="110">
        <v>0</v>
      </c>
      <c r="AX30" s="113">
        <v>0</v>
      </c>
      <c r="AY30" s="113">
        <v>0</v>
      </c>
      <c r="AZ30" s="110">
        <v>0</v>
      </c>
      <c r="BA30" s="110">
        <v>0</v>
      </c>
      <c r="BB30" s="113">
        <v>0</v>
      </c>
      <c r="BC30" s="113">
        <v>0</v>
      </c>
      <c r="BD30" s="110">
        <v>0</v>
      </c>
      <c r="BE30" s="110">
        <v>0</v>
      </c>
      <c r="BF30" s="113">
        <v>0</v>
      </c>
      <c r="BG30" s="113">
        <v>0</v>
      </c>
      <c r="BH30" s="110">
        <v>0</v>
      </c>
      <c r="BI30" s="110">
        <v>0</v>
      </c>
      <c r="BJ30" s="113">
        <v>0</v>
      </c>
      <c r="BK30" s="113">
        <v>0</v>
      </c>
      <c r="BL30" s="110">
        <v>0</v>
      </c>
      <c r="BM30" s="110">
        <v>0</v>
      </c>
      <c r="BN30" s="113">
        <v>0</v>
      </c>
      <c r="BO30" s="113">
        <v>0</v>
      </c>
      <c r="BP30" s="110">
        <v>0</v>
      </c>
      <c r="BQ30" s="110">
        <v>0</v>
      </c>
      <c r="BR30" s="113">
        <v>0</v>
      </c>
      <c r="BS30" s="113">
        <v>0</v>
      </c>
      <c r="BT30" s="110">
        <v>0</v>
      </c>
      <c r="BU30" s="110">
        <v>0</v>
      </c>
      <c r="BV30" s="113">
        <v>0</v>
      </c>
      <c r="BW30" s="113">
        <v>0</v>
      </c>
      <c r="BX30" s="110">
        <v>0</v>
      </c>
      <c r="BY30" s="110">
        <v>0</v>
      </c>
      <c r="BZ30" s="113">
        <v>0</v>
      </c>
      <c r="CA30" s="113">
        <v>0</v>
      </c>
      <c r="CB30" s="110">
        <v>0</v>
      </c>
      <c r="CC30" s="110">
        <v>0</v>
      </c>
      <c r="CD30" s="113">
        <v>0</v>
      </c>
      <c r="CE30" s="113">
        <v>0</v>
      </c>
      <c r="CF30" s="110">
        <v>0</v>
      </c>
      <c r="CG30" s="110">
        <v>0</v>
      </c>
      <c r="CH30" s="113">
        <v>0</v>
      </c>
      <c r="CI30" s="113">
        <v>0</v>
      </c>
      <c r="CJ30" s="110">
        <v>0</v>
      </c>
      <c r="CK30" s="110">
        <v>0</v>
      </c>
      <c r="CL30" s="113">
        <v>0</v>
      </c>
      <c r="CM30" s="113">
        <v>0</v>
      </c>
      <c r="CN30" s="110">
        <v>0</v>
      </c>
      <c r="CO30" s="110">
        <v>0</v>
      </c>
      <c r="CP30" s="113">
        <v>0</v>
      </c>
      <c r="CQ30" s="113">
        <v>0</v>
      </c>
      <c r="CR30" s="110">
        <v>0</v>
      </c>
      <c r="CS30" s="110">
        <v>0</v>
      </c>
      <c r="CT30" s="113">
        <v>0</v>
      </c>
      <c r="CU30" s="113">
        <v>0</v>
      </c>
      <c r="CV30" s="110">
        <v>0</v>
      </c>
      <c r="CW30" s="110">
        <v>0</v>
      </c>
      <c r="CX30" s="113">
        <v>0</v>
      </c>
      <c r="CY30" s="113">
        <v>0</v>
      </c>
      <c r="CZ30" s="110">
        <v>0</v>
      </c>
      <c r="DA30" s="110">
        <v>0</v>
      </c>
      <c r="DB30" s="113">
        <v>0</v>
      </c>
      <c r="DC30" s="113">
        <v>0</v>
      </c>
      <c r="DD30" s="110">
        <v>0</v>
      </c>
      <c r="DE30" s="110">
        <v>0</v>
      </c>
      <c r="DF30" s="113">
        <v>0</v>
      </c>
      <c r="DG30" s="113">
        <v>0</v>
      </c>
      <c r="DH30" s="110">
        <v>0</v>
      </c>
      <c r="DI30" s="110">
        <v>0</v>
      </c>
      <c r="DJ30" s="113">
        <v>0</v>
      </c>
      <c r="DK30" s="113">
        <v>0</v>
      </c>
      <c r="DL30" s="110">
        <v>0</v>
      </c>
      <c r="DM30" s="110">
        <v>0</v>
      </c>
      <c r="DN30" s="113">
        <v>0</v>
      </c>
      <c r="DO30" s="113">
        <v>0</v>
      </c>
      <c r="DP30" s="110">
        <v>0</v>
      </c>
      <c r="DQ30" s="110">
        <v>0</v>
      </c>
      <c r="DR30" s="113">
        <v>0</v>
      </c>
      <c r="DS30" s="113">
        <v>0</v>
      </c>
      <c r="DT30" s="110">
        <v>0</v>
      </c>
      <c r="DU30" s="110">
        <v>0</v>
      </c>
    </row>
    <row r="31" spans="1:125" s="112" customFormat="1" ht="12" customHeight="1">
      <c r="A31" s="108" t="s">
        <v>546</v>
      </c>
      <c r="B31" s="109">
        <v>25000</v>
      </c>
      <c r="C31" s="108" t="s">
        <v>393</v>
      </c>
      <c r="D31" s="110">
        <f t="shared" si="0"/>
        <v>2992552</v>
      </c>
      <c r="E31" s="110">
        <f t="shared" si="1"/>
        <v>1124644</v>
      </c>
      <c r="F31" s="113">
        <v>8</v>
      </c>
      <c r="G31" s="113">
        <v>8</v>
      </c>
      <c r="H31" s="110">
        <v>1625123</v>
      </c>
      <c r="I31" s="110">
        <v>691214</v>
      </c>
      <c r="J31" s="113">
        <v>8</v>
      </c>
      <c r="K31" s="113">
        <v>8</v>
      </c>
      <c r="L31" s="110">
        <v>1046570</v>
      </c>
      <c r="M31" s="110">
        <v>227392</v>
      </c>
      <c r="N31" s="113">
        <v>5</v>
      </c>
      <c r="O31" s="113">
        <v>5</v>
      </c>
      <c r="P31" s="110">
        <v>152171</v>
      </c>
      <c r="Q31" s="110">
        <v>119597</v>
      </c>
      <c r="R31" s="113">
        <v>4</v>
      </c>
      <c r="S31" s="113">
        <v>4</v>
      </c>
      <c r="T31" s="110">
        <v>113120</v>
      </c>
      <c r="U31" s="110">
        <v>57850</v>
      </c>
      <c r="V31" s="113">
        <v>2</v>
      </c>
      <c r="W31" s="113">
        <v>2</v>
      </c>
      <c r="X31" s="110">
        <v>55568</v>
      </c>
      <c r="Y31" s="110">
        <v>28591</v>
      </c>
      <c r="Z31" s="113">
        <v>0</v>
      </c>
      <c r="AA31" s="113">
        <v>0</v>
      </c>
      <c r="AB31" s="110">
        <v>0</v>
      </c>
      <c r="AC31" s="110">
        <v>0</v>
      </c>
      <c r="AD31" s="113">
        <v>0</v>
      </c>
      <c r="AE31" s="113">
        <v>0</v>
      </c>
      <c r="AF31" s="110">
        <v>0</v>
      </c>
      <c r="AG31" s="110">
        <v>0</v>
      </c>
      <c r="AH31" s="113">
        <v>0</v>
      </c>
      <c r="AI31" s="113">
        <v>0</v>
      </c>
      <c r="AJ31" s="110">
        <v>0</v>
      </c>
      <c r="AK31" s="110">
        <v>0</v>
      </c>
      <c r="AL31" s="113">
        <v>0</v>
      </c>
      <c r="AM31" s="113">
        <v>0</v>
      </c>
      <c r="AN31" s="110">
        <v>0</v>
      </c>
      <c r="AO31" s="110">
        <v>0</v>
      </c>
      <c r="AP31" s="113">
        <v>0</v>
      </c>
      <c r="AQ31" s="113">
        <v>0</v>
      </c>
      <c r="AR31" s="110">
        <v>0</v>
      </c>
      <c r="AS31" s="110">
        <v>0</v>
      </c>
      <c r="AT31" s="113">
        <v>0</v>
      </c>
      <c r="AU31" s="113">
        <v>0</v>
      </c>
      <c r="AV31" s="110">
        <v>0</v>
      </c>
      <c r="AW31" s="110">
        <v>0</v>
      </c>
      <c r="AX31" s="113">
        <v>0</v>
      </c>
      <c r="AY31" s="113">
        <v>0</v>
      </c>
      <c r="AZ31" s="110">
        <v>0</v>
      </c>
      <c r="BA31" s="110">
        <v>0</v>
      </c>
      <c r="BB31" s="113">
        <v>0</v>
      </c>
      <c r="BC31" s="113">
        <v>0</v>
      </c>
      <c r="BD31" s="110">
        <v>0</v>
      </c>
      <c r="BE31" s="110">
        <v>0</v>
      </c>
      <c r="BF31" s="113">
        <v>0</v>
      </c>
      <c r="BG31" s="113">
        <v>0</v>
      </c>
      <c r="BH31" s="110">
        <v>0</v>
      </c>
      <c r="BI31" s="110">
        <v>0</v>
      </c>
      <c r="BJ31" s="113">
        <v>0</v>
      </c>
      <c r="BK31" s="113">
        <v>0</v>
      </c>
      <c r="BL31" s="110">
        <v>0</v>
      </c>
      <c r="BM31" s="110">
        <v>0</v>
      </c>
      <c r="BN31" s="113">
        <v>0</v>
      </c>
      <c r="BO31" s="113">
        <v>0</v>
      </c>
      <c r="BP31" s="110">
        <v>0</v>
      </c>
      <c r="BQ31" s="110">
        <v>0</v>
      </c>
      <c r="BR31" s="113">
        <v>0</v>
      </c>
      <c r="BS31" s="113">
        <v>0</v>
      </c>
      <c r="BT31" s="110">
        <v>0</v>
      </c>
      <c r="BU31" s="110">
        <v>0</v>
      </c>
      <c r="BV31" s="113">
        <v>0</v>
      </c>
      <c r="BW31" s="113">
        <v>0</v>
      </c>
      <c r="BX31" s="110">
        <v>0</v>
      </c>
      <c r="BY31" s="110">
        <v>0</v>
      </c>
      <c r="BZ31" s="113">
        <v>0</v>
      </c>
      <c r="CA31" s="113">
        <v>0</v>
      </c>
      <c r="CB31" s="110">
        <v>0</v>
      </c>
      <c r="CC31" s="110">
        <v>0</v>
      </c>
      <c r="CD31" s="113">
        <v>0</v>
      </c>
      <c r="CE31" s="113">
        <v>0</v>
      </c>
      <c r="CF31" s="110">
        <v>0</v>
      </c>
      <c r="CG31" s="110">
        <v>0</v>
      </c>
      <c r="CH31" s="113">
        <v>0</v>
      </c>
      <c r="CI31" s="113">
        <v>0</v>
      </c>
      <c r="CJ31" s="110">
        <v>0</v>
      </c>
      <c r="CK31" s="110">
        <v>0</v>
      </c>
      <c r="CL31" s="113">
        <v>0</v>
      </c>
      <c r="CM31" s="113">
        <v>0</v>
      </c>
      <c r="CN31" s="110">
        <v>0</v>
      </c>
      <c r="CO31" s="110">
        <v>0</v>
      </c>
      <c r="CP31" s="113">
        <v>0</v>
      </c>
      <c r="CQ31" s="113">
        <v>0</v>
      </c>
      <c r="CR31" s="110">
        <v>0</v>
      </c>
      <c r="CS31" s="110">
        <v>0</v>
      </c>
      <c r="CT31" s="113">
        <v>0</v>
      </c>
      <c r="CU31" s="113">
        <v>0</v>
      </c>
      <c r="CV31" s="110">
        <v>0</v>
      </c>
      <c r="CW31" s="110">
        <v>0</v>
      </c>
      <c r="CX31" s="113">
        <v>0</v>
      </c>
      <c r="CY31" s="113">
        <v>0</v>
      </c>
      <c r="CZ31" s="110">
        <v>0</v>
      </c>
      <c r="DA31" s="110">
        <v>0</v>
      </c>
      <c r="DB31" s="113">
        <v>0</v>
      </c>
      <c r="DC31" s="113">
        <v>0</v>
      </c>
      <c r="DD31" s="110">
        <v>0</v>
      </c>
      <c r="DE31" s="110">
        <v>0</v>
      </c>
      <c r="DF31" s="113">
        <v>0</v>
      </c>
      <c r="DG31" s="113">
        <v>0</v>
      </c>
      <c r="DH31" s="110">
        <v>0</v>
      </c>
      <c r="DI31" s="110">
        <v>0</v>
      </c>
      <c r="DJ31" s="113">
        <v>0</v>
      </c>
      <c r="DK31" s="113">
        <v>0</v>
      </c>
      <c r="DL31" s="110">
        <v>0</v>
      </c>
      <c r="DM31" s="110">
        <v>0</v>
      </c>
      <c r="DN31" s="113">
        <v>0</v>
      </c>
      <c r="DO31" s="113">
        <v>0</v>
      </c>
      <c r="DP31" s="110">
        <v>0</v>
      </c>
      <c r="DQ31" s="110">
        <v>0</v>
      </c>
      <c r="DR31" s="113">
        <v>0</v>
      </c>
      <c r="DS31" s="113">
        <v>0</v>
      </c>
      <c r="DT31" s="110">
        <v>0</v>
      </c>
      <c r="DU31" s="110">
        <v>0</v>
      </c>
    </row>
    <row r="32" spans="1:125" s="112" customFormat="1" ht="12" customHeight="1">
      <c r="A32" s="108" t="s">
        <v>551</v>
      </c>
      <c r="B32" s="109">
        <v>26000</v>
      </c>
      <c r="C32" s="108" t="s">
        <v>481</v>
      </c>
      <c r="D32" s="110">
        <f t="shared" si="0"/>
        <v>4660752</v>
      </c>
      <c r="E32" s="110">
        <f t="shared" si="1"/>
        <v>1495281</v>
      </c>
      <c r="F32" s="113">
        <v>7</v>
      </c>
      <c r="G32" s="113">
        <v>7</v>
      </c>
      <c r="H32" s="110">
        <v>2111508</v>
      </c>
      <c r="I32" s="110">
        <v>817282</v>
      </c>
      <c r="J32" s="113">
        <v>7</v>
      </c>
      <c r="K32" s="113">
        <v>7</v>
      </c>
      <c r="L32" s="110">
        <v>1467907</v>
      </c>
      <c r="M32" s="110">
        <v>383743</v>
      </c>
      <c r="N32" s="113">
        <v>5</v>
      </c>
      <c r="O32" s="113">
        <v>5</v>
      </c>
      <c r="P32" s="110">
        <v>820284</v>
      </c>
      <c r="Q32" s="110">
        <v>109354</v>
      </c>
      <c r="R32" s="113">
        <v>2</v>
      </c>
      <c r="S32" s="113">
        <v>2</v>
      </c>
      <c r="T32" s="110">
        <v>126702</v>
      </c>
      <c r="U32" s="110">
        <v>78883</v>
      </c>
      <c r="V32" s="113">
        <v>2</v>
      </c>
      <c r="W32" s="113">
        <v>2</v>
      </c>
      <c r="X32" s="110">
        <v>72435</v>
      </c>
      <c r="Y32" s="110">
        <v>81123</v>
      </c>
      <c r="Z32" s="113">
        <v>1</v>
      </c>
      <c r="AA32" s="113">
        <v>1</v>
      </c>
      <c r="AB32" s="110">
        <v>61916</v>
      </c>
      <c r="AC32" s="110">
        <v>24896</v>
      </c>
      <c r="AD32" s="113">
        <v>0</v>
      </c>
      <c r="AE32" s="113">
        <v>0</v>
      </c>
      <c r="AF32" s="110">
        <v>0</v>
      </c>
      <c r="AG32" s="110">
        <v>0</v>
      </c>
      <c r="AH32" s="113">
        <v>0</v>
      </c>
      <c r="AI32" s="113">
        <v>0</v>
      </c>
      <c r="AJ32" s="110">
        <v>0</v>
      </c>
      <c r="AK32" s="110">
        <v>0</v>
      </c>
      <c r="AL32" s="113">
        <v>0</v>
      </c>
      <c r="AM32" s="113">
        <v>0</v>
      </c>
      <c r="AN32" s="110">
        <v>0</v>
      </c>
      <c r="AO32" s="110">
        <v>0</v>
      </c>
      <c r="AP32" s="113">
        <v>0</v>
      </c>
      <c r="AQ32" s="113">
        <v>0</v>
      </c>
      <c r="AR32" s="110">
        <v>0</v>
      </c>
      <c r="AS32" s="110">
        <v>0</v>
      </c>
      <c r="AT32" s="113">
        <v>0</v>
      </c>
      <c r="AU32" s="113">
        <v>0</v>
      </c>
      <c r="AV32" s="110">
        <v>0</v>
      </c>
      <c r="AW32" s="110">
        <v>0</v>
      </c>
      <c r="AX32" s="113">
        <v>0</v>
      </c>
      <c r="AY32" s="113">
        <v>0</v>
      </c>
      <c r="AZ32" s="110">
        <v>0</v>
      </c>
      <c r="BA32" s="110">
        <v>0</v>
      </c>
      <c r="BB32" s="113">
        <v>0</v>
      </c>
      <c r="BC32" s="113">
        <v>0</v>
      </c>
      <c r="BD32" s="110">
        <v>0</v>
      </c>
      <c r="BE32" s="110">
        <v>0</v>
      </c>
      <c r="BF32" s="113">
        <v>0</v>
      </c>
      <c r="BG32" s="113">
        <v>0</v>
      </c>
      <c r="BH32" s="110">
        <v>0</v>
      </c>
      <c r="BI32" s="110">
        <v>0</v>
      </c>
      <c r="BJ32" s="113">
        <v>0</v>
      </c>
      <c r="BK32" s="113">
        <v>0</v>
      </c>
      <c r="BL32" s="110">
        <v>0</v>
      </c>
      <c r="BM32" s="110">
        <v>0</v>
      </c>
      <c r="BN32" s="113">
        <v>0</v>
      </c>
      <c r="BO32" s="113">
        <v>0</v>
      </c>
      <c r="BP32" s="110">
        <v>0</v>
      </c>
      <c r="BQ32" s="110">
        <v>0</v>
      </c>
      <c r="BR32" s="113">
        <v>0</v>
      </c>
      <c r="BS32" s="113">
        <v>0</v>
      </c>
      <c r="BT32" s="110">
        <v>0</v>
      </c>
      <c r="BU32" s="110">
        <v>0</v>
      </c>
      <c r="BV32" s="113">
        <v>0</v>
      </c>
      <c r="BW32" s="113">
        <v>0</v>
      </c>
      <c r="BX32" s="110">
        <v>0</v>
      </c>
      <c r="BY32" s="110">
        <v>0</v>
      </c>
      <c r="BZ32" s="113">
        <v>0</v>
      </c>
      <c r="CA32" s="113">
        <v>0</v>
      </c>
      <c r="CB32" s="110">
        <v>0</v>
      </c>
      <c r="CC32" s="110">
        <v>0</v>
      </c>
      <c r="CD32" s="113">
        <v>0</v>
      </c>
      <c r="CE32" s="113">
        <v>0</v>
      </c>
      <c r="CF32" s="110">
        <v>0</v>
      </c>
      <c r="CG32" s="110">
        <v>0</v>
      </c>
      <c r="CH32" s="113">
        <v>0</v>
      </c>
      <c r="CI32" s="113">
        <v>0</v>
      </c>
      <c r="CJ32" s="110">
        <v>0</v>
      </c>
      <c r="CK32" s="110">
        <v>0</v>
      </c>
      <c r="CL32" s="113">
        <v>0</v>
      </c>
      <c r="CM32" s="113">
        <v>0</v>
      </c>
      <c r="CN32" s="110">
        <v>0</v>
      </c>
      <c r="CO32" s="110">
        <v>0</v>
      </c>
      <c r="CP32" s="113">
        <v>0</v>
      </c>
      <c r="CQ32" s="113">
        <v>0</v>
      </c>
      <c r="CR32" s="110">
        <v>0</v>
      </c>
      <c r="CS32" s="110">
        <v>0</v>
      </c>
      <c r="CT32" s="113">
        <v>0</v>
      </c>
      <c r="CU32" s="113">
        <v>0</v>
      </c>
      <c r="CV32" s="110">
        <v>0</v>
      </c>
      <c r="CW32" s="110">
        <v>0</v>
      </c>
      <c r="CX32" s="113">
        <v>0</v>
      </c>
      <c r="CY32" s="113">
        <v>0</v>
      </c>
      <c r="CZ32" s="110">
        <v>0</v>
      </c>
      <c r="DA32" s="110">
        <v>0</v>
      </c>
      <c r="DB32" s="113">
        <v>0</v>
      </c>
      <c r="DC32" s="113">
        <v>0</v>
      </c>
      <c r="DD32" s="110">
        <v>0</v>
      </c>
      <c r="DE32" s="110">
        <v>0</v>
      </c>
      <c r="DF32" s="113">
        <v>0</v>
      </c>
      <c r="DG32" s="113">
        <v>0</v>
      </c>
      <c r="DH32" s="110">
        <v>0</v>
      </c>
      <c r="DI32" s="110">
        <v>0</v>
      </c>
      <c r="DJ32" s="113">
        <v>0</v>
      </c>
      <c r="DK32" s="113">
        <v>0</v>
      </c>
      <c r="DL32" s="110">
        <v>0</v>
      </c>
      <c r="DM32" s="110">
        <v>0</v>
      </c>
      <c r="DN32" s="113">
        <v>0</v>
      </c>
      <c r="DO32" s="113">
        <v>0</v>
      </c>
      <c r="DP32" s="110">
        <v>0</v>
      </c>
      <c r="DQ32" s="110">
        <v>0</v>
      </c>
      <c r="DR32" s="113">
        <v>0</v>
      </c>
      <c r="DS32" s="113">
        <v>0</v>
      </c>
      <c r="DT32" s="110">
        <v>0</v>
      </c>
      <c r="DU32" s="110">
        <v>0</v>
      </c>
    </row>
    <row r="33" spans="1:125" s="112" customFormat="1" ht="12" customHeight="1">
      <c r="A33" s="108" t="s">
        <v>554</v>
      </c>
      <c r="B33" s="109">
        <v>27000</v>
      </c>
      <c r="C33" s="108" t="s">
        <v>491</v>
      </c>
      <c r="D33" s="110">
        <f t="shared" si="0"/>
        <v>19809028</v>
      </c>
      <c r="E33" s="110">
        <f t="shared" si="1"/>
        <v>815252</v>
      </c>
      <c r="F33" s="113">
        <v>11</v>
      </c>
      <c r="G33" s="113">
        <v>11</v>
      </c>
      <c r="H33" s="110">
        <v>14030436</v>
      </c>
      <c r="I33" s="110">
        <v>427075</v>
      </c>
      <c r="J33" s="113">
        <v>11</v>
      </c>
      <c r="K33" s="113">
        <v>11</v>
      </c>
      <c r="L33" s="110">
        <v>4416946</v>
      </c>
      <c r="M33" s="110">
        <v>258274</v>
      </c>
      <c r="N33" s="113">
        <v>5</v>
      </c>
      <c r="O33" s="113">
        <v>5</v>
      </c>
      <c r="P33" s="110">
        <v>1177654</v>
      </c>
      <c r="Q33" s="110">
        <v>105233</v>
      </c>
      <c r="R33" s="113">
        <v>2</v>
      </c>
      <c r="S33" s="113">
        <v>2</v>
      </c>
      <c r="T33" s="110">
        <v>113219</v>
      </c>
      <c r="U33" s="110">
        <v>9347</v>
      </c>
      <c r="V33" s="113">
        <v>1</v>
      </c>
      <c r="W33" s="113">
        <v>1</v>
      </c>
      <c r="X33" s="110">
        <v>45833</v>
      </c>
      <c r="Y33" s="110">
        <v>8159</v>
      </c>
      <c r="Z33" s="113">
        <v>1</v>
      </c>
      <c r="AA33" s="113">
        <v>1</v>
      </c>
      <c r="AB33" s="110">
        <v>24940</v>
      </c>
      <c r="AC33" s="110">
        <v>7164</v>
      </c>
      <c r="AD33" s="113">
        <v>0</v>
      </c>
      <c r="AE33" s="113">
        <v>0</v>
      </c>
      <c r="AF33" s="110">
        <v>0</v>
      </c>
      <c r="AG33" s="110">
        <v>0</v>
      </c>
      <c r="AH33" s="113">
        <v>0</v>
      </c>
      <c r="AI33" s="113">
        <v>0</v>
      </c>
      <c r="AJ33" s="110">
        <v>0</v>
      </c>
      <c r="AK33" s="110">
        <v>0</v>
      </c>
      <c r="AL33" s="113">
        <v>0</v>
      </c>
      <c r="AM33" s="113">
        <v>0</v>
      </c>
      <c r="AN33" s="110">
        <v>0</v>
      </c>
      <c r="AO33" s="110">
        <v>0</v>
      </c>
      <c r="AP33" s="113">
        <v>0</v>
      </c>
      <c r="AQ33" s="113">
        <v>0</v>
      </c>
      <c r="AR33" s="110">
        <v>0</v>
      </c>
      <c r="AS33" s="110">
        <v>0</v>
      </c>
      <c r="AT33" s="113">
        <v>0</v>
      </c>
      <c r="AU33" s="113">
        <v>0</v>
      </c>
      <c r="AV33" s="110">
        <v>0</v>
      </c>
      <c r="AW33" s="110">
        <v>0</v>
      </c>
      <c r="AX33" s="113">
        <v>0</v>
      </c>
      <c r="AY33" s="113">
        <v>0</v>
      </c>
      <c r="AZ33" s="110">
        <v>0</v>
      </c>
      <c r="BA33" s="110">
        <v>0</v>
      </c>
      <c r="BB33" s="113">
        <v>0</v>
      </c>
      <c r="BC33" s="113">
        <v>0</v>
      </c>
      <c r="BD33" s="110">
        <v>0</v>
      </c>
      <c r="BE33" s="110">
        <v>0</v>
      </c>
      <c r="BF33" s="113">
        <v>0</v>
      </c>
      <c r="BG33" s="113">
        <v>0</v>
      </c>
      <c r="BH33" s="110">
        <v>0</v>
      </c>
      <c r="BI33" s="110">
        <v>0</v>
      </c>
      <c r="BJ33" s="113">
        <v>0</v>
      </c>
      <c r="BK33" s="113">
        <v>0</v>
      </c>
      <c r="BL33" s="110">
        <v>0</v>
      </c>
      <c r="BM33" s="110">
        <v>0</v>
      </c>
      <c r="BN33" s="113">
        <v>0</v>
      </c>
      <c r="BO33" s="113">
        <v>0</v>
      </c>
      <c r="BP33" s="110">
        <v>0</v>
      </c>
      <c r="BQ33" s="110">
        <v>0</v>
      </c>
      <c r="BR33" s="113">
        <v>0</v>
      </c>
      <c r="BS33" s="113">
        <v>0</v>
      </c>
      <c r="BT33" s="110">
        <v>0</v>
      </c>
      <c r="BU33" s="110">
        <v>0</v>
      </c>
      <c r="BV33" s="113">
        <v>0</v>
      </c>
      <c r="BW33" s="113">
        <v>0</v>
      </c>
      <c r="BX33" s="110">
        <v>0</v>
      </c>
      <c r="BY33" s="110">
        <v>0</v>
      </c>
      <c r="BZ33" s="113">
        <v>0</v>
      </c>
      <c r="CA33" s="113">
        <v>0</v>
      </c>
      <c r="CB33" s="110">
        <v>0</v>
      </c>
      <c r="CC33" s="110">
        <v>0</v>
      </c>
      <c r="CD33" s="113">
        <v>0</v>
      </c>
      <c r="CE33" s="113">
        <v>0</v>
      </c>
      <c r="CF33" s="110">
        <v>0</v>
      </c>
      <c r="CG33" s="110">
        <v>0</v>
      </c>
      <c r="CH33" s="113">
        <v>0</v>
      </c>
      <c r="CI33" s="113">
        <v>0</v>
      </c>
      <c r="CJ33" s="110">
        <v>0</v>
      </c>
      <c r="CK33" s="110">
        <v>0</v>
      </c>
      <c r="CL33" s="113">
        <v>0</v>
      </c>
      <c r="CM33" s="113">
        <v>0</v>
      </c>
      <c r="CN33" s="110">
        <v>0</v>
      </c>
      <c r="CO33" s="110">
        <v>0</v>
      </c>
      <c r="CP33" s="113">
        <v>0</v>
      </c>
      <c r="CQ33" s="113">
        <v>0</v>
      </c>
      <c r="CR33" s="110">
        <v>0</v>
      </c>
      <c r="CS33" s="110">
        <v>0</v>
      </c>
      <c r="CT33" s="113">
        <v>0</v>
      </c>
      <c r="CU33" s="113">
        <v>0</v>
      </c>
      <c r="CV33" s="110">
        <v>0</v>
      </c>
      <c r="CW33" s="110">
        <v>0</v>
      </c>
      <c r="CX33" s="113">
        <v>0</v>
      </c>
      <c r="CY33" s="113">
        <v>0</v>
      </c>
      <c r="CZ33" s="110">
        <v>0</v>
      </c>
      <c r="DA33" s="110">
        <v>0</v>
      </c>
      <c r="DB33" s="113">
        <v>0</v>
      </c>
      <c r="DC33" s="113">
        <v>0</v>
      </c>
      <c r="DD33" s="110">
        <v>0</v>
      </c>
      <c r="DE33" s="110">
        <v>0</v>
      </c>
      <c r="DF33" s="113">
        <v>0</v>
      </c>
      <c r="DG33" s="113">
        <v>0</v>
      </c>
      <c r="DH33" s="110">
        <v>0</v>
      </c>
      <c r="DI33" s="110">
        <v>0</v>
      </c>
      <c r="DJ33" s="113">
        <v>0</v>
      </c>
      <c r="DK33" s="113">
        <v>0</v>
      </c>
      <c r="DL33" s="110">
        <v>0</v>
      </c>
      <c r="DM33" s="110">
        <v>0</v>
      </c>
      <c r="DN33" s="113">
        <v>0</v>
      </c>
      <c r="DO33" s="113">
        <v>0</v>
      </c>
      <c r="DP33" s="110">
        <v>0</v>
      </c>
      <c r="DQ33" s="110">
        <v>0</v>
      </c>
      <c r="DR33" s="113">
        <v>0</v>
      </c>
      <c r="DS33" s="113">
        <v>0</v>
      </c>
      <c r="DT33" s="110">
        <v>0</v>
      </c>
      <c r="DU33" s="110">
        <v>0</v>
      </c>
    </row>
    <row r="34" spans="1:125" s="112" customFormat="1" ht="12" customHeight="1">
      <c r="A34" s="108" t="s">
        <v>561</v>
      </c>
      <c r="B34" s="109">
        <v>28000</v>
      </c>
      <c r="C34" s="108" t="s">
        <v>447</v>
      </c>
      <c r="D34" s="110">
        <f t="shared" si="0"/>
        <v>8960806</v>
      </c>
      <c r="E34" s="110">
        <f t="shared" si="1"/>
        <v>691831</v>
      </c>
      <c r="F34" s="113">
        <v>15</v>
      </c>
      <c r="G34" s="113">
        <v>15</v>
      </c>
      <c r="H34" s="110">
        <v>5174186</v>
      </c>
      <c r="I34" s="110">
        <v>219244</v>
      </c>
      <c r="J34" s="113">
        <v>15</v>
      </c>
      <c r="K34" s="113">
        <v>15</v>
      </c>
      <c r="L34" s="110">
        <v>2309319</v>
      </c>
      <c r="M34" s="110">
        <v>288410</v>
      </c>
      <c r="N34" s="113">
        <v>9</v>
      </c>
      <c r="O34" s="113">
        <v>9</v>
      </c>
      <c r="P34" s="110">
        <v>1197892</v>
      </c>
      <c r="Q34" s="110">
        <v>160122</v>
      </c>
      <c r="R34" s="113">
        <v>3</v>
      </c>
      <c r="S34" s="113">
        <v>3</v>
      </c>
      <c r="T34" s="110">
        <v>169337</v>
      </c>
      <c r="U34" s="110">
        <v>24055</v>
      </c>
      <c r="V34" s="113">
        <v>1</v>
      </c>
      <c r="W34" s="113">
        <v>1</v>
      </c>
      <c r="X34" s="110">
        <v>110072</v>
      </c>
      <c r="Y34" s="110">
        <v>0</v>
      </c>
      <c r="Z34" s="113">
        <v>0</v>
      </c>
      <c r="AA34" s="113">
        <v>0</v>
      </c>
      <c r="AB34" s="110">
        <v>0</v>
      </c>
      <c r="AC34" s="110">
        <v>0</v>
      </c>
      <c r="AD34" s="113">
        <v>0</v>
      </c>
      <c r="AE34" s="113">
        <v>0</v>
      </c>
      <c r="AF34" s="110">
        <v>0</v>
      </c>
      <c r="AG34" s="110">
        <v>0</v>
      </c>
      <c r="AH34" s="113">
        <v>0</v>
      </c>
      <c r="AI34" s="113">
        <v>0</v>
      </c>
      <c r="AJ34" s="110">
        <v>0</v>
      </c>
      <c r="AK34" s="110">
        <v>0</v>
      </c>
      <c r="AL34" s="113">
        <v>0</v>
      </c>
      <c r="AM34" s="113">
        <v>0</v>
      </c>
      <c r="AN34" s="110">
        <v>0</v>
      </c>
      <c r="AO34" s="110">
        <v>0</v>
      </c>
      <c r="AP34" s="113">
        <v>0</v>
      </c>
      <c r="AQ34" s="113">
        <v>0</v>
      </c>
      <c r="AR34" s="110">
        <v>0</v>
      </c>
      <c r="AS34" s="110">
        <v>0</v>
      </c>
      <c r="AT34" s="113">
        <v>0</v>
      </c>
      <c r="AU34" s="113">
        <v>0</v>
      </c>
      <c r="AV34" s="110">
        <v>0</v>
      </c>
      <c r="AW34" s="110">
        <v>0</v>
      </c>
      <c r="AX34" s="113">
        <v>0</v>
      </c>
      <c r="AY34" s="113">
        <v>0</v>
      </c>
      <c r="AZ34" s="110">
        <v>0</v>
      </c>
      <c r="BA34" s="110">
        <v>0</v>
      </c>
      <c r="BB34" s="113">
        <v>0</v>
      </c>
      <c r="BC34" s="113">
        <v>0</v>
      </c>
      <c r="BD34" s="110">
        <v>0</v>
      </c>
      <c r="BE34" s="110">
        <v>0</v>
      </c>
      <c r="BF34" s="113">
        <v>0</v>
      </c>
      <c r="BG34" s="113">
        <v>0</v>
      </c>
      <c r="BH34" s="110">
        <v>0</v>
      </c>
      <c r="BI34" s="110">
        <v>0</v>
      </c>
      <c r="BJ34" s="113">
        <v>0</v>
      </c>
      <c r="BK34" s="113">
        <v>0</v>
      </c>
      <c r="BL34" s="110">
        <v>0</v>
      </c>
      <c r="BM34" s="110">
        <v>0</v>
      </c>
      <c r="BN34" s="113">
        <v>0</v>
      </c>
      <c r="BO34" s="113">
        <v>0</v>
      </c>
      <c r="BP34" s="110">
        <v>0</v>
      </c>
      <c r="BQ34" s="110">
        <v>0</v>
      </c>
      <c r="BR34" s="113">
        <v>0</v>
      </c>
      <c r="BS34" s="113">
        <v>0</v>
      </c>
      <c r="BT34" s="110">
        <v>0</v>
      </c>
      <c r="BU34" s="110">
        <v>0</v>
      </c>
      <c r="BV34" s="113">
        <v>0</v>
      </c>
      <c r="BW34" s="113">
        <v>0</v>
      </c>
      <c r="BX34" s="110">
        <v>0</v>
      </c>
      <c r="BY34" s="110">
        <v>0</v>
      </c>
      <c r="BZ34" s="113">
        <v>0</v>
      </c>
      <c r="CA34" s="113">
        <v>0</v>
      </c>
      <c r="CB34" s="110">
        <v>0</v>
      </c>
      <c r="CC34" s="110">
        <v>0</v>
      </c>
      <c r="CD34" s="113">
        <v>0</v>
      </c>
      <c r="CE34" s="113">
        <v>0</v>
      </c>
      <c r="CF34" s="110">
        <v>0</v>
      </c>
      <c r="CG34" s="110">
        <v>0</v>
      </c>
      <c r="CH34" s="113">
        <v>0</v>
      </c>
      <c r="CI34" s="113">
        <v>0</v>
      </c>
      <c r="CJ34" s="110">
        <v>0</v>
      </c>
      <c r="CK34" s="110">
        <v>0</v>
      </c>
      <c r="CL34" s="113">
        <v>0</v>
      </c>
      <c r="CM34" s="113">
        <v>0</v>
      </c>
      <c r="CN34" s="110">
        <v>0</v>
      </c>
      <c r="CO34" s="110">
        <v>0</v>
      </c>
      <c r="CP34" s="113">
        <v>0</v>
      </c>
      <c r="CQ34" s="113">
        <v>0</v>
      </c>
      <c r="CR34" s="110">
        <v>0</v>
      </c>
      <c r="CS34" s="110">
        <v>0</v>
      </c>
      <c r="CT34" s="113">
        <v>0</v>
      </c>
      <c r="CU34" s="113">
        <v>0</v>
      </c>
      <c r="CV34" s="110">
        <v>0</v>
      </c>
      <c r="CW34" s="110">
        <v>0</v>
      </c>
      <c r="CX34" s="113">
        <v>0</v>
      </c>
      <c r="CY34" s="113">
        <v>0</v>
      </c>
      <c r="CZ34" s="110">
        <v>0</v>
      </c>
      <c r="DA34" s="110">
        <v>0</v>
      </c>
      <c r="DB34" s="113">
        <v>0</v>
      </c>
      <c r="DC34" s="113">
        <v>0</v>
      </c>
      <c r="DD34" s="110">
        <v>0</v>
      </c>
      <c r="DE34" s="110">
        <v>0</v>
      </c>
      <c r="DF34" s="113">
        <v>0</v>
      </c>
      <c r="DG34" s="113">
        <v>0</v>
      </c>
      <c r="DH34" s="110">
        <v>0</v>
      </c>
      <c r="DI34" s="110">
        <v>0</v>
      </c>
      <c r="DJ34" s="113">
        <v>0</v>
      </c>
      <c r="DK34" s="113">
        <v>0</v>
      </c>
      <c r="DL34" s="110">
        <v>0</v>
      </c>
      <c r="DM34" s="110">
        <v>0</v>
      </c>
      <c r="DN34" s="113">
        <v>0</v>
      </c>
      <c r="DO34" s="113">
        <v>0</v>
      </c>
      <c r="DP34" s="110">
        <v>0</v>
      </c>
      <c r="DQ34" s="110">
        <v>0</v>
      </c>
      <c r="DR34" s="113">
        <v>0</v>
      </c>
      <c r="DS34" s="113">
        <v>0</v>
      </c>
      <c r="DT34" s="110">
        <v>0</v>
      </c>
      <c r="DU34" s="110">
        <v>0</v>
      </c>
    </row>
    <row r="35" spans="1:125" s="112" customFormat="1" ht="12" customHeight="1">
      <c r="A35" s="108" t="s">
        <v>569</v>
      </c>
      <c r="B35" s="109">
        <v>29000</v>
      </c>
      <c r="C35" s="108" t="s">
        <v>447</v>
      </c>
      <c r="D35" s="110">
        <f t="shared" si="0"/>
        <v>4638293</v>
      </c>
      <c r="E35" s="110">
        <f t="shared" si="1"/>
        <v>1414412</v>
      </c>
      <c r="F35" s="113">
        <v>11</v>
      </c>
      <c r="G35" s="113">
        <v>11</v>
      </c>
      <c r="H35" s="110">
        <v>1834515</v>
      </c>
      <c r="I35" s="110">
        <v>541471</v>
      </c>
      <c r="J35" s="113">
        <v>11</v>
      </c>
      <c r="K35" s="113">
        <v>11</v>
      </c>
      <c r="L35" s="110">
        <v>1448560</v>
      </c>
      <c r="M35" s="110">
        <v>294187</v>
      </c>
      <c r="N35" s="113">
        <v>8</v>
      </c>
      <c r="O35" s="113">
        <v>8</v>
      </c>
      <c r="P35" s="110">
        <v>1234688</v>
      </c>
      <c r="Q35" s="110">
        <v>288253</v>
      </c>
      <c r="R35" s="113">
        <v>5</v>
      </c>
      <c r="S35" s="113">
        <v>5</v>
      </c>
      <c r="T35" s="110">
        <v>26898</v>
      </c>
      <c r="U35" s="110">
        <v>105594</v>
      </c>
      <c r="V35" s="113">
        <v>4</v>
      </c>
      <c r="W35" s="113">
        <v>4</v>
      </c>
      <c r="X35" s="110">
        <v>41171</v>
      </c>
      <c r="Y35" s="110">
        <v>36151</v>
      </c>
      <c r="Z35" s="113">
        <v>3</v>
      </c>
      <c r="AA35" s="113">
        <v>3</v>
      </c>
      <c r="AB35" s="110">
        <v>5676</v>
      </c>
      <c r="AC35" s="110">
        <v>51743</v>
      </c>
      <c r="AD35" s="113">
        <v>3</v>
      </c>
      <c r="AE35" s="113">
        <v>3</v>
      </c>
      <c r="AF35" s="110">
        <v>4434</v>
      </c>
      <c r="AG35" s="110">
        <v>58536</v>
      </c>
      <c r="AH35" s="113">
        <v>2</v>
      </c>
      <c r="AI35" s="113">
        <v>2</v>
      </c>
      <c r="AJ35" s="110">
        <v>13990</v>
      </c>
      <c r="AK35" s="110">
        <v>38477</v>
      </c>
      <c r="AL35" s="113">
        <v>1</v>
      </c>
      <c r="AM35" s="113">
        <v>1</v>
      </c>
      <c r="AN35" s="110">
        <v>17654</v>
      </c>
      <c r="AO35" s="110">
        <v>0</v>
      </c>
      <c r="AP35" s="113">
        <v>1</v>
      </c>
      <c r="AQ35" s="113">
        <v>1</v>
      </c>
      <c r="AR35" s="110">
        <v>10707</v>
      </c>
      <c r="AS35" s="110">
        <v>0</v>
      </c>
      <c r="AT35" s="113">
        <v>0</v>
      </c>
      <c r="AU35" s="113">
        <v>0</v>
      </c>
      <c r="AV35" s="110">
        <v>0</v>
      </c>
      <c r="AW35" s="110">
        <v>0</v>
      </c>
      <c r="AX35" s="113">
        <v>0</v>
      </c>
      <c r="AY35" s="113">
        <v>0</v>
      </c>
      <c r="AZ35" s="110">
        <v>0</v>
      </c>
      <c r="BA35" s="110">
        <v>0</v>
      </c>
      <c r="BB35" s="113">
        <v>0</v>
      </c>
      <c r="BC35" s="113">
        <v>0</v>
      </c>
      <c r="BD35" s="110">
        <v>0</v>
      </c>
      <c r="BE35" s="110">
        <v>0</v>
      </c>
      <c r="BF35" s="113">
        <v>0</v>
      </c>
      <c r="BG35" s="113">
        <v>0</v>
      </c>
      <c r="BH35" s="110">
        <v>0</v>
      </c>
      <c r="BI35" s="110">
        <v>0</v>
      </c>
      <c r="BJ35" s="113">
        <v>0</v>
      </c>
      <c r="BK35" s="113">
        <v>0</v>
      </c>
      <c r="BL35" s="110">
        <v>0</v>
      </c>
      <c r="BM35" s="110">
        <v>0</v>
      </c>
      <c r="BN35" s="113">
        <v>0</v>
      </c>
      <c r="BO35" s="113">
        <v>0</v>
      </c>
      <c r="BP35" s="110">
        <v>0</v>
      </c>
      <c r="BQ35" s="110">
        <v>0</v>
      </c>
      <c r="BR35" s="113">
        <v>0</v>
      </c>
      <c r="BS35" s="113">
        <v>0</v>
      </c>
      <c r="BT35" s="110">
        <v>0</v>
      </c>
      <c r="BU35" s="110">
        <v>0</v>
      </c>
      <c r="BV35" s="113">
        <v>0</v>
      </c>
      <c r="BW35" s="113">
        <v>0</v>
      </c>
      <c r="BX35" s="110">
        <v>0</v>
      </c>
      <c r="BY35" s="110">
        <v>0</v>
      </c>
      <c r="BZ35" s="113">
        <v>0</v>
      </c>
      <c r="CA35" s="113">
        <v>0</v>
      </c>
      <c r="CB35" s="110">
        <v>0</v>
      </c>
      <c r="CC35" s="110">
        <v>0</v>
      </c>
      <c r="CD35" s="113">
        <v>0</v>
      </c>
      <c r="CE35" s="113">
        <v>0</v>
      </c>
      <c r="CF35" s="110">
        <v>0</v>
      </c>
      <c r="CG35" s="110">
        <v>0</v>
      </c>
      <c r="CH35" s="113">
        <v>0</v>
      </c>
      <c r="CI35" s="113">
        <v>0</v>
      </c>
      <c r="CJ35" s="110">
        <v>0</v>
      </c>
      <c r="CK35" s="110">
        <v>0</v>
      </c>
      <c r="CL35" s="113">
        <v>0</v>
      </c>
      <c r="CM35" s="113">
        <v>0</v>
      </c>
      <c r="CN35" s="110">
        <v>0</v>
      </c>
      <c r="CO35" s="110">
        <v>0</v>
      </c>
      <c r="CP35" s="113">
        <v>0</v>
      </c>
      <c r="CQ35" s="113">
        <v>0</v>
      </c>
      <c r="CR35" s="110">
        <v>0</v>
      </c>
      <c r="CS35" s="110">
        <v>0</v>
      </c>
      <c r="CT35" s="113">
        <v>0</v>
      </c>
      <c r="CU35" s="113">
        <v>0</v>
      </c>
      <c r="CV35" s="110">
        <v>0</v>
      </c>
      <c r="CW35" s="110">
        <v>0</v>
      </c>
      <c r="CX35" s="113">
        <v>0</v>
      </c>
      <c r="CY35" s="113">
        <v>0</v>
      </c>
      <c r="CZ35" s="110">
        <v>0</v>
      </c>
      <c r="DA35" s="110">
        <v>0</v>
      </c>
      <c r="DB35" s="113">
        <v>0</v>
      </c>
      <c r="DC35" s="113">
        <v>0</v>
      </c>
      <c r="DD35" s="110">
        <v>0</v>
      </c>
      <c r="DE35" s="110">
        <v>0</v>
      </c>
      <c r="DF35" s="113">
        <v>0</v>
      </c>
      <c r="DG35" s="113">
        <v>0</v>
      </c>
      <c r="DH35" s="110">
        <v>0</v>
      </c>
      <c r="DI35" s="110">
        <v>0</v>
      </c>
      <c r="DJ35" s="113">
        <v>0</v>
      </c>
      <c r="DK35" s="113">
        <v>0</v>
      </c>
      <c r="DL35" s="110">
        <v>0</v>
      </c>
      <c r="DM35" s="110">
        <v>0</v>
      </c>
      <c r="DN35" s="113">
        <v>0</v>
      </c>
      <c r="DO35" s="113">
        <v>0</v>
      </c>
      <c r="DP35" s="110">
        <v>0</v>
      </c>
      <c r="DQ35" s="110">
        <v>0</v>
      </c>
      <c r="DR35" s="113">
        <v>0</v>
      </c>
      <c r="DS35" s="113">
        <v>0</v>
      </c>
      <c r="DT35" s="110">
        <v>0</v>
      </c>
      <c r="DU35" s="110">
        <v>0</v>
      </c>
    </row>
    <row r="36" spans="1:125" s="112" customFormat="1" ht="12" customHeight="1">
      <c r="A36" s="108" t="s">
        <v>578</v>
      </c>
      <c r="B36" s="109">
        <v>30000</v>
      </c>
      <c r="C36" s="108" t="s">
        <v>481</v>
      </c>
      <c r="D36" s="110">
        <f t="shared" si="0"/>
        <v>3556040</v>
      </c>
      <c r="E36" s="110">
        <f t="shared" si="1"/>
        <v>3452642</v>
      </c>
      <c r="F36" s="113">
        <v>16</v>
      </c>
      <c r="G36" s="113">
        <v>16</v>
      </c>
      <c r="H36" s="110">
        <v>1887494</v>
      </c>
      <c r="I36" s="110">
        <v>2107799</v>
      </c>
      <c r="J36" s="113">
        <v>16</v>
      </c>
      <c r="K36" s="113">
        <v>16</v>
      </c>
      <c r="L36" s="110">
        <v>1069900</v>
      </c>
      <c r="M36" s="110">
        <v>729612</v>
      </c>
      <c r="N36" s="113">
        <v>7</v>
      </c>
      <c r="O36" s="113">
        <v>7</v>
      </c>
      <c r="P36" s="110">
        <v>216088</v>
      </c>
      <c r="Q36" s="110">
        <v>117202</v>
      </c>
      <c r="R36" s="113">
        <v>4</v>
      </c>
      <c r="S36" s="113">
        <v>4</v>
      </c>
      <c r="T36" s="110">
        <v>135676</v>
      </c>
      <c r="U36" s="110">
        <v>180320</v>
      </c>
      <c r="V36" s="113">
        <v>3</v>
      </c>
      <c r="W36" s="113">
        <v>3</v>
      </c>
      <c r="X36" s="110">
        <v>112538</v>
      </c>
      <c r="Y36" s="110">
        <v>291850</v>
      </c>
      <c r="Z36" s="113">
        <v>2</v>
      </c>
      <c r="AA36" s="113">
        <v>2</v>
      </c>
      <c r="AB36" s="110">
        <v>115417</v>
      </c>
      <c r="AC36" s="110">
        <v>25859</v>
      </c>
      <c r="AD36" s="113">
        <v>1</v>
      </c>
      <c r="AE36" s="113">
        <v>1</v>
      </c>
      <c r="AF36" s="110">
        <v>7363</v>
      </c>
      <c r="AG36" s="110">
        <v>0</v>
      </c>
      <c r="AH36" s="113">
        <v>1</v>
      </c>
      <c r="AI36" s="113">
        <v>1</v>
      </c>
      <c r="AJ36" s="110">
        <v>1345</v>
      </c>
      <c r="AK36" s="110">
        <v>0</v>
      </c>
      <c r="AL36" s="113">
        <v>1</v>
      </c>
      <c r="AM36" s="113">
        <v>1</v>
      </c>
      <c r="AN36" s="110">
        <v>722</v>
      </c>
      <c r="AO36" s="110">
        <v>0</v>
      </c>
      <c r="AP36" s="113">
        <v>1</v>
      </c>
      <c r="AQ36" s="113">
        <v>1</v>
      </c>
      <c r="AR36" s="110">
        <v>9497</v>
      </c>
      <c r="AS36" s="110">
        <v>0</v>
      </c>
      <c r="AT36" s="113">
        <v>0</v>
      </c>
      <c r="AU36" s="113">
        <v>0</v>
      </c>
      <c r="AV36" s="110">
        <v>0</v>
      </c>
      <c r="AW36" s="110">
        <v>0</v>
      </c>
      <c r="AX36" s="113">
        <v>0</v>
      </c>
      <c r="AY36" s="113">
        <v>0</v>
      </c>
      <c r="AZ36" s="110">
        <v>0</v>
      </c>
      <c r="BA36" s="110">
        <v>0</v>
      </c>
      <c r="BB36" s="113">
        <v>0</v>
      </c>
      <c r="BC36" s="113">
        <v>0</v>
      </c>
      <c r="BD36" s="110">
        <v>0</v>
      </c>
      <c r="BE36" s="110">
        <v>0</v>
      </c>
      <c r="BF36" s="113">
        <v>0</v>
      </c>
      <c r="BG36" s="113">
        <v>0</v>
      </c>
      <c r="BH36" s="110">
        <v>0</v>
      </c>
      <c r="BI36" s="110">
        <v>0</v>
      </c>
      <c r="BJ36" s="113">
        <v>0</v>
      </c>
      <c r="BK36" s="113">
        <v>0</v>
      </c>
      <c r="BL36" s="110">
        <v>0</v>
      </c>
      <c r="BM36" s="110">
        <v>0</v>
      </c>
      <c r="BN36" s="113">
        <v>0</v>
      </c>
      <c r="BO36" s="113">
        <v>0</v>
      </c>
      <c r="BP36" s="110">
        <v>0</v>
      </c>
      <c r="BQ36" s="110">
        <v>0</v>
      </c>
      <c r="BR36" s="113">
        <v>0</v>
      </c>
      <c r="BS36" s="113">
        <v>0</v>
      </c>
      <c r="BT36" s="110">
        <v>0</v>
      </c>
      <c r="BU36" s="110">
        <v>0</v>
      </c>
      <c r="BV36" s="113">
        <v>0</v>
      </c>
      <c r="BW36" s="113">
        <v>0</v>
      </c>
      <c r="BX36" s="110">
        <v>0</v>
      </c>
      <c r="BY36" s="110">
        <v>0</v>
      </c>
      <c r="BZ36" s="113">
        <v>0</v>
      </c>
      <c r="CA36" s="113">
        <v>0</v>
      </c>
      <c r="CB36" s="110">
        <v>0</v>
      </c>
      <c r="CC36" s="110">
        <v>0</v>
      </c>
      <c r="CD36" s="113">
        <v>0</v>
      </c>
      <c r="CE36" s="113">
        <v>0</v>
      </c>
      <c r="CF36" s="110">
        <v>0</v>
      </c>
      <c r="CG36" s="110">
        <v>0</v>
      </c>
      <c r="CH36" s="113">
        <v>0</v>
      </c>
      <c r="CI36" s="113">
        <v>0</v>
      </c>
      <c r="CJ36" s="110">
        <v>0</v>
      </c>
      <c r="CK36" s="110">
        <v>0</v>
      </c>
      <c r="CL36" s="113">
        <v>0</v>
      </c>
      <c r="CM36" s="113">
        <v>0</v>
      </c>
      <c r="CN36" s="110">
        <v>0</v>
      </c>
      <c r="CO36" s="110">
        <v>0</v>
      </c>
      <c r="CP36" s="113">
        <v>0</v>
      </c>
      <c r="CQ36" s="113">
        <v>0</v>
      </c>
      <c r="CR36" s="110">
        <v>0</v>
      </c>
      <c r="CS36" s="110">
        <v>0</v>
      </c>
      <c r="CT36" s="113">
        <v>0</v>
      </c>
      <c r="CU36" s="113">
        <v>0</v>
      </c>
      <c r="CV36" s="110">
        <v>0</v>
      </c>
      <c r="CW36" s="110">
        <v>0</v>
      </c>
      <c r="CX36" s="113">
        <v>0</v>
      </c>
      <c r="CY36" s="113">
        <v>0</v>
      </c>
      <c r="CZ36" s="110">
        <v>0</v>
      </c>
      <c r="DA36" s="110">
        <v>0</v>
      </c>
      <c r="DB36" s="113">
        <v>0</v>
      </c>
      <c r="DC36" s="113">
        <v>0</v>
      </c>
      <c r="DD36" s="110">
        <v>0</v>
      </c>
      <c r="DE36" s="110">
        <v>0</v>
      </c>
      <c r="DF36" s="113">
        <v>0</v>
      </c>
      <c r="DG36" s="113">
        <v>0</v>
      </c>
      <c r="DH36" s="110">
        <v>0</v>
      </c>
      <c r="DI36" s="110">
        <v>0</v>
      </c>
      <c r="DJ36" s="113">
        <v>0</v>
      </c>
      <c r="DK36" s="113">
        <v>0</v>
      </c>
      <c r="DL36" s="110">
        <v>0</v>
      </c>
      <c r="DM36" s="110">
        <v>0</v>
      </c>
      <c r="DN36" s="113">
        <v>0</v>
      </c>
      <c r="DO36" s="113">
        <v>0</v>
      </c>
      <c r="DP36" s="110">
        <v>0</v>
      </c>
      <c r="DQ36" s="110">
        <v>0</v>
      </c>
      <c r="DR36" s="113">
        <v>0</v>
      </c>
      <c r="DS36" s="113">
        <v>0</v>
      </c>
      <c r="DT36" s="110">
        <v>0</v>
      </c>
      <c r="DU36" s="110">
        <v>0</v>
      </c>
    </row>
    <row r="37" spans="1:125" s="112" customFormat="1" ht="12" customHeight="1">
      <c r="A37" s="108" t="s">
        <v>583</v>
      </c>
      <c r="B37" s="109">
        <v>31000</v>
      </c>
      <c r="C37" s="108" t="s">
        <v>373</v>
      </c>
      <c r="D37" s="110">
        <f t="shared" si="0"/>
        <v>1805439</v>
      </c>
      <c r="E37" s="110">
        <f t="shared" si="1"/>
        <v>1320678</v>
      </c>
      <c r="F37" s="113">
        <v>5</v>
      </c>
      <c r="G37" s="113">
        <v>5</v>
      </c>
      <c r="H37" s="110">
        <v>1156540</v>
      </c>
      <c r="I37" s="110">
        <v>651926</v>
      </c>
      <c r="J37" s="113">
        <v>5</v>
      </c>
      <c r="K37" s="113">
        <v>5</v>
      </c>
      <c r="L37" s="110">
        <v>203497</v>
      </c>
      <c r="M37" s="110">
        <v>230660</v>
      </c>
      <c r="N37" s="113">
        <v>4</v>
      </c>
      <c r="O37" s="113">
        <v>4</v>
      </c>
      <c r="P37" s="110">
        <v>59535</v>
      </c>
      <c r="Q37" s="110">
        <v>293166</v>
      </c>
      <c r="R37" s="113">
        <v>3</v>
      </c>
      <c r="S37" s="113">
        <v>3</v>
      </c>
      <c r="T37" s="110">
        <v>115615</v>
      </c>
      <c r="U37" s="110">
        <v>37899</v>
      </c>
      <c r="V37" s="113">
        <v>3</v>
      </c>
      <c r="W37" s="113">
        <v>3</v>
      </c>
      <c r="X37" s="110">
        <v>130090</v>
      </c>
      <c r="Y37" s="110">
        <v>80715</v>
      </c>
      <c r="Z37" s="113">
        <v>1</v>
      </c>
      <c r="AA37" s="113">
        <v>1</v>
      </c>
      <c r="AB37" s="110">
        <v>50624</v>
      </c>
      <c r="AC37" s="110">
        <v>26312</v>
      </c>
      <c r="AD37" s="113">
        <v>1</v>
      </c>
      <c r="AE37" s="113">
        <v>1</v>
      </c>
      <c r="AF37" s="110">
        <v>34504</v>
      </c>
      <c r="AG37" s="110">
        <v>0</v>
      </c>
      <c r="AH37" s="113">
        <v>1</v>
      </c>
      <c r="AI37" s="113">
        <v>1</v>
      </c>
      <c r="AJ37" s="110">
        <v>27507</v>
      </c>
      <c r="AK37" s="110">
        <v>0</v>
      </c>
      <c r="AL37" s="113">
        <v>1</v>
      </c>
      <c r="AM37" s="113">
        <v>1</v>
      </c>
      <c r="AN37" s="110">
        <v>27527</v>
      </c>
      <c r="AO37" s="110">
        <v>0</v>
      </c>
      <c r="AP37" s="113">
        <v>0</v>
      </c>
      <c r="AQ37" s="113">
        <v>0</v>
      </c>
      <c r="AR37" s="110">
        <v>0</v>
      </c>
      <c r="AS37" s="110">
        <v>0</v>
      </c>
      <c r="AT37" s="113">
        <v>0</v>
      </c>
      <c r="AU37" s="113">
        <v>0</v>
      </c>
      <c r="AV37" s="110">
        <v>0</v>
      </c>
      <c r="AW37" s="110">
        <v>0</v>
      </c>
      <c r="AX37" s="113">
        <v>0</v>
      </c>
      <c r="AY37" s="113">
        <v>0</v>
      </c>
      <c r="AZ37" s="110">
        <v>0</v>
      </c>
      <c r="BA37" s="110">
        <v>0</v>
      </c>
      <c r="BB37" s="113">
        <v>0</v>
      </c>
      <c r="BC37" s="113">
        <v>0</v>
      </c>
      <c r="BD37" s="110">
        <v>0</v>
      </c>
      <c r="BE37" s="110">
        <v>0</v>
      </c>
      <c r="BF37" s="113">
        <v>0</v>
      </c>
      <c r="BG37" s="113">
        <v>0</v>
      </c>
      <c r="BH37" s="110">
        <v>0</v>
      </c>
      <c r="BI37" s="110">
        <v>0</v>
      </c>
      <c r="BJ37" s="113">
        <v>0</v>
      </c>
      <c r="BK37" s="113">
        <v>0</v>
      </c>
      <c r="BL37" s="110">
        <v>0</v>
      </c>
      <c r="BM37" s="110">
        <v>0</v>
      </c>
      <c r="BN37" s="113">
        <v>0</v>
      </c>
      <c r="BO37" s="113">
        <v>0</v>
      </c>
      <c r="BP37" s="110">
        <v>0</v>
      </c>
      <c r="BQ37" s="110">
        <v>0</v>
      </c>
      <c r="BR37" s="113">
        <v>0</v>
      </c>
      <c r="BS37" s="113">
        <v>0</v>
      </c>
      <c r="BT37" s="110">
        <v>0</v>
      </c>
      <c r="BU37" s="110">
        <v>0</v>
      </c>
      <c r="BV37" s="113">
        <v>0</v>
      </c>
      <c r="BW37" s="113">
        <v>0</v>
      </c>
      <c r="BX37" s="110">
        <v>0</v>
      </c>
      <c r="BY37" s="110">
        <v>0</v>
      </c>
      <c r="BZ37" s="113">
        <v>0</v>
      </c>
      <c r="CA37" s="113">
        <v>0</v>
      </c>
      <c r="CB37" s="110">
        <v>0</v>
      </c>
      <c r="CC37" s="110">
        <v>0</v>
      </c>
      <c r="CD37" s="113">
        <v>0</v>
      </c>
      <c r="CE37" s="113">
        <v>0</v>
      </c>
      <c r="CF37" s="110">
        <v>0</v>
      </c>
      <c r="CG37" s="110">
        <v>0</v>
      </c>
      <c r="CH37" s="113">
        <v>0</v>
      </c>
      <c r="CI37" s="113">
        <v>0</v>
      </c>
      <c r="CJ37" s="110">
        <v>0</v>
      </c>
      <c r="CK37" s="110">
        <v>0</v>
      </c>
      <c r="CL37" s="113">
        <v>0</v>
      </c>
      <c r="CM37" s="113">
        <v>0</v>
      </c>
      <c r="CN37" s="110">
        <v>0</v>
      </c>
      <c r="CO37" s="110">
        <v>0</v>
      </c>
      <c r="CP37" s="113">
        <v>0</v>
      </c>
      <c r="CQ37" s="113">
        <v>0</v>
      </c>
      <c r="CR37" s="110">
        <v>0</v>
      </c>
      <c r="CS37" s="110">
        <v>0</v>
      </c>
      <c r="CT37" s="113">
        <v>0</v>
      </c>
      <c r="CU37" s="113">
        <v>0</v>
      </c>
      <c r="CV37" s="110">
        <v>0</v>
      </c>
      <c r="CW37" s="110">
        <v>0</v>
      </c>
      <c r="CX37" s="113">
        <v>0</v>
      </c>
      <c r="CY37" s="113">
        <v>0</v>
      </c>
      <c r="CZ37" s="110">
        <v>0</v>
      </c>
      <c r="DA37" s="110">
        <v>0</v>
      </c>
      <c r="DB37" s="113">
        <v>0</v>
      </c>
      <c r="DC37" s="113">
        <v>0</v>
      </c>
      <c r="DD37" s="110">
        <v>0</v>
      </c>
      <c r="DE37" s="110">
        <v>0</v>
      </c>
      <c r="DF37" s="113">
        <v>0</v>
      </c>
      <c r="DG37" s="113">
        <v>0</v>
      </c>
      <c r="DH37" s="110">
        <v>0</v>
      </c>
      <c r="DI37" s="110">
        <v>0</v>
      </c>
      <c r="DJ37" s="113">
        <v>0</v>
      </c>
      <c r="DK37" s="113">
        <v>0</v>
      </c>
      <c r="DL37" s="110">
        <v>0</v>
      </c>
      <c r="DM37" s="110">
        <v>0</v>
      </c>
      <c r="DN37" s="113">
        <v>0</v>
      </c>
      <c r="DO37" s="113">
        <v>0</v>
      </c>
      <c r="DP37" s="110">
        <v>0</v>
      </c>
      <c r="DQ37" s="110">
        <v>0</v>
      </c>
      <c r="DR37" s="113">
        <v>0</v>
      </c>
      <c r="DS37" s="113">
        <v>0</v>
      </c>
      <c r="DT37" s="110">
        <v>0</v>
      </c>
      <c r="DU37" s="110">
        <v>0</v>
      </c>
    </row>
    <row r="38" spans="1:125" s="112" customFormat="1" ht="12" customHeight="1">
      <c r="A38" s="108" t="s">
        <v>593</v>
      </c>
      <c r="B38" s="109">
        <v>32000</v>
      </c>
      <c r="C38" s="108" t="s">
        <v>594</v>
      </c>
      <c r="D38" s="110">
        <f t="shared" si="0"/>
        <v>2153904</v>
      </c>
      <c r="E38" s="110">
        <f t="shared" si="1"/>
        <v>273474</v>
      </c>
      <c r="F38" s="113">
        <v>7</v>
      </c>
      <c r="G38" s="113">
        <v>7</v>
      </c>
      <c r="H38" s="110">
        <v>1450640</v>
      </c>
      <c r="I38" s="110">
        <v>123856</v>
      </c>
      <c r="J38" s="113">
        <v>7</v>
      </c>
      <c r="K38" s="113">
        <v>7</v>
      </c>
      <c r="L38" s="110">
        <v>467438</v>
      </c>
      <c r="M38" s="110">
        <v>75126</v>
      </c>
      <c r="N38" s="113">
        <v>3</v>
      </c>
      <c r="O38" s="113">
        <v>3</v>
      </c>
      <c r="P38" s="110">
        <v>235826</v>
      </c>
      <c r="Q38" s="110">
        <v>74492</v>
      </c>
      <c r="R38" s="113">
        <v>0</v>
      </c>
      <c r="S38" s="113">
        <v>0</v>
      </c>
      <c r="T38" s="110">
        <v>0</v>
      </c>
      <c r="U38" s="110">
        <v>0</v>
      </c>
      <c r="V38" s="113">
        <v>0</v>
      </c>
      <c r="W38" s="113">
        <v>0</v>
      </c>
      <c r="X38" s="110">
        <v>0</v>
      </c>
      <c r="Y38" s="110">
        <v>0</v>
      </c>
      <c r="Z38" s="113">
        <v>0</v>
      </c>
      <c r="AA38" s="113">
        <v>0</v>
      </c>
      <c r="AB38" s="110">
        <v>0</v>
      </c>
      <c r="AC38" s="110">
        <v>0</v>
      </c>
      <c r="AD38" s="113">
        <v>0</v>
      </c>
      <c r="AE38" s="113">
        <v>0</v>
      </c>
      <c r="AF38" s="110">
        <v>0</v>
      </c>
      <c r="AG38" s="110">
        <v>0</v>
      </c>
      <c r="AH38" s="113">
        <v>0</v>
      </c>
      <c r="AI38" s="113">
        <v>0</v>
      </c>
      <c r="AJ38" s="110">
        <v>0</v>
      </c>
      <c r="AK38" s="110">
        <v>0</v>
      </c>
      <c r="AL38" s="113">
        <v>0</v>
      </c>
      <c r="AM38" s="113">
        <v>0</v>
      </c>
      <c r="AN38" s="110">
        <v>0</v>
      </c>
      <c r="AO38" s="110">
        <v>0</v>
      </c>
      <c r="AP38" s="113">
        <v>0</v>
      </c>
      <c r="AQ38" s="113">
        <v>0</v>
      </c>
      <c r="AR38" s="110">
        <v>0</v>
      </c>
      <c r="AS38" s="110">
        <v>0</v>
      </c>
      <c r="AT38" s="113">
        <v>0</v>
      </c>
      <c r="AU38" s="113">
        <v>0</v>
      </c>
      <c r="AV38" s="110">
        <v>0</v>
      </c>
      <c r="AW38" s="110">
        <v>0</v>
      </c>
      <c r="AX38" s="113">
        <v>0</v>
      </c>
      <c r="AY38" s="113">
        <v>0</v>
      </c>
      <c r="AZ38" s="110">
        <v>0</v>
      </c>
      <c r="BA38" s="110">
        <v>0</v>
      </c>
      <c r="BB38" s="113">
        <v>0</v>
      </c>
      <c r="BC38" s="113">
        <v>0</v>
      </c>
      <c r="BD38" s="110">
        <v>0</v>
      </c>
      <c r="BE38" s="110">
        <v>0</v>
      </c>
      <c r="BF38" s="113">
        <v>0</v>
      </c>
      <c r="BG38" s="113">
        <v>0</v>
      </c>
      <c r="BH38" s="110">
        <v>0</v>
      </c>
      <c r="BI38" s="110">
        <v>0</v>
      </c>
      <c r="BJ38" s="113">
        <v>0</v>
      </c>
      <c r="BK38" s="113">
        <v>0</v>
      </c>
      <c r="BL38" s="110">
        <v>0</v>
      </c>
      <c r="BM38" s="110">
        <v>0</v>
      </c>
      <c r="BN38" s="113">
        <v>0</v>
      </c>
      <c r="BO38" s="113">
        <v>0</v>
      </c>
      <c r="BP38" s="110">
        <v>0</v>
      </c>
      <c r="BQ38" s="110">
        <v>0</v>
      </c>
      <c r="BR38" s="113">
        <v>0</v>
      </c>
      <c r="BS38" s="113">
        <v>0</v>
      </c>
      <c r="BT38" s="110">
        <v>0</v>
      </c>
      <c r="BU38" s="110">
        <v>0</v>
      </c>
      <c r="BV38" s="113">
        <v>0</v>
      </c>
      <c r="BW38" s="113">
        <v>0</v>
      </c>
      <c r="BX38" s="110">
        <v>0</v>
      </c>
      <c r="BY38" s="110">
        <v>0</v>
      </c>
      <c r="BZ38" s="113">
        <v>0</v>
      </c>
      <c r="CA38" s="113">
        <v>0</v>
      </c>
      <c r="CB38" s="110">
        <v>0</v>
      </c>
      <c r="CC38" s="110">
        <v>0</v>
      </c>
      <c r="CD38" s="113">
        <v>0</v>
      </c>
      <c r="CE38" s="113">
        <v>0</v>
      </c>
      <c r="CF38" s="110">
        <v>0</v>
      </c>
      <c r="CG38" s="110">
        <v>0</v>
      </c>
      <c r="CH38" s="113">
        <v>0</v>
      </c>
      <c r="CI38" s="113">
        <v>0</v>
      </c>
      <c r="CJ38" s="110">
        <v>0</v>
      </c>
      <c r="CK38" s="110">
        <v>0</v>
      </c>
      <c r="CL38" s="113">
        <v>0</v>
      </c>
      <c r="CM38" s="113">
        <v>0</v>
      </c>
      <c r="CN38" s="110">
        <v>0</v>
      </c>
      <c r="CO38" s="110">
        <v>0</v>
      </c>
      <c r="CP38" s="113">
        <v>0</v>
      </c>
      <c r="CQ38" s="113">
        <v>0</v>
      </c>
      <c r="CR38" s="110">
        <v>0</v>
      </c>
      <c r="CS38" s="110">
        <v>0</v>
      </c>
      <c r="CT38" s="113">
        <v>0</v>
      </c>
      <c r="CU38" s="113">
        <v>0</v>
      </c>
      <c r="CV38" s="110">
        <v>0</v>
      </c>
      <c r="CW38" s="110">
        <v>0</v>
      </c>
      <c r="CX38" s="113">
        <v>0</v>
      </c>
      <c r="CY38" s="113">
        <v>0</v>
      </c>
      <c r="CZ38" s="110">
        <v>0</v>
      </c>
      <c r="DA38" s="110">
        <v>0</v>
      </c>
      <c r="DB38" s="113">
        <v>0</v>
      </c>
      <c r="DC38" s="113">
        <v>0</v>
      </c>
      <c r="DD38" s="110">
        <v>0</v>
      </c>
      <c r="DE38" s="110">
        <v>0</v>
      </c>
      <c r="DF38" s="113">
        <v>0</v>
      </c>
      <c r="DG38" s="113">
        <v>0</v>
      </c>
      <c r="DH38" s="110">
        <v>0</v>
      </c>
      <c r="DI38" s="110">
        <v>0</v>
      </c>
      <c r="DJ38" s="113">
        <v>0</v>
      </c>
      <c r="DK38" s="113">
        <v>0</v>
      </c>
      <c r="DL38" s="110">
        <v>0</v>
      </c>
      <c r="DM38" s="110">
        <v>0</v>
      </c>
      <c r="DN38" s="113">
        <v>0</v>
      </c>
      <c r="DO38" s="113">
        <v>0</v>
      </c>
      <c r="DP38" s="110">
        <v>0</v>
      </c>
      <c r="DQ38" s="110">
        <v>0</v>
      </c>
      <c r="DR38" s="113">
        <v>0</v>
      </c>
      <c r="DS38" s="113">
        <v>0</v>
      </c>
      <c r="DT38" s="110">
        <v>0</v>
      </c>
      <c r="DU38" s="110">
        <v>0</v>
      </c>
    </row>
    <row r="39" spans="1:125" s="112" customFormat="1" ht="12" customHeight="1">
      <c r="A39" s="108" t="s">
        <v>601</v>
      </c>
      <c r="B39" s="109">
        <v>33000</v>
      </c>
      <c r="C39" s="108" t="s">
        <v>382</v>
      </c>
      <c r="D39" s="110">
        <f t="shared" si="0"/>
        <v>3377781</v>
      </c>
      <c r="E39" s="110">
        <f t="shared" si="1"/>
        <v>1741690</v>
      </c>
      <c r="F39" s="113">
        <v>15</v>
      </c>
      <c r="G39" s="113">
        <v>15</v>
      </c>
      <c r="H39" s="110">
        <v>2483642</v>
      </c>
      <c r="I39" s="110">
        <v>1106732</v>
      </c>
      <c r="J39" s="113">
        <v>15</v>
      </c>
      <c r="K39" s="113">
        <v>15</v>
      </c>
      <c r="L39" s="110">
        <v>629941</v>
      </c>
      <c r="M39" s="110">
        <v>464809</v>
      </c>
      <c r="N39" s="113">
        <v>7</v>
      </c>
      <c r="O39" s="113">
        <v>7</v>
      </c>
      <c r="P39" s="110">
        <v>144260</v>
      </c>
      <c r="Q39" s="110">
        <v>119872</v>
      </c>
      <c r="R39" s="113">
        <v>3</v>
      </c>
      <c r="S39" s="113">
        <v>3</v>
      </c>
      <c r="T39" s="110">
        <v>44634</v>
      </c>
      <c r="U39" s="110">
        <v>24673</v>
      </c>
      <c r="V39" s="113">
        <v>3</v>
      </c>
      <c r="W39" s="113">
        <v>3</v>
      </c>
      <c r="X39" s="110">
        <v>75304</v>
      </c>
      <c r="Y39" s="110">
        <v>25604</v>
      </c>
      <c r="Z39" s="113">
        <v>0</v>
      </c>
      <c r="AA39" s="113">
        <v>0</v>
      </c>
      <c r="AB39" s="110">
        <v>0</v>
      </c>
      <c r="AC39" s="110">
        <v>0</v>
      </c>
      <c r="AD39" s="113">
        <v>0</v>
      </c>
      <c r="AE39" s="113">
        <v>0</v>
      </c>
      <c r="AF39" s="110">
        <v>0</v>
      </c>
      <c r="AG39" s="110">
        <v>0</v>
      </c>
      <c r="AH39" s="113">
        <v>0</v>
      </c>
      <c r="AI39" s="113">
        <v>0</v>
      </c>
      <c r="AJ39" s="110">
        <v>0</v>
      </c>
      <c r="AK39" s="110">
        <v>0</v>
      </c>
      <c r="AL39" s="113">
        <v>0</v>
      </c>
      <c r="AM39" s="113">
        <v>0</v>
      </c>
      <c r="AN39" s="110">
        <v>0</v>
      </c>
      <c r="AO39" s="110">
        <v>0</v>
      </c>
      <c r="AP39" s="113">
        <v>0</v>
      </c>
      <c r="AQ39" s="113">
        <v>0</v>
      </c>
      <c r="AR39" s="110">
        <v>0</v>
      </c>
      <c r="AS39" s="110">
        <v>0</v>
      </c>
      <c r="AT39" s="113">
        <v>0</v>
      </c>
      <c r="AU39" s="113">
        <v>0</v>
      </c>
      <c r="AV39" s="110">
        <v>0</v>
      </c>
      <c r="AW39" s="110">
        <v>0</v>
      </c>
      <c r="AX39" s="113">
        <v>0</v>
      </c>
      <c r="AY39" s="113">
        <v>0</v>
      </c>
      <c r="AZ39" s="110">
        <v>0</v>
      </c>
      <c r="BA39" s="110">
        <v>0</v>
      </c>
      <c r="BB39" s="113">
        <v>0</v>
      </c>
      <c r="BC39" s="113">
        <v>0</v>
      </c>
      <c r="BD39" s="110">
        <v>0</v>
      </c>
      <c r="BE39" s="110">
        <v>0</v>
      </c>
      <c r="BF39" s="113">
        <v>0</v>
      </c>
      <c r="BG39" s="113">
        <v>0</v>
      </c>
      <c r="BH39" s="110">
        <v>0</v>
      </c>
      <c r="BI39" s="110">
        <v>0</v>
      </c>
      <c r="BJ39" s="113">
        <v>0</v>
      </c>
      <c r="BK39" s="113">
        <v>0</v>
      </c>
      <c r="BL39" s="110">
        <v>0</v>
      </c>
      <c r="BM39" s="110">
        <v>0</v>
      </c>
      <c r="BN39" s="113">
        <v>0</v>
      </c>
      <c r="BO39" s="113">
        <v>0</v>
      </c>
      <c r="BP39" s="110">
        <v>0</v>
      </c>
      <c r="BQ39" s="110">
        <v>0</v>
      </c>
      <c r="BR39" s="113">
        <v>0</v>
      </c>
      <c r="BS39" s="113">
        <v>0</v>
      </c>
      <c r="BT39" s="110">
        <v>0</v>
      </c>
      <c r="BU39" s="110">
        <v>0</v>
      </c>
      <c r="BV39" s="113">
        <v>0</v>
      </c>
      <c r="BW39" s="113">
        <v>0</v>
      </c>
      <c r="BX39" s="110">
        <v>0</v>
      </c>
      <c r="BY39" s="110">
        <v>0</v>
      </c>
      <c r="BZ39" s="113">
        <v>0</v>
      </c>
      <c r="CA39" s="113">
        <v>0</v>
      </c>
      <c r="CB39" s="110">
        <v>0</v>
      </c>
      <c r="CC39" s="110">
        <v>0</v>
      </c>
      <c r="CD39" s="113">
        <v>0</v>
      </c>
      <c r="CE39" s="113">
        <v>0</v>
      </c>
      <c r="CF39" s="110">
        <v>0</v>
      </c>
      <c r="CG39" s="110">
        <v>0</v>
      </c>
      <c r="CH39" s="113">
        <v>0</v>
      </c>
      <c r="CI39" s="113">
        <v>0</v>
      </c>
      <c r="CJ39" s="110">
        <v>0</v>
      </c>
      <c r="CK39" s="110">
        <v>0</v>
      </c>
      <c r="CL39" s="113">
        <v>0</v>
      </c>
      <c r="CM39" s="113">
        <v>0</v>
      </c>
      <c r="CN39" s="110">
        <v>0</v>
      </c>
      <c r="CO39" s="110">
        <v>0</v>
      </c>
      <c r="CP39" s="113">
        <v>0</v>
      </c>
      <c r="CQ39" s="113">
        <v>0</v>
      </c>
      <c r="CR39" s="110">
        <v>0</v>
      </c>
      <c r="CS39" s="110">
        <v>0</v>
      </c>
      <c r="CT39" s="113">
        <v>0</v>
      </c>
      <c r="CU39" s="113">
        <v>0</v>
      </c>
      <c r="CV39" s="110">
        <v>0</v>
      </c>
      <c r="CW39" s="110">
        <v>0</v>
      </c>
      <c r="CX39" s="113">
        <v>0</v>
      </c>
      <c r="CY39" s="113">
        <v>0</v>
      </c>
      <c r="CZ39" s="110">
        <v>0</v>
      </c>
      <c r="DA39" s="110">
        <v>0</v>
      </c>
      <c r="DB39" s="113">
        <v>0</v>
      </c>
      <c r="DC39" s="113">
        <v>0</v>
      </c>
      <c r="DD39" s="110">
        <v>0</v>
      </c>
      <c r="DE39" s="110">
        <v>0</v>
      </c>
      <c r="DF39" s="113">
        <v>0</v>
      </c>
      <c r="DG39" s="113">
        <v>0</v>
      </c>
      <c r="DH39" s="110">
        <v>0</v>
      </c>
      <c r="DI39" s="110">
        <v>0</v>
      </c>
      <c r="DJ39" s="113">
        <v>0</v>
      </c>
      <c r="DK39" s="113">
        <v>0</v>
      </c>
      <c r="DL39" s="110">
        <v>0</v>
      </c>
      <c r="DM39" s="110">
        <v>0</v>
      </c>
      <c r="DN39" s="113">
        <v>0</v>
      </c>
      <c r="DO39" s="113">
        <v>0</v>
      </c>
      <c r="DP39" s="110">
        <v>0</v>
      </c>
      <c r="DQ39" s="110">
        <v>0</v>
      </c>
      <c r="DR39" s="113">
        <v>0</v>
      </c>
      <c r="DS39" s="113">
        <v>0</v>
      </c>
      <c r="DT39" s="110">
        <v>0</v>
      </c>
      <c r="DU39" s="110">
        <v>0</v>
      </c>
    </row>
    <row r="40" spans="1:125" s="112" customFormat="1" ht="12" customHeight="1">
      <c r="A40" s="108" t="s">
        <v>605</v>
      </c>
      <c r="B40" s="109">
        <v>34000</v>
      </c>
      <c r="C40" s="108" t="s">
        <v>606</v>
      </c>
      <c r="D40" s="110">
        <f t="shared" si="0"/>
        <v>3785226</v>
      </c>
      <c r="E40" s="110">
        <f t="shared" si="1"/>
        <v>1139718</v>
      </c>
      <c r="F40" s="113">
        <v>6</v>
      </c>
      <c r="G40" s="113">
        <v>6</v>
      </c>
      <c r="H40" s="110">
        <v>2565663</v>
      </c>
      <c r="I40" s="110">
        <v>612756</v>
      </c>
      <c r="J40" s="113">
        <v>6</v>
      </c>
      <c r="K40" s="113">
        <v>6</v>
      </c>
      <c r="L40" s="110">
        <v>758945</v>
      </c>
      <c r="M40" s="110">
        <v>144510</v>
      </c>
      <c r="N40" s="113">
        <v>3</v>
      </c>
      <c r="O40" s="113">
        <v>3</v>
      </c>
      <c r="P40" s="110">
        <v>345559</v>
      </c>
      <c r="Q40" s="110">
        <v>91562</v>
      </c>
      <c r="R40" s="113">
        <v>1</v>
      </c>
      <c r="S40" s="113">
        <v>1</v>
      </c>
      <c r="T40" s="110">
        <v>115059</v>
      </c>
      <c r="U40" s="110">
        <v>12802</v>
      </c>
      <c r="V40" s="113">
        <v>1</v>
      </c>
      <c r="W40" s="113">
        <v>1</v>
      </c>
      <c r="X40" s="110">
        <v>0</v>
      </c>
      <c r="Y40" s="110">
        <v>278088</v>
      </c>
      <c r="Z40" s="113">
        <v>0</v>
      </c>
      <c r="AA40" s="113">
        <v>0</v>
      </c>
      <c r="AB40" s="110">
        <v>0</v>
      </c>
      <c r="AC40" s="110">
        <v>0</v>
      </c>
      <c r="AD40" s="113">
        <v>0</v>
      </c>
      <c r="AE40" s="113">
        <v>0</v>
      </c>
      <c r="AF40" s="110">
        <v>0</v>
      </c>
      <c r="AG40" s="110">
        <v>0</v>
      </c>
      <c r="AH40" s="113">
        <v>0</v>
      </c>
      <c r="AI40" s="113">
        <v>0</v>
      </c>
      <c r="AJ40" s="110">
        <v>0</v>
      </c>
      <c r="AK40" s="110">
        <v>0</v>
      </c>
      <c r="AL40" s="113">
        <v>0</v>
      </c>
      <c r="AM40" s="113">
        <v>0</v>
      </c>
      <c r="AN40" s="110">
        <v>0</v>
      </c>
      <c r="AO40" s="110">
        <v>0</v>
      </c>
      <c r="AP40" s="113">
        <v>0</v>
      </c>
      <c r="AQ40" s="113">
        <v>0</v>
      </c>
      <c r="AR40" s="110">
        <v>0</v>
      </c>
      <c r="AS40" s="110">
        <v>0</v>
      </c>
      <c r="AT40" s="113">
        <v>0</v>
      </c>
      <c r="AU40" s="113">
        <v>0</v>
      </c>
      <c r="AV40" s="110">
        <v>0</v>
      </c>
      <c r="AW40" s="110">
        <v>0</v>
      </c>
      <c r="AX40" s="113">
        <v>0</v>
      </c>
      <c r="AY40" s="113">
        <v>0</v>
      </c>
      <c r="AZ40" s="110">
        <v>0</v>
      </c>
      <c r="BA40" s="110">
        <v>0</v>
      </c>
      <c r="BB40" s="113">
        <v>0</v>
      </c>
      <c r="BC40" s="113">
        <v>0</v>
      </c>
      <c r="BD40" s="110">
        <v>0</v>
      </c>
      <c r="BE40" s="110">
        <v>0</v>
      </c>
      <c r="BF40" s="113">
        <v>0</v>
      </c>
      <c r="BG40" s="113">
        <v>0</v>
      </c>
      <c r="BH40" s="110">
        <v>0</v>
      </c>
      <c r="BI40" s="110">
        <v>0</v>
      </c>
      <c r="BJ40" s="113">
        <v>0</v>
      </c>
      <c r="BK40" s="113">
        <v>0</v>
      </c>
      <c r="BL40" s="110">
        <v>0</v>
      </c>
      <c r="BM40" s="110">
        <v>0</v>
      </c>
      <c r="BN40" s="113">
        <v>0</v>
      </c>
      <c r="BO40" s="113">
        <v>0</v>
      </c>
      <c r="BP40" s="110">
        <v>0</v>
      </c>
      <c r="BQ40" s="110">
        <v>0</v>
      </c>
      <c r="BR40" s="113">
        <v>0</v>
      </c>
      <c r="BS40" s="113">
        <v>0</v>
      </c>
      <c r="BT40" s="110">
        <v>0</v>
      </c>
      <c r="BU40" s="110">
        <v>0</v>
      </c>
      <c r="BV40" s="113">
        <v>0</v>
      </c>
      <c r="BW40" s="113">
        <v>0</v>
      </c>
      <c r="BX40" s="110">
        <v>0</v>
      </c>
      <c r="BY40" s="110">
        <v>0</v>
      </c>
      <c r="BZ40" s="113">
        <v>0</v>
      </c>
      <c r="CA40" s="113">
        <v>0</v>
      </c>
      <c r="CB40" s="110">
        <v>0</v>
      </c>
      <c r="CC40" s="110">
        <v>0</v>
      </c>
      <c r="CD40" s="113">
        <v>0</v>
      </c>
      <c r="CE40" s="113">
        <v>0</v>
      </c>
      <c r="CF40" s="110">
        <v>0</v>
      </c>
      <c r="CG40" s="110">
        <v>0</v>
      </c>
      <c r="CH40" s="113">
        <v>0</v>
      </c>
      <c r="CI40" s="113">
        <v>0</v>
      </c>
      <c r="CJ40" s="110">
        <v>0</v>
      </c>
      <c r="CK40" s="110">
        <v>0</v>
      </c>
      <c r="CL40" s="113">
        <v>0</v>
      </c>
      <c r="CM40" s="113">
        <v>0</v>
      </c>
      <c r="CN40" s="110">
        <v>0</v>
      </c>
      <c r="CO40" s="110">
        <v>0</v>
      </c>
      <c r="CP40" s="113">
        <v>0</v>
      </c>
      <c r="CQ40" s="113">
        <v>0</v>
      </c>
      <c r="CR40" s="110">
        <v>0</v>
      </c>
      <c r="CS40" s="110">
        <v>0</v>
      </c>
      <c r="CT40" s="113">
        <v>0</v>
      </c>
      <c r="CU40" s="113">
        <v>0</v>
      </c>
      <c r="CV40" s="110">
        <v>0</v>
      </c>
      <c r="CW40" s="110">
        <v>0</v>
      </c>
      <c r="CX40" s="113">
        <v>0</v>
      </c>
      <c r="CY40" s="113">
        <v>0</v>
      </c>
      <c r="CZ40" s="110">
        <v>0</v>
      </c>
      <c r="DA40" s="110">
        <v>0</v>
      </c>
      <c r="DB40" s="113">
        <v>0</v>
      </c>
      <c r="DC40" s="113">
        <v>0</v>
      </c>
      <c r="DD40" s="110">
        <v>0</v>
      </c>
      <c r="DE40" s="110">
        <v>0</v>
      </c>
      <c r="DF40" s="113">
        <v>0</v>
      </c>
      <c r="DG40" s="113">
        <v>0</v>
      </c>
      <c r="DH40" s="110">
        <v>0</v>
      </c>
      <c r="DI40" s="110">
        <v>0</v>
      </c>
      <c r="DJ40" s="113">
        <v>0</v>
      </c>
      <c r="DK40" s="113">
        <v>0</v>
      </c>
      <c r="DL40" s="110">
        <v>0</v>
      </c>
      <c r="DM40" s="110">
        <v>0</v>
      </c>
      <c r="DN40" s="113">
        <v>0</v>
      </c>
      <c r="DO40" s="113">
        <v>0</v>
      </c>
      <c r="DP40" s="110">
        <v>0</v>
      </c>
      <c r="DQ40" s="110">
        <v>0</v>
      </c>
      <c r="DR40" s="113">
        <v>0</v>
      </c>
      <c r="DS40" s="113">
        <v>0</v>
      </c>
      <c r="DT40" s="110">
        <v>0</v>
      </c>
      <c r="DU40" s="110">
        <v>0</v>
      </c>
    </row>
    <row r="41" spans="1:125" s="112" customFormat="1" ht="12" customHeight="1">
      <c r="A41" s="108" t="s">
        <v>613</v>
      </c>
      <c r="B41" s="109">
        <v>35000</v>
      </c>
      <c r="C41" s="108" t="s">
        <v>373</v>
      </c>
      <c r="D41" s="110">
        <f t="shared" si="0"/>
        <v>2245669</v>
      </c>
      <c r="E41" s="110">
        <f t="shared" si="1"/>
        <v>654502</v>
      </c>
      <c r="F41" s="113">
        <v>8</v>
      </c>
      <c r="G41" s="113">
        <v>8</v>
      </c>
      <c r="H41" s="110">
        <v>936180</v>
      </c>
      <c r="I41" s="110">
        <v>466058</v>
      </c>
      <c r="J41" s="113">
        <v>8</v>
      </c>
      <c r="K41" s="113">
        <v>8</v>
      </c>
      <c r="L41" s="110">
        <v>639125</v>
      </c>
      <c r="M41" s="110">
        <v>127280</v>
      </c>
      <c r="N41" s="113">
        <v>4</v>
      </c>
      <c r="O41" s="113">
        <v>4</v>
      </c>
      <c r="P41" s="110">
        <v>561628</v>
      </c>
      <c r="Q41" s="110">
        <v>10234</v>
      </c>
      <c r="R41" s="113">
        <v>1</v>
      </c>
      <c r="S41" s="113">
        <v>1</v>
      </c>
      <c r="T41" s="110">
        <v>54653</v>
      </c>
      <c r="U41" s="110">
        <v>27437</v>
      </c>
      <c r="V41" s="113">
        <v>1</v>
      </c>
      <c r="W41" s="113">
        <v>1</v>
      </c>
      <c r="X41" s="110">
        <v>54083</v>
      </c>
      <c r="Y41" s="110">
        <v>23493</v>
      </c>
      <c r="Z41" s="113">
        <v>0</v>
      </c>
      <c r="AA41" s="113">
        <v>0</v>
      </c>
      <c r="AB41" s="110">
        <v>0</v>
      </c>
      <c r="AC41" s="110">
        <v>0</v>
      </c>
      <c r="AD41" s="113">
        <v>0</v>
      </c>
      <c r="AE41" s="113">
        <v>0</v>
      </c>
      <c r="AF41" s="110">
        <v>0</v>
      </c>
      <c r="AG41" s="110">
        <v>0</v>
      </c>
      <c r="AH41" s="113">
        <v>0</v>
      </c>
      <c r="AI41" s="113">
        <v>0</v>
      </c>
      <c r="AJ41" s="110">
        <v>0</v>
      </c>
      <c r="AK41" s="110">
        <v>0</v>
      </c>
      <c r="AL41" s="113">
        <v>0</v>
      </c>
      <c r="AM41" s="113">
        <v>0</v>
      </c>
      <c r="AN41" s="110">
        <v>0</v>
      </c>
      <c r="AO41" s="110">
        <v>0</v>
      </c>
      <c r="AP41" s="113">
        <v>0</v>
      </c>
      <c r="AQ41" s="113">
        <v>0</v>
      </c>
      <c r="AR41" s="110">
        <v>0</v>
      </c>
      <c r="AS41" s="110">
        <v>0</v>
      </c>
      <c r="AT41" s="113">
        <v>0</v>
      </c>
      <c r="AU41" s="113">
        <v>0</v>
      </c>
      <c r="AV41" s="110">
        <v>0</v>
      </c>
      <c r="AW41" s="110">
        <v>0</v>
      </c>
      <c r="AX41" s="113">
        <v>0</v>
      </c>
      <c r="AY41" s="113">
        <v>0</v>
      </c>
      <c r="AZ41" s="110">
        <v>0</v>
      </c>
      <c r="BA41" s="110">
        <v>0</v>
      </c>
      <c r="BB41" s="113">
        <v>0</v>
      </c>
      <c r="BC41" s="113">
        <v>0</v>
      </c>
      <c r="BD41" s="110">
        <v>0</v>
      </c>
      <c r="BE41" s="110">
        <v>0</v>
      </c>
      <c r="BF41" s="113">
        <v>0</v>
      </c>
      <c r="BG41" s="113">
        <v>0</v>
      </c>
      <c r="BH41" s="110">
        <v>0</v>
      </c>
      <c r="BI41" s="110">
        <v>0</v>
      </c>
      <c r="BJ41" s="113">
        <v>0</v>
      </c>
      <c r="BK41" s="113">
        <v>0</v>
      </c>
      <c r="BL41" s="110">
        <v>0</v>
      </c>
      <c r="BM41" s="110">
        <v>0</v>
      </c>
      <c r="BN41" s="113">
        <v>0</v>
      </c>
      <c r="BO41" s="113">
        <v>0</v>
      </c>
      <c r="BP41" s="110">
        <v>0</v>
      </c>
      <c r="BQ41" s="110">
        <v>0</v>
      </c>
      <c r="BR41" s="113">
        <v>0</v>
      </c>
      <c r="BS41" s="113">
        <v>0</v>
      </c>
      <c r="BT41" s="110">
        <v>0</v>
      </c>
      <c r="BU41" s="110">
        <v>0</v>
      </c>
      <c r="BV41" s="113">
        <v>0</v>
      </c>
      <c r="BW41" s="113">
        <v>0</v>
      </c>
      <c r="BX41" s="110">
        <v>0</v>
      </c>
      <c r="BY41" s="110">
        <v>0</v>
      </c>
      <c r="BZ41" s="113">
        <v>0</v>
      </c>
      <c r="CA41" s="113">
        <v>0</v>
      </c>
      <c r="CB41" s="110">
        <v>0</v>
      </c>
      <c r="CC41" s="110">
        <v>0</v>
      </c>
      <c r="CD41" s="113">
        <v>0</v>
      </c>
      <c r="CE41" s="113">
        <v>0</v>
      </c>
      <c r="CF41" s="110">
        <v>0</v>
      </c>
      <c r="CG41" s="110">
        <v>0</v>
      </c>
      <c r="CH41" s="113">
        <v>0</v>
      </c>
      <c r="CI41" s="113">
        <v>0</v>
      </c>
      <c r="CJ41" s="110">
        <v>0</v>
      </c>
      <c r="CK41" s="110">
        <v>0</v>
      </c>
      <c r="CL41" s="113">
        <v>0</v>
      </c>
      <c r="CM41" s="113">
        <v>0</v>
      </c>
      <c r="CN41" s="110">
        <v>0</v>
      </c>
      <c r="CO41" s="110">
        <v>0</v>
      </c>
      <c r="CP41" s="113">
        <v>0</v>
      </c>
      <c r="CQ41" s="113">
        <v>0</v>
      </c>
      <c r="CR41" s="110">
        <v>0</v>
      </c>
      <c r="CS41" s="110">
        <v>0</v>
      </c>
      <c r="CT41" s="113">
        <v>0</v>
      </c>
      <c r="CU41" s="113">
        <v>0</v>
      </c>
      <c r="CV41" s="110">
        <v>0</v>
      </c>
      <c r="CW41" s="110">
        <v>0</v>
      </c>
      <c r="CX41" s="113">
        <v>0</v>
      </c>
      <c r="CY41" s="113">
        <v>0</v>
      </c>
      <c r="CZ41" s="110">
        <v>0</v>
      </c>
      <c r="DA41" s="110">
        <v>0</v>
      </c>
      <c r="DB41" s="113">
        <v>0</v>
      </c>
      <c r="DC41" s="113">
        <v>0</v>
      </c>
      <c r="DD41" s="110">
        <v>0</v>
      </c>
      <c r="DE41" s="110">
        <v>0</v>
      </c>
      <c r="DF41" s="113">
        <v>0</v>
      </c>
      <c r="DG41" s="113">
        <v>0</v>
      </c>
      <c r="DH41" s="110">
        <v>0</v>
      </c>
      <c r="DI41" s="110">
        <v>0</v>
      </c>
      <c r="DJ41" s="113">
        <v>0</v>
      </c>
      <c r="DK41" s="113">
        <v>0</v>
      </c>
      <c r="DL41" s="110">
        <v>0</v>
      </c>
      <c r="DM41" s="110">
        <v>0</v>
      </c>
      <c r="DN41" s="113">
        <v>0</v>
      </c>
      <c r="DO41" s="113">
        <v>0</v>
      </c>
      <c r="DP41" s="110">
        <v>0</v>
      </c>
      <c r="DQ41" s="110">
        <v>0</v>
      </c>
      <c r="DR41" s="113">
        <v>0</v>
      </c>
      <c r="DS41" s="113">
        <v>0</v>
      </c>
      <c r="DT41" s="110">
        <v>0</v>
      </c>
      <c r="DU41" s="110">
        <v>0</v>
      </c>
    </row>
    <row r="42" spans="1:125" s="112" customFormat="1" ht="12" customHeight="1">
      <c r="A42" s="108" t="s">
        <v>622</v>
      </c>
      <c r="B42" s="109">
        <v>36000</v>
      </c>
      <c r="C42" s="108" t="s">
        <v>373</v>
      </c>
      <c r="D42" s="110">
        <f t="shared" si="0"/>
        <v>3517350</v>
      </c>
      <c r="E42" s="110">
        <f t="shared" si="1"/>
        <v>990845</v>
      </c>
      <c r="F42" s="113">
        <v>7</v>
      </c>
      <c r="G42" s="113">
        <v>7</v>
      </c>
      <c r="H42" s="110">
        <v>2073716</v>
      </c>
      <c r="I42" s="110">
        <v>673117</v>
      </c>
      <c r="J42" s="113">
        <v>7</v>
      </c>
      <c r="K42" s="113">
        <v>7</v>
      </c>
      <c r="L42" s="110">
        <v>1022467</v>
      </c>
      <c r="M42" s="110">
        <v>195786</v>
      </c>
      <c r="N42" s="113">
        <v>4</v>
      </c>
      <c r="O42" s="113">
        <v>4</v>
      </c>
      <c r="P42" s="110">
        <v>283005</v>
      </c>
      <c r="Q42" s="110">
        <v>88931</v>
      </c>
      <c r="R42" s="113">
        <v>3</v>
      </c>
      <c r="S42" s="113">
        <v>3</v>
      </c>
      <c r="T42" s="110">
        <v>138162</v>
      </c>
      <c r="U42" s="110">
        <v>33011</v>
      </c>
      <c r="V42" s="113">
        <v>0</v>
      </c>
      <c r="W42" s="113">
        <v>0</v>
      </c>
      <c r="X42" s="110">
        <v>0</v>
      </c>
      <c r="Y42" s="110">
        <v>0</v>
      </c>
      <c r="Z42" s="113">
        <v>0</v>
      </c>
      <c r="AA42" s="113">
        <v>0</v>
      </c>
      <c r="AB42" s="110">
        <v>0</v>
      </c>
      <c r="AC42" s="110">
        <v>0</v>
      </c>
      <c r="AD42" s="113">
        <v>0</v>
      </c>
      <c r="AE42" s="113">
        <v>0</v>
      </c>
      <c r="AF42" s="110">
        <v>0</v>
      </c>
      <c r="AG42" s="110">
        <v>0</v>
      </c>
      <c r="AH42" s="113">
        <v>0</v>
      </c>
      <c r="AI42" s="113">
        <v>0</v>
      </c>
      <c r="AJ42" s="110">
        <v>0</v>
      </c>
      <c r="AK42" s="110">
        <v>0</v>
      </c>
      <c r="AL42" s="113">
        <v>0</v>
      </c>
      <c r="AM42" s="113">
        <v>0</v>
      </c>
      <c r="AN42" s="110">
        <v>0</v>
      </c>
      <c r="AO42" s="110">
        <v>0</v>
      </c>
      <c r="AP42" s="113">
        <v>0</v>
      </c>
      <c r="AQ42" s="113">
        <v>0</v>
      </c>
      <c r="AR42" s="110">
        <v>0</v>
      </c>
      <c r="AS42" s="110">
        <v>0</v>
      </c>
      <c r="AT42" s="113">
        <v>0</v>
      </c>
      <c r="AU42" s="113">
        <v>0</v>
      </c>
      <c r="AV42" s="110">
        <v>0</v>
      </c>
      <c r="AW42" s="110">
        <v>0</v>
      </c>
      <c r="AX42" s="113">
        <v>0</v>
      </c>
      <c r="AY42" s="113">
        <v>0</v>
      </c>
      <c r="AZ42" s="110">
        <v>0</v>
      </c>
      <c r="BA42" s="110">
        <v>0</v>
      </c>
      <c r="BB42" s="113">
        <v>0</v>
      </c>
      <c r="BC42" s="113">
        <v>0</v>
      </c>
      <c r="BD42" s="110">
        <v>0</v>
      </c>
      <c r="BE42" s="110">
        <v>0</v>
      </c>
      <c r="BF42" s="113">
        <v>0</v>
      </c>
      <c r="BG42" s="113">
        <v>0</v>
      </c>
      <c r="BH42" s="110">
        <v>0</v>
      </c>
      <c r="BI42" s="110">
        <v>0</v>
      </c>
      <c r="BJ42" s="113">
        <v>0</v>
      </c>
      <c r="BK42" s="113">
        <v>0</v>
      </c>
      <c r="BL42" s="110">
        <v>0</v>
      </c>
      <c r="BM42" s="110">
        <v>0</v>
      </c>
      <c r="BN42" s="113">
        <v>0</v>
      </c>
      <c r="BO42" s="113">
        <v>0</v>
      </c>
      <c r="BP42" s="110">
        <v>0</v>
      </c>
      <c r="BQ42" s="110">
        <v>0</v>
      </c>
      <c r="BR42" s="113">
        <v>0</v>
      </c>
      <c r="BS42" s="113">
        <v>0</v>
      </c>
      <c r="BT42" s="110">
        <v>0</v>
      </c>
      <c r="BU42" s="110">
        <v>0</v>
      </c>
      <c r="BV42" s="113">
        <v>0</v>
      </c>
      <c r="BW42" s="113">
        <v>0</v>
      </c>
      <c r="BX42" s="110">
        <v>0</v>
      </c>
      <c r="BY42" s="110">
        <v>0</v>
      </c>
      <c r="BZ42" s="113">
        <v>0</v>
      </c>
      <c r="CA42" s="113">
        <v>0</v>
      </c>
      <c r="CB42" s="110">
        <v>0</v>
      </c>
      <c r="CC42" s="110">
        <v>0</v>
      </c>
      <c r="CD42" s="113">
        <v>0</v>
      </c>
      <c r="CE42" s="113">
        <v>0</v>
      </c>
      <c r="CF42" s="110">
        <v>0</v>
      </c>
      <c r="CG42" s="110">
        <v>0</v>
      </c>
      <c r="CH42" s="113">
        <v>0</v>
      </c>
      <c r="CI42" s="113">
        <v>0</v>
      </c>
      <c r="CJ42" s="110">
        <v>0</v>
      </c>
      <c r="CK42" s="110">
        <v>0</v>
      </c>
      <c r="CL42" s="113">
        <v>0</v>
      </c>
      <c r="CM42" s="113">
        <v>0</v>
      </c>
      <c r="CN42" s="110">
        <v>0</v>
      </c>
      <c r="CO42" s="110">
        <v>0</v>
      </c>
      <c r="CP42" s="113">
        <v>0</v>
      </c>
      <c r="CQ42" s="113">
        <v>0</v>
      </c>
      <c r="CR42" s="110">
        <v>0</v>
      </c>
      <c r="CS42" s="110">
        <v>0</v>
      </c>
      <c r="CT42" s="113">
        <v>0</v>
      </c>
      <c r="CU42" s="113">
        <v>0</v>
      </c>
      <c r="CV42" s="110">
        <v>0</v>
      </c>
      <c r="CW42" s="110">
        <v>0</v>
      </c>
      <c r="CX42" s="113">
        <v>0</v>
      </c>
      <c r="CY42" s="113">
        <v>0</v>
      </c>
      <c r="CZ42" s="110">
        <v>0</v>
      </c>
      <c r="DA42" s="110">
        <v>0</v>
      </c>
      <c r="DB42" s="113">
        <v>0</v>
      </c>
      <c r="DC42" s="113">
        <v>0</v>
      </c>
      <c r="DD42" s="110">
        <v>0</v>
      </c>
      <c r="DE42" s="110">
        <v>0</v>
      </c>
      <c r="DF42" s="113">
        <v>0</v>
      </c>
      <c r="DG42" s="113">
        <v>0</v>
      </c>
      <c r="DH42" s="110">
        <v>0</v>
      </c>
      <c r="DI42" s="110">
        <v>0</v>
      </c>
      <c r="DJ42" s="113">
        <v>0</v>
      </c>
      <c r="DK42" s="113">
        <v>0</v>
      </c>
      <c r="DL42" s="110">
        <v>0</v>
      </c>
      <c r="DM42" s="110">
        <v>0</v>
      </c>
      <c r="DN42" s="113">
        <v>0</v>
      </c>
      <c r="DO42" s="113">
        <v>0</v>
      </c>
      <c r="DP42" s="110">
        <v>0</v>
      </c>
      <c r="DQ42" s="110">
        <v>0</v>
      </c>
      <c r="DR42" s="113">
        <v>0</v>
      </c>
      <c r="DS42" s="113">
        <v>0</v>
      </c>
      <c r="DT42" s="110">
        <v>0</v>
      </c>
      <c r="DU42" s="110">
        <v>0</v>
      </c>
    </row>
    <row r="43" spans="1:125" s="112" customFormat="1" ht="12" customHeight="1">
      <c r="A43" s="108" t="s">
        <v>629</v>
      </c>
      <c r="B43" s="109">
        <v>37000</v>
      </c>
      <c r="C43" s="108" t="s">
        <v>382</v>
      </c>
      <c r="D43" s="110">
        <f t="shared" si="0"/>
        <v>2548610</v>
      </c>
      <c r="E43" s="110">
        <f t="shared" si="1"/>
        <v>661966</v>
      </c>
      <c r="F43" s="113">
        <v>7</v>
      </c>
      <c r="G43" s="113">
        <v>7</v>
      </c>
      <c r="H43" s="110">
        <v>1423079</v>
      </c>
      <c r="I43" s="110">
        <v>367550</v>
      </c>
      <c r="J43" s="113">
        <v>7</v>
      </c>
      <c r="K43" s="113">
        <v>7</v>
      </c>
      <c r="L43" s="110">
        <v>698149</v>
      </c>
      <c r="M43" s="110">
        <v>132072</v>
      </c>
      <c r="N43" s="113">
        <v>2</v>
      </c>
      <c r="O43" s="113">
        <v>2</v>
      </c>
      <c r="P43" s="110">
        <v>217526</v>
      </c>
      <c r="Q43" s="110">
        <v>13677</v>
      </c>
      <c r="R43" s="113">
        <v>1</v>
      </c>
      <c r="S43" s="113">
        <v>1</v>
      </c>
      <c r="T43" s="110">
        <v>104163</v>
      </c>
      <c r="U43" s="110">
        <v>21510</v>
      </c>
      <c r="V43" s="113">
        <v>1</v>
      </c>
      <c r="W43" s="113">
        <v>1</v>
      </c>
      <c r="X43" s="110">
        <v>41030</v>
      </c>
      <c r="Y43" s="110">
        <v>20607</v>
      </c>
      <c r="Z43" s="113">
        <v>1</v>
      </c>
      <c r="AA43" s="113">
        <v>1</v>
      </c>
      <c r="AB43" s="110">
        <v>64663</v>
      </c>
      <c r="AC43" s="110">
        <v>106550</v>
      </c>
      <c r="AD43" s="113">
        <v>0</v>
      </c>
      <c r="AE43" s="113">
        <v>0</v>
      </c>
      <c r="AF43" s="110">
        <v>0</v>
      </c>
      <c r="AG43" s="110">
        <v>0</v>
      </c>
      <c r="AH43" s="113">
        <v>0</v>
      </c>
      <c r="AI43" s="113">
        <v>0</v>
      </c>
      <c r="AJ43" s="110">
        <v>0</v>
      </c>
      <c r="AK43" s="110">
        <v>0</v>
      </c>
      <c r="AL43" s="113">
        <v>0</v>
      </c>
      <c r="AM43" s="113">
        <v>0</v>
      </c>
      <c r="AN43" s="110">
        <v>0</v>
      </c>
      <c r="AO43" s="110">
        <v>0</v>
      </c>
      <c r="AP43" s="113">
        <v>0</v>
      </c>
      <c r="AQ43" s="113">
        <v>0</v>
      </c>
      <c r="AR43" s="110">
        <v>0</v>
      </c>
      <c r="AS43" s="110">
        <v>0</v>
      </c>
      <c r="AT43" s="113">
        <v>0</v>
      </c>
      <c r="AU43" s="113">
        <v>0</v>
      </c>
      <c r="AV43" s="110">
        <v>0</v>
      </c>
      <c r="AW43" s="110">
        <v>0</v>
      </c>
      <c r="AX43" s="113">
        <v>0</v>
      </c>
      <c r="AY43" s="113">
        <v>0</v>
      </c>
      <c r="AZ43" s="110">
        <v>0</v>
      </c>
      <c r="BA43" s="110">
        <v>0</v>
      </c>
      <c r="BB43" s="113">
        <v>0</v>
      </c>
      <c r="BC43" s="113">
        <v>0</v>
      </c>
      <c r="BD43" s="110">
        <v>0</v>
      </c>
      <c r="BE43" s="110">
        <v>0</v>
      </c>
      <c r="BF43" s="113">
        <v>0</v>
      </c>
      <c r="BG43" s="113">
        <v>0</v>
      </c>
      <c r="BH43" s="110">
        <v>0</v>
      </c>
      <c r="BI43" s="110">
        <v>0</v>
      </c>
      <c r="BJ43" s="113">
        <v>0</v>
      </c>
      <c r="BK43" s="113">
        <v>0</v>
      </c>
      <c r="BL43" s="110">
        <v>0</v>
      </c>
      <c r="BM43" s="110">
        <v>0</v>
      </c>
      <c r="BN43" s="113">
        <v>0</v>
      </c>
      <c r="BO43" s="113">
        <v>0</v>
      </c>
      <c r="BP43" s="110">
        <v>0</v>
      </c>
      <c r="BQ43" s="110">
        <v>0</v>
      </c>
      <c r="BR43" s="113">
        <v>0</v>
      </c>
      <c r="BS43" s="113">
        <v>0</v>
      </c>
      <c r="BT43" s="110">
        <v>0</v>
      </c>
      <c r="BU43" s="110">
        <v>0</v>
      </c>
      <c r="BV43" s="113">
        <v>0</v>
      </c>
      <c r="BW43" s="113">
        <v>0</v>
      </c>
      <c r="BX43" s="110">
        <v>0</v>
      </c>
      <c r="BY43" s="110">
        <v>0</v>
      </c>
      <c r="BZ43" s="113">
        <v>0</v>
      </c>
      <c r="CA43" s="113">
        <v>0</v>
      </c>
      <c r="CB43" s="110">
        <v>0</v>
      </c>
      <c r="CC43" s="110">
        <v>0</v>
      </c>
      <c r="CD43" s="113">
        <v>0</v>
      </c>
      <c r="CE43" s="113">
        <v>0</v>
      </c>
      <c r="CF43" s="110">
        <v>0</v>
      </c>
      <c r="CG43" s="110">
        <v>0</v>
      </c>
      <c r="CH43" s="113">
        <v>0</v>
      </c>
      <c r="CI43" s="113">
        <v>0</v>
      </c>
      <c r="CJ43" s="110">
        <v>0</v>
      </c>
      <c r="CK43" s="110">
        <v>0</v>
      </c>
      <c r="CL43" s="113">
        <v>0</v>
      </c>
      <c r="CM43" s="113">
        <v>0</v>
      </c>
      <c r="CN43" s="110">
        <v>0</v>
      </c>
      <c r="CO43" s="110">
        <v>0</v>
      </c>
      <c r="CP43" s="113">
        <v>0</v>
      </c>
      <c r="CQ43" s="113">
        <v>0</v>
      </c>
      <c r="CR43" s="110">
        <v>0</v>
      </c>
      <c r="CS43" s="110">
        <v>0</v>
      </c>
      <c r="CT43" s="113">
        <v>0</v>
      </c>
      <c r="CU43" s="113">
        <v>0</v>
      </c>
      <c r="CV43" s="110">
        <v>0</v>
      </c>
      <c r="CW43" s="110">
        <v>0</v>
      </c>
      <c r="CX43" s="113">
        <v>0</v>
      </c>
      <c r="CY43" s="113">
        <v>0</v>
      </c>
      <c r="CZ43" s="110">
        <v>0</v>
      </c>
      <c r="DA43" s="110">
        <v>0</v>
      </c>
      <c r="DB43" s="113">
        <v>0</v>
      </c>
      <c r="DC43" s="113">
        <v>0</v>
      </c>
      <c r="DD43" s="110">
        <v>0</v>
      </c>
      <c r="DE43" s="110">
        <v>0</v>
      </c>
      <c r="DF43" s="113">
        <v>0</v>
      </c>
      <c r="DG43" s="113">
        <v>0</v>
      </c>
      <c r="DH43" s="110">
        <v>0</v>
      </c>
      <c r="DI43" s="110">
        <v>0</v>
      </c>
      <c r="DJ43" s="113">
        <v>0</v>
      </c>
      <c r="DK43" s="113">
        <v>0</v>
      </c>
      <c r="DL43" s="110">
        <v>0</v>
      </c>
      <c r="DM43" s="110">
        <v>0</v>
      </c>
      <c r="DN43" s="113">
        <v>0</v>
      </c>
      <c r="DO43" s="113">
        <v>0</v>
      </c>
      <c r="DP43" s="110">
        <v>0</v>
      </c>
      <c r="DQ43" s="110">
        <v>0</v>
      </c>
      <c r="DR43" s="113">
        <v>0</v>
      </c>
      <c r="DS43" s="113">
        <v>0</v>
      </c>
      <c r="DT43" s="110">
        <v>0</v>
      </c>
      <c r="DU43" s="110">
        <v>0</v>
      </c>
    </row>
    <row r="44" spans="1:125" s="112" customFormat="1" ht="12" customHeight="1">
      <c r="A44" s="108" t="s">
        <v>638</v>
      </c>
      <c r="B44" s="109">
        <v>38000</v>
      </c>
      <c r="C44" s="108" t="s">
        <v>639</v>
      </c>
      <c r="D44" s="110">
        <f t="shared" si="0"/>
        <v>3451623</v>
      </c>
      <c r="E44" s="110">
        <f t="shared" si="1"/>
        <v>1132529</v>
      </c>
      <c r="F44" s="113">
        <v>6</v>
      </c>
      <c r="G44" s="113">
        <v>6</v>
      </c>
      <c r="H44" s="110">
        <v>1566668</v>
      </c>
      <c r="I44" s="110">
        <v>752553</v>
      </c>
      <c r="J44" s="113">
        <v>6</v>
      </c>
      <c r="K44" s="113">
        <v>6</v>
      </c>
      <c r="L44" s="110">
        <v>420698</v>
      </c>
      <c r="M44" s="110">
        <v>226450</v>
      </c>
      <c r="N44" s="113">
        <v>3</v>
      </c>
      <c r="O44" s="113">
        <v>3</v>
      </c>
      <c r="P44" s="110">
        <v>590076</v>
      </c>
      <c r="Q44" s="110">
        <v>89202</v>
      </c>
      <c r="R44" s="113">
        <v>2</v>
      </c>
      <c r="S44" s="113">
        <v>2</v>
      </c>
      <c r="T44" s="110">
        <v>874181</v>
      </c>
      <c r="U44" s="110">
        <v>64324</v>
      </c>
      <c r="V44" s="113">
        <v>0</v>
      </c>
      <c r="W44" s="113">
        <v>0</v>
      </c>
      <c r="X44" s="110">
        <v>0</v>
      </c>
      <c r="Y44" s="110">
        <v>0</v>
      </c>
      <c r="Z44" s="113">
        <v>0</v>
      </c>
      <c r="AA44" s="113">
        <v>0</v>
      </c>
      <c r="AB44" s="110">
        <v>0</v>
      </c>
      <c r="AC44" s="110">
        <v>0</v>
      </c>
      <c r="AD44" s="113">
        <v>0</v>
      </c>
      <c r="AE44" s="113">
        <v>0</v>
      </c>
      <c r="AF44" s="110">
        <v>0</v>
      </c>
      <c r="AG44" s="110">
        <v>0</v>
      </c>
      <c r="AH44" s="113">
        <v>0</v>
      </c>
      <c r="AI44" s="113">
        <v>0</v>
      </c>
      <c r="AJ44" s="110">
        <v>0</v>
      </c>
      <c r="AK44" s="110">
        <v>0</v>
      </c>
      <c r="AL44" s="113">
        <v>0</v>
      </c>
      <c r="AM44" s="113">
        <v>0</v>
      </c>
      <c r="AN44" s="110">
        <v>0</v>
      </c>
      <c r="AO44" s="110">
        <v>0</v>
      </c>
      <c r="AP44" s="113">
        <v>0</v>
      </c>
      <c r="AQ44" s="113">
        <v>0</v>
      </c>
      <c r="AR44" s="110">
        <v>0</v>
      </c>
      <c r="AS44" s="110">
        <v>0</v>
      </c>
      <c r="AT44" s="113">
        <v>0</v>
      </c>
      <c r="AU44" s="113">
        <v>0</v>
      </c>
      <c r="AV44" s="110">
        <v>0</v>
      </c>
      <c r="AW44" s="110">
        <v>0</v>
      </c>
      <c r="AX44" s="113">
        <v>0</v>
      </c>
      <c r="AY44" s="113">
        <v>0</v>
      </c>
      <c r="AZ44" s="110">
        <v>0</v>
      </c>
      <c r="BA44" s="110">
        <v>0</v>
      </c>
      <c r="BB44" s="113">
        <v>0</v>
      </c>
      <c r="BC44" s="113">
        <v>0</v>
      </c>
      <c r="BD44" s="110">
        <v>0</v>
      </c>
      <c r="BE44" s="110">
        <v>0</v>
      </c>
      <c r="BF44" s="113">
        <v>0</v>
      </c>
      <c r="BG44" s="113">
        <v>0</v>
      </c>
      <c r="BH44" s="110">
        <v>0</v>
      </c>
      <c r="BI44" s="110">
        <v>0</v>
      </c>
      <c r="BJ44" s="113">
        <v>0</v>
      </c>
      <c r="BK44" s="113">
        <v>0</v>
      </c>
      <c r="BL44" s="110">
        <v>0</v>
      </c>
      <c r="BM44" s="110">
        <v>0</v>
      </c>
      <c r="BN44" s="113">
        <v>0</v>
      </c>
      <c r="BO44" s="113">
        <v>0</v>
      </c>
      <c r="BP44" s="110">
        <v>0</v>
      </c>
      <c r="BQ44" s="110">
        <v>0</v>
      </c>
      <c r="BR44" s="113">
        <v>0</v>
      </c>
      <c r="BS44" s="113">
        <v>0</v>
      </c>
      <c r="BT44" s="110">
        <v>0</v>
      </c>
      <c r="BU44" s="110">
        <v>0</v>
      </c>
      <c r="BV44" s="113">
        <v>0</v>
      </c>
      <c r="BW44" s="113">
        <v>0</v>
      </c>
      <c r="BX44" s="110">
        <v>0</v>
      </c>
      <c r="BY44" s="110">
        <v>0</v>
      </c>
      <c r="BZ44" s="113">
        <v>0</v>
      </c>
      <c r="CA44" s="113">
        <v>0</v>
      </c>
      <c r="CB44" s="110">
        <v>0</v>
      </c>
      <c r="CC44" s="110">
        <v>0</v>
      </c>
      <c r="CD44" s="113">
        <v>0</v>
      </c>
      <c r="CE44" s="113">
        <v>0</v>
      </c>
      <c r="CF44" s="110">
        <v>0</v>
      </c>
      <c r="CG44" s="110">
        <v>0</v>
      </c>
      <c r="CH44" s="113">
        <v>0</v>
      </c>
      <c r="CI44" s="113">
        <v>0</v>
      </c>
      <c r="CJ44" s="110">
        <v>0</v>
      </c>
      <c r="CK44" s="110">
        <v>0</v>
      </c>
      <c r="CL44" s="113">
        <v>0</v>
      </c>
      <c r="CM44" s="113">
        <v>0</v>
      </c>
      <c r="CN44" s="110">
        <v>0</v>
      </c>
      <c r="CO44" s="110">
        <v>0</v>
      </c>
      <c r="CP44" s="113">
        <v>0</v>
      </c>
      <c r="CQ44" s="113">
        <v>0</v>
      </c>
      <c r="CR44" s="110">
        <v>0</v>
      </c>
      <c r="CS44" s="110">
        <v>0</v>
      </c>
      <c r="CT44" s="113">
        <v>0</v>
      </c>
      <c r="CU44" s="113">
        <v>0</v>
      </c>
      <c r="CV44" s="110">
        <v>0</v>
      </c>
      <c r="CW44" s="110">
        <v>0</v>
      </c>
      <c r="CX44" s="113">
        <v>0</v>
      </c>
      <c r="CY44" s="113">
        <v>0</v>
      </c>
      <c r="CZ44" s="110">
        <v>0</v>
      </c>
      <c r="DA44" s="110">
        <v>0</v>
      </c>
      <c r="DB44" s="113">
        <v>0</v>
      </c>
      <c r="DC44" s="113">
        <v>0</v>
      </c>
      <c r="DD44" s="110">
        <v>0</v>
      </c>
      <c r="DE44" s="110">
        <v>0</v>
      </c>
      <c r="DF44" s="113">
        <v>0</v>
      </c>
      <c r="DG44" s="113">
        <v>0</v>
      </c>
      <c r="DH44" s="110">
        <v>0</v>
      </c>
      <c r="DI44" s="110">
        <v>0</v>
      </c>
      <c r="DJ44" s="113">
        <v>0</v>
      </c>
      <c r="DK44" s="113">
        <v>0</v>
      </c>
      <c r="DL44" s="110">
        <v>0</v>
      </c>
      <c r="DM44" s="110">
        <v>0</v>
      </c>
      <c r="DN44" s="113">
        <v>0</v>
      </c>
      <c r="DO44" s="113">
        <v>0</v>
      </c>
      <c r="DP44" s="110">
        <v>0</v>
      </c>
      <c r="DQ44" s="110">
        <v>0</v>
      </c>
      <c r="DR44" s="113">
        <v>0</v>
      </c>
      <c r="DS44" s="113">
        <v>0</v>
      </c>
      <c r="DT44" s="110">
        <v>0</v>
      </c>
      <c r="DU44" s="110">
        <v>0</v>
      </c>
    </row>
    <row r="45" spans="1:125" s="112" customFormat="1" ht="12" customHeight="1">
      <c r="A45" s="108" t="s">
        <v>649</v>
      </c>
      <c r="B45" s="109">
        <v>39000</v>
      </c>
      <c r="C45" s="108" t="s">
        <v>650</v>
      </c>
      <c r="D45" s="110">
        <f t="shared" si="0"/>
        <v>2901631</v>
      </c>
      <c r="E45" s="110">
        <f t="shared" si="1"/>
        <v>1672171</v>
      </c>
      <c r="F45" s="113">
        <v>14</v>
      </c>
      <c r="G45" s="113">
        <v>14</v>
      </c>
      <c r="H45" s="110">
        <v>1228557</v>
      </c>
      <c r="I45" s="110">
        <v>1008979</v>
      </c>
      <c r="J45" s="113">
        <v>14</v>
      </c>
      <c r="K45" s="113">
        <v>14</v>
      </c>
      <c r="L45" s="110">
        <v>903566</v>
      </c>
      <c r="M45" s="110">
        <v>291436</v>
      </c>
      <c r="N45" s="113">
        <v>10</v>
      </c>
      <c r="O45" s="113">
        <v>10</v>
      </c>
      <c r="P45" s="110">
        <v>478750</v>
      </c>
      <c r="Q45" s="110">
        <v>344197</v>
      </c>
      <c r="R45" s="113">
        <v>4</v>
      </c>
      <c r="S45" s="113">
        <v>4</v>
      </c>
      <c r="T45" s="110">
        <v>113520</v>
      </c>
      <c r="U45" s="110">
        <v>14102</v>
      </c>
      <c r="V45" s="113">
        <v>4</v>
      </c>
      <c r="W45" s="113">
        <v>4</v>
      </c>
      <c r="X45" s="110">
        <v>68021</v>
      </c>
      <c r="Y45" s="110">
        <v>13457</v>
      </c>
      <c r="Z45" s="113">
        <v>2</v>
      </c>
      <c r="AA45" s="113">
        <v>2</v>
      </c>
      <c r="AB45" s="110">
        <v>46327</v>
      </c>
      <c r="AC45" s="110">
        <v>0</v>
      </c>
      <c r="AD45" s="113">
        <v>1</v>
      </c>
      <c r="AE45" s="113">
        <v>1</v>
      </c>
      <c r="AF45" s="110">
        <v>14078</v>
      </c>
      <c r="AG45" s="110">
        <v>0</v>
      </c>
      <c r="AH45" s="113">
        <v>1</v>
      </c>
      <c r="AI45" s="113">
        <v>1</v>
      </c>
      <c r="AJ45" s="110">
        <v>15917</v>
      </c>
      <c r="AK45" s="110">
        <v>0</v>
      </c>
      <c r="AL45" s="113">
        <v>1</v>
      </c>
      <c r="AM45" s="113">
        <v>1</v>
      </c>
      <c r="AN45" s="110">
        <v>32895</v>
      </c>
      <c r="AO45" s="110">
        <v>0</v>
      </c>
      <c r="AP45" s="113">
        <v>0</v>
      </c>
      <c r="AQ45" s="113">
        <v>0</v>
      </c>
      <c r="AR45" s="110">
        <v>0</v>
      </c>
      <c r="AS45" s="110">
        <v>0</v>
      </c>
      <c r="AT45" s="113">
        <v>0</v>
      </c>
      <c r="AU45" s="113">
        <v>0</v>
      </c>
      <c r="AV45" s="110">
        <v>0</v>
      </c>
      <c r="AW45" s="110">
        <v>0</v>
      </c>
      <c r="AX45" s="113">
        <v>0</v>
      </c>
      <c r="AY45" s="113">
        <v>0</v>
      </c>
      <c r="AZ45" s="110">
        <v>0</v>
      </c>
      <c r="BA45" s="110">
        <v>0</v>
      </c>
      <c r="BB45" s="113">
        <v>0</v>
      </c>
      <c r="BC45" s="113">
        <v>0</v>
      </c>
      <c r="BD45" s="110">
        <v>0</v>
      </c>
      <c r="BE45" s="110">
        <v>0</v>
      </c>
      <c r="BF45" s="113">
        <v>0</v>
      </c>
      <c r="BG45" s="113">
        <v>0</v>
      </c>
      <c r="BH45" s="110">
        <v>0</v>
      </c>
      <c r="BI45" s="110">
        <v>0</v>
      </c>
      <c r="BJ45" s="113">
        <v>0</v>
      </c>
      <c r="BK45" s="113">
        <v>0</v>
      </c>
      <c r="BL45" s="110">
        <v>0</v>
      </c>
      <c r="BM45" s="110">
        <v>0</v>
      </c>
      <c r="BN45" s="113">
        <v>0</v>
      </c>
      <c r="BO45" s="113">
        <v>0</v>
      </c>
      <c r="BP45" s="110">
        <v>0</v>
      </c>
      <c r="BQ45" s="110">
        <v>0</v>
      </c>
      <c r="BR45" s="113">
        <v>0</v>
      </c>
      <c r="BS45" s="113">
        <v>0</v>
      </c>
      <c r="BT45" s="110">
        <v>0</v>
      </c>
      <c r="BU45" s="110">
        <v>0</v>
      </c>
      <c r="BV45" s="113">
        <v>0</v>
      </c>
      <c r="BW45" s="113">
        <v>0</v>
      </c>
      <c r="BX45" s="110">
        <v>0</v>
      </c>
      <c r="BY45" s="110">
        <v>0</v>
      </c>
      <c r="BZ45" s="113">
        <v>0</v>
      </c>
      <c r="CA45" s="113">
        <v>0</v>
      </c>
      <c r="CB45" s="110">
        <v>0</v>
      </c>
      <c r="CC45" s="110">
        <v>0</v>
      </c>
      <c r="CD45" s="113">
        <v>0</v>
      </c>
      <c r="CE45" s="113">
        <v>0</v>
      </c>
      <c r="CF45" s="110">
        <v>0</v>
      </c>
      <c r="CG45" s="110">
        <v>0</v>
      </c>
      <c r="CH45" s="113">
        <v>0</v>
      </c>
      <c r="CI45" s="113">
        <v>0</v>
      </c>
      <c r="CJ45" s="110">
        <v>0</v>
      </c>
      <c r="CK45" s="110">
        <v>0</v>
      </c>
      <c r="CL45" s="113">
        <v>0</v>
      </c>
      <c r="CM45" s="113">
        <v>0</v>
      </c>
      <c r="CN45" s="110">
        <v>0</v>
      </c>
      <c r="CO45" s="110">
        <v>0</v>
      </c>
      <c r="CP45" s="113">
        <v>0</v>
      </c>
      <c r="CQ45" s="113">
        <v>0</v>
      </c>
      <c r="CR45" s="110">
        <v>0</v>
      </c>
      <c r="CS45" s="110">
        <v>0</v>
      </c>
      <c r="CT45" s="113">
        <v>0</v>
      </c>
      <c r="CU45" s="113">
        <v>0</v>
      </c>
      <c r="CV45" s="110">
        <v>0</v>
      </c>
      <c r="CW45" s="110">
        <v>0</v>
      </c>
      <c r="CX45" s="113">
        <v>0</v>
      </c>
      <c r="CY45" s="113">
        <v>0</v>
      </c>
      <c r="CZ45" s="110">
        <v>0</v>
      </c>
      <c r="DA45" s="110">
        <v>0</v>
      </c>
      <c r="DB45" s="113">
        <v>0</v>
      </c>
      <c r="DC45" s="113">
        <v>0</v>
      </c>
      <c r="DD45" s="110">
        <v>0</v>
      </c>
      <c r="DE45" s="110">
        <v>0</v>
      </c>
      <c r="DF45" s="113">
        <v>0</v>
      </c>
      <c r="DG45" s="113">
        <v>0</v>
      </c>
      <c r="DH45" s="110">
        <v>0</v>
      </c>
      <c r="DI45" s="110">
        <v>0</v>
      </c>
      <c r="DJ45" s="113">
        <v>0</v>
      </c>
      <c r="DK45" s="113">
        <v>0</v>
      </c>
      <c r="DL45" s="110">
        <v>0</v>
      </c>
      <c r="DM45" s="110">
        <v>0</v>
      </c>
      <c r="DN45" s="113">
        <v>0</v>
      </c>
      <c r="DO45" s="113">
        <v>0</v>
      </c>
      <c r="DP45" s="110">
        <v>0</v>
      </c>
      <c r="DQ45" s="110">
        <v>0</v>
      </c>
      <c r="DR45" s="113">
        <v>0</v>
      </c>
      <c r="DS45" s="113">
        <v>0</v>
      </c>
      <c r="DT45" s="110">
        <v>0</v>
      </c>
      <c r="DU45" s="110">
        <v>0</v>
      </c>
    </row>
    <row r="46" spans="1:125" s="112" customFormat="1" ht="12" customHeight="1">
      <c r="A46" s="108" t="s">
        <v>657</v>
      </c>
      <c r="B46" s="109">
        <v>40000</v>
      </c>
      <c r="C46" s="108" t="s">
        <v>481</v>
      </c>
      <c r="D46" s="110">
        <f t="shared" si="0"/>
        <v>14205586</v>
      </c>
      <c r="E46" s="110">
        <f t="shared" si="1"/>
        <v>2869831</v>
      </c>
      <c r="F46" s="113">
        <v>26</v>
      </c>
      <c r="G46" s="113">
        <v>26</v>
      </c>
      <c r="H46" s="110">
        <v>5646667</v>
      </c>
      <c r="I46" s="110">
        <v>1333688</v>
      </c>
      <c r="J46" s="113">
        <v>26</v>
      </c>
      <c r="K46" s="113">
        <v>26</v>
      </c>
      <c r="L46" s="110">
        <v>4305770</v>
      </c>
      <c r="M46" s="110">
        <v>996982</v>
      </c>
      <c r="N46" s="113">
        <v>13</v>
      </c>
      <c r="O46" s="113">
        <v>13</v>
      </c>
      <c r="P46" s="110">
        <v>2158142</v>
      </c>
      <c r="Q46" s="110">
        <v>286134</v>
      </c>
      <c r="R46" s="113">
        <v>7</v>
      </c>
      <c r="S46" s="113">
        <v>7</v>
      </c>
      <c r="T46" s="110">
        <v>1366515</v>
      </c>
      <c r="U46" s="110">
        <v>63687</v>
      </c>
      <c r="V46" s="113">
        <v>6</v>
      </c>
      <c r="W46" s="113">
        <v>6</v>
      </c>
      <c r="X46" s="110">
        <v>537946</v>
      </c>
      <c r="Y46" s="110">
        <v>67357</v>
      </c>
      <c r="Z46" s="113">
        <v>3</v>
      </c>
      <c r="AA46" s="113">
        <v>3</v>
      </c>
      <c r="AB46" s="110">
        <v>157913</v>
      </c>
      <c r="AC46" s="110">
        <v>44839</v>
      </c>
      <c r="AD46" s="113">
        <v>1</v>
      </c>
      <c r="AE46" s="113">
        <v>1</v>
      </c>
      <c r="AF46" s="110">
        <v>32633</v>
      </c>
      <c r="AG46" s="110">
        <v>19185</v>
      </c>
      <c r="AH46" s="113">
        <v>1</v>
      </c>
      <c r="AI46" s="113">
        <v>1</v>
      </c>
      <c r="AJ46" s="110">
        <v>0</v>
      </c>
      <c r="AK46" s="110">
        <v>57959</v>
      </c>
      <c r="AL46" s="113">
        <v>0</v>
      </c>
      <c r="AM46" s="113">
        <v>0</v>
      </c>
      <c r="AN46" s="110">
        <v>0</v>
      </c>
      <c r="AO46" s="110">
        <v>0</v>
      </c>
      <c r="AP46" s="113">
        <v>0</v>
      </c>
      <c r="AQ46" s="113">
        <v>0</v>
      </c>
      <c r="AR46" s="110">
        <v>0</v>
      </c>
      <c r="AS46" s="110">
        <v>0</v>
      </c>
      <c r="AT46" s="113">
        <v>0</v>
      </c>
      <c r="AU46" s="113">
        <v>0</v>
      </c>
      <c r="AV46" s="110">
        <v>0</v>
      </c>
      <c r="AW46" s="110">
        <v>0</v>
      </c>
      <c r="AX46" s="113">
        <v>0</v>
      </c>
      <c r="AY46" s="113">
        <v>0</v>
      </c>
      <c r="AZ46" s="110">
        <v>0</v>
      </c>
      <c r="BA46" s="110">
        <v>0</v>
      </c>
      <c r="BB46" s="113">
        <v>0</v>
      </c>
      <c r="BC46" s="113">
        <v>0</v>
      </c>
      <c r="BD46" s="110">
        <v>0</v>
      </c>
      <c r="BE46" s="110">
        <v>0</v>
      </c>
      <c r="BF46" s="113">
        <v>0</v>
      </c>
      <c r="BG46" s="113">
        <v>0</v>
      </c>
      <c r="BH46" s="110">
        <v>0</v>
      </c>
      <c r="BI46" s="110">
        <v>0</v>
      </c>
      <c r="BJ46" s="113">
        <v>0</v>
      </c>
      <c r="BK46" s="113">
        <v>0</v>
      </c>
      <c r="BL46" s="110">
        <v>0</v>
      </c>
      <c r="BM46" s="110">
        <v>0</v>
      </c>
      <c r="BN46" s="113">
        <v>0</v>
      </c>
      <c r="BO46" s="113">
        <v>0</v>
      </c>
      <c r="BP46" s="110">
        <v>0</v>
      </c>
      <c r="BQ46" s="110">
        <v>0</v>
      </c>
      <c r="BR46" s="113">
        <v>0</v>
      </c>
      <c r="BS46" s="113">
        <v>0</v>
      </c>
      <c r="BT46" s="110">
        <v>0</v>
      </c>
      <c r="BU46" s="110">
        <v>0</v>
      </c>
      <c r="BV46" s="113">
        <v>0</v>
      </c>
      <c r="BW46" s="113">
        <v>0</v>
      </c>
      <c r="BX46" s="110">
        <v>0</v>
      </c>
      <c r="BY46" s="110">
        <v>0</v>
      </c>
      <c r="BZ46" s="113">
        <v>0</v>
      </c>
      <c r="CA46" s="113">
        <v>0</v>
      </c>
      <c r="CB46" s="110">
        <v>0</v>
      </c>
      <c r="CC46" s="110">
        <v>0</v>
      </c>
      <c r="CD46" s="113">
        <v>0</v>
      </c>
      <c r="CE46" s="113">
        <v>0</v>
      </c>
      <c r="CF46" s="110">
        <v>0</v>
      </c>
      <c r="CG46" s="110">
        <v>0</v>
      </c>
      <c r="CH46" s="113">
        <v>0</v>
      </c>
      <c r="CI46" s="113">
        <v>0</v>
      </c>
      <c r="CJ46" s="110">
        <v>0</v>
      </c>
      <c r="CK46" s="110">
        <v>0</v>
      </c>
      <c r="CL46" s="113">
        <v>0</v>
      </c>
      <c r="CM46" s="113">
        <v>0</v>
      </c>
      <c r="CN46" s="110">
        <v>0</v>
      </c>
      <c r="CO46" s="110">
        <v>0</v>
      </c>
      <c r="CP46" s="113">
        <v>0</v>
      </c>
      <c r="CQ46" s="113">
        <v>0</v>
      </c>
      <c r="CR46" s="110">
        <v>0</v>
      </c>
      <c r="CS46" s="110">
        <v>0</v>
      </c>
      <c r="CT46" s="113">
        <v>0</v>
      </c>
      <c r="CU46" s="113">
        <v>0</v>
      </c>
      <c r="CV46" s="110">
        <v>0</v>
      </c>
      <c r="CW46" s="110">
        <v>0</v>
      </c>
      <c r="CX46" s="113">
        <v>0</v>
      </c>
      <c r="CY46" s="113">
        <v>0</v>
      </c>
      <c r="CZ46" s="110">
        <v>0</v>
      </c>
      <c r="DA46" s="110">
        <v>0</v>
      </c>
      <c r="DB46" s="113">
        <v>0</v>
      </c>
      <c r="DC46" s="113">
        <v>0</v>
      </c>
      <c r="DD46" s="110">
        <v>0</v>
      </c>
      <c r="DE46" s="110">
        <v>0</v>
      </c>
      <c r="DF46" s="113">
        <v>0</v>
      </c>
      <c r="DG46" s="113">
        <v>0</v>
      </c>
      <c r="DH46" s="110">
        <v>0</v>
      </c>
      <c r="DI46" s="110">
        <v>0</v>
      </c>
      <c r="DJ46" s="113">
        <v>0</v>
      </c>
      <c r="DK46" s="113">
        <v>0</v>
      </c>
      <c r="DL46" s="110">
        <v>0</v>
      </c>
      <c r="DM46" s="110">
        <v>0</v>
      </c>
      <c r="DN46" s="113">
        <v>0</v>
      </c>
      <c r="DO46" s="113">
        <v>0</v>
      </c>
      <c r="DP46" s="110">
        <v>0</v>
      </c>
      <c r="DQ46" s="110">
        <v>0</v>
      </c>
      <c r="DR46" s="113">
        <v>0</v>
      </c>
      <c r="DS46" s="113">
        <v>0</v>
      </c>
      <c r="DT46" s="110">
        <v>0</v>
      </c>
      <c r="DU46" s="110">
        <v>0</v>
      </c>
    </row>
    <row r="47" spans="1:125" s="112" customFormat="1" ht="12" customHeight="1">
      <c r="A47" s="108" t="s">
        <v>662</v>
      </c>
      <c r="B47" s="109">
        <v>41000</v>
      </c>
      <c r="C47" s="108" t="s">
        <v>463</v>
      </c>
      <c r="D47" s="110">
        <f t="shared" si="0"/>
        <v>2729968</v>
      </c>
      <c r="E47" s="110">
        <f t="shared" si="1"/>
        <v>1357351</v>
      </c>
      <c r="F47" s="113">
        <v>10</v>
      </c>
      <c r="G47" s="113">
        <v>10</v>
      </c>
      <c r="H47" s="110">
        <v>1189044</v>
      </c>
      <c r="I47" s="110">
        <v>568964</v>
      </c>
      <c r="J47" s="113">
        <v>10</v>
      </c>
      <c r="K47" s="113">
        <v>10</v>
      </c>
      <c r="L47" s="110">
        <v>696462</v>
      </c>
      <c r="M47" s="110">
        <v>323336</v>
      </c>
      <c r="N47" s="113">
        <v>8</v>
      </c>
      <c r="O47" s="113">
        <v>8</v>
      </c>
      <c r="P47" s="110">
        <v>511793</v>
      </c>
      <c r="Q47" s="110">
        <v>177607</v>
      </c>
      <c r="R47" s="113">
        <v>4</v>
      </c>
      <c r="S47" s="113">
        <v>4</v>
      </c>
      <c r="T47" s="110">
        <v>92115</v>
      </c>
      <c r="U47" s="110">
        <v>154613</v>
      </c>
      <c r="V47" s="113">
        <v>3</v>
      </c>
      <c r="W47" s="113">
        <v>3</v>
      </c>
      <c r="X47" s="110">
        <v>82079</v>
      </c>
      <c r="Y47" s="110">
        <v>90950</v>
      </c>
      <c r="Z47" s="113">
        <v>3</v>
      </c>
      <c r="AA47" s="113">
        <v>3</v>
      </c>
      <c r="AB47" s="110">
        <v>30998</v>
      </c>
      <c r="AC47" s="110">
        <v>41881</v>
      </c>
      <c r="AD47" s="113">
        <v>2</v>
      </c>
      <c r="AE47" s="113">
        <v>2</v>
      </c>
      <c r="AF47" s="110">
        <v>37883</v>
      </c>
      <c r="AG47" s="110">
        <v>0</v>
      </c>
      <c r="AH47" s="113">
        <v>1</v>
      </c>
      <c r="AI47" s="113">
        <v>1</v>
      </c>
      <c r="AJ47" s="110">
        <v>65452</v>
      </c>
      <c r="AK47" s="110">
        <v>0</v>
      </c>
      <c r="AL47" s="113">
        <v>1</v>
      </c>
      <c r="AM47" s="113">
        <v>1</v>
      </c>
      <c r="AN47" s="110">
        <v>24142</v>
      </c>
      <c r="AO47" s="110">
        <v>0</v>
      </c>
      <c r="AP47" s="113">
        <v>0</v>
      </c>
      <c r="AQ47" s="113">
        <v>0</v>
      </c>
      <c r="AR47" s="110">
        <v>0</v>
      </c>
      <c r="AS47" s="110">
        <v>0</v>
      </c>
      <c r="AT47" s="113">
        <v>0</v>
      </c>
      <c r="AU47" s="113">
        <v>0</v>
      </c>
      <c r="AV47" s="110">
        <v>0</v>
      </c>
      <c r="AW47" s="110">
        <v>0</v>
      </c>
      <c r="AX47" s="113">
        <v>0</v>
      </c>
      <c r="AY47" s="113">
        <v>0</v>
      </c>
      <c r="AZ47" s="110">
        <v>0</v>
      </c>
      <c r="BA47" s="110">
        <v>0</v>
      </c>
      <c r="BB47" s="113">
        <v>0</v>
      </c>
      <c r="BC47" s="113">
        <v>0</v>
      </c>
      <c r="BD47" s="110">
        <v>0</v>
      </c>
      <c r="BE47" s="110">
        <v>0</v>
      </c>
      <c r="BF47" s="113">
        <v>0</v>
      </c>
      <c r="BG47" s="113">
        <v>0</v>
      </c>
      <c r="BH47" s="110">
        <v>0</v>
      </c>
      <c r="BI47" s="110">
        <v>0</v>
      </c>
      <c r="BJ47" s="113">
        <v>0</v>
      </c>
      <c r="BK47" s="113">
        <v>0</v>
      </c>
      <c r="BL47" s="110">
        <v>0</v>
      </c>
      <c r="BM47" s="110">
        <v>0</v>
      </c>
      <c r="BN47" s="113">
        <v>0</v>
      </c>
      <c r="BO47" s="113">
        <v>0</v>
      </c>
      <c r="BP47" s="110">
        <v>0</v>
      </c>
      <c r="BQ47" s="110">
        <v>0</v>
      </c>
      <c r="BR47" s="113">
        <v>0</v>
      </c>
      <c r="BS47" s="113">
        <v>0</v>
      </c>
      <c r="BT47" s="110">
        <v>0</v>
      </c>
      <c r="BU47" s="110">
        <v>0</v>
      </c>
      <c r="BV47" s="113">
        <v>0</v>
      </c>
      <c r="BW47" s="113">
        <v>0</v>
      </c>
      <c r="BX47" s="110">
        <v>0</v>
      </c>
      <c r="BY47" s="110">
        <v>0</v>
      </c>
      <c r="BZ47" s="113">
        <v>0</v>
      </c>
      <c r="CA47" s="113">
        <v>0</v>
      </c>
      <c r="CB47" s="110">
        <v>0</v>
      </c>
      <c r="CC47" s="110">
        <v>0</v>
      </c>
      <c r="CD47" s="113">
        <v>0</v>
      </c>
      <c r="CE47" s="113">
        <v>0</v>
      </c>
      <c r="CF47" s="110">
        <v>0</v>
      </c>
      <c r="CG47" s="110">
        <v>0</v>
      </c>
      <c r="CH47" s="113">
        <v>0</v>
      </c>
      <c r="CI47" s="113">
        <v>0</v>
      </c>
      <c r="CJ47" s="110">
        <v>0</v>
      </c>
      <c r="CK47" s="110">
        <v>0</v>
      </c>
      <c r="CL47" s="113">
        <v>0</v>
      </c>
      <c r="CM47" s="113">
        <v>0</v>
      </c>
      <c r="CN47" s="110">
        <v>0</v>
      </c>
      <c r="CO47" s="110">
        <v>0</v>
      </c>
      <c r="CP47" s="113">
        <v>0</v>
      </c>
      <c r="CQ47" s="113">
        <v>0</v>
      </c>
      <c r="CR47" s="110">
        <v>0</v>
      </c>
      <c r="CS47" s="110">
        <v>0</v>
      </c>
      <c r="CT47" s="113">
        <v>0</v>
      </c>
      <c r="CU47" s="113">
        <v>0</v>
      </c>
      <c r="CV47" s="110">
        <v>0</v>
      </c>
      <c r="CW47" s="110">
        <v>0</v>
      </c>
      <c r="CX47" s="113">
        <v>0</v>
      </c>
      <c r="CY47" s="113">
        <v>0</v>
      </c>
      <c r="CZ47" s="110">
        <v>0</v>
      </c>
      <c r="DA47" s="110">
        <v>0</v>
      </c>
      <c r="DB47" s="113">
        <v>0</v>
      </c>
      <c r="DC47" s="113">
        <v>0</v>
      </c>
      <c r="DD47" s="110">
        <v>0</v>
      </c>
      <c r="DE47" s="110">
        <v>0</v>
      </c>
      <c r="DF47" s="113">
        <v>0</v>
      </c>
      <c r="DG47" s="113">
        <v>0</v>
      </c>
      <c r="DH47" s="110">
        <v>0</v>
      </c>
      <c r="DI47" s="110">
        <v>0</v>
      </c>
      <c r="DJ47" s="113">
        <v>0</v>
      </c>
      <c r="DK47" s="113">
        <v>0</v>
      </c>
      <c r="DL47" s="110">
        <v>0</v>
      </c>
      <c r="DM47" s="110">
        <v>0</v>
      </c>
      <c r="DN47" s="113">
        <v>0</v>
      </c>
      <c r="DO47" s="113">
        <v>0</v>
      </c>
      <c r="DP47" s="110">
        <v>0</v>
      </c>
      <c r="DQ47" s="110">
        <v>0</v>
      </c>
      <c r="DR47" s="113">
        <v>0</v>
      </c>
      <c r="DS47" s="113">
        <v>0</v>
      </c>
      <c r="DT47" s="110">
        <v>0</v>
      </c>
      <c r="DU47" s="110">
        <v>0</v>
      </c>
    </row>
    <row r="48" spans="1:125" s="112" customFormat="1" ht="12" customHeight="1">
      <c r="A48" s="108" t="s">
        <v>670</v>
      </c>
      <c r="B48" s="109">
        <v>42000</v>
      </c>
      <c r="C48" s="108" t="s">
        <v>671</v>
      </c>
      <c r="D48" s="110">
        <f t="shared" si="0"/>
        <v>3177082</v>
      </c>
      <c r="E48" s="110">
        <f t="shared" si="1"/>
        <v>615122</v>
      </c>
      <c r="F48" s="113">
        <v>7</v>
      </c>
      <c r="G48" s="113">
        <v>7</v>
      </c>
      <c r="H48" s="110">
        <v>1286924</v>
      </c>
      <c r="I48" s="110">
        <v>315020</v>
      </c>
      <c r="J48" s="113">
        <v>7</v>
      </c>
      <c r="K48" s="113">
        <v>7</v>
      </c>
      <c r="L48" s="110">
        <v>1419908</v>
      </c>
      <c r="M48" s="110">
        <v>274304</v>
      </c>
      <c r="N48" s="113">
        <v>3</v>
      </c>
      <c r="O48" s="113">
        <v>3</v>
      </c>
      <c r="P48" s="110">
        <v>382424</v>
      </c>
      <c r="Q48" s="110">
        <v>25798</v>
      </c>
      <c r="R48" s="113">
        <v>1</v>
      </c>
      <c r="S48" s="113">
        <v>1</v>
      </c>
      <c r="T48" s="110">
        <v>87826</v>
      </c>
      <c r="U48" s="110">
        <v>0</v>
      </c>
      <c r="V48" s="113">
        <v>0</v>
      </c>
      <c r="W48" s="113">
        <v>0</v>
      </c>
      <c r="X48" s="110">
        <v>0</v>
      </c>
      <c r="Y48" s="110">
        <v>0</v>
      </c>
      <c r="Z48" s="113">
        <v>0</v>
      </c>
      <c r="AA48" s="113">
        <v>0</v>
      </c>
      <c r="AB48" s="110">
        <v>0</v>
      </c>
      <c r="AC48" s="110">
        <v>0</v>
      </c>
      <c r="AD48" s="113">
        <v>0</v>
      </c>
      <c r="AE48" s="113">
        <v>0</v>
      </c>
      <c r="AF48" s="110">
        <v>0</v>
      </c>
      <c r="AG48" s="110">
        <v>0</v>
      </c>
      <c r="AH48" s="113">
        <v>0</v>
      </c>
      <c r="AI48" s="113">
        <v>0</v>
      </c>
      <c r="AJ48" s="110">
        <v>0</v>
      </c>
      <c r="AK48" s="110">
        <v>0</v>
      </c>
      <c r="AL48" s="113">
        <v>0</v>
      </c>
      <c r="AM48" s="113">
        <v>0</v>
      </c>
      <c r="AN48" s="110">
        <v>0</v>
      </c>
      <c r="AO48" s="110">
        <v>0</v>
      </c>
      <c r="AP48" s="113">
        <v>0</v>
      </c>
      <c r="AQ48" s="113">
        <v>0</v>
      </c>
      <c r="AR48" s="110">
        <v>0</v>
      </c>
      <c r="AS48" s="110">
        <v>0</v>
      </c>
      <c r="AT48" s="113">
        <v>0</v>
      </c>
      <c r="AU48" s="113">
        <v>0</v>
      </c>
      <c r="AV48" s="110">
        <v>0</v>
      </c>
      <c r="AW48" s="110">
        <v>0</v>
      </c>
      <c r="AX48" s="113">
        <v>0</v>
      </c>
      <c r="AY48" s="113">
        <v>0</v>
      </c>
      <c r="AZ48" s="110">
        <v>0</v>
      </c>
      <c r="BA48" s="110">
        <v>0</v>
      </c>
      <c r="BB48" s="113">
        <v>0</v>
      </c>
      <c r="BC48" s="113">
        <v>0</v>
      </c>
      <c r="BD48" s="110">
        <v>0</v>
      </c>
      <c r="BE48" s="110">
        <v>0</v>
      </c>
      <c r="BF48" s="113">
        <v>0</v>
      </c>
      <c r="BG48" s="113">
        <v>0</v>
      </c>
      <c r="BH48" s="110">
        <v>0</v>
      </c>
      <c r="BI48" s="110">
        <v>0</v>
      </c>
      <c r="BJ48" s="113">
        <v>0</v>
      </c>
      <c r="BK48" s="113">
        <v>0</v>
      </c>
      <c r="BL48" s="110">
        <v>0</v>
      </c>
      <c r="BM48" s="110">
        <v>0</v>
      </c>
      <c r="BN48" s="113">
        <v>0</v>
      </c>
      <c r="BO48" s="113">
        <v>0</v>
      </c>
      <c r="BP48" s="110">
        <v>0</v>
      </c>
      <c r="BQ48" s="110">
        <v>0</v>
      </c>
      <c r="BR48" s="113">
        <v>0</v>
      </c>
      <c r="BS48" s="113">
        <v>0</v>
      </c>
      <c r="BT48" s="110">
        <v>0</v>
      </c>
      <c r="BU48" s="110">
        <v>0</v>
      </c>
      <c r="BV48" s="113">
        <v>0</v>
      </c>
      <c r="BW48" s="113">
        <v>0</v>
      </c>
      <c r="BX48" s="110">
        <v>0</v>
      </c>
      <c r="BY48" s="110">
        <v>0</v>
      </c>
      <c r="BZ48" s="113">
        <v>0</v>
      </c>
      <c r="CA48" s="113">
        <v>0</v>
      </c>
      <c r="CB48" s="110">
        <v>0</v>
      </c>
      <c r="CC48" s="110">
        <v>0</v>
      </c>
      <c r="CD48" s="113">
        <v>0</v>
      </c>
      <c r="CE48" s="113">
        <v>0</v>
      </c>
      <c r="CF48" s="110">
        <v>0</v>
      </c>
      <c r="CG48" s="110">
        <v>0</v>
      </c>
      <c r="CH48" s="113">
        <v>0</v>
      </c>
      <c r="CI48" s="113">
        <v>0</v>
      </c>
      <c r="CJ48" s="110">
        <v>0</v>
      </c>
      <c r="CK48" s="110">
        <v>0</v>
      </c>
      <c r="CL48" s="113">
        <v>0</v>
      </c>
      <c r="CM48" s="113">
        <v>0</v>
      </c>
      <c r="CN48" s="110">
        <v>0</v>
      </c>
      <c r="CO48" s="110">
        <v>0</v>
      </c>
      <c r="CP48" s="113">
        <v>0</v>
      </c>
      <c r="CQ48" s="113">
        <v>0</v>
      </c>
      <c r="CR48" s="110">
        <v>0</v>
      </c>
      <c r="CS48" s="110">
        <v>0</v>
      </c>
      <c r="CT48" s="113">
        <v>0</v>
      </c>
      <c r="CU48" s="113">
        <v>0</v>
      </c>
      <c r="CV48" s="110">
        <v>0</v>
      </c>
      <c r="CW48" s="110">
        <v>0</v>
      </c>
      <c r="CX48" s="113">
        <v>0</v>
      </c>
      <c r="CY48" s="113">
        <v>0</v>
      </c>
      <c r="CZ48" s="110">
        <v>0</v>
      </c>
      <c r="DA48" s="110">
        <v>0</v>
      </c>
      <c r="DB48" s="113">
        <v>0</v>
      </c>
      <c r="DC48" s="113">
        <v>0</v>
      </c>
      <c r="DD48" s="110">
        <v>0</v>
      </c>
      <c r="DE48" s="110">
        <v>0</v>
      </c>
      <c r="DF48" s="113">
        <v>0</v>
      </c>
      <c r="DG48" s="113">
        <v>0</v>
      </c>
      <c r="DH48" s="110">
        <v>0</v>
      </c>
      <c r="DI48" s="110">
        <v>0</v>
      </c>
      <c r="DJ48" s="113">
        <v>0</v>
      </c>
      <c r="DK48" s="113">
        <v>0</v>
      </c>
      <c r="DL48" s="110">
        <v>0</v>
      </c>
      <c r="DM48" s="110">
        <v>0</v>
      </c>
      <c r="DN48" s="113">
        <v>0</v>
      </c>
      <c r="DO48" s="113">
        <v>0</v>
      </c>
      <c r="DP48" s="110">
        <v>0</v>
      </c>
      <c r="DQ48" s="110">
        <v>0</v>
      </c>
      <c r="DR48" s="113">
        <v>0</v>
      </c>
      <c r="DS48" s="113">
        <v>0</v>
      </c>
      <c r="DT48" s="110">
        <v>0</v>
      </c>
      <c r="DU48" s="110">
        <v>0</v>
      </c>
    </row>
    <row r="49" spans="1:125" s="112" customFormat="1" ht="12" customHeight="1">
      <c r="A49" s="108" t="s">
        <v>678</v>
      </c>
      <c r="B49" s="109">
        <v>43000</v>
      </c>
      <c r="C49" s="108" t="s">
        <v>481</v>
      </c>
      <c r="D49" s="110">
        <f t="shared" si="0"/>
        <v>7025917</v>
      </c>
      <c r="E49" s="110">
        <f t="shared" si="1"/>
        <v>2011471</v>
      </c>
      <c r="F49" s="113">
        <v>14</v>
      </c>
      <c r="G49" s="113">
        <v>14</v>
      </c>
      <c r="H49" s="110">
        <v>3187220</v>
      </c>
      <c r="I49" s="110">
        <v>876881</v>
      </c>
      <c r="J49" s="113">
        <v>14</v>
      </c>
      <c r="K49" s="113">
        <v>14</v>
      </c>
      <c r="L49" s="110">
        <v>2014038</v>
      </c>
      <c r="M49" s="110">
        <v>553100</v>
      </c>
      <c r="N49" s="113">
        <v>10</v>
      </c>
      <c r="O49" s="113">
        <v>10</v>
      </c>
      <c r="P49" s="110">
        <v>799939</v>
      </c>
      <c r="Q49" s="110">
        <v>263523</v>
      </c>
      <c r="R49" s="113">
        <v>6</v>
      </c>
      <c r="S49" s="113">
        <v>6</v>
      </c>
      <c r="T49" s="110">
        <v>466734</v>
      </c>
      <c r="U49" s="110">
        <v>86766</v>
      </c>
      <c r="V49" s="113">
        <v>3</v>
      </c>
      <c r="W49" s="113">
        <v>3</v>
      </c>
      <c r="X49" s="110">
        <v>176677</v>
      </c>
      <c r="Y49" s="110">
        <v>70113</v>
      </c>
      <c r="Z49" s="113">
        <v>2</v>
      </c>
      <c r="AA49" s="113">
        <v>2</v>
      </c>
      <c r="AB49" s="110">
        <v>38136</v>
      </c>
      <c r="AC49" s="110">
        <v>46147</v>
      </c>
      <c r="AD49" s="113">
        <v>2</v>
      </c>
      <c r="AE49" s="113">
        <v>2</v>
      </c>
      <c r="AF49" s="110">
        <v>165622</v>
      </c>
      <c r="AG49" s="110">
        <v>52074</v>
      </c>
      <c r="AH49" s="113">
        <v>1</v>
      </c>
      <c r="AI49" s="113">
        <v>1</v>
      </c>
      <c r="AJ49" s="110">
        <v>30394</v>
      </c>
      <c r="AK49" s="110">
        <v>10552</v>
      </c>
      <c r="AL49" s="113">
        <v>1</v>
      </c>
      <c r="AM49" s="113">
        <v>1</v>
      </c>
      <c r="AN49" s="110">
        <v>31835</v>
      </c>
      <c r="AO49" s="110">
        <v>20794</v>
      </c>
      <c r="AP49" s="113">
        <v>1</v>
      </c>
      <c r="AQ49" s="113">
        <v>1</v>
      </c>
      <c r="AR49" s="110">
        <v>115322</v>
      </c>
      <c r="AS49" s="110">
        <v>31521</v>
      </c>
      <c r="AT49" s="113">
        <v>0</v>
      </c>
      <c r="AU49" s="113">
        <v>0</v>
      </c>
      <c r="AV49" s="110">
        <v>0</v>
      </c>
      <c r="AW49" s="110">
        <v>0</v>
      </c>
      <c r="AX49" s="113">
        <v>0</v>
      </c>
      <c r="AY49" s="113">
        <v>0</v>
      </c>
      <c r="AZ49" s="110">
        <v>0</v>
      </c>
      <c r="BA49" s="110">
        <v>0</v>
      </c>
      <c r="BB49" s="113">
        <v>0</v>
      </c>
      <c r="BC49" s="113">
        <v>0</v>
      </c>
      <c r="BD49" s="110">
        <v>0</v>
      </c>
      <c r="BE49" s="110">
        <v>0</v>
      </c>
      <c r="BF49" s="113">
        <v>0</v>
      </c>
      <c r="BG49" s="113">
        <v>0</v>
      </c>
      <c r="BH49" s="110">
        <v>0</v>
      </c>
      <c r="BI49" s="110">
        <v>0</v>
      </c>
      <c r="BJ49" s="113">
        <v>0</v>
      </c>
      <c r="BK49" s="113">
        <v>0</v>
      </c>
      <c r="BL49" s="110">
        <v>0</v>
      </c>
      <c r="BM49" s="110">
        <v>0</v>
      </c>
      <c r="BN49" s="113">
        <v>0</v>
      </c>
      <c r="BO49" s="113">
        <v>0</v>
      </c>
      <c r="BP49" s="110">
        <v>0</v>
      </c>
      <c r="BQ49" s="110">
        <v>0</v>
      </c>
      <c r="BR49" s="113">
        <v>0</v>
      </c>
      <c r="BS49" s="113">
        <v>0</v>
      </c>
      <c r="BT49" s="110">
        <v>0</v>
      </c>
      <c r="BU49" s="110">
        <v>0</v>
      </c>
      <c r="BV49" s="113">
        <v>0</v>
      </c>
      <c r="BW49" s="113">
        <v>0</v>
      </c>
      <c r="BX49" s="110">
        <v>0</v>
      </c>
      <c r="BY49" s="110">
        <v>0</v>
      </c>
      <c r="BZ49" s="113">
        <v>0</v>
      </c>
      <c r="CA49" s="113">
        <v>0</v>
      </c>
      <c r="CB49" s="110">
        <v>0</v>
      </c>
      <c r="CC49" s="110">
        <v>0</v>
      </c>
      <c r="CD49" s="113">
        <v>0</v>
      </c>
      <c r="CE49" s="113">
        <v>0</v>
      </c>
      <c r="CF49" s="110">
        <v>0</v>
      </c>
      <c r="CG49" s="110">
        <v>0</v>
      </c>
      <c r="CH49" s="113">
        <v>0</v>
      </c>
      <c r="CI49" s="113">
        <v>0</v>
      </c>
      <c r="CJ49" s="110">
        <v>0</v>
      </c>
      <c r="CK49" s="110">
        <v>0</v>
      </c>
      <c r="CL49" s="113">
        <v>0</v>
      </c>
      <c r="CM49" s="113">
        <v>0</v>
      </c>
      <c r="CN49" s="110">
        <v>0</v>
      </c>
      <c r="CO49" s="110">
        <v>0</v>
      </c>
      <c r="CP49" s="113">
        <v>0</v>
      </c>
      <c r="CQ49" s="113">
        <v>0</v>
      </c>
      <c r="CR49" s="110">
        <v>0</v>
      </c>
      <c r="CS49" s="110">
        <v>0</v>
      </c>
      <c r="CT49" s="113">
        <v>0</v>
      </c>
      <c r="CU49" s="113">
        <v>0</v>
      </c>
      <c r="CV49" s="110">
        <v>0</v>
      </c>
      <c r="CW49" s="110">
        <v>0</v>
      </c>
      <c r="CX49" s="113">
        <v>0</v>
      </c>
      <c r="CY49" s="113">
        <v>0</v>
      </c>
      <c r="CZ49" s="110">
        <v>0</v>
      </c>
      <c r="DA49" s="110">
        <v>0</v>
      </c>
      <c r="DB49" s="113">
        <v>0</v>
      </c>
      <c r="DC49" s="113">
        <v>0</v>
      </c>
      <c r="DD49" s="110">
        <v>0</v>
      </c>
      <c r="DE49" s="110">
        <v>0</v>
      </c>
      <c r="DF49" s="113">
        <v>0</v>
      </c>
      <c r="DG49" s="113">
        <v>0</v>
      </c>
      <c r="DH49" s="110">
        <v>0</v>
      </c>
      <c r="DI49" s="110">
        <v>0</v>
      </c>
      <c r="DJ49" s="113">
        <v>0</v>
      </c>
      <c r="DK49" s="113">
        <v>0</v>
      </c>
      <c r="DL49" s="110">
        <v>0</v>
      </c>
      <c r="DM49" s="110">
        <v>0</v>
      </c>
      <c r="DN49" s="113">
        <v>0</v>
      </c>
      <c r="DO49" s="113">
        <v>0</v>
      </c>
      <c r="DP49" s="110">
        <v>0</v>
      </c>
      <c r="DQ49" s="110">
        <v>0</v>
      </c>
      <c r="DR49" s="113">
        <v>0</v>
      </c>
      <c r="DS49" s="113">
        <v>0</v>
      </c>
      <c r="DT49" s="110">
        <v>0</v>
      </c>
      <c r="DU49" s="110">
        <v>0</v>
      </c>
    </row>
    <row r="50" spans="1:125" s="112" customFormat="1" ht="12" customHeight="1">
      <c r="A50" s="108" t="s">
        <v>687</v>
      </c>
      <c r="B50" s="109">
        <v>44000</v>
      </c>
      <c r="C50" s="108" t="s">
        <v>447</v>
      </c>
      <c r="D50" s="110">
        <f t="shared" si="0"/>
        <v>1210102</v>
      </c>
      <c r="E50" s="110">
        <f t="shared" si="1"/>
        <v>551031</v>
      </c>
      <c r="F50" s="113">
        <v>5</v>
      </c>
      <c r="G50" s="113">
        <v>5</v>
      </c>
      <c r="H50" s="110">
        <v>623250</v>
      </c>
      <c r="I50" s="110">
        <v>231265</v>
      </c>
      <c r="J50" s="113">
        <v>5</v>
      </c>
      <c r="K50" s="113">
        <v>5</v>
      </c>
      <c r="L50" s="110">
        <v>436525</v>
      </c>
      <c r="M50" s="110">
        <v>319766</v>
      </c>
      <c r="N50" s="113">
        <v>2</v>
      </c>
      <c r="O50" s="113">
        <v>2</v>
      </c>
      <c r="P50" s="110">
        <v>150327</v>
      </c>
      <c r="Q50" s="110">
        <v>0</v>
      </c>
      <c r="R50" s="113">
        <v>0</v>
      </c>
      <c r="S50" s="113">
        <v>0</v>
      </c>
      <c r="T50" s="110">
        <v>0</v>
      </c>
      <c r="U50" s="110">
        <v>0</v>
      </c>
      <c r="V50" s="113">
        <v>0</v>
      </c>
      <c r="W50" s="113">
        <v>0</v>
      </c>
      <c r="X50" s="110">
        <v>0</v>
      </c>
      <c r="Y50" s="110">
        <v>0</v>
      </c>
      <c r="Z50" s="113">
        <v>0</v>
      </c>
      <c r="AA50" s="113">
        <v>0</v>
      </c>
      <c r="AB50" s="110">
        <v>0</v>
      </c>
      <c r="AC50" s="110">
        <v>0</v>
      </c>
      <c r="AD50" s="113">
        <v>0</v>
      </c>
      <c r="AE50" s="113">
        <v>0</v>
      </c>
      <c r="AF50" s="110">
        <v>0</v>
      </c>
      <c r="AG50" s="110">
        <v>0</v>
      </c>
      <c r="AH50" s="113">
        <v>0</v>
      </c>
      <c r="AI50" s="113">
        <v>0</v>
      </c>
      <c r="AJ50" s="110">
        <v>0</v>
      </c>
      <c r="AK50" s="110">
        <v>0</v>
      </c>
      <c r="AL50" s="113">
        <v>0</v>
      </c>
      <c r="AM50" s="113">
        <v>0</v>
      </c>
      <c r="AN50" s="110">
        <v>0</v>
      </c>
      <c r="AO50" s="110">
        <v>0</v>
      </c>
      <c r="AP50" s="113">
        <v>0</v>
      </c>
      <c r="AQ50" s="113">
        <v>0</v>
      </c>
      <c r="AR50" s="110">
        <v>0</v>
      </c>
      <c r="AS50" s="110">
        <v>0</v>
      </c>
      <c r="AT50" s="113">
        <v>0</v>
      </c>
      <c r="AU50" s="113">
        <v>0</v>
      </c>
      <c r="AV50" s="110">
        <v>0</v>
      </c>
      <c r="AW50" s="110">
        <v>0</v>
      </c>
      <c r="AX50" s="113">
        <v>0</v>
      </c>
      <c r="AY50" s="113">
        <v>0</v>
      </c>
      <c r="AZ50" s="110">
        <v>0</v>
      </c>
      <c r="BA50" s="110">
        <v>0</v>
      </c>
      <c r="BB50" s="113">
        <v>0</v>
      </c>
      <c r="BC50" s="113">
        <v>0</v>
      </c>
      <c r="BD50" s="110">
        <v>0</v>
      </c>
      <c r="BE50" s="110">
        <v>0</v>
      </c>
      <c r="BF50" s="113">
        <v>0</v>
      </c>
      <c r="BG50" s="113">
        <v>0</v>
      </c>
      <c r="BH50" s="110">
        <v>0</v>
      </c>
      <c r="BI50" s="110">
        <v>0</v>
      </c>
      <c r="BJ50" s="113">
        <v>0</v>
      </c>
      <c r="BK50" s="113">
        <v>0</v>
      </c>
      <c r="BL50" s="110">
        <v>0</v>
      </c>
      <c r="BM50" s="110">
        <v>0</v>
      </c>
      <c r="BN50" s="113">
        <v>0</v>
      </c>
      <c r="BO50" s="113">
        <v>0</v>
      </c>
      <c r="BP50" s="110">
        <v>0</v>
      </c>
      <c r="BQ50" s="110">
        <v>0</v>
      </c>
      <c r="BR50" s="113">
        <v>0</v>
      </c>
      <c r="BS50" s="113">
        <v>0</v>
      </c>
      <c r="BT50" s="110">
        <v>0</v>
      </c>
      <c r="BU50" s="110">
        <v>0</v>
      </c>
      <c r="BV50" s="113">
        <v>0</v>
      </c>
      <c r="BW50" s="113">
        <v>0</v>
      </c>
      <c r="BX50" s="110">
        <v>0</v>
      </c>
      <c r="BY50" s="110">
        <v>0</v>
      </c>
      <c r="BZ50" s="113">
        <v>0</v>
      </c>
      <c r="CA50" s="113">
        <v>0</v>
      </c>
      <c r="CB50" s="110">
        <v>0</v>
      </c>
      <c r="CC50" s="110">
        <v>0</v>
      </c>
      <c r="CD50" s="113">
        <v>0</v>
      </c>
      <c r="CE50" s="113">
        <v>0</v>
      </c>
      <c r="CF50" s="110">
        <v>0</v>
      </c>
      <c r="CG50" s="110">
        <v>0</v>
      </c>
      <c r="CH50" s="113">
        <v>0</v>
      </c>
      <c r="CI50" s="113">
        <v>0</v>
      </c>
      <c r="CJ50" s="110">
        <v>0</v>
      </c>
      <c r="CK50" s="110">
        <v>0</v>
      </c>
      <c r="CL50" s="113">
        <v>0</v>
      </c>
      <c r="CM50" s="113">
        <v>0</v>
      </c>
      <c r="CN50" s="110">
        <v>0</v>
      </c>
      <c r="CO50" s="110">
        <v>0</v>
      </c>
      <c r="CP50" s="113">
        <v>0</v>
      </c>
      <c r="CQ50" s="113">
        <v>0</v>
      </c>
      <c r="CR50" s="110">
        <v>0</v>
      </c>
      <c r="CS50" s="110">
        <v>0</v>
      </c>
      <c r="CT50" s="113">
        <v>0</v>
      </c>
      <c r="CU50" s="113">
        <v>0</v>
      </c>
      <c r="CV50" s="110">
        <v>0</v>
      </c>
      <c r="CW50" s="110">
        <v>0</v>
      </c>
      <c r="CX50" s="113">
        <v>0</v>
      </c>
      <c r="CY50" s="113">
        <v>0</v>
      </c>
      <c r="CZ50" s="110">
        <v>0</v>
      </c>
      <c r="DA50" s="110">
        <v>0</v>
      </c>
      <c r="DB50" s="113">
        <v>0</v>
      </c>
      <c r="DC50" s="113">
        <v>0</v>
      </c>
      <c r="DD50" s="110">
        <v>0</v>
      </c>
      <c r="DE50" s="110">
        <v>0</v>
      </c>
      <c r="DF50" s="113">
        <v>0</v>
      </c>
      <c r="DG50" s="113">
        <v>0</v>
      </c>
      <c r="DH50" s="110">
        <v>0</v>
      </c>
      <c r="DI50" s="110">
        <v>0</v>
      </c>
      <c r="DJ50" s="113">
        <v>0</v>
      </c>
      <c r="DK50" s="113">
        <v>0</v>
      </c>
      <c r="DL50" s="110">
        <v>0</v>
      </c>
      <c r="DM50" s="110">
        <v>0</v>
      </c>
      <c r="DN50" s="113">
        <v>0</v>
      </c>
      <c r="DO50" s="113">
        <v>0</v>
      </c>
      <c r="DP50" s="110">
        <v>0</v>
      </c>
      <c r="DQ50" s="110">
        <v>0</v>
      </c>
      <c r="DR50" s="113">
        <v>0</v>
      </c>
      <c r="DS50" s="113">
        <v>0</v>
      </c>
      <c r="DT50" s="110">
        <v>0</v>
      </c>
      <c r="DU50" s="110">
        <v>0</v>
      </c>
    </row>
    <row r="51" spans="1:125" s="112" customFormat="1" ht="12" customHeight="1">
      <c r="A51" s="108" t="s">
        <v>692</v>
      </c>
      <c r="B51" s="109">
        <v>45000</v>
      </c>
      <c r="C51" s="108" t="s">
        <v>693</v>
      </c>
      <c r="D51" s="110">
        <f t="shared" si="0"/>
        <v>1320846</v>
      </c>
      <c r="E51" s="110">
        <f t="shared" si="1"/>
        <v>563687</v>
      </c>
      <c r="F51" s="113">
        <v>9</v>
      </c>
      <c r="G51" s="113">
        <v>9</v>
      </c>
      <c r="H51" s="110">
        <v>598449</v>
      </c>
      <c r="I51" s="110">
        <v>366827</v>
      </c>
      <c r="J51" s="113">
        <v>9</v>
      </c>
      <c r="K51" s="113">
        <v>9</v>
      </c>
      <c r="L51" s="110">
        <v>351733</v>
      </c>
      <c r="M51" s="110">
        <v>156323</v>
      </c>
      <c r="N51" s="113">
        <v>4</v>
      </c>
      <c r="O51" s="113">
        <v>4</v>
      </c>
      <c r="P51" s="110">
        <v>172069</v>
      </c>
      <c r="Q51" s="110">
        <v>40537</v>
      </c>
      <c r="R51" s="113">
        <v>2</v>
      </c>
      <c r="S51" s="113">
        <v>2</v>
      </c>
      <c r="T51" s="110">
        <v>31345</v>
      </c>
      <c r="U51" s="110">
        <v>0</v>
      </c>
      <c r="V51" s="113">
        <v>2</v>
      </c>
      <c r="W51" s="113">
        <v>2</v>
      </c>
      <c r="X51" s="110">
        <v>51123</v>
      </c>
      <c r="Y51" s="110">
        <v>0</v>
      </c>
      <c r="Z51" s="113">
        <v>1</v>
      </c>
      <c r="AA51" s="113">
        <v>1</v>
      </c>
      <c r="AB51" s="110">
        <v>73606</v>
      </c>
      <c r="AC51" s="110">
        <v>0</v>
      </c>
      <c r="AD51" s="113">
        <v>1</v>
      </c>
      <c r="AE51" s="113">
        <v>1</v>
      </c>
      <c r="AF51" s="110">
        <v>42521</v>
      </c>
      <c r="AG51" s="110">
        <v>0</v>
      </c>
      <c r="AH51" s="113">
        <v>0</v>
      </c>
      <c r="AI51" s="113">
        <v>0</v>
      </c>
      <c r="AJ51" s="110">
        <v>0</v>
      </c>
      <c r="AK51" s="110">
        <v>0</v>
      </c>
      <c r="AL51" s="113">
        <v>0</v>
      </c>
      <c r="AM51" s="113">
        <v>0</v>
      </c>
      <c r="AN51" s="110">
        <v>0</v>
      </c>
      <c r="AO51" s="110">
        <v>0</v>
      </c>
      <c r="AP51" s="113">
        <v>0</v>
      </c>
      <c r="AQ51" s="113">
        <v>0</v>
      </c>
      <c r="AR51" s="110">
        <v>0</v>
      </c>
      <c r="AS51" s="110">
        <v>0</v>
      </c>
      <c r="AT51" s="113">
        <v>0</v>
      </c>
      <c r="AU51" s="113">
        <v>0</v>
      </c>
      <c r="AV51" s="110">
        <v>0</v>
      </c>
      <c r="AW51" s="110">
        <v>0</v>
      </c>
      <c r="AX51" s="113">
        <v>0</v>
      </c>
      <c r="AY51" s="113">
        <v>0</v>
      </c>
      <c r="AZ51" s="110">
        <v>0</v>
      </c>
      <c r="BA51" s="110">
        <v>0</v>
      </c>
      <c r="BB51" s="113">
        <v>0</v>
      </c>
      <c r="BC51" s="113">
        <v>0</v>
      </c>
      <c r="BD51" s="110">
        <v>0</v>
      </c>
      <c r="BE51" s="110">
        <v>0</v>
      </c>
      <c r="BF51" s="113">
        <v>0</v>
      </c>
      <c r="BG51" s="113">
        <v>0</v>
      </c>
      <c r="BH51" s="110">
        <v>0</v>
      </c>
      <c r="BI51" s="110">
        <v>0</v>
      </c>
      <c r="BJ51" s="113">
        <v>0</v>
      </c>
      <c r="BK51" s="113">
        <v>0</v>
      </c>
      <c r="BL51" s="110">
        <v>0</v>
      </c>
      <c r="BM51" s="110">
        <v>0</v>
      </c>
      <c r="BN51" s="113">
        <v>0</v>
      </c>
      <c r="BO51" s="113">
        <v>0</v>
      </c>
      <c r="BP51" s="110">
        <v>0</v>
      </c>
      <c r="BQ51" s="110">
        <v>0</v>
      </c>
      <c r="BR51" s="113">
        <v>0</v>
      </c>
      <c r="BS51" s="113">
        <v>0</v>
      </c>
      <c r="BT51" s="110">
        <v>0</v>
      </c>
      <c r="BU51" s="110">
        <v>0</v>
      </c>
      <c r="BV51" s="113">
        <v>0</v>
      </c>
      <c r="BW51" s="113">
        <v>0</v>
      </c>
      <c r="BX51" s="110">
        <v>0</v>
      </c>
      <c r="BY51" s="110">
        <v>0</v>
      </c>
      <c r="BZ51" s="113">
        <v>0</v>
      </c>
      <c r="CA51" s="113">
        <v>0</v>
      </c>
      <c r="CB51" s="110">
        <v>0</v>
      </c>
      <c r="CC51" s="110">
        <v>0</v>
      </c>
      <c r="CD51" s="113">
        <v>0</v>
      </c>
      <c r="CE51" s="113">
        <v>0</v>
      </c>
      <c r="CF51" s="110">
        <v>0</v>
      </c>
      <c r="CG51" s="110">
        <v>0</v>
      </c>
      <c r="CH51" s="113">
        <v>0</v>
      </c>
      <c r="CI51" s="113">
        <v>0</v>
      </c>
      <c r="CJ51" s="110">
        <v>0</v>
      </c>
      <c r="CK51" s="110">
        <v>0</v>
      </c>
      <c r="CL51" s="113">
        <v>0</v>
      </c>
      <c r="CM51" s="113">
        <v>0</v>
      </c>
      <c r="CN51" s="110">
        <v>0</v>
      </c>
      <c r="CO51" s="110">
        <v>0</v>
      </c>
      <c r="CP51" s="113">
        <v>0</v>
      </c>
      <c r="CQ51" s="113">
        <v>0</v>
      </c>
      <c r="CR51" s="110">
        <v>0</v>
      </c>
      <c r="CS51" s="110">
        <v>0</v>
      </c>
      <c r="CT51" s="113">
        <v>0</v>
      </c>
      <c r="CU51" s="113">
        <v>0</v>
      </c>
      <c r="CV51" s="110">
        <v>0</v>
      </c>
      <c r="CW51" s="110">
        <v>0</v>
      </c>
      <c r="CX51" s="113">
        <v>0</v>
      </c>
      <c r="CY51" s="113">
        <v>0</v>
      </c>
      <c r="CZ51" s="110">
        <v>0</v>
      </c>
      <c r="DA51" s="110">
        <v>0</v>
      </c>
      <c r="DB51" s="113">
        <v>0</v>
      </c>
      <c r="DC51" s="113">
        <v>0</v>
      </c>
      <c r="DD51" s="110">
        <v>0</v>
      </c>
      <c r="DE51" s="110">
        <v>0</v>
      </c>
      <c r="DF51" s="113">
        <v>0</v>
      </c>
      <c r="DG51" s="113">
        <v>0</v>
      </c>
      <c r="DH51" s="110">
        <v>0</v>
      </c>
      <c r="DI51" s="110">
        <v>0</v>
      </c>
      <c r="DJ51" s="113">
        <v>0</v>
      </c>
      <c r="DK51" s="113">
        <v>0</v>
      </c>
      <c r="DL51" s="110">
        <v>0</v>
      </c>
      <c r="DM51" s="110">
        <v>0</v>
      </c>
      <c r="DN51" s="113">
        <v>0</v>
      </c>
      <c r="DO51" s="113">
        <v>0</v>
      </c>
      <c r="DP51" s="110">
        <v>0</v>
      </c>
      <c r="DQ51" s="110">
        <v>0</v>
      </c>
      <c r="DR51" s="113">
        <v>0</v>
      </c>
      <c r="DS51" s="113">
        <v>0</v>
      </c>
      <c r="DT51" s="110">
        <v>0</v>
      </c>
      <c r="DU51" s="110">
        <v>0</v>
      </c>
    </row>
    <row r="52" spans="1:125" s="112" customFormat="1" ht="12" customHeight="1">
      <c r="A52" s="108" t="s">
        <v>702</v>
      </c>
      <c r="B52" s="109">
        <v>46000</v>
      </c>
      <c r="C52" s="108" t="s">
        <v>463</v>
      </c>
      <c r="D52" s="110">
        <f t="shared" si="0"/>
        <v>3849792</v>
      </c>
      <c r="E52" s="110">
        <f t="shared" si="1"/>
        <v>1097864</v>
      </c>
      <c r="F52" s="113">
        <v>14</v>
      </c>
      <c r="G52" s="113">
        <v>14</v>
      </c>
      <c r="H52" s="110">
        <v>2027401</v>
      </c>
      <c r="I52" s="110">
        <v>600881</v>
      </c>
      <c r="J52" s="113">
        <v>14</v>
      </c>
      <c r="K52" s="113">
        <v>14</v>
      </c>
      <c r="L52" s="110">
        <v>901040</v>
      </c>
      <c r="M52" s="110">
        <v>337829</v>
      </c>
      <c r="N52" s="113">
        <v>7</v>
      </c>
      <c r="O52" s="113">
        <v>7</v>
      </c>
      <c r="P52" s="110">
        <v>542725</v>
      </c>
      <c r="Q52" s="110">
        <v>117059</v>
      </c>
      <c r="R52" s="113">
        <v>3</v>
      </c>
      <c r="S52" s="113">
        <v>3</v>
      </c>
      <c r="T52" s="110">
        <v>199167</v>
      </c>
      <c r="U52" s="110">
        <v>42095</v>
      </c>
      <c r="V52" s="113">
        <v>2</v>
      </c>
      <c r="W52" s="113">
        <v>2</v>
      </c>
      <c r="X52" s="110">
        <v>97611</v>
      </c>
      <c r="Y52" s="110">
        <v>0</v>
      </c>
      <c r="Z52" s="113">
        <v>1</v>
      </c>
      <c r="AA52" s="113">
        <v>1</v>
      </c>
      <c r="AB52" s="110">
        <v>81848</v>
      </c>
      <c r="AC52" s="110">
        <v>0</v>
      </c>
      <c r="AD52" s="113">
        <v>0</v>
      </c>
      <c r="AE52" s="113">
        <v>0</v>
      </c>
      <c r="AF52" s="110">
        <v>0</v>
      </c>
      <c r="AG52" s="110">
        <v>0</v>
      </c>
      <c r="AH52" s="113">
        <v>0</v>
      </c>
      <c r="AI52" s="113">
        <v>0</v>
      </c>
      <c r="AJ52" s="110">
        <v>0</v>
      </c>
      <c r="AK52" s="110">
        <v>0</v>
      </c>
      <c r="AL52" s="113">
        <v>0</v>
      </c>
      <c r="AM52" s="113">
        <v>0</v>
      </c>
      <c r="AN52" s="110">
        <v>0</v>
      </c>
      <c r="AO52" s="110">
        <v>0</v>
      </c>
      <c r="AP52" s="113">
        <v>0</v>
      </c>
      <c r="AQ52" s="113">
        <v>0</v>
      </c>
      <c r="AR52" s="110">
        <v>0</v>
      </c>
      <c r="AS52" s="110">
        <v>0</v>
      </c>
      <c r="AT52" s="113">
        <v>0</v>
      </c>
      <c r="AU52" s="113">
        <v>0</v>
      </c>
      <c r="AV52" s="110">
        <v>0</v>
      </c>
      <c r="AW52" s="110">
        <v>0</v>
      </c>
      <c r="AX52" s="113">
        <v>0</v>
      </c>
      <c r="AY52" s="113">
        <v>0</v>
      </c>
      <c r="AZ52" s="110">
        <v>0</v>
      </c>
      <c r="BA52" s="110">
        <v>0</v>
      </c>
      <c r="BB52" s="113">
        <v>0</v>
      </c>
      <c r="BC52" s="113">
        <v>0</v>
      </c>
      <c r="BD52" s="110">
        <v>0</v>
      </c>
      <c r="BE52" s="110">
        <v>0</v>
      </c>
      <c r="BF52" s="113">
        <v>0</v>
      </c>
      <c r="BG52" s="113">
        <v>0</v>
      </c>
      <c r="BH52" s="110">
        <v>0</v>
      </c>
      <c r="BI52" s="110">
        <v>0</v>
      </c>
      <c r="BJ52" s="113">
        <v>0</v>
      </c>
      <c r="BK52" s="113">
        <v>0</v>
      </c>
      <c r="BL52" s="110">
        <v>0</v>
      </c>
      <c r="BM52" s="110">
        <v>0</v>
      </c>
      <c r="BN52" s="113">
        <v>0</v>
      </c>
      <c r="BO52" s="113">
        <v>0</v>
      </c>
      <c r="BP52" s="110">
        <v>0</v>
      </c>
      <c r="BQ52" s="110">
        <v>0</v>
      </c>
      <c r="BR52" s="113">
        <v>0</v>
      </c>
      <c r="BS52" s="113">
        <v>0</v>
      </c>
      <c r="BT52" s="110">
        <v>0</v>
      </c>
      <c r="BU52" s="110">
        <v>0</v>
      </c>
      <c r="BV52" s="113">
        <v>0</v>
      </c>
      <c r="BW52" s="113">
        <v>0</v>
      </c>
      <c r="BX52" s="110">
        <v>0</v>
      </c>
      <c r="BY52" s="110">
        <v>0</v>
      </c>
      <c r="BZ52" s="113">
        <v>0</v>
      </c>
      <c r="CA52" s="113">
        <v>0</v>
      </c>
      <c r="CB52" s="110">
        <v>0</v>
      </c>
      <c r="CC52" s="110">
        <v>0</v>
      </c>
      <c r="CD52" s="113">
        <v>0</v>
      </c>
      <c r="CE52" s="113">
        <v>0</v>
      </c>
      <c r="CF52" s="110">
        <v>0</v>
      </c>
      <c r="CG52" s="110">
        <v>0</v>
      </c>
      <c r="CH52" s="113">
        <v>0</v>
      </c>
      <c r="CI52" s="113">
        <v>0</v>
      </c>
      <c r="CJ52" s="110">
        <v>0</v>
      </c>
      <c r="CK52" s="110">
        <v>0</v>
      </c>
      <c r="CL52" s="113">
        <v>0</v>
      </c>
      <c r="CM52" s="113">
        <v>0</v>
      </c>
      <c r="CN52" s="110">
        <v>0</v>
      </c>
      <c r="CO52" s="110">
        <v>0</v>
      </c>
      <c r="CP52" s="113">
        <v>0</v>
      </c>
      <c r="CQ52" s="113">
        <v>0</v>
      </c>
      <c r="CR52" s="110">
        <v>0</v>
      </c>
      <c r="CS52" s="110">
        <v>0</v>
      </c>
      <c r="CT52" s="113">
        <v>0</v>
      </c>
      <c r="CU52" s="113">
        <v>0</v>
      </c>
      <c r="CV52" s="110">
        <v>0</v>
      </c>
      <c r="CW52" s="110">
        <v>0</v>
      </c>
      <c r="CX52" s="113">
        <v>0</v>
      </c>
      <c r="CY52" s="113">
        <v>0</v>
      </c>
      <c r="CZ52" s="110">
        <v>0</v>
      </c>
      <c r="DA52" s="110">
        <v>0</v>
      </c>
      <c r="DB52" s="113">
        <v>0</v>
      </c>
      <c r="DC52" s="113">
        <v>0</v>
      </c>
      <c r="DD52" s="110">
        <v>0</v>
      </c>
      <c r="DE52" s="110">
        <v>0</v>
      </c>
      <c r="DF52" s="113">
        <v>0</v>
      </c>
      <c r="DG52" s="113">
        <v>0</v>
      </c>
      <c r="DH52" s="110">
        <v>0</v>
      </c>
      <c r="DI52" s="110">
        <v>0</v>
      </c>
      <c r="DJ52" s="113">
        <v>0</v>
      </c>
      <c r="DK52" s="113">
        <v>0</v>
      </c>
      <c r="DL52" s="110">
        <v>0</v>
      </c>
      <c r="DM52" s="110">
        <v>0</v>
      </c>
      <c r="DN52" s="113">
        <v>0</v>
      </c>
      <c r="DO52" s="113">
        <v>0</v>
      </c>
      <c r="DP52" s="110">
        <v>0</v>
      </c>
      <c r="DQ52" s="110">
        <v>0</v>
      </c>
      <c r="DR52" s="113">
        <v>0</v>
      </c>
      <c r="DS52" s="113">
        <v>0</v>
      </c>
      <c r="DT52" s="110">
        <v>0</v>
      </c>
      <c r="DU52" s="110">
        <v>0</v>
      </c>
    </row>
    <row r="53" spans="1:125" s="112" customFormat="1" ht="12" customHeight="1">
      <c r="A53" s="108" t="s">
        <v>711</v>
      </c>
      <c r="B53" s="109">
        <v>47000</v>
      </c>
      <c r="C53" s="108" t="s">
        <v>447</v>
      </c>
      <c r="D53" s="110">
        <f t="shared" si="0"/>
        <v>6061187</v>
      </c>
      <c r="E53" s="110">
        <f t="shared" si="1"/>
        <v>595144</v>
      </c>
      <c r="F53" s="113">
        <v>13</v>
      </c>
      <c r="G53" s="113">
        <v>13</v>
      </c>
      <c r="H53" s="110">
        <v>3538590</v>
      </c>
      <c r="I53" s="110">
        <v>265873</v>
      </c>
      <c r="J53" s="113">
        <v>13</v>
      </c>
      <c r="K53" s="113">
        <v>13</v>
      </c>
      <c r="L53" s="110">
        <v>1758308</v>
      </c>
      <c r="M53" s="110">
        <v>174889</v>
      </c>
      <c r="N53" s="113">
        <v>5</v>
      </c>
      <c r="O53" s="113">
        <v>5</v>
      </c>
      <c r="P53" s="110">
        <v>484576</v>
      </c>
      <c r="Q53" s="110">
        <v>79105</v>
      </c>
      <c r="R53" s="113">
        <v>2</v>
      </c>
      <c r="S53" s="113">
        <v>2</v>
      </c>
      <c r="T53" s="110">
        <v>138514</v>
      </c>
      <c r="U53" s="110">
        <v>35563</v>
      </c>
      <c r="V53" s="113">
        <v>2</v>
      </c>
      <c r="W53" s="113">
        <v>2</v>
      </c>
      <c r="X53" s="110">
        <v>74075</v>
      </c>
      <c r="Y53" s="110">
        <v>15281</v>
      </c>
      <c r="Z53" s="113">
        <v>2</v>
      </c>
      <c r="AA53" s="113">
        <v>2</v>
      </c>
      <c r="AB53" s="110">
        <v>23874</v>
      </c>
      <c r="AC53" s="110">
        <v>18185</v>
      </c>
      <c r="AD53" s="113">
        <v>1</v>
      </c>
      <c r="AE53" s="113">
        <v>1</v>
      </c>
      <c r="AF53" s="110">
        <v>43250</v>
      </c>
      <c r="AG53" s="110">
        <v>6248</v>
      </c>
      <c r="AH53" s="113">
        <v>0</v>
      </c>
      <c r="AI53" s="113">
        <v>0</v>
      </c>
      <c r="AJ53" s="110">
        <v>0</v>
      </c>
      <c r="AK53" s="110">
        <v>0</v>
      </c>
      <c r="AL53" s="113">
        <v>0</v>
      </c>
      <c r="AM53" s="113">
        <v>0</v>
      </c>
      <c r="AN53" s="110">
        <v>0</v>
      </c>
      <c r="AO53" s="110">
        <v>0</v>
      </c>
      <c r="AP53" s="113">
        <v>0</v>
      </c>
      <c r="AQ53" s="113">
        <v>0</v>
      </c>
      <c r="AR53" s="110">
        <v>0</v>
      </c>
      <c r="AS53" s="110">
        <v>0</v>
      </c>
      <c r="AT53" s="113">
        <v>0</v>
      </c>
      <c r="AU53" s="113">
        <v>0</v>
      </c>
      <c r="AV53" s="110">
        <v>0</v>
      </c>
      <c r="AW53" s="110">
        <v>0</v>
      </c>
      <c r="AX53" s="113">
        <v>0</v>
      </c>
      <c r="AY53" s="113">
        <v>0</v>
      </c>
      <c r="AZ53" s="110">
        <v>0</v>
      </c>
      <c r="BA53" s="110">
        <v>0</v>
      </c>
      <c r="BB53" s="113">
        <v>0</v>
      </c>
      <c r="BC53" s="113">
        <v>0</v>
      </c>
      <c r="BD53" s="110">
        <v>0</v>
      </c>
      <c r="BE53" s="110">
        <v>0</v>
      </c>
      <c r="BF53" s="113">
        <v>0</v>
      </c>
      <c r="BG53" s="113">
        <v>0</v>
      </c>
      <c r="BH53" s="110">
        <v>0</v>
      </c>
      <c r="BI53" s="110">
        <v>0</v>
      </c>
      <c r="BJ53" s="113">
        <v>0</v>
      </c>
      <c r="BK53" s="113">
        <v>0</v>
      </c>
      <c r="BL53" s="110">
        <v>0</v>
      </c>
      <c r="BM53" s="110">
        <v>0</v>
      </c>
      <c r="BN53" s="113">
        <v>0</v>
      </c>
      <c r="BO53" s="113">
        <v>0</v>
      </c>
      <c r="BP53" s="110">
        <v>0</v>
      </c>
      <c r="BQ53" s="110">
        <v>0</v>
      </c>
      <c r="BR53" s="113">
        <v>0</v>
      </c>
      <c r="BS53" s="113">
        <v>0</v>
      </c>
      <c r="BT53" s="110">
        <v>0</v>
      </c>
      <c r="BU53" s="110">
        <v>0</v>
      </c>
      <c r="BV53" s="113">
        <v>0</v>
      </c>
      <c r="BW53" s="113">
        <v>0</v>
      </c>
      <c r="BX53" s="110">
        <v>0</v>
      </c>
      <c r="BY53" s="110">
        <v>0</v>
      </c>
      <c r="BZ53" s="113">
        <v>0</v>
      </c>
      <c r="CA53" s="113">
        <v>0</v>
      </c>
      <c r="CB53" s="110">
        <v>0</v>
      </c>
      <c r="CC53" s="110">
        <v>0</v>
      </c>
      <c r="CD53" s="113">
        <v>0</v>
      </c>
      <c r="CE53" s="113">
        <v>0</v>
      </c>
      <c r="CF53" s="110">
        <v>0</v>
      </c>
      <c r="CG53" s="110">
        <v>0</v>
      </c>
      <c r="CH53" s="113">
        <v>0</v>
      </c>
      <c r="CI53" s="113">
        <v>0</v>
      </c>
      <c r="CJ53" s="110">
        <v>0</v>
      </c>
      <c r="CK53" s="110">
        <v>0</v>
      </c>
      <c r="CL53" s="113">
        <v>0</v>
      </c>
      <c r="CM53" s="113">
        <v>0</v>
      </c>
      <c r="CN53" s="110">
        <v>0</v>
      </c>
      <c r="CO53" s="110">
        <v>0</v>
      </c>
      <c r="CP53" s="113">
        <v>0</v>
      </c>
      <c r="CQ53" s="113">
        <v>0</v>
      </c>
      <c r="CR53" s="110">
        <v>0</v>
      </c>
      <c r="CS53" s="110">
        <v>0</v>
      </c>
      <c r="CT53" s="113">
        <v>0</v>
      </c>
      <c r="CU53" s="113">
        <v>0</v>
      </c>
      <c r="CV53" s="110">
        <v>0</v>
      </c>
      <c r="CW53" s="110">
        <v>0</v>
      </c>
      <c r="CX53" s="113">
        <v>0</v>
      </c>
      <c r="CY53" s="113">
        <v>0</v>
      </c>
      <c r="CZ53" s="110">
        <v>0</v>
      </c>
      <c r="DA53" s="110">
        <v>0</v>
      </c>
      <c r="DB53" s="113">
        <v>0</v>
      </c>
      <c r="DC53" s="113">
        <v>0</v>
      </c>
      <c r="DD53" s="110">
        <v>0</v>
      </c>
      <c r="DE53" s="110">
        <v>0</v>
      </c>
      <c r="DF53" s="113">
        <v>0</v>
      </c>
      <c r="DG53" s="113">
        <v>0</v>
      </c>
      <c r="DH53" s="110">
        <v>0</v>
      </c>
      <c r="DI53" s="110">
        <v>0</v>
      </c>
      <c r="DJ53" s="113">
        <v>0</v>
      </c>
      <c r="DK53" s="113">
        <v>0</v>
      </c>
      <c r="DL53" s="110">
        <v>0</v>
      </c>
      <c r="DM53" s="110">
        <v>0</v>
      </c>
      <c r="DN53" s="113">
        <v>0</v>
      </c>
      <c r="DO53" s="113">
        <v>0</v>
      </c>
      <c r="DP53" s="110">
        <v>0</v>
      </c>
      <c r="DQ53" s="110">
        <v>0</v>
      </c>
      <c r="DR53" s="113">
        <v>0</v>
      </c>
      <c r="DS53" s="113">
        <v>0</v>
      </c>
      <c r="DT53" s="110">
        <v>0</v>
      </c>
      <c r="DU53" s="110">
        <v>0</v>
      </c>
    </row>
    <row r="54" spans="1:125" s="112" customFormat="1" ht="12" customHeight="1">
      <c r="A54" s="108" t="s">
        <v>727</v>
      </c>
      <c r="B54" s="109" t="s">
        <v>721</v>
      </c>
      <c r="C54" s="108" t="s">
        <v>728</v>
      </c>
      <c r="D54" s="110">
        <f t="shared" ref="D54:I54" si="2">SUM(D7:D53)</f>
        <v>307058397</v>
      </c>
      <c r="E54" s="110">
        <f t="shared" si="2"/>
        <v>68195972</v>
      </c>
      <c r="F54" s="113">
        <f>SUM(F7:F53)</f>
        <v>569</v>
      </c>
      <c r="G54" s="113">
        <f t="shared" si="2"/>
        <v>569</v>
      </c>
      <c r="H54" s="110">
        <f t="shared" si="2"/>
        <v>146228460</v>
      </c>
      <c r="I54" s="110">
        <f t="shared" si="2"/>
        <v>35839545</v>
      </c>
      <c r="J54" s="113">
        <f t="shared" ref="J54:AO54" si="3">SUM(J7:J53)</f>
        <v>569</v>
      </c>
      <c r="K54" s="113">
        <f t="shared" si="3"/>
        <v>569</v>
      </c>
      <c r="L54" s="110">
        <f t="shared" si="3"/>
        <v>72175796</v>
      </c>
      <c r="M54" s="110">
        <f t="shared" si="3"/>
        <v>16718470</v>
      </c>
      <c r="N54" s="113">
        <f t="shared" si="3"/>
        <v>353</v>
      </c>
      <c r="O54" s="113">
        <f t="shared" si="3"/>
        <v>353</v>
      </c>
      <c r="P54" s="110">
        <f t="shared" si="3"/>
        <v>34812856</v>
      </c>
      <c r="Q54" s="110">
        <f t="shared" si="3"/>
        <v>7578393</v>
      </c>
      <c r="R54" s="113">
        <f t="shared" si="3"/>
        <v>194</v>
      </c>
      <c r="S54" s="113">
        <f t="shared" si="3"/>
        <v>194</v>
      </c>
      <c r="T54" s="110">
        <f t="shared" si="3"/>
        <v>13145046</v>
      </c>
      <c r="U54" s="110">
        <f t="shared" si="3"/>
        <v>3627911</v>
      </c>
      <c r="V54" s="113">
        <f t="shared" si="3"/>
        <v>113</v>
      </c>
      <c r="W54" s="113">
        <f t="shared" si="3"/>
        <v>113</v>
      </c>
      <c r="X54" s="110">
        <f t="shared" si="3"/>
        <v>5643401</v>
      </c>
      <c r="Y54" s="110">
        <f t="shared" si="3"/>
        <v>2038489</v>
      </c>
      <c r="Z54" s="113">
        <f t="shared" si="3"/>
        <v>61</v>
      </c>
      <c r="AA54" s="113">
        <f t="shared" si="3"/>
        <v>61</v>
      </c>
      <c r="AB54" s="110">
        <f t="shared" si="3"/>
        <v>3125548</v>
      </c>
      <c r="AC54" s="110">
        <f t="shared" si="3"/>
        <v>891020</v>
      </c>
      <c r="AD54" s="113">
        <f t="shared" si="3"/>
        <v>40</v>
      </c>
      <c r="AE54" s="113">
        <f t="shared" si="3"/>
        <v>40</v>
      </c>
      <c r="AF54" s="110">
        <f t="shared" si="3"/>
        <v>2396250</v>
      </c>
      <c r="AG54" s="110">
        <f t="shared" si="3"/>
        <v>496656</v>
      </c>
      <c r="AH54" s="113">
        <f t="shared" si="3"/>
        <v>32</v>
      </c>
      <c r="AI54" s="113">
        <f t="shared" si="3"/>
        <v>32</v>
      </c>
      <c r="AJ54" s="110">
        <f t="shared" si="3"/>
        <v>2564219</v>
      </c>
      <c r="AK54" s="110">
        <f t="shared" si="3"/>
        <v>435717</v>
      </c>
      <c r="AL54" s="113">
        <f t="shared" si="3"/>
        <v>22</v>
      </c>
      <c r="AM54" s="113">
        <f t="shared" si="3"/>
        <v>22</v>
      </c>
      <c r="AN54" s="110">
        <f t="shared" si="3"/>
        <v>2394540</v>
      </c>
      <c r="AO54" s="110">
        <f t="shared" si="3"/>
        <v>167397</v>
      </c>
      <c r="AP54" s="113">
        <f t="shared" ref="AP54:BU54" si="4">SUM(AP7:AP53)</f>
        <v>15</v>
      </c>
      <c r="AQ54" s="113">
        <f t="shared" si="4"/>
        <v>15</v>
      </c>
      <c r="AR54" s="110">
        <f t="shared" si="4"/>
        <v>1556206</v>
      </c>
      <c r="AS54" s="110">
        <f t="shared" si="4"/>
        <v>103074</v>
      </c>
      <c r="AT54" s="113">
        <f t="shared" si="4"/>
        <v>8</v>
      </c>
      <c r="AU54" s="113">
        <f t="shared" si="4"/>
        <v>8</v>
      </c>
      <c r="AV54" s="110">
        <f t="shared" si="4"/>
        <v>2495060</v>
      </c>
      <c r="AW54" s="110">
        <f t="shared" si="4"/>
        <v>44183</v>
      </c>
      <c r="AX54" s="113">
        <f t="shared" si="4"/>
        <v>8</v>
      </c>
      <c r="AY54" s="113">
        <f t="shared" si="4"/>
        <v>8</v>
      </c>
      <c r="AZ54" s="110">
        <f t="shared" si="4"/>
        <v>3082847</v>
      </c>
      <c r="BA54" s="110">
        <f t="shared" si="4"/>
        <v>47056</v>
      </c>
      <c r="BB54" s="113">
        <f t="shared" si="4"/>
        <v>6</v>
      </c>
      <c r="BC54" s="113">
        <f t="shared" si="4"/>
        <v>6</v>
      </c>
      <c r="BD54" s="110">
        <f t="shared" si="4"/>
        <v>1296294</v>
      </c>
      <c r="BE54" s="110">
        <f t="shared" si="4"/>
        <v>37426</v>
      </c>
      <c r="BF54" s="113">
        <f t="shared" si="4"/>
        <v>5</v>
      </c>
      <c r="BG54" s="113">
        <f t="shared" si="4"/>
        <v>5</v>
      </c>
      <c r="BH54" s="110">
        <f t="shared" si="4"/>
        <v>1161380</v>
      </c>
      <c r="BI54" s="110">
        <f t="shared" si="4"/>
        <v>15299</v>
      </c>
      <c r="BJ54" s="113">
        <f t="shared" si="4"/>
        <v>4</v>
      </c>
      <c r="BK54" s="113">
        <f t="shared" si="4"/>
        <v>4</v>
      </c>
      <c r="BL54" s="110">
        <f t="shared" si="4"/>
        <v>1582010</v>
      </c>
      <c r="BM54" s="110">
        <f t="shared" si="4"/>
        <v>19008</v>
      </c>
      <c r="BN54" s="113">
        <f t="shared" si="4"/>
        <v>4</v>
      </c>
      <c r="BO54" s="113">
        <f t="shared" si="4"/>
        <v>4</v>
      </c>
      <c r="BP54" s="110">
        <f t="shared" si="4"/>
        <v>1004917</v>
      </c>
      <c r="BQ54" s="110">
        <f t="shared" si="4"/>
        <v>15346</v>
      </c>
      <c r="BR54" s="113">
        <f t="shared" si="4"/>
        <v>4</v>
      </c>
      <c r="BS54" s="113">
        <f t="shared" si="4"/>
        <v>4</v>
      </c>
      <c r="BT54" s="110">
        <f t="shared" si="4"/>
        <v>1048188</v>
      </c>
      <c r="BU54" s="110">
        <f t="shared" si="4"/>
        <v>25058</v>
      </c>
      <c r="BV54" s="110">
        <f t="shared" ref="BV54:DU54" si="5">SUM(BV7:BV53)</f>
        <v>4</v>
      </c>
      <c r="BW54" s="110">
        <f t="shared" si="5"/>
        <v>4</v>
      </c>
      <c r="BX54" s="110">
        <f t="shared" si="5"/>
        <v>858268</v>
      </c>
      <c r="BY54" s="110">
        <f t="shared" si="5"/>
        <v>8706</v>
      </c>
      <c r="BZ54" s="110">
        <f t="shared" si="5"/>
        <v>4</v>
      </c>
      <c r="CA54" s="110">
        <f t="shared" si="5"/>
        <v>4</v>
      </c>
      <c r="CB54" s="110">
        <f t="shared" si="5"/>
        <v>1816162</v>
      </c>
      <c r="CC54" s="110">
        <f t="shared" si="5"/>
        <v>20175</v>
      </c>
      <c r="CD54" s="110">
        <f t="shared" si="5"/>
        <v>3</v>
      </c>
      <c r="CE54" s="110">
        <f t="shared" si="5"/>
        <v>3</v>
      </c>
      <c r="CF54" s="110">
        <f t="shared" si="5"/>
        <v>2257268</v>
      </c>
      <c r="CG54" s="110">
        <f t="shared" si="5"/>
        <v>18455</v>
      </c>
      <c r="CH54" s="110">
        <f t="shared" si="5"/>
        <v>3</v>
      </c>
      <c r="CI54" s="110">
        <f t="shared" si="5"/>
        <v>3</v>
      </c>
      <c r="CJ54" s="110">
        <f t="shared" si="5"/>
        <v>2151375</v>
      </c>
      <c r="CK54" s="110">
        <f t="shared" si="5"/>
        <v>18610</v>
      </c>
      <c r="CL54" s="110">
        <f t="shared" si="5"/>
        <v>3</v>
      </c>
      <c r="CM54" s="110">
        <f t="shared" si="5"/>
        <v>3</v>
      </c>
      <c r="CN54" s="110">
        <f t="shared" si="5"/>
        <v>1578277</v>
      </c>
      <c r="CO54" s="110">
        <f t="shared" si="5"/>
        <v>11715</v>
      </c>
      <c r="CP54" s="110">
        <f t="shared" si="5"/>
        <v>3</v>
      </c>
      <c r="CQ54" s="110">
        <f t="shared" si="5"/>
        <v>3</v>
      </c>
      <c r="CR54" s="110">
        <f t="shared" si="5"/>
        <v>2042471</v>
      </c>
      <c r="CS54" s="110">
        <f t="shared" si="5"/>
        <v>18263</v>
      </c>
      <c r="CT54" s="110">
        <f t="shared" si="5"/>
        <v>2</v>
      </c>
      <c r="CU54" s="110">
        <f t="shared" si="5"/>
        <v>2</v>
      </c>
      <c r="CV54" s="110">
        <f t="shared" si="5"/>
        <v>117851</v>
      </c>
      <c r="CW54" s="110">
        <f t="shared" si="5"/>
        <v>0</v>
      </c>
      <c r="CX54" s="110">
        <f t="shared" si="5"/>
        <v>2</v>
      </c>
      <c r="CY54" s="110">
        <f t="shared" si="5"/>
        <v>2</v>
      </c>
      <c r="CZ54" s="110">
        <f t="shared" si="5"/>
        <v>438603</v>
      </c>
      <c r="DA54" s="110">
        <f t="shared" si="5"/>
        <v>0</v>
      </c>
      <c r="DB54" s="110">
        <f t="shared" si="5"/>
        <v>2</v>
      </c>
      <c r="DC54" s="110">
        <f t="shared" si="5"/>
        <v>2</v>
      </c>
      <c r="DD54" s="110">
        <f>SUM(DD7:DD53)</f>
        <v>84630</v>
      </c>
      <c r="DE54" s="110">
        <f t="shared" si="5"/>
        <v>0</v>
      </c>
      <c r="DF54" s="110">
        <f>SUM(DF7:DF53)</f>
        <v>1</v>
      </c>
      <c r="DG54" s="110">
        <f>SUM(DG7:DG53)</f>
        <v>1</v>
      </c>
      <c r="DH54" s="110">
        <f>SUM(DH7:DH53)</f>
        <v>474</v>
      </c>
      <c r="DI54" s="110">
        <f t="shared" si="5"/>
        <v>0</v>
      </c>
      <c r="DJ54" s="110">
        <f t="shared" si="5"/>
        <v>0</v>
      </c>
      <c r="DK54" s="110">
        <f t="shared" si="5"/>
        <v>0</v>
      </c>
      <c r="DL54" s="110">
        <f t="shared" si="5"/>
        <v>0</v>
      </c>
      <c r="DM54" s="110">
        <f t="shared" si="5"/>
        <v>0</v>
      </c>
      <c r="DN54" s="110">
        <f t="shared" si="5"/>
        <v>0</v>
      </c>
      <c r="DO54" s="110">
        <f t="shared" si="5"/>
        <v>0</v>
      </c>
      <c r="DP54" s="110">
        <f t="shared" si="5"/>
        <v>0</v>
      </c>
      <c r="DQ54" s="110">
        <f t="shared" si="5"/>
        <v>0</v>
      </c>
      <c r="DR54" s="110">
        <f t="shared" si="5"/>
        <v>0</v>
      </c>
      <c r="DS54" s="110">
        <f t="shared" si="5"/>
        <v>0</v>
      </c>
      <c r="DT54" s="110">
        <f t="shared" si="5"/>
        <v>0</v>
      </c>
      <c r="DU54" s="110">
        <f t="shared" si="5"/>
        <v>0</v>
      </c>
    </row>
  </sheetData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ゴシック,標準"&amp;14廃棄物処理事業経費【市区町村分担金の合計】（平成27年度実績）</oddHeader>
  </headerFooter>
  <colBreaks count="10" manualBreakCount="10">
    <brk id="9" max="1048575" man="1"/>
    <brk id="21" max="1048575" man="1"/>
    <brk id="33" max="1048575" man="1"/>
    <brk id="45" max="1048575" man="1"/>
    <brk id="57" max="1048575" man="1"/>
    <brk id="69" max="1048575" man="1"/>
    <brk id="81" max="1048575" man="1"/>
    <brk id="93" max="1048575" man="1"/>
    <brk id="105" max="1048575" man="1"/>
    <brk id="1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3000"/>
  <sheetViews>
    <sheetView zoomScaleNormal="100" workbookViewId="0"/>
  </sheetViews>
  <sheetFormatPr defaultColWidth="8.875" defaultRowHeight="14.25"/>
  <cols>
    <col min="1" max="1" width="5.5" style="25" customWidth="1"/>
    <col min="2" max="3" width="4.5" style="11" customWidth="1"/>
    <col min="4" max="4" width="12.125" style="11" customWidth="1"/>
    <col min="5" max="6" width="16.5" style="11" customWidth="1"/>
    <col min="7" max="10" width="4.5" style="11" customWidth="1"/>
    <col min="11" max="11" width="14.625" style="11" customWidth="1"/>
    <col min="12" max="13" width="16.5" style="11" customWidth="1"/>
    <col min="14" max="14" width="4" style="11" bestFit="1" customWidth="1"/>
    <col min="15" max="15" width="8" style="11" customWidth="1"/>
    <col min="16" max="27" width="8.875" style="25" customWidth="1"/>
    <col min="28" max="28" width="8.875" style="138" customWidth="1"/>
    <col min="29" max="29" width="19.125" style="1" customWidth="1"/>
    <col min="30" max="30" width="26" style="31" customWidth="1"/>
    <col min="31" max="31" width="3" style="31" customWidth="1"/>
    <col min="32" max="32" width="10.875" style="31" customWidth="1"/>
    <col min="33" max="33" width="8" style="31" customWidth="1"/>
    <col min="34" max="34" width="8" style="130" customWidth="1"/>
    <col min="35" max="35" width="5" style="130" customWidth="1"/>
    <col min="36" max="36" width="8.875" style="138" customWidth="1"/>
    <col min="37" max="37" width="4" style="138" customWidth="1"/>
    <col min="38" max="38" width="10" style="138" customWidth="1"/>
    <col min="39" max="16384" width="8.875" style="25"/>
  </cols>
  <sheetData>
    <row r="1" spans="2:38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B1" s="129"/>
      <c r="AJ1" s="129"/>
      <c r="AK1" s="129"/>
      <c r="AL1" s="129"/>
    </row>
    <row r="2" spans="2:38" ht="15" thickBot="1">
      <c r="B2" s="2"/>
      <c r="C2" s="3" t="s">
        <v>31</v>
      </c>
      <c r="D2" s="23"/>
      <c r="E2" s="4" t="s">
        <v>153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IF(L2&lt;&gt;"",VLOOKUP(L2,$AK$6:$AL$53,2,FALSE),"-")</f>
        <v>-</v>
      </c>
      <c r="N2" s="2"/>
      <c r="O2" s="2"/>
      <c r="AB2" s="129"/>
      <c r="AC2" s="131">
        <f>IF(VALUE(D2)=0,0,1)</f>
        <v>0</v>
      </c>
      <c r="AD2" s="132" t="str">
        <f ca="1">IF(AC2=0,"",VLOOKUP(D2,INDIRECT("'"&amp;AD7&amp;"'!B7:C2400",TRUE),2,FALSE))</f>
        <v/>
      </c>
      <c r="AE2" s="130"/>
      <c r="AF2" s="133">
        <f>IF(AC2=0,1,IF(ISERROR(AD2),1,0))</f>
        <v>1</v>
      </c>
      <c r="AH2" s="132">
        <f ca="1">COUNTA(INDIRECT("'["&amp;$AD$7&amp;"]廃棄物事業経費（歳入）!B7:C2400"))+6</f>
        <v>7</v>
      </c>
      <c r="AI2" s="132">
        <f>IF(AC2=0,0,VLOOKUP(D2,AH5:AI2400,2,FALSE))</f>
        <v>0</v>
      </c>
      <c r="AJ2" s="129"/>
      <c r="AK2" s="129"/>
      <c r="AL2" s="129"/>
    </row>
    <row r="3" spans="2:38" ht="13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AB3" s="129"/>
      <c r="AJ3" s="129"/>
      <c r="AK3" s="129"/>
      <c r="AL3" s="129"/>
    </row>
    <row r="4" spans="2:38" ht="17.25">
      <c r="B4" s="5"/>
      <c r="C4" s="25"/>
      <c r="D4" s="6"/>
      <c r="E4" s="7"/>
      <c r="F4" s="7"/>
      <c r="G4" s="7"/>
      <c r="H4" s="8"/>
      <c r="I4" s="8"/>
      <c r="J4" s="8"/>
      <c r="K4" s="6"/>
      <c r="L4" s="7"/>
      <c r="M4" s="7"/>
      <c r="N4" s="7"/>
      <c r="O4" s="7"/>
      <c r="AB4" s="129"/>
      <c r="AC4" s="129"/>
      <c r="AD4" s="134"/>
      <c r="AE4" s="134"/>
      <c r="AF4" s="134"/>
      <c r="AJ4" s="129"/>
      <c r="AK4" s="129"/>
      <c r="AL4" s="129"/>
    </row>
    <row r="5" spans="2:38" ht="19.5" customHeight="1">
      <c r="B5" s="9"/>
      <c r="C5" s="9"/>
      <c r="D5" s="10"/>
      <c r="M5" s="30" t="s">
        <v>151</v>
      </c>
      <c r="AB5" s="129"/>
      <c r="AH5" s="130">
        <f ca="1">INDIRECT("'"&amp;$AD$7&amp;"'!"&amp;"B"&amp;ROW(B5))</f>
        <v>0</v>
      </c>
      <c r="AI5" s="130">
        <v>5</v>
      </c>
      <c r="AJ5" s="129"/>
      <c r="AK5" s="129"/>
      <c r="AL5" s="129"/>
    </row>
    <row r="6" spans="2:38" ht="18.75" customHeight="1">
      <c r="B6" s="170" t="s">
        <v>32</v>
      </c>
      <c r="C6" s="171"/>
      <c r="D6" s="172"/>
      <c r="E6" s="12" t="s">
        <v>0</v>
      </c>
      <c r="F6" s="13" t="s">
        <v>1</v>
      </c>
      <c r="H6" s="173" t="s">
        <v>33</v>
      </c>
      <c r="I6" s="174"/>
      <c r="J6" s="174"/>
      <c r="K6" s="175"/>
      <c r="L6" s="12" t="s">
        <v>0</v>
      </c>
      <c r="M6" s="12" t="s">
        <v>1</v>
      </c>
      <c r="AB6" s="129"/>
      <c r="AH6" s="130">
        <f t="shared" ref="AH6:AH69" ca="1" si="0">INDIRECT("'"&amp;$AD$7&amp;"'!"&amp;"B"&amp;ROW(B6))</f>
        <v>0</v>
      </c>
      <c r="AI6" s="130">
        <v>6</v>
      </c>
      <c r="AJ6" s="129"/>
      <c r="AK6" s="135" t="s">
        <v>111</v>
      </c>
      <c r="AL6" s="129" t="s">
        <v>75</v>
      </c>
    </row>
    <row r="7" spans="2:38" ht="19.5" customHeight="1">
      <c r="B7" s="176" t="s">
        <v>34</v>
      </c>
      <c r="C7" s="177"/>
      <c r="D7" s="177"/>
      <c r="E7" s="15">
        <f t="shared" ref="E7:E12" ca="1" si="1">AF7</f>
        <v>0</v>
      </c>
      <c r="F7" s="15">
        <f t="shared" ref="F7:F12" ca="1" si="2">AF14</f>
        <v>0</v>
      </c>
      <c r="H7" s="178" t="s">
        <v>35</v>
      </c>
      <c r="I7" s="178" t="s">
        <v>36</v>
      </c>
      <c r="J7" s="189" t="s">
        <v>37</v>
      </c>
      <c r="K7" s="190"/>
      <c r="L7" s="15">
        <f t="shared" ref="L7:L12" ca="1" si="3">AF21</f>
        <v>0</v>
      </c>
      <c r="M7" s="15">
        <f t="shared" ref="M7:M12" ca="1" si="4">AF42</f>
        <v>0</v>
      </c>
      <c r="AB7" s="129"/>
      <c r="AC7" s="1" t="s">
        <v>34</v>
      </c>
      <c r="AD7" s="136" t="s">
        <v>324</v>
      </c>
      <c r="AE7" s="31" t="s">
        <v>60</v>
      </c>
      <c r="AF7" s="130">
        <f t="shared" ref="AF7:AF62" ca="1" si="5">IF(AF$2=0,INDIRECT("'"&amp;AD7&amp;"'!"&amp;AE7&amp;$AI$2),0)</f>
        <v>0</v>
      </c>
      <c r="AH7" s="130" t="str">
        <f t="shared" ca="1" si="0"/>
        <v>01000</v>
      </c>
      <c r="AI7" s="130">
        <v>7</v>
      </c>
      <c r="AJ7" s="129"/>
      <c r="AK7" s="135" t="s">
        <v>112</v>
      </c>
      <c r="AL7" s="129" t="s">
        <v>76</v>
      </c>
    </row>
    <row r="8" spans="2:38" ht="19.5" customHeight="1">
      <c r="B8" s="176" t="s">
        <v>38</v>
      </c>
      <c r="C8" s="177"/>
      <c r="D8" s="177"/>
      <c r="E8" s="15">
        <f t="shared" ca="1" si="1"/>
        <v>0</v>
      </c>
      <c r="F8" s="15">
        <f t="shared" ca="1" si="2"/>
        <v>0</v>
      </c>
      <c r="H8" s="179"/>
      <c r="I8" s="179"/>
      <c r="J8" s="173" t="s">
        <v>39</v>
      </c>
      <c r="K8" s="175"/>
      <c r="L8" s="15">
        <f t="shared" ca="1" si="3"/>
        <v>0</v>
      </c>
      <c r="M8" s="15">
        <f t="shared" ca="1" si="4"/>
        <v>0</v>
      </c>
      <c r="AB8" s="129"/>
      <c r="AC8" s="1" t="s">
        <v>38</v>
      </c>
      <c r="AD8" s="136" t="s">
        <v>59</v>
      </c>
      <c r="AE8" s="31" t="s">
        <v>61</v>
      </c>
      <c r="AF8" s="130">
        <f t="shared" ca="1" si="5"/>
        <v>0</v>
      </c>
      <c r="AH8" s="130" t="str">
        <f t="shared" ca="1" si="0"/>
        <v>02000</v>
      </c>
      <c r="AI8" s="130">
        <v>8</v>
      </c>
      <c r="AJ8" s="129"/>
      <c r="AK8" s="135" t="s">
        <v>113</v>
      </c>
      <c r="AL8" s="129" t="s">
        <v>77</v>
      </c>
    </row>
    <row r="9" spans="2:38" ht="19.5" customHeight="1">
      <c r="B9" s="176" t="s">
        <v>40</v>
      </c>
      <c r="C9" s="177"/>
      <c r="D9" s="177"/>
      <c r="E9" s="15">
        <f t="shared" ca="1" si="1"/>
        <v>0</v>
      </c>
      <c r="F9" s="15">
        <f t="shared" ca="1" si="2"/>
        <v>0</v>
      </c>
      <c r="H9" s="179"/>
      <c r="I9" s="179"/>
      <c r="J9" s="189" t="s">
        <v>41</v>
      </c>
      <c r="K9" s="190"/>
      <c r="L9" s="15">
        <f t="shared" ca="1" si="3"/>
        <v>0</v>
      </c>
      <c r="M9" s="15">
        <f t="shared" ca="1" si="4"/>
        <v>0</v>
      </c>
      <c r="AB9" s="129"/>
      <c r="AC9" s="1" t="s">
        <v>40</v>
      </c>
      <c r="AD9" s="136" t="s">
        <v>59</v>
      </c>
      <c r="AE9" s="31" t="s">
        <v>62</v>
      </c>
      <c r="AF9" s="130">
        <f t="shared" ca="1" si="5"/>
        <v>0</v>
      </c>
      <c r="AH9" s="130" t="str">
        <f t="shared" ca="1" si="0"/>
        <v>03000</v>
      </c>
      <c r="AI9" s="130">
        <v>9</v>
      </c>
      <c r="AJ9" s="129"/>
      <c r="AK9" s="135" t="s">
        <v>114</v>
      </c>
      <c r="AL9" s="129" t="s">
        <v>78</v>
      </c>
    </row>
    <row r="10" spans="2:38" ht="19.5" customHeight="1">
      <c r="B10" s="176" t="s">
        <v>42</v>
      </c>
      <c r="C10" s="177"/>
      <c r="D10" s="177"/>
      <c r="E10" s="15">
        <f t="shared" ca="1" si="1"/>
        <v>0</v>
      </c>
      <c r="F10" s="15">
        <f t="shared" ca="1" si="2"/>
        <v>0</v>
      </c>
      <c r="H10" s="179"/>
      <c r="I10" s="180"/>
      <c r="J10" s="189" t="s">
        <v>43</v>
      </c>
      <c r="K10" s="190"/>
      <c r="L10" s="15">
        <f t="shared" ca="1" si="3"/>
        <v>0</v>
      </c>
      <c r="M10" s="15">
        <f t="shared" ca="1" si="4"/>
        <v>0</v>
      </c>
      <c r="AB10" s="129"/>
      <c r="AC10" s="1" t="s">
        <v>42</v>
      </c>
      <c r="AD10" s="136" t="s">
        <v>59</v>
      </c>
      <c r="AE10" s="31" t="s">
        <v>63</v>
      </c>
      <c r="AF10" s="130">
        <f t="shared" ca="1" si="5"/>
        <v>0</v>
      </c>
      <c r="AH10" s="130" t="str">
        <f t="shared" ca="1" si="0"/>
        <v>04000</v>
      </c>
      <c r="AI10" s="130">
        <v>10</v>
      </c>
      <c r="AJ10" s="129"/>
      <c r="AK10" s="135" t="s">
        <v>115</v>
      </c>
      <c r="AL10" s="129" t="s">
        <v>79</v>
      </c>
    </row>
    <row r="11" spans="2:38" ht="19.5" customHeight="1">
      <c r="B11" s="182" t="s">
        <v>191</v>
      </c>
      <c r="C11" s="177"/>
      <c r="D11" s="177"/>
      <c r="E11" s="15">
        <f t="shared" ca="1" si="1"/>
        <v>0</v>
      </c>
      <c r="F11" s="15">
        <f t="shared" ca="1" si="2"/>
        <v>0</v>
      </c>
      <c r="H11" s="179"/>
      <c r="I11" s="181" t="s">
        <v>44</v>
      </c>
      <c r="J11" s="181"/>
      <c r="K11" s="181"/>
      <c r="L11" s="15">
        <f t="shared" ca="1" si="3"/>
        <v>0</v>
      </c>
      <c r="M11" s="15">
        <f t="shared" ca="1" si="4"/>
        <v>0</v>
      </c>
      <c r="AB11" s="129"/>
      <c r="AC11" s="1" t="s">
        <v>190</v>
      </c>
      <c r="AD11" s="136" t="s">
        <v>59</v>
      </c>
      <c r="AE11" s="31" t="s">
        <v>64</v>
      </c>
      <c r="AF11" s="130">
        <f t="shared" ca="1" si="5"/>
        <v>0</v>
      </c>
      <c r="AH11" s="130" t="str">
        <f t="shared" ca="1" si="0"/>
        <v>05000</v>
      </c>
      <c r="AI11" s="130">
        <v>11</v>
      </c>
      <c r="AJ11" s="129"/>
      <c r="AK11" s="135" t="s">
        <v>116</v>
      </c>
      <c r="AL11" s="129" t="s">
        <v>80</v>
      </c>
    </row>
    <row r="12" spans="2:38" ht="19.5" customHeight="1">
      <c r="B12" s="176" t="s">
        <v>43</v>
      </c>
      <c r="C12" s="177"/>
      <c r="D12" s="177"/>
      <c r="E12" s="15">
        <f t="shared" ca="1" si="1"/>
        <v>0</v>
      </c>
      <c r="F12" s="15">
        <f t="shared" ca="1" si="2"/>
        <v>0</v>
      </c>
      <c r="H12" s="179"/>
      <c r="I12" s="181" t="s">
        <v>45</v>
      </c>
      <c r="J12" s="181"/>
      <c r="K12" s="181"/>
      <c r="L12" s="15">
        <f t="shared" ca="1" si="3"/>
        <v>0</v>
      </c>
      <c r="M12" s="15">
        <f t="shared" ca="1" si="4"/>
        <v>0</v>
      </c>
      <c r="AB12" s="129"/>
      <c r="AC12" s="1" t="s">
        <v>43</v>
      </c>
      <c r="AD12" s="136" t="s">
        <v>59</v>
      </c>
      <c r="AE12" s="31" t="s">
        <v>65</v>
      </c>
      <c r="AF12" s="130">
        <f t="shared" ca="1" si="5"/>
        <v>0</v>
      </c>
      <c r="AH12" s="130" t="str">
        <f t="shared" ca="1" si="0"/>
        <v>06000</v>
      </c>
      <c r="AI12" s="130">
        <v>12</v>
      </c>
      <c r="AJ12" s="129"/>
      <c r="AK12" s="135" t="s">
        <v>117</v>
      </c>
      <c r="AL12" s="129" t="s">
        <v>81</v>
      </c>
    </row>
    <row r="13" spans="2:38" ht="19.5" customHeight="1">
      <c r="B13" s="185" t="s">
        <v>46</v>
      </c>
      <c r="C13" s="186"/>
      <c r="D13" s="186"/>
      <c r="E13" s="16">
        <f ca="1">SUM(E7:E12)</f>
        <v>0</v>
      </c>
      <c r="F13" s="16">
        <f ca="1">SUM(F7:F12)</f>
        <v>0</v>
      </c>
      <c r="H13" s="179"/>
      <c r="I13" s="170" t="s">
        <v>30</v>
      </c>
      <c r="J13" s="187"/>
      <c r="K13" s="188"/>
      <c r="L13" s="17">
        <f ca="1">SUM(L7:L12)</f>
        <v>0</v>
      </c>
      <c r="M13" s="17">
        <f ca="1">SUM(M7:M12)</f>
        <v>0</v>
      </c>
      <c r="AB13" s="129"/>
      <c r="AC13" s="1" t="s">
        <v>48</v>
      </c>
      <c r="AD13" s="136" t="s">
        <v>59</v>
      </c>
      <c r="AE13" s="31" t="s">
        <v>66</v>
      </c>
      <c r="AF13" s="130">
        <f t="shared" ca="1" si="5"/>
        <v>0</v>
      </c>
      <c r="AH13" s="130" t="str">
        <f t="shared" ca="1" si="0"/>
        <v>07000</v>
      </c>
      <c r="AI13" s="130">
        <v>13</v>
      </c>
      <c r="AJ13" s="129"/>
      <c r="AK13" s="135" t="s">
        <v>118</v>
      </c>
      <c r="AL13" s="129" t="s">
        <v>82</v>
      </c>
    </row>
    <row r="14" spans="2:38" ht="19.5" customHeight="1">
      <c r="B14" s="18"/>
      <c r="C14" s="183" t="s">
        <v>47</v>
      </c>
      <c r="D14" s="184"/>
      <c r="E14" s="20">
        <f ca="1">E13-E11</f>
        <v>0</v>
      </c>
      <c r="F14" s="20">
        <f ca="1">F13-F11</f>
        <v>0</v>
      </c>
      <c r="H14" s="180"/>
      <c r="I14" s="18"/>
      <c r="J14" s="22"/>
      <c r="K14" s="19" t="s">
        <v>47</v>
      </c>
      <c r="L14" s="21">
        <f ca="1">L13-L12</f>
        <v>0</v>
      </c>
      <c r="M14" s="21">
        <f ca="1">M13-M12</f>
        <v>0</v>
      </c>
      <c r="AB14" s="129"/>
      <c r="AC14" s="1" t="s">
        <v>34</v>
      </c>
      <c r="AD14" s="136" t="s">
        <v>59</v>
      </c>
      <c r="AE14" s="31" t="s">
        <v>67</v>
      </c>
      <c r="AF14" s="130">
        <f t="shared" ca="1" si="5"/>
        <v>0</v>
      </c>
      <c r="AH14" s="130" t="str">
        <f t="shared" ca="1" si="0"/>
        <v>08000</v>
      </c>
      <c r="AI14" s="130">
        <v>14</v>
      </c>
      <c r="AJ14" s="129"/>
      <c r="AK14" s="135" t="s">
        <v>119</v>
      </c>
      <c r="AL14" s="129" t="s">
        <v>83</v>
      </c>
    </row>
    <row r="15" spans="2:38" ht="19.5" customHeight="1">
      <c r="B15" s="176" t="s">
        <v>48</v>
      </c>
      <c r="C15" s="177"/>
      <c r="D15" s="177"/>
      <c r="E15" s="15">
        <f ca="1">AF13</f>
        <v>0</v>
      </c>
      <c r="F15" s="15">
        <f ca="1">AF20</f>
        <v>0</v>
      </c>
      <c r="H15" s="194" t="s">
        <v>49</v>
      </c>
      <c r="I15" s="178" t="s">
        <v>50</v>
      </c>
      <c r="J15" s="14" t="s">
        <v>106</v>
      </c>
      <c r="K15" s="24"/>
      <c r="L15" s="15">
        <f t="shared" ref="L15:L28" ca="1" si="6">AF27</f>
        <v>0</v>
      </c>
      <c r="M15" s="15">
        <f t="shared" ref="M15:M28" ca="1" si="7">AF48</f>
        <v>0</v>
      </c>
      <c r="AB15" s="129"/>
      <c r="AC15" s="1" t="s">
        <v>38</v>
      </c>
      <c r="AD15" s="136" t="s">
        <v>59</v>
      </c>
      <c r="AE15" s="31" t="s">
        <v>68</v>
      </c>
      <c r="AF15" s="130">
        <f t="shared" ca="1" si="5"/>
        <v>0</v>
      </c>
      <c r="AH15" s="130" t="str">
        <f t="shared" ca="1" si="0"/>
        <v>09000</v>
      </c>
      <c r="AI15" s="130">
        <v>15</v>
      </c>
      <c r="AJ15" s="129"/>
      <c r="AK15" s="135" t="s">
        <v>120</v>
      </c>
      <c r="AL15" s="129" t="s">
        <v>84</v>
      </c>
    </row>
    <row r="16" spans="2:38" ht="19.5" customHeight="1">
      <c r="B16" s="192" t="s">
        <v>2</v>
      </c>
      <c r="C16" s="193"/>
      <c r="D16" s="193"/>
      <c r="E16" s="16">
        <f ca="1">SUM(E13,E15)</f>
        <v>0</v>
      </c>
      <c r="F16" s="16">
        <f ca="1">SUM(F13,F15)</f>
        <v>0</v>
      </c>
      <c r="H16" s="195"/>
      <c r="I16" s="179"/>
      <c r="J16" s="179" t="s">
        <v>138</v>
      </c>
      <c r="K16" s="12" t="s">
        <v>107</v>
      </c>
      <c r="L16" s="15">
        <f t="shared" ca="1" si="6"/>
        <v>0</v>
      </c>
      <c r="M16" s="15">
        <f t="shared" ca="1" si="7"/>
        <v>0</v>
      </c>
      <c r="AB16" s="129"/>
      <c r="AC16" s="1" t="s">
        <v>40</v>
      </c>
      <c r="AD16" s="136" t="s">
        <v>59</v>
      </c>
      <c r="AE16" s="31" t="s">
        <v>69</v>
      </c>
      <c r="AF16" s="130">
        <f t="shared" ca="1" si="5"/>
        <v>0</v>
      </c>
      <c r="AH16" s="130" t="str">
        <f t="shared" ca="1" si="0"/>
        <v>10000</v>
      </c>
      <c r="AI16" s="130">
        <v>16</v>
      </c>
      <c r="AJ16" s="129"/>
      <c r="AK16" s="135" t="s">
        <v>121</v>
      </c>
      <c r="AL16" s="129" t="s">
        <v>85</v>
      </c>
    </row>
    <row r="17" spans="2:38" ht="19.5" customHeight="1">
      <c r="B17" s="18"/>
      <c r="C17" s="183" t="s">
        <v>47</v>
      </c>
      <c r="D17" s="184"/>
      <c r="E17" s="20">
        <f ca="1">SUM(E14:E15)</f>
        <v>0</v>
      </c>
      <c r="F17" s="20">
        <f ca="1">SUM(F14:F15)</f>
        <v>0</v>
      </c>
      <c r="H17" s="195"/>
      <c r="I17" s="179"/>
      <c r="J17" s="179"/>
      <c r="K17" s="12" t="s">
        <v>108</v>
      </c>
      <c r="L17" s="15">
        <f t="shared" ca="1" si="6"/>
        <v>0</v>
      </c>
      <c r="M17" s="15">
        <f t="shared" ca="1" si="7"/>
        <v>0</v>
      </c>
      <c r="AB17" s="129"/>
      <c r="AC17" s="1" t="s">
        <v>42</v>
      </c>
      <c r="AD17" s="136" t="s">
        <v>59</v>
      </c>
      <c r="AE17" s="31" t="s">
        <v>70</v>
      </c>
      <c r="AF17" s="130">
        <f t="shared" ca="1" si="5"/>
        <v>0</v>
      </c>
      <c r="AH17" s="130" t="str">
        <f t="shared" ca="1" si="0"/>
        <v>11000</v>
      </c>
      <c r="AI17" s="130">
        <v>17</v>
      </c>
      <c r="AJ17" s="129"/>
      <c r="AK17" s="135" t="s">
        <v>122</v>
      </c>
      <c r="AL17" s="129" t="s">
        <v>86</v>
      </c>
    </row>
    <row r="18" spans="2:38" ht="19.5" customHeight="1">
      <c r="H18" s="195"/>
      <c r="I18" s="180"/>
      <c r="J18" s="180"/>
      <c r="K18" s="12" t="s">
        <v>109</v>
      </c>
      <c r="L18" s="15">
        <f t="shared" ca="1" si="6"/>
        <v>0</v>
      </c>
      <c r="M18" s="15">
        <f t="shared" ca="1" si="7"/>
        <v>0</v>
      </c>
      <c r="AB18" s="129"/>
      <c r="AC18" s="1" t="s">
        <v>190</v>
      </c>
      <c r="AD18" s="136" t="s">
        <v>59</v>
      </c>
      <c r="AE18" s="31" t="s">
        <v>71</v>
      </c>
      <c r="AF18" s="130">
        <f t="shared" ca="1" si="5"/>
        <v>0</v>
      </c>
      <c r="AH18" s="130" t="str">
        <f t="shared" ca="1" si="0"/>
        <v>12000</v>
      </c>
      <c r="AI18" s="130">
        <v>18</v>
      </c>
      <c r="AJ18" s="129"/>
      <c r="AK18" s="135" t="s">
        <v>123</v>
      </c>
      <c r="AL18" s="129" t="s">
        <v>87</v>
      </c>
    </row>
    <row r="19" spans="2:38" ht="19.5" customHeight="1">
      <c r="H19" s="195"/>
      <c r="I19" s="178" t="s">
        <v>51</v>
      </c>
      <c r="J19" s="189" t="s">
        <v>52</v>
      </c>
      <c r="K19" s="190"/>
      <c r="L19" s="15">
        <f t="shared" ca="1" si="6"/>
        <v>0</v>
      </c>
      <c r="M19" s="15">
        <f t="shared" ca="1" si="7"/>
        <v>0</v>
      </c>
      <c r="AB19" s="129"/>
      <c r="AC19" s="1" t="s">
        <v>43</v>
      </c>
      <c r="AD19" s="136" t="s">
        <v>59</v>
      </c>
      <c r="AE19" s="31" t="s">
        <v>72</v>
      </c>
      <c r="AF19" s="130">
        <f t="shared" ca="1" si="5"/>
        <v>0</v>
      </c>
      <c r="AH19" s="130" t="str">
        <f t="shared" ca="1" si="0"/>
        <v>13000</v>
      </c>
      <c r="AI19" s="130">
        <v>19</v>
      </c>
      <c r="AJ19" s="129"/>
      <c r="AK19" s="135" t="s">
        <v>124</v>
      </c>
      <c r="AL19" s="129" t="s">
        <v>88</v>
      </c>
    </row>
    <row r="20" spans="2:38" ht="19.5" customHeight="1">
      <c r="B20" s="182" t="s">
        <v>154</v>
      </c>
      <c r="C20" s="182"/>
      <c r="D20" s="182"/>
      <c r="E20" s="26">
        <f ca="1">E11</f>
        <v>0</v>
      </c>
      <c r="F20" s="26">
        <f ca="1">F11</f>
        <v>0</v>
      </c>
      <c r="H20" s="195"/>
      <c r="I20" s="179"/>
      <c r="J20" s="189" t="s">
        <v>53</v>
      </c>
      <c r="K20" s="190"/>
      <c r="L20" s="15">
        <f t="shared" ca="1" si="6"/>
        <v>0</v>
      </c>
      <c r="M20" s="15">
        <f t="shared" ca="1" si="7"/>
        <v>0</v>
      </c>
      <c r="AB20" s="129"/>
      <c r="AC20" s="1" t="s">
        <v>48</v>
      </c>
      <c r="AD20" s="136" t="s">
        <v>59</v>
      </c>
      <c r="AE20" s="31" t="s">
        <v>73</v>
      </c>
      <c r="AF20" s="130">
        <f t="shared" ca="1" si="5"/>
        <v>0</v>
      </c>
      <c r="AH20" s="130" t="str">
        <f t="shared" ca="1" si="0"/>
        <v>14000</v>
      </c>
      <c r="AI20" s="130">
        <v>20</v>
      </c>
      <c r="AJ20" s="129"/>
      <c r="AK20" s="135" t="s">
        <v>125</v>
      </c>
      <c r="AL20" s="129" t="s">
        <v>89</v>
      </c>
    </row>
    <row r="21" spans="2:38" ht="19.5" customHeight="1">
      <c r="B21" s="182" t="s">
        <v>57</v>
      </c>
      <c r="C21" s="176"/>
      <c r="D21" s="176"/>
      <c r="E21" s="26">
        <f ca="1">L12+L27</f>
        <v>0</v>
      </c>
      <c r="F21" s="26">
        <f ca="1">M12+M27</f>
        <v>0</v>
      </c>
      <c r="H21" s="195"/>
      <c r="I21" s="180"/>
      <c r="J21" s="189" t="s">
        <v>54</v>
      </c>
      <c r="K21" s="190"/>
      <c r="L21" s="15">
        <f t="shared" ca="1" si="6"/>
        <v>0</v>
      </c>
      <c r="M21" s="15">
        <f t="shared" ca="1" si="7"/>
        <v>0</v>
      </c>
      <c r="AB21" s="129" t="s">
        <v>149</v>
      </c>
      <c r="AC21" s="1" t="s">
        <v>146</v>
      </c>
      <c r="AD21" s="136" t="s">
        <v>74</v>
      </c>
      <c r="AE21" s="31" t="s">
        <v>60</v>
      </c>
      <c r="AF21" s="130">
        <f t="shared" ca="1" si="5"/>
        <v>0</v>
      </c>
      <c r="AH21" s="130" t="str">
        <f t="shared" ca="1" si="0"/>
        <v>15000</v>
      </c>
      <c r="AI21" s="130">
        <v>21</v>
      </c>
      <c r="AJ21" s="129"/>
      <c r="AK21" s="135" t="s">
        <v>126</v>
      </c>
      <c r="AL21" s="129" t="s">
        <v>90</v>
      </c>
    </row>
    <row r="22" spans="2:38" ht="19.5" customHeight="1">
      <c r="B22" s="27"/>
      <c r="C22" s="28"/>
      <c r="D22" s="28"/>
      <c r="E22" s="29"/>
      <c r="F22" s="29"/>
      <c r="H22" s="195"/>
      <c r="I22" s="189" t="s">
        <v>55</v>
      </c>
      <c r="J22" s="191"/>
      <c r="K22" s="190"/>
      <c r="L22" s="15">
        <f t="shared" ca="1" si="6"/>
        <v>0</v>
      </c>
      <c r="M22" s="15">
        <f t="shared" ca="1" si="7"/>
        <v>0</v>
      </c>
      <c r="AB22" s="129" t="s">
        <v>149</v>
      </c>
      <c r="AC22" s="1" t="s">
        <v>147</v>
      </c>
      <c r="AD22" s="136" t="s">
        <v>74</v>
      </c>
      <c r="AE22" s="31" t="s">
        <v>61</v>
      </c>
      <c r="AF22" s="130">
        <f t="shared" ca="1" si="5"/>
        <v>0</v>
      </c>
      <c r="AH22" s="130" t="str">
        <f t="shared" ca="1" si="0"/>
        <v>16000</v>
      </c>
      <c r="AI22" s="130">
        <v>22</v>
      </c>
      <c r="AJ22" s="129"/>
      <c r="AK22" s="135" t="s">
        <v>127</v>
      </c>
      <c r="AL22" s="129" t="s">
        <v>91</v>
      </c>
    </row>
    <row r="23" spans="2:38" ht="19.5" customHeight="1">
      <c r="B23" s="27"/>
      <c r="C23" s="28"/>
      <c r="D23" s="28"/>
      <c r="E23" s="29"/>
      <c r="F23" s="29"/>
      <c r="H23" s="195"/>
      <c r="I23" s="178" t="s">
        <v>56</v>
      </c>
      <c r="J23" s="170" t="s">
        <v>52</v>
      </c>
      <c r="K23" s="188"/>
      <c r="L23" s="15">
        <f t="shared" ca="1" si="6"/>
        <v>0</v>
      </c>
      <c r="M23" s="15">
        <f t="shared" ca="1" si="7"/>
        <v>0</v>
      </c>
      <c r="AB23" s="129" t="s">
        <v>149</v>
      </c>
      <c r="AC23" s="1" t="s">
        <v>148</v>
      </c>
      <c r="AD23" s="136" t="s">
        <v>74</v>
      </c>
      <c r="AE23" s="31" t="s">
        <v>62</v>
      </c>
      <c r="AF23" s="130">
        <f t="shared" ca="1" si="5"/>
        <v>0</v>
      </c>
      <c r="AH23" s="130" t="str">
        <f t="shared" ca="1" si="0"/>
        <v>17000</v>
      </c>
      <c r="AI23" s="130">
        <v>23</v>
      </c>
      <c r="AJ23" s="129"/>
      <c r="AK23" s="135" t="s">
        <v>128</v>
      </c>
      <c r="AL23" s="129" t="s">
        <v>92</v>
      </c>
    </row>
    <row r="24" spans="2:38" ht="19.5" customHeight="1">
      <c r="B24" s="27"/>
      <c r="C24" s="28"/>
      <c r="D24" s="28"/>
      <c r="E24" s="29"/>
      <c r="F24" s="29"/>
      <c r="H24" s="195"/>
      <c r="I24" s="179"/>
      <c r="J24" s="189" t="s">
        <v>53</v>
      </c>
      <c r="K24" s="190"/>
      <c r="L24" s="15">
        <f t="shared" ca="1" si="6"/>
        <v>0</v>
      </c>
      <c r="M24" s="15">
        <f t="shared" ca="1" si="7"/>
        <v>0</v>
      </c>
      <c r="AB24" s="129" t="s">
        <v>149</v>
      </c>
      <c r="AC24" s="1" t="s">
        <v>43</v>
      </c>
      <c r="AD24" s="136" t="s">
        <v>74</v>
      </c>
      <c r="AE24" s="31" t="s">
        <v>63</v>
      </c>
      <c r="AF24" s="130">
        <f t="shared" ca="1" si="5"/>
        <v>0</v>
      </c>
      <c r="AH24" s="130" t="str">
        <f t="shared" ca="1" si="0"/>
        <v>18000</v>
      </c>
      <c r="AI24" s="130">
        <v>24</v>
      </c>
      <c r="AJ24" s="129"/>
      <c r="AK24" s="135" t="s">
        <v>129</v>
      </c>
      <c r="AL24" s="129" t="s">
        <v>93</v>
      </c>
    </row>
    <row r="25" spans="2:38" ht="19.5" customHeight="1">
      <c r="H25" s="195"/>
      <c r="I25" s="179"/>
      <c r="J25" s="189" t="s">
        <v>54</v>
      </c>
      <c r="K25" s="190"/>
      <c r="L25" s="15">
        <f t="shared" ca="1" si="6"/>
        <v>0</v>
      </c>
      <c r="M25" s="15">
        <f t="shared" ca="1" si="7"/>
        <v>0</v>
      </c>
      <c r="AB25" s="129" t="s">
        <v>149</v>
      </c>
      <c r="AC25" s="1" t="s">
        <v>44</v>
      </c>
      <c r="AD25" s="136" t="s">
        <v>74</v>
      </c>
      <c r="AE25" s="31" t="s">
        <v>64</v>
      </c>
      <c r="AF25" s="130">
        <f t="shared" ca="1" si="5"/>
        <v>0</v>
      </c>
      <c r="AH25" s="130" t="str">
        <f t="shared" ca="1" si="0"/>
        <v>19000</v>
      </c>
      <c r="AI25" s="130">
        <v>25</v>
      </c>
      <c r="AJ25" s="129"/>
      <c r="AK25" s="135" t="s">
        <v>130</v>
      </c>
      <c r="AL25" s="129" t="s">
        <v>94</v>
      </c>
    </row>
    <row r="26" spans="2:38" ht="19.5" customHeight="1">
      <c r="H26" s="195"/>
      <c r="I26" s="180"/>
      <c r="J26" s="197" t="s">
        <v>43</v>
      </c>
      <c r="K26" s="198"/>
      <c r="L26" s="15">
        <f t="shared" ca="1" si="6"/>
        <v>0</v>
      </c>
      <c r="M26" s="15">
        <f t="shared" ca="1" si="7"/>
        <v>0</v>
      </c>
      <c r="AB26" s="129" t="s">
        <v>149</v>
      </c>
      <c r="AC26" s="1" t="s">
        <v>45</v>
      </c>
      <c r="AD26" s="136" t="s">
        <v>74</v>
      </c>
      <c r="AE26" s="31" t="s">
        <v>65</v>
      </c>
      <c r="AF26" s="130">
        <f t="shared" ca="1" si="5"/>
        <v>0</v>
      </c>
      <c r="AH26" s="130" t="str">
        <f t="shared" ca="1" si="0"/>
        <v>20000</v>
      </c>
      <c r="AI26" s="130">
        <v>26</v>
      </c>
      <c r="AJ26" s="129"/>
      <c r="AK26" s="135" t="s">
        <v>131</v>
      </c>
      <c r="AL26" s="129" t="s">
        <v>95</v>
      </c>
    </row>
    <row r="27" spans="2:38" ht="19.5" customHeight="1">
      <c r="H27" s="195"/>
      <c r="I27" s="189" t="s">
        <v>45</v>
      </c>
      <c r="J27" s="191"/>
      <c r="K27" s="190"/>
      <c r="L27" s="15">
        <f t="shared" ca="1" si="6"/>
        <v>0</v>
      </c>
      <c r="M27" s="15">
        <f t="shared" ca="1" si="7"/>
        <v>0</v>
      </c>
      <c r="AB27" s="129" t="s">
        <v>149</v>
      </c>
      <c r="AC27" s="1" t="s">
        <v>139</v>
      </c>
      <c r="AD27" s="136" t="s">
        <v>74</v>
      </c>
      <c r="AE27" s="31" t="s">
        <v>150</v>
      </c>
      <c r="AF27" s="130">
        <f t="shared" ca="1" si="5"/>
        <v>0</v>
      </c>
      <c r="AH27" s="130" t="str">
        <f t="shared" ca="1" si="0"/>
        <v>21000</v>
      </c>
      <c r="AI27" s="130">
        <v>27</v>
      </c>
      <c r="AJ27" s="129"/>
      <c r="AK27" s="135" t="s">
        <v>132</v>
      </c>
      <c r="AL27" s="129" t="s">
        <v>96</v>
      </c>
    </row>
    <row r="28" spans="2:38" ht="19.5" customHeight="1">
      <c r="H28" s="195"/>
      <c r="I28" s="189" t="s">
        <v>58</v>
      </c>
      <c r="J28" s="191"/>
      <c r="K28" s="190"/>
      <c r="L28" s="15">
        <f t="shared" ca="1" si="6"/>
        <v>0</v>
      </c>
      <c r="M28" s="15">
        <f t="shared" ca="1" si="7"/>
        <v>0</v>
      </c>
      <c r="AB28" s="129" t="s">
        <v>149</v>
      </c>
      <c r="AC28" s="1" t="s">
        <v>140</v>
      </c>
      <c r="AD28" s="136" t="s">
        <v>74</v>
      </c>
      <c r="AE28" s="31" t="s">
        <v>67</v>
      </c>
      <c r="AF28" s="130">
        <f t="shared" ca="1" si="5"/>
        <v>0</v>
      </c>
      <c r="AH28" s="130" t="str">
        <f t="shared" ca="1" si="0"/>
        <v>22000</v>
      </c>
      <c r="AI28" s="130">
        <v>28</v>
      </c>
      <c r="AJ28" s="129"/>
      <c r="AK28" s="135" t="s">
        <v>133</v>
      </c>
      <c r="AL28" s="129" t="s">
        <v>97</v>
      </c>
    </row>
    <row r="29" spans="2:38" ht="19.5" customHeight="1">
      <c r="H29" s="195"/>
      <c r="I29" s="170" t="s">
        <v>30</v>
      </c>
      <c r="J29" s="187"/>
      <c r="K29" s="188"/>
      <c r="L29" s="17">
        <f ca="1">SUM(L15:L28)</f>
        <v>0</v>
      </c>
      <c r="M29" s="17">
        <f ca="1">SUM(M15:M28)</f>
        <v>0</v>
      </c>
      <c r="AB29" s="129" t="s">
        <v>149</v>
      </c>
      <c r="AC29" s="1" t="s">
        <v>141</v>
      </c>
      <c r="AD29" s="136" t="s">
        <v>74</v>
      </c>
      <c r="AE29" s="31" t="s">
        <v>68</v>
      </c>
      <c r="AF29" s="130">
        <f t="shared" ca="1" si="5"/>
        <v>0</v>
      </c>
      <c r="AH29" s="130" t="str">
        <f t="shared" ca="1" si="0"/>
        <v>23000</v>
      </c>
      <c r="AI29" s="130">
        <v>29</v>
      </c>
      <c r="AJ29" s="129"/>
      <c r="AK29" s="135" t="s">
        <v>134</v>
      </c>
      <c r="AL29" s="129" t="s">
        <v>98</v>
      </c>
    </row>
    <row r="30" spans="2:38" ht="19.5" customHeight="1">
      <c r="H30" s="196"/>
      <c r="I30" s="18"/>
      <c r="J30" s="22"/>
      <c r="K30" s="19" t="s">
        <v>47</v>
      </c>
      <c r="L30" s="21">
        <f ca="1">L29-L27</f>
        <v>0</v>
      </c>
      <c r="M30" s="21">
        <f ca="1">M29-M27</f>
        <v>0</v>
      </c>
      <c r="AB30" s="129" t="s">
        <v>149</v>
      </c>
      <c r="AC30" s="1" t="s">
        <v>142</v>
      </c>
      <c r="AD30" s="136" t="s">
        <v>74</v>
      </c>
      <c r="AE30" s="31" t="s">
        <v>69</v>
      </c>
      <c r="AF30" s="130">
        <f t="shared" ca="1" si="5"/>
        <v>0</v>
      </c>
      <c r="AH30" s="130" t="str">
        <f t="shared" ca="1" si="0"/>
        <v>24000</v>
      </c>
      <c r="AI30" s="130">
        <v>30</v>
      </c>
      <c r="AJ30" s="129"/>
      <c r="AK30" s="135" t="s">
        <v>135</v>
      </c>
      <c r="AL30" s="129" t="s">
        <v>99</v>
      </c>
    </row>
    <row r="31" spans="2:38" ht="19.5" customHeight="1">
      <c r="H31" s="189" t="s">
        <v>43</v>
      </c>
      <c r="I31" s="191"/>
      <c r="J31" s="191"/>
      <c r="K31" s="190"/>
      <c r="L31" s="15">
        <f ca="1">AF41</f>
        <v>0</v>
      </c>
      <c r="M31" s="15">
        <f ca="1">AF62</f>
        <v>0</v>
      </c>
      <c r="AB31" s="129" t="s">
        <v>149</v>
      </c>
      <c r="AC31" s="1" t="s">
        <v>143</v>
      </c>
      <c r="AD31" s="136" t="s">
        <v>74</v>
      </c>
      <c r="AE31" s="31" t="s">
        <v>71</v>
      </c>
      <c r="AF31" s="130">
        <f t="shared" ca="1" si="5"/>
        <v>0</v>
      </c>
      <c r="AH31" s="130" t="str">
        <f t="shared" ca="1" si="0"/>
        <v>25000</v>
      </c>
      <c r="AI31" s="130">
        <v>31</v>
      </c>
      <c r="AJ31" s="129"/>
      <c r="AK31" s="135" t="s">
        <v>136</v>
      </c>
      <c r="AL31" s="129" t="s">
        <v>100</v>
      </c>
    </row>
    <row r="32" spans="2:38" ht="19.5" customHeight="1">
      <c r="H32" s="170" t="s">
        <v>2</v>
      </c>
      <c r="I32" s="187"/>
      <c r="J32" s="187"/>
      <c r="K32" s="188"/>
      <c r="L32" s="17">
        <f ca="1">SUM(L13,L29,L31)</f>
        <v>0</v>
      </c>
      <c r="M32" s="17">
        <f ca="1">SUM(M13,M29,M31)</f>
        <v>0</v>
      </c>
      <c r="AB32" s="129" t="s">
        <v>149</v>
      </c>
      <c r="AC32" s="1" t="s">
        <v>144</v>
      </c>
      <c r="AD32" s="136" t="s">
        <v>74</v>
      </c>
      <c r="AE32" s="31" t="s">
        <v>72</v>
      </c>
      <c r="AF32" s="130">
        <f t="shared" ca="1" si="5"/>
        <v>0</v>
      </c>
      <c r="AH32" s="130" t="str">
        <f t="shared" ca="1" si="0"/>
        <v>26000</v>
      </c>
      <c r="AI32" s="130">
        <v>32</v>
      </c>
      <c r="AJ32" s="129"/>
      <c r="AK32" s="135" t="s">
        <v>137</v>
      </c>
      <c r="AL32" s="129" t="s">
        <v>101</v>
      </c>
    </row>
    <row r="33" spans="2:38" ht="19.5" customHeight="1">
      <c r="B33" s="25"/>
      <c r="C33" s="25"/>
      <c r="D33" s="25"/>
      <c r="E33" s="25"/>
      <c r="F33" s="25"/>
      <c r="G33" s="25"/>
      <c r="H33" s="18"/>
      <c r="I33" s="22"/>
      <c r="J33" s="22"/>
      <c r="K33" s="19" t="s">
        <v>47</v>
      </c>
      <c r="L33" s="21">
        <f ca="1">SUM(L14,L30,L31)</f>
        <v>0</v>
      </c>
      <c r="M33" s="21">
        <f ca="1">SUM(M14,M30,M31)</f>
        <v>0</v>
      </c>
      <c r="AB33" s="129" t="s">
        <v>149</v>
      </c>
      <c r="AC33" s="1" t="s">
        <v>145</v>
      </c>
      <c r="AD33" s="136" t="s">
        <v>74</v>
      </c>
      <c r="AE33" s="31" t="s">
        <v>204</v>
      </c>
      <c r="AF33" s="130">
        <f t="shared" ca="1" si="5"/>
        <v>0</v>
      </c>
      <c r="AH33" s="130" t="str">
        <f t="shared" ca="1" si="0"/>
        <v>27000</v>
      </c>
      <c r="AI33" s="130">
        <v>33</v>
      </c>
      <c r="AJ33" s="129"/>
      <c r="AK33" s="135" t="s">
        <v>203</v>
      </c>
      <c r="AL33" s="129" t="s">
        <v>102</v>
      </c>
    </row>
    <row r="34" spans="2:38">
      <c r="B34" s="25"/>
      <c r="C34" s="25"/>
      <c r="D34" s="25"/>
      <c r="E34" s="25"/>
      <c r="F34" s="25"/>
      <c r="G34" s="25"/>
      <c r="AB34" s="129" t="s">
        <v>202</v>
      </c>
      <c r="AC34" s="1" t="s">
        <v>55</v>
      </c>
      <c r="AD34" s="136" t="s">
        <v>74</v>
      </c>
      <c r="AE34" s="31" t="s">
        <v>201</v>
      </c>
      <c r="AF34" s="130">
        <f t="shared" ca="1" si="5"/>
        <v>0</v>
      </c>
      <c r="AH34" s="130" t="str">
        <f t="shared" ca="1" si="0"/>
        <v>28000</v>
      </c>
      <c r="AI34" s="130">
        <v>34</v>
      </c>
      <c r="AJ34" s="129"/>
      <c r="AK34" s="135" t="s">
        <v>200</v>
      </c>
      <c r="AL34" s="129" t="s">
        <v>103</v>
      </c>
    </row>
    <row r="35" spans="2:38">
      <c r="AB35" s="129" t="s">
        <v>149</v>
      </c>
      <c r="AC35" s="1" t="s">
        <v>255</v>
      </c>
      <c r="AD35" s="136" t="s">
        <v>74</v>
      </c>
      <c r="AE35" s="31" t="s">
        <v>256</v>
      </c>
      <c r="AF35" s="130">
        <f t="shared" ca="1" si="5"/>
        <v>0</v>
      </c>
      <c r="AH35" s="130" t="str">
        <f t="shared" ca="1" si="0"/>
        <v>29000</v>
      </c>
      <c r="AI35" s="130">
        <v>35</v>
      </c>
      <c r="AJ35" s="129"/>
      <c r="AK35" s="137" t="s">
        <v>306</v>
      </c>
      <c r="AL35" s="129" t="s">
        <v>288</v>
      </c>
    </row>
    <row r="36" spans="2:38">
      <c r="AB36" s="129" t="s">
        <v>149</v>
      </c>
      <c r="AC36" s="1" t="s">
        <v>257</v>
      </c>
      <c r="AD36" s="136" t="s">
        <v>74</v>
      </c>
      <c r="AE36" s="31" t="s">
        <v>258</v>
      </c>
      <c r="AF36" s="130">
        <f t="shared" ca="1" si="5"/>
        <v>0</v>
      </c>
      <c r="AH36" s="130" t="str">
        <f t="shared" ca="1" si="0"/>
        <v>30000</v>
      </c>
      <c r="AI36" s="130">
        <v>36</v>
      </c>
      <c r="AJ36" s="129"/>
      <c r="AK36" s="137" t="s">
        <v>307</v>
      </c>
      <c r="AL36" s="129" t="s">
        <v>289</v>
      </c>
    </row>
    <row r="37" spans="2:38">
      <c r="AB37" s="129" t="s">
        <v>149</v>
      </c>
      <c r="AC37" s="1" t="s">
        <v>259</v>
      </c>
      <c r="AD37" s="136" t="s">
        <v>74</v>
      </c>
      <c r="AE37" s="31" t="s">
        <v>260</v>
      </c>
      <c r="AF37" s="130">
        <f t="shared" ca="1" si="5"/>
        <v>0</v>
      </c>
      <c r="AH37" s="130" t="str">
        <f t="shared" ca="1" si="0"/>
        <v>31000</v>
      </c>
      <c r="AI37" s="130">
        <v>37</v>
      </c>
      <c r="AJ37" s="129"/>
      <c r="AK37" s="137" t="s">
        <v>308</v>
      </c>
      <c r="AL37" s="129" t="s">
        <v>290</v>
      </c>
    </row>
    <row r="38" spans="2:38">
      <c r="AB38" s="129" t="s">
        <v>149</v>
      </c>
      <c r="AC38" s="1" t="s">
        <v>43</v>
      </c>
      <c r="AD38" s="136" t="s">
        <v>74</v>
      </c>
      <c r="AE38" s="31" t="s">
        <v>261</v>
      </c>
      <c r="AF38" s="31">
        <f t="shared" ca="1" si="5"/>
        <v>0</v>
      </c>
      <c r="AH38" s="130" t="str">
        <f t="shared" ca="1" si="0"/>
        <v>32000</v>
      </c>
      <c r="AI38" s="130">
        <v>38</v>
      </c>
      <c r="AJ38" s="129"/>
      <c r="AK38" s="137" t="s">
        <v>309</v>
      </c>
      <c r="AL38" s="129" t="s">
        <v>291</v>
      </c>
    </row>
    <row r="39" spans="2:38">
      <c r="AB39" s="129" t="s">
        <v>149</v>
      </c>
      <c r="AC39" s="1" t="s">
        <v>45</v>
      </c>
      <c r="AD39" s="136" t="s">
        <v>74</v>
      </c>
      <c r="AE39" s="31" t="s">
        <v>262</v>
      </c>
      <c r="AF39" s="31">
        <f t="shared" ca="1" si="5"/>
        <v>0</v>
      </c>
      <c r="AH39" s="130" t="str">
        <f t="shared" ca="1" si="0"/>
        <v>33000</v>
      </c>
      <c r="AI39" s="130">
        <v>39</v>
      </c>
      <c r="AJ39" s="129"/>
      <c r="AK39" s="137" t="s">
        <v>310</v>
      </c>
      <c r="AL39" s="129" t="s">
        <v>292</v>
      </c>
    </row>
    <row r="40" spans="2:38">
      <c r="AB40" s="129" t="s">
        <v>149</v>
      </c>
      <c r="AC40" s="1" t="s">
        <v>263</v>
      </c>
      <c r="AD40" s="136" t="s">
        <v>74</v>
      </c>
      <c r="AE40" s="31" t="s">
        <v>264</v>
      </c>
      <c r="AF40" s="31">
        <f t="shared" ca="1" si="5"/>
        <v>0</v>
      </c>
      <c r="AH40" s="130" t="str">
        <f t="shared" ca="1" si="0"/>
        <v>34000</v>
      </c>
      <c r="AI40" s="130">
        <v>40</v>
      </c>
      <c r="AJ40" s="129"/>
      <c r="AK40" s="137" t="s">
        <v>311</v>
      </c>
      <c r="AL40" s="129" t="s">
        <v>293</v>
      </c>
    </row>
    <row r="41" spans="2:38">
      <c r="AB41" s="129" t="s">
        <v>149</v>
      </c>
      <c r="AC41" s="1" t="s">
        <v>43</v>
      </c>
      <c r="AD41" s="136" t="s">
        <v>74</v>
      </c>
      <c r="AE41" s="31" t="s">
        <v>265</v>
      </c>
      <c r="AF41" s="31">
        <f t="shared" ca="1" si="5"/>
        <v>0</v>
      </c>
      <c r="AH41" s="130" t="str">
        <f t="shared" ca="1" si="0"/>
        <v>35000</v>
      </c>
      <c r="AI41" s="130">
        <v>41</v>
      </c>
      <c r="AJ41" s="129"/>
      <c r="AK41" s="137" t="s">
        <v>312</v>
      </c>
      <c r="AL41" s="129" t="s">
        <v>294</v>
      </c>
    </row>
    <row r="42" spans="2:38">
      <c r="AB42" s="129" t="s">
        <v>266</v>
      </c>
      <c r="AC42" s="1" t="s">
        <v>146</v>
      </c>
      <c r="AD42" s="136" t="s">
        <v>74</v>
      </c>
      <c r="AE42" s="31" t="s">
        <v>267</v>
      </c>
      <c r="AF42" s="31">
        <f t="shared" ca="1" si="5"/>
        <v>0</v>
      </c>
      <c r="AH42" s="130" t="str">
        <f t="shared" ca="1" si="0"/>
        <v>36000</v>
      </c>
      <c r="AI42" s="130">
        <v>42</v>
      </c>
      <c r="AJ42" s="129"/>
      <c r="AK42" s="137" t="s">
        <v>313</v>
      </c>
      <c r="AL42" s="129" t="s">
        <v>295</v>
      </c>
    </row>
    <row r="43" spans="2:38">
      <c r="AB43" s="129" t="s">
        <v>266</v>
      </c>
      <c r="AC43" s="1" t="s">
        <v>147</v>
      </c>
      <c r="AD43" s="136" t="s">
        <v>74</v>
      </c>
      <c r="AE43" s="31" t="s">
        <v>268</v>
      </c>
      <c r="AF43" s="31">
        <f t="shared" ca="1" si="5"/>
        <v>0</v>
      </c>
      <c r="AH43" s="130" t="str">
        <f t="shared" ca="1" si="0"/>
        <v>37000</v>
      </c>
      <c r="AI43" s="130">
        <v>43</v>
      </c>
      <c r="AJ43" s="129"/>
      <c r="AK43" s="137" t="s">
        <v>314</v>
      </c>
      <c r="AL43" s="129" t="s">
        <v>296</v>
      </c>
    </row>
    <row r="44" spans="2:38">
      <c r="AB44" s="129" t="s">
        <v>266</v>
      </c>
      <c r="AC44" s="1" t="s">
        <v>148</v>
      </c>
      <c r="AD44" s="136" t="s">
        <v>74</v>
      </c>
      <c r="AE44" s="31" t="s">
        <v>269</v>
      </c>
      <c r="AF44" s="31">
        <f t="shared" ca="1" si="5"/>
        <v>0</v>
      </c>
      <c r="AH44" s="130" t="str">
        <f t="shared" ca="1" si="0"/>
        <v>38000</v>
      </c>
      <c r="AI44" s="130">
        <v>44</v>
      </c>
      <c r="AJ44" s="129"/>
      <c r="AK44" s="137" t="s">
        <v>315</v>
      </c>
      <c r="AL44" s="129" t="s">
        <v>297</v>
      </c>
    </row>
    <row r="45" spans="2:38">
      <c r="AB45" s="129" t="s">
        <v>266</v>
      </c>
      <c r="AC45" s="1" t="s">
        <v>43</v>
      </c>
      <c r="AD45" s="136" t="s">
        <v>74</v>
      </c>
      <c r="AE45" s="31" t="s">
        <v>270</v>
      </c>
      <c r="AF45" s="31">
        <f t="shared" ca="1" si="5"/>
        <v>0</v>
      </c>
      <c r="AH45" s="130" t="str">
        <f t="shared" ca="1" si="0"/>
        <v>39000</v>
      </c>
      <c r="AI45" s="130">
        <v>45</v>
      </c>
      <c r="AJ45" s="129"/>
      <c r="AK45" s="137" t="s">
        <v>316</v>
      </c>
      <c r="AL45" s="129" t="s">
        <v>298</v>
      </c>
    </row>
    <row r="46" spans="2:38">
      <c r="AB46" s="129" t="s">
        <v>266</v>
      </c>
      <c r="AC46" s="1" t="s">
        <v>44</v>
      </c>
      <c r="AD46" s="136" t="s">
        <v>74</v>
      </c>
      <c r="AE46" s="31" t="s">
        <v>271</v>
      </c>
      <c r="AF46" s="31">
        <f t="shared" ca="1" si="5"/>
        <v>0</v>
      </c>
      <c r="AH46" s="130" t="str">
        <f t="shared" ca="1" si="0"/>
        <v>40000</v>
      </c>
      <c r="AI46" s="130">
        <v>46</v>
      </c>
      <c r="AJ46" s="129"/>
      <c r="AK46" s="137" t="s">
        <v>317</v>
      </c>
      <c r="AL46" s="129" t="s">
        <v>299</v>
      </c>
    </row>
    <row r="47" spans="2:38">
      <c r="AB47" s="129" t="s">
        <v>266</v>
      </c>
      <c r="AC47" s="1" t="s">
        <v>45</v>
      </c>
      <c r="AD47" s="136" t="s">
        <v>74</v>
      </c>
      <c r="AE47" s="31" t="s">
        <v>272</v>
      </c>
      <c r="AF47" s="31">
        <f t="shared" ca="1" si="5"/>
        <v>0</v>
      </c>
      <c r="AH47" s="130" t="str">
        <f t="shared" ca="1" si="0"/>
        <v>41000</v>
      </c>
      <c r="AI47" s="130">
        <v>47</v>
      </c>
      <c r="AJ47" s="129"/>
      <c r="AK47" s="137" t="s">
        <v>318</v>
      </c>
      <c r="AL47" s="129" t="s">
        <v>300</v>
      </c>
    </row>
    <row r="48" spans="2:38">
      <c r="AB48" s="129" t="s">
        <v>266</v>
      </c>
      <c r="AC48" s="1" t="s">
        <v>139</v>
      </c>
      <c r="AD48" s="136" t="s">
        <v>74</v>
      </c>
      <c r="AE48" s="31" t="s">
        <v>273</v>
      </c>
      <c r="AF48" s="31">
        <f t="shared" ca="1" si="5"/>
        <v>0</v>
      </c>
      <c r="AH48" s="130" t="str">
        <f t="shared" ca="1" si="0"/>
        <v>42000</v>
      </c>
      <c r="AI48" s="130">
        <v>48</v>
      </c>
      <c r="AJ48" s="129"/>
      <c r="AK48" s="137" t="s">
        <v>319</v>
      </c>
      <c r="AL48" s="129" t="s">
        <v>301</v>
      </c>
    </row>
    <row r="49" spans="28:38">
      <c r="AB49" s="129" t="s">
        <v>266</v>
      </c>
      <c r="AC49" s="1" t="s">
        <v>140</v>
      </c>
      <c r="AD49" s="136" t="s">
        <v>74</v>
      </c>
      <c r="AE49" s="31" t="s">
        <v>274</v>
      </c>
      <c r="AF49" s="31">
        <f t="shared" ca="1" si="5"/>
        <v>0</v>
      </c>
      <c r="AG49" s="129"/>
      <c r="AH49" s="130" t="str">
        <f t="shared" ca="1" si="0"/>
        <v>43000</v>
      </c>
      <c r="AI49" s="130">
        <v>49</v>
      </c>
      <c r="AJ49" s="129"/>
      <c r="AK49" s="137" t="s">
        <v>320</v>
      </c>
      <c r="AL49" s="129" t="s">
        <v>302</v>
      </c>
    </row>
    <row r="50" spans="28:38">
      <c r="AB50" s="129" t="s">
        <v>266</v>
      </c>
      <c r="AC50" s="1" t="s">
        <v>141</v>
      </c>
      <c r="AD50" s="136" t="s">
        <v>74</v>
      </c>
      <c r="AE50" s="31" t="s">
        <v>275</v>
      </c>
      <c r="AF50" s="31">
        <f t="shared" ca="1" si="5"/>
        <v>0</v>
      </c>
      <c r="AG50" s="129"/>
      <c r="AH50" s="130" t="str">
        <f t="shared" ca="1" si="0"/>
        <v>44000</v>
      </c>
      <c r="AI50" s="130">
        <v>50</v>
      </c>
      <c r="AJ50" s="129"/>
      <c r="AK50" s="137" t="s">
        <v>321</v>
      </c>
      <c r="AL50" s="129" t="s">
        <v>303</v>
      </c>
    </row>
    <row r="51" spans="28:38">
      <c r="AB51" s="129" t="s">
        <v>266</v>
      </c>
      <c r="AC51" s="1" t="s">
        <v>142</v>
      </c>
      <c r="AD51" s="136" t="s">
        <v>74</v>
      </c>
      <c r="AE51" s="31" t="s">
        <v>276</v>
      </c>
      <c r="AF51" s="31">
        <f t="shared" ca="1" si="5"/>
        <v>0</v>
      </c>
      <c r="AG51" s="129"/>
      <c r="AH51" s="130" t="str">
        <f t="shared" ca="1" si="0"/>
        <v>45000</v>
      </c>
      <c r="AI51" s="130">
        <v>51</v>
      </c>
      <c r="AJ51" s="129"/>
      <c r="AK51" s="137" t="s">
        <v>322</v>
      </c>
      <c r="AL51" s="129" t="s">
        <v>304</v>
      </c>
    </row>
    <row r="52" spans="28:38">
      <c r="AB52" s="129" t="s">
        <v>266</v>
      </c>
      <c r="AC52" s="1" t="s">
        <v>143</v>
      </c>
      <c r="AD52" s="136" t="s">
        <v>74</v>
      </c>
      <c r="AE52" s="31" t="s">
        <v>277</v>
      </c>
      <c r="AF52" s="31">
        <f t="shared" ca="1" si="5"/>
        <v>0</v>
      </c>
      <c r="AG52" s="129"/>
      <c r="AH52" s="130" t="str">
        <f t="shared" ca="1" si="0"/>
        <v>46000</v>
      </c>
      <c r="AI52" s="130">
        <v>52</v>
      </c>
      <c r="AJ52" s="129"/>
      <c r="AK52" s="137" t="s">
        <v>323</v>
      </c>
      <c r="AL52" s="129" t="s">
        <v>305</v>
      </c>
    </row>
    <row r="53" spans="28:38">
      <c r="AB53" s="129" t="s">
        <v>266</v>
      </c>
      <c r="AC53" s="1" t="s">
        <v>144</v>
      </c>
      <c r="AD53" s="136" t="s">
        <v>74</v>
      </c>
      <c r="AE53" s="31" t="s">
        <v>278</v>
      </c>
      <c r="AF53" s="31">
        <f t="shared" ca="1" si="5"/>
        <v>0</v>
      </c>
      <c r="AG53" s="129"/>
      <c r="AH53" s="130" t="str">
        <f t="shared" ca="1" si="0"/>
        <v>47000</v>
      </c>
      <c r="AI53" s="130">
        <v>53</v>
      </c>
      <c r="AJ53" s="129"/>
      <c r="AK53" s="137" t="s">
        <v>737</v>
      </c>
      <c r="AL53" s="129" t="s">
        <v>730</v>
      </c>
    </row>
    <row r="54" spans="28:38">
      <c r="AB54" s="129" t="s">
        <v>266</v>
      </c>
      <c r="AC54" s="1" t="s">
        <v>145</v>
      </c>
      <c r="AD54" s="136" t="s">
        <v>74</v>
      </c>
      <c r="AE54" s="31" t="s">
        <v>279</v>
      </c>
      <c r="AF54" s="31">
        <f t="shared" ca="1" si="5"/>
        <v>0</v>
      </c>
      <c r="AG54" s="129"/>
      <c r="AH54" s="130" t="str">
        <f t="shared" ca="1" si="0"/>
        <v>48000</v>
      </c>
      <c r="AI54" s="130">
        <v>54</v>
      </c>
      <c r="AJ54" s="129"/>
      <c r="AK54" s="129"/>
      <c r="AL54" s="129"/>
    </row>
    <row r="55" spans="28:38">
      <c r="AB55" s="129" t="s">
        <v>266</v>
      </c>
      <c r="AC55" s="1" t="s">
        <v>55</v>
      </c>
      <c r="AD55" s="136" t="s">
        <v>74</v>
      </c>
      <c r="AE55" s="31" t="s">
        <v>280</v>
      </c>
      <c r="AF55" s="31">
        <f t="shared" ca="1" si="5"/>
        <v>0</v>
      </c>
      <c r="AG55" s="129"/>
      <c r="AH55" s="130">
        <f t="shared" ca="1" si="0"/>
        <v>0</v>
      </c>
      <c r="AI55" s="130">
        <v>55</v>
      </c>
      <c r="AJ55" s="129"/>
      <c r="AK55" s="129"/>
      <c r="AL55" s="129"/>
    </row>
    <row r="56" spans="28:38">
      <c r="AB56" s="129" t="s">
        <v>266</v>
      </c>
      <c r="AC56" s="1" t="s">
        <v>255</v>
      </c>
      <c r="AD56" s="136" t="s">
        <v>74</v>
      </c>
      <c r="AE56" s="31" t="s">
        <v>281</v>
      </c>
      <c r="AF56" s="31">
        <f t="shared" ca="1" si="5"/>
        <v>0</v>
      </c>
      <c r="AG56" s="129"/>
      <c r="AH56" s="130">
        <f t="shared" ca="1" si="0"/>
        <v>0</v>
      </c>
      <c r="AI56" s="130">
        <v>56</v>
      </c>
      <c r="AJ56" s="129"/>
      <c r="AK56" s="129"/>
      <c r="AL56" s="129"/>
    </row>
    <row r="57" spans="28:38">
      <c r="AB57" s="129" t="s">
        <v>266</v>
      </c>
      <c r="AC57" s="1" t="s">
        <v>257</v>
      </c>
      <c r="AD57" s="136" t="s">
        <v>74</v>
      </c>
      <c r="AE57" s="31" t="s">
        <v>282</v>
      </c>
      <c r="AF57" s="31">
        <f t="shared" ca="1" si="5"/>
        <v>0</v>
      </c>
      <c r="AG57" s="129"/>
      <c r="AH57" s="130">
        <f t="shared" ca="1" si="0"/>
        <v>0</v>
      </c>
      <c r="AI57" s="130">
        <v>57</v>
      </c>
      <c r="AJ57" s="129"/>
      <c r="AK57" s="129"/>
      <c r="AL57" s="129"/>
    </row>
    <row r="58" spans="28:38">
      <c r="AB58" s="129" t="s">
        <v>266</v>
      </c>
      <c r="AC58" s="1" t="s">
        <v>259</v>
      </c>
      <c r="AD58" s="136" t="s">
        <v>74</v>
      </c>
      <c r="AE58" s="31" t="s">
        <v>283</v>
      </c>
      <c r="AF58" s="31">
        <f t="shared" ca="1" si="5"/>
        <v>0</v>
      </c>
      <c r="AG58" s="129"/>
      <c r="AH58" s="130">
        <f t="shared" ca="1" si="0"/>
        <v>0</v>
      </c>
      <c r="AI58" s="130">
        <v>58</v>
      </c>
      <c r="AJ58" s="129"/>
      <c r="AK58" s="129"/>
      <c r="AL58" s="129"/>
    </row>
    <row r="59" spans="28:38">
      <c r="AB59" s="129" t="s">
        <v>266</v>
      </c>
      <c r="AC59" s="1" t="s">
        <v>43</v>
      </c>
      <c r="AD59" s="136" t="s">
        <v>74</v>
      </c>
      <c r="AE59" s="31" t="s">
        <v>284</v>
      </c>
      <c r="AF59" s="31">
        <f t="shared" ca="1" si="5"/>
        <v>0</v>
      </c>
      <c r="AG59" s="129"/>
      <c r="AH59" s="130">
        <f t="shared" ca="1" si="0"/>
        <v>0</v>
      </c>
      <c r="AI59" s="130">
        <v>59</v>
      </c>
      <c r="AJ59" s="129"/>
      <c r="AK59" s="129"/>
      <c r="AL59" s="129"/>
    </row>
    <row r="60" spans="28:38">
      <c r="AB60" s="129" t="s">
        <v>266</v>
      </c>
      <c r="AC60" s="1" t="s">
        <v>45</v>
      </c>
      <c r="AD60" s="136" t="s">
        <v>74</v>
      </c>
      <c r="AE60" s="31" t="s">
        <v>285</v>
      </c>
      <c r="AF60" s="31">
        <f t="shared" ca="1" si="5"/>
        <v>0</v>
      </c>
      <c r="AG60" s="129"/>
      <c r="AH60" s="130">
        <f t="shared" ca="1" si="0"/>
        <v>0</v>
      </c>
      <c r="AI60" s="130">
        <v>60</v>
      </c>
      <c r="AJ60" s="129"/>
      <c r="AK60" s="129"/>
      <c r="AL60" s="129"/>
    </row>
    <row r="61" spans="28:38">
      <c r="AB61" s="129" t="s">
        <v>266</v>
      </c>
      <c r="AC61" s="1" t="s">
        <v>263</v>
      </c>
      <c r="AD61" s="136" t="s">
        <v>74</v>
      </c>
      <c r="AE61" s="31" t="s">
        <v>286</v>
      </c>
      <c r="AF61" s="31">
        <f t="shared" ca="1" si="5"/>
        <v>0</v>
      </c>
      <c r="AG61" s="129"/>
      <c r="AH61" s="130">
        <f t="shared" ca="1" si="0"/>
        <v>0</v>
      </c>
      <c r="AI61" s="130">
        <v>61</v>
      </c>
      <c r="AJ61" s="129"/>
      <c r="AK61" s="129"/>
      <c r="AL61" s="129"/>
    </row>
    <row r="62" spans="28:38">
      <c r="AB62" s="129" t="s">
        <v>266</v>
      </c>
      <c r="AC62" s="1" t="s">
        <v>43</v>
      </c>
      <c r="AD62" s="136" t="s">
        <v>74</v>
      </c>
      <c r="AE62" s="31" t="s">
        <v>287</v>
      </c>
      <c r="AF62" s="31">
        <f t="shared" ca="1" si="5"/>
        <v>0</v>
      </c>
      <c r="AG62" s="129"/>
      <c r="AH62" s="130">
        <f t="shared" ca="1" si="0"/>
        <v>0</v>
      </c>
      <c r="AI62" s="130">
        <v>62</v>
      </c>
      <c r="AJ62" s="129"/>
      <c r="AK62" s="129"/>
      <c r="AL62" s="129"/>
    </row>
    <row r="63" spans="28:38">
      <c r="AB63" s="129"/>
      <c r="AC63" s="129"/>
      <c r="AD63" s="129"/>
      <c r="AE63" s="129"/>
      <c r="AF63" s="129"/>
      <c r="AG63" s="129"/>
      <c r="AH63" s="130">
        <f t="shared" ca="1" si="0"/>
        <v>0</v>
      </c>
      <c r="AI63" s="130">
        <v>63</v>
      </c>
      <c r="AJ63" s="129"/>
      <c r="AK63" s="129"/>
      <c r="AL63" s="129"/>
    </row>
    <row r="64" spans="28:38">
      <c r="AC64" s="138"/>
      <c r="AD64" s="138"/>
      <c r="AE64" s="138"/>
      <c r="AF64" s="138"/>
      <c r="AG64" s="138"/>
      <c r="AH64" s="130">
        <f t="shared" ca="1" si="0"/>
        <v>0</v>
      </c>
      <c r="AI64" s="130">
        <v>64</v>
      </c>
    </row>
    <row r="65" spans="34:35">
      <c r="AH65" s="130">
        <f t="shared" ca="1" si="0"/>
        <v>0</v>
      </c>
      <c r="AI65" s="130">
        <v>65</v>
      </c>
    </row>
    <row r="66" spans="34:35">
      <c r="AH66" s="130">
        <f t="shared" ca="1" si="0"/>
        <v>0</v>
      </c>
      <c r="AI66" s="130">
        <v>66</v>
      </c>
    </row>
    <row r="67" spans="34:35">
      <c r="AH67" s="130">
        <f t="shared" ca="1" si="0"/>
        <v>0</v>
      </c>
      <c r="AI67" s="130">
        <v>67</v>
      </c>
    </row>
    <row r="68" spans="34:35">
      <c r="AH68" s="130">
        <f t="shared" ca="1" si="0"/>
        <v>0</v>
      </c>
      <c r="AI68" s="130">
        <v>68</v>
      </c>
    </row>
    <row r="69" spans="34:35">
      <c r="AH69" s="130">
        <f t="shared" ca="1" si="0"/>
        <v>0</v>
      </c>
      <c r="AI69" s="130">
        <v>69</v>
      </c>
    </row>
    <row r="70" spans="34:35">
      <c r="AH70" s="130">
        <f t="shared" ref="AH70:AH133" ca="1" si="8">INDIRECT("'"&amp;$AD$7&amp;"'!"&amp;"B"&amp;ROW(B70))</f>
        <v>0</v>
      </c>
      <c r="AI70" s="130">
        <v>70</v>
      </c>
    </row>
    <row r="71" spans="34:35">
      <c r="AH71" s="130">
        <f t="shared" ca="1" si="8"/>
        <v>0</v>
      </c>
      <c r="AI71" s="130">
        <v>71</v>
      </c>
    </row>
    <row r="72" spans="34:35">
      <c r="AH72" s="130">
        <f t="shared" ca="1" si="8"/>
        <v>0</v>
      </c>
      <c r="AI72" s="130">
        <v>72</v>
      </c>
    </row>
    <row r="73" spans="34:35">
      <c r="AH73" s="130">
        <f t="shared" ca="1" si="8"/>
        <v>0</v>
      </c>
      <c r="AI73" s="130">
        <v>73</v>
      </c>
    </row>
    <row r="74" spans="34:35">
      <c r="AH74" s="130">
        <f t="shared" ca="1" si="8"/>
        <v>0</v>
      </c>
      <c r="AI74" s="130">
        <v>74</v>
      </c>
    </row>
    <row r="75" spans="34:35">
      <c r="AH75" s="130">
        <f t="shared" ca="1" si="8"/>
        <v>0</v>
      </c>
      <c r="AI75" s="130">
        <v>75</v>
      </c>
    </row>
    <row r="76" spans="34:35">
      <c r="AH76" s="130">
        <f t="shared" ca="1" si="8"/>
        <v>0</v>
      </c>
      <c r="AI76" s="130">
        <v>76</v>
      </c>
    </row>
    <row r="77" spans="34:35">
      <c r="AH77" s="130">
        <f t="shared" ca="1" si="8"/>
        <v>0</v>
      </c>
      <c r="AI77" s="130">
        <v>77</v>
      </c>
    </row>
    <row r="78" spans="34:35">
      <c r="AH78" s="130">
        <f t="shared" ca="1" si="8"/>
        <v>0</v>
      </c>
      <c r="AI78" s="130">
        <v>78</v>
      </c>
    </row>
    <row r="79" spans="34:35">
      <c r="AH79" s="130">
        <f t="shared" ca="1" si="8"/>
        <v>0</v>
      </c>
      <c r="AI79" s="130">
        <v>79</v>
      </c>
    </row>
    <row r="80" spans="34:35">
      <c r="AH80" s="130">
        <f t="shared" ca="1" si="8"/>
        <v>0</v>
      </c>
      <c r="AI80" s="130">
        <v>80</v>
      </c>
    </row>
    <row r="81" spans="34:35">
      <c r="AH81" s="130">
        <f t="shared" ca="1" si="8"/>
        <v>0</v>
      </c>
      <c r="AI81" s="130">
        <v>81</v>
      </c>
    </row>
    <row r="82" spans="34:35">
      <c r="AH82" s="130">
        <f t="shared" ca="1" si="8"/>
        <v>0</v>
      </c>
      <c r="AI82" s="130">
        <v>82</v>
      </c>
    </row>
    <row r="83" spans="34:35">
      <c r="AH83" s="130">
        <f t="shared" ca="1" si="8"/>
        <v>0</v>
      </c>
      <c r="AI83" s="130">
        <v>83</v>
      </c>
    </row>
    <row r="84" spans="34:35">
      <c r="AH84" s="130">
        <f t="shared" ca="1" si="8"/>
        <v>0</v>
      </c>
      <c r="AI84" s="130">
        <v>84</v>
      </c>
    </row>
    <row r="85" spans="34:35">
      <c r="AH85" s="130">
        <f t="shared" ca="1" si="8"/>
        <v>0</v>
      </c>
      <c r="AI85" s="130">
        <v>85</v>
      </c>
    </row>
    <row r="86" spans="34:35">
      <c r="AH86" s="130">
        <f t="shared" ca="1" si="8"/>
        <v>0</v>
      </c>
      <c r="AI86" s="130">
        <v>86</v>
      </c>
    </row>
    <row r="87" spans="34:35">
      <c r="AH87" s="130">
        <f t="shared" ca="1" si="8"/>
        <v>0</v>
      </c>
      <c r="AI87" s="130">
        <v>87</v>
      </c>
    </row>
    <row r="88" spans="34:35">
      <c r="AH88" s="130">
        <f t="shared" ca="1" si="8"/>
        <v>0</v>
      </c>
      <c r="AI88" s="130">
        <v>88</v>
      </c>
    </row>
    <row r="89" spans="34:35">
      <c r="AH89" s="130">
        <f t="shared" ca="1" si="8"/>
        <v>0</v>
      </c>
      <c r="AI89" s="130">
        <v>89</v>
      </c>
    </row>
    <row r="90" spans="34:35">
      <c r="AH90" s="130">
        <f t="shared" ca="1" si="8"/>
        <v>0</v>
      </c>
      <c r="AI90" s="130">
        <v>90</v>
      </c>
    </row>
    <row r="91" spans="34:35">
      <c r="AH91" s="130">
        <f t="shared" ca="1" si="8"/>
        <v>0</v>
      </c>
      <c r="AI91" s="130">
        <v>91</v>
      </c>
    </row>
    <row r="92" spans="34:35">
      <c r="AH92" s="130">
        <f t="shared" ca="1" si="8"/>
        <v>0</v>
      </c>
      <c r="AI92" s="130">
        <v>92</v>
      </c>
    </row>
    <row r="93" spans="34:35">
      <c r="AH93" s="130">
        <f t="shared" ca="1" si="8"/>
        <v>0</v>
      </c>
      <c r="AI93" s="130">
        <v>93</v>
      </c>
    </row>
    <row r="94" spans="34:35">
      <c r="AH94" s="130">
        <f t="shared" ca="1" si="8"/>
        <v>0</v>
      </c>
      <c r="AI94" s="130">
        <v>94</v>
      </c>
    </row>
    <row r="95" spans="34:35">
      <c r="AH95" s="130">
        <f t="shared" ca="1" si="8"/>
        <v>0</v>
      </c>
      <c r="AI95" s="130">
        <v>95</v>
      </c>
    </row>
    <row r="96" spans="34:35">
      <c r="AH96" s="130">
        <f t="shared" ca="1" si="8"/>
        <v>0</v>
      </c>
      <c r="AI96" s="130">
        <v>96</v>
      </c>
    </row>
    <row r="97" spans="34:35">
      <c r="AH97" s="130">
        <f t="shared" ca="1" si="8"/>
        <v>0</v>
      </c>
      <c r="AI97" s="130">
        <v>97</v>
      </c>
    </row>
    <row r="98" spans="34:35">
      <c r="AH98" s="130">
        <f t="shared" ca="1" si="8"/>
        <v>0</v>
      </c>
      <c r="AI98" s="130">
        <v>98</v>
      </c>
    </row>
    <row r="99" spans="34:35">
      <c r="AH99" s="130">
        <f t="shared" ca="1" si="8"/>
        <v>0</v>
      </c>
      <c r="AI99" s="130">
        <v>99</v>
      </c>
    </row>
    <row r="100" spans="34:35">
      <c r="AH100" s="130">
        <f t="shared" ca="1" si="8"/>
        <v>0</v>
      </c>
      <c r="AI100" s="130">
        <v>100</v>
      </c>
    </row>
    <row r="101" spans="34:35">
      <c r="AH101" s="130">
        <f t="shared" ca="1" si="8"/>
        <v>0</v>
      </c>
      <c r="AI101" s="130">
        <v>101</v>
      </c>
    </row>
    <row r="102" spans="34:35">
      <c r="AH102" s="130">
        <f t="shared" ca="1" si="8"/>
        <v>0</v>
      </c>
      <c r="AI102" s="130">
        <v>102</v>
      </c>
    </row>
    <row r="103" spans="34:35">
      <c r="AH103" s="130">
        <f t="shared" ca="1" si="8"/>
        <v>0</v>
      </c>
      <c r="AI103" s="130">
        <v>103</v>
      </c>
    </row>
    <row r="104" spans="34:35">
      <c r="AH104" s="130">
        <f t="shared" ca="1" si="8"/>
        <v>0</v>
      </c>
      <c r="AI104" s="130">
        <v>104</v>
      </c>
    </row>
    <row r="105" spans="34:35">
      <c r="AH105" s="130">
        <f t="shared" ca="1" si="8"/>
        <v>0</v>
      </c>
      <c r="AI105" s="130">
        <v>105</v>
      </c>
    </row>
    <row r="106" spans="34:35">
      <c r="AH106" s="130">
        <f t="shared" ca="1" si="8"/>
        <v>0</v>
      </c>
      <c r="AI106" s="130">
        <v>106</v>
      </c>
    </row>
    <row r="107" spans="34:35">
      <c r="AH107" s="130">
        <f t="shared" ca="1" si="8"/>
        <v>0</v>
      </c>
      <c r="AI107" s="130">
        <v>107</v>
      </c>
    </row>
    <row r="108" spans="34:35">
      <c r="AH108" s="130">
        <f t="shared" ca="1" si="8"/>
        <v>0</v>
      </c>
      <c r="AI108" s="130">
        <v>108</v>
      </c>
    </row>
    <row r="109" spans="34:35">
      <c r="AH109" s="130">
        <f t="shared" ca="1" si="8"/>
        <v>0</v>
      </c>
      <c r="AI109" s="130">
        <v>109</v>
      </c>
    </row>
    <row r="110" spans="34:35">
      <c r="AH110" s="130">
        <f t="shared" ca="1" si="8"/>
        <v>0</v>
      </c>
      <c r="AI110" s="130">
        <v>110</v>
      </c>
    </row>
    <row r="111" spans="34:35">
      <c r="AH111" s="130">
        <f t="shared" ca="1" si="8"/>
        <v>0</v>
      </c>
      <c r="AI111" s="130">
        <v>111</v>
      </c>
    </row>
    <row r="112" spans="34:35">
      <c r="AH112" s="130">
        <f t="shared" ca="1" si="8"/>
        <v>0</v>
      </c>
      <c r="AI112" s="130">
        <v>112</v>
      </c>
    </row>
    <row r="113" spans="34:35">
      <c r="AH113" s="130">
        <f t="shared" ca="1" si="8"/>
        <v>0</v>
      </c>
      <c r="AI113" s="130">
        <v>113</v>
      </c>
    </row>
    <row r="114" spans="34:35">
      <c r="AH114" s="130">
        <f t="shared" ca="1" si="8"/>
        <v>0</v>
      </c>
      <c r="AI114" s="130">
        <v>114</v>
      </c>
    </row>
    <row r="115" spans="34:35">
      <c r="AH115" s="130">
        <f t="shared" ca="1" si="8"/>
        <v>0</v>
      </c>
      <c r="AI115" s="130">
        <v>115</v>
      </c>
    </row>
    <row r="116" spans="34:35">
      <c r="AH116" s="130">
        <f t="shared" ca="1" si="8"/>
        <v>0</v>
      </c>
      <c r="AI116" s="130">
        <v>116</v>
      </c>
    </row>
    <row r="117" spans="34:35">
      <c r="AH117" s="130">
        <f t="shared" ca="1" si="8"/>
        <v>0</v>
      </c>
      <c r="AI117" s="130">
        <v>117</v>
      </c>
    </row>
    <row r="118" spans="34:35">
      <c r="AH118" s="130">
        <f t="shared" ca="1" si="8"/>
        <v>0</v>
      </c>
      <c r="AI118" s="130">
        <v>118</v>
      </c>
    </row>
    <row r="119" spans="34:35">
      <c r="AH119" s="130">
        <f t="shared" ca="1" si="8"/>
        <v>0</v>
      </c>
      <c r="AI119" s="130">
        <v>119</v>
      </c>
    </row>
    <row r="120" spans="34:35">
      <c r="AH120" s="130">
        <f t="shared" ca="1" si="8"/>
        <v>0</v>
      </c>
      <c r="AI120" s="130">
        <v>120</v>
      </c>
    </row>
    <row r="121" spans="34:35">
      <c r="AH121" s="130">
        <f t="shared" ca="1" si="8"/>
        <v>0</v>
      </c>
      <c r="AI121" s="130">
        <v>121</v>
      </c>
    </row>
    <row r="122" spans="34:35">
      <c r="AH122" s="130">
        <f t="shared" ca="1" si="8"/>
        <v>0</v>
      </c>
      <c r="AI122" s="130">
        <v>122</v>
      </c>
    </row>
    <row r="123" spans="34:35">
      <c r="AH123" s="130">
        <f t="shared" ca="1" si="8"/>
        <v>0</v>
      </c>
      <c r="AI123" s="130">
        <v>123</v>
      </c>
    </row>
    <row r="124" spans="34:35">
      <c r="AH124" s="130">
        <f t="shared" ca="1" si="8"/>
        <v>0</v>
      </c>
      <c r="AI124" s="130">
        <v>124</v>
      </c>
    </row>
    <row r="125" spans="34:35">
      <c r="AH125" s="130">
        <f t="shared" ca="1" si="8"/>
        <v>0</v>
      </c>
      <c r="AI125" s="130">
        <v>125</v>
      </c>
    </row>
    <row r="126" spans="34:35">
      <c r="AH126" s="130">
        <f t="shared" ca="1" si="8"/>
        <v>0</v>
      </c>
      <c r="AI126" s="130">
        <v>126</v>
      </c>
    </row>
    <row r="127" spans="34:35">
      <c r="AH127" s="130">
        <f t="shared" ca="1" si="8"/>
        <v>0</v>
      </c>
      <c r="AI127" s="130">
        <v>127</v>
      </c>
    </row>
    <row r="128" spans="34:35">
      <c r="AH128" s="130">
        <f t="shared" ca="1" si="8"/>
        <v>0</v>
      </c>
      <c r="AI128" s="130">
        <v>128</v>
      </c>
    </row>
    <row r="129" spans="34:35">
      <c r="AH129" s="130">
        <f t="shared" ca="1" si="8"/>
        <v>0</v>
      </c>
      <c r="AI129" s="130">
        <v>129</v>
      </c>
    </row>
    <row r="130" spans="34:35">
      <c r="AH130" s="130">
        <f t="shared" ca="1" si="8"/>
        <v>0</v>
      </c>
      <c r="AI130" s="130">
        <v>130</v>
      </c>
    </row>
    <row r="131" spans="34:35">
      <c r="AH131" s="130">
        <f t="shared" ca="1" si="8"/>
        <v>0</v>
      </c>
      <c r="AI131" s="130">
        <v>131</v>
      </c>
    </row>
    <row r="132" spans="34:35">
      <c r="AH132" s="130">
        <f t="shared" ca="1" si="8"/>
        <v>0</v>
      </c>
      <c r="AI132" s="130">
        <v>132</v>
      </c>
    </row>
    <row r="133" spans="34:35">
      <c r="AH133" s="130">
        <f t="shared" ca="1" si="8"/>
        <v>0</v>
      </c>
      <c r="AI133" s="130">
        <v>133</v>
      </c>
    </row>
    <row r="134" spans="34:35">
      <c r="AH134" s="130">
        <f t="shared" ref="AH134:AH197" ca="1" si="9">INDIRECT("'"&amp;$AD$7&amp;"'!"&amp;"B"&amp;ROW(B134))</f>
        <v>0</v>
      </c>
      <c r="AI134" s="130">
        <v>134</v>
      </c>
    </row>
    <row r="135" spans="34:35">
      <c r="AH135" s="130">
        <f t="shared" ca="1" si="9"/>
        <v>0</v>
      </c>
      <c r="AI135" s="130">
        <v>135</v>
      </c>
    </row>
    <row r="136" spans="34:35">
      <c r="AH136" s="130">
        <f t="shared" ca="1" si="9"/>
        <v>0</v>
      </c>
      <c r="AI136" s="130">
        <v>136</v>
      </c>
    </row>
    <row r="137" spans="34:35">
      <c r="AH137" s="130">
        <f t="shared" ca="1" si="9"/>
        <v>0</v>
      </c>
      <c r="AI137" s="130">
        <v>137</v>
      </c>
    </row>
    <row r="138" spans="34:35">
      <c r="AH138" s="130">
        <f t="shared" ca="1" si="9"/>
        <v>0</v>
      </c>
      <c r="AI138" s="130">
        <v>138</v>
      </c>
    </row>
    <row r="139" spans="34:35">
      <c r="AH139" s="130">
        <f t="shared" ca="1" si="9"/>
        <v>0</v>
      </c>
      <c r="AI139" s="130">
        <v>139</v>
      </c>
    </row>
    <row r="140" spans="34:35">
      <c r="AH140" s="130">
        <f t="shared" ca="1" si="9"/>
        <v>0</v>
      </c>
      <c r="AI140" s="130">
        <v>140</v>
      </c>
    </row>
    <row r="141" spans="34:35">
      <c r="AH141" s="130">
        <f t="shared" ca="1" si="9"/>
        <v>0</v>
      </c>
      <c r="AI141" s="130">
        <v>141</v>
      </c>
    </row>
    <row r="142" spans="34:35">
      <c r="AH142" s="130">
        <f t="shared" ca="1" si="9"/>
        <v>0</v>
      </c>
      <c r="AI142" s="130">
        <v>142</v>
      </c>
    </row>
    <row r="143" spans="34:35">
      <c r="AH143" s="130">
        <f t="shared" ca="1" si="9"/>
        <v>0</v>
      </c>
      <c r="AI143" s="130">
        <v>143</v>
      </c>
    </row>
    <row r="144" spans="34:35">
      <c r="AH144" s="130">
        <f t="shared" ca="1" si="9"/>
        <v>0</v>
      </c>
      <c r="AI144" s="130">
        <v>144</v>
      </c>
    </row>
    <row r="145" spans="34:35">
      <c r="AH145" s="130">
        <f t="shared" ca="1" si="9"/>
        <v>0</v>
      </c>
      <c r="AI145" s="130">
        <v>145</v>
      </c>
    </row>
    <row r="146" spans="34:35">
      <c r="AH146" s="130">
        <f t="shared" ca="1" si="9"/>
        <v>0</v>
      </c>
      <c r="AI146" s="130">
        <v>146</v>
      </c>
    </row>
    <row r="147" spans="34:35">
      <c r="AH147" s="130">
        <f t="shared" ca="1" si="9"/>
        <v>0</v>
      </c>
      <c r="AI147" s="130">
        <v>147</v>
      </c>
    </row>
    <row r="148" spans="34:35">
      <c r="AH148" s="130">
        <f t="shared" ca="1" si="9"/>
        <v>0</v>
      </c>
      <c r="AI148" s="130">
        <v>148</v>
      </c>
    </row>
    <row r="149" spans="34:35">
      <c r="AH149" s="130">
        <f t="shared" ca="1" si="9"/>
        <v>0</v>
      </c>
      <c r="AI149" s="130">
        <v>149</v>
      </c>
    </row>
    <row r="150" spans="34:35">
      <c r="AH150" s="130">
        <f t="shared" ca="1" si="9"/>
        <v>0</v>
      </c>
      <c r="AI150" s="130">
        <v>150</v>
      </c>
    </row>
    <row r="151" spans="34:35">
      <c r="AH151" s="130">
        <f t="shared" ca="1" si="9"/>
        <v>0</v>
      </c>
      <c r="AI151" s="130">
        <v>151</v>
      </c>
    </row>
    <row r="152" spans="34:35">
      <c r="AH152" s="130">
        <f t="shared" ca="1" si="9"/>
        <v>0</v>
      </c>
      <c r="AI152" s="130">
        <v>152</v>
      </c>
    </row>
    <row r="153" spans="34:35">
      <c r="AH153" s="130">
        <f t="shared" ca="1" si="9"/>
        <v>0</v>
      </c>
      <c r="AI153" s="130">
        <v>153</v>
      </c>
    </row>
    <row r="154" spans="34:35">
      <c r="AH154" s="130">
        <f t="shared" ca="1" si="9"/>
        <v>0</v>
      </c>
      <c r="AI154" s="130">
        <v>154</v>
      </c>
    </row>
    <row r="155" spans="34:35">
      <c r="AH155" s="130">
        <f t="shared" ca="1" si="9"/>
        <v>0</v>
      </c>
      <c r="AI155" s="130">
        <v>155</v>
      </c>
    </row>
    <row r="156" spans="34:35">
      <c r="AH156" s="130">
        <f t="shared" ca="1" si="9"/>
        <v>0</v>
      </c>
      <c r="AI156" s="130">
        <v>156</v>
      </c>
    </row>
    <row r="157" spans="34:35">
      <c r="AH157" s="130">
        <f t="shared" ca="1" si="9"/>
        <v>0</v>
      </c>
      <c r="AI157" s="130">
        <v>157</v>
      </c>
    </row>
    <row r="158" spans="34:35">
      <c r="AH158" s="130">
        <f t="shared" ca="1" si="9"/>
        <v>0</v>
      </c>
      <c r="AI158" s="130">
        <v>158</v>
      </c>
    </row>
    <row r="159" spans="34:35">
      <c r="AH159" s="130">
        <f t="shared" ca="1" si="9"/>
        <v>0</v>
      </c>
      <c r="AI159" s="130">
        <v>159</v>
      </c>
    </row>
    <row r="160" spans="34:35">
      <c r="AH160" s="130">
        <f t="shared" ca="1" si="9"/>
        <v>0</v>
      </c>
      <c r="AI160" s="130">
        <v>160</v>
      </c>
    </row>
    <row r="161" spans="34:35">
      <c r="AH161" s="130">
        <f t="shared" ca="1" si="9"/>
        <v>0</v>
      </c>
      <c r="AI161" s="130">
        <v>161</v>
      </c>
    </row>
    <row r="162" spans="34:35">
      <c r="AH162" s="130">
        <f t="shared" ca="1" si="9"/>
        <v>0</v>
      </c>
      <c r="AI162" s="130">
        <v>162</v>
      </c>
    </row>
    <row r="163" spans="34:35">
      <c r="AH163" s="130">
        <f t="shared" ca="1" si="9"/>
        <v>0</v>
      </c>
      <c r="AI163" s="130">
        <v>163</v>
      </c>
    </row>
    <row r="164" spans="34:35">
      <c r="AH164" s="130">
        <f t="shared" ca="1" si="9"/>
        <v>0</v>
      </c>
      <c r="AI164" s="130">
        <v>164</v>
      </c>
    </row>
    <row r="165" spans="34:35">
      <c r="AH165" s="130">
        <f t="shared" ca="1" si="9"/>
        <v>0</v>
      </c>
      <c r="AI165" s="130">
        <v>165</v>
      </c>
    </row>
    <row r="166" spans="34:35">
      <c r="AH166" s="130">
        <f t="shared" ca="1" si="9"/>
        <v>0</v>
      </c>
      <c r="AI166" s="130">
        <v>166</v>
      </c>
    </row>
    <row r="167" spans="34:35">
      <c r="AH167" s="130">
        <f t="shared" ca="1" si="9"/>
        <v>0</v>
      </c>
      <c r="AI167" s="130">
        <v>167</v>
      </c>
    </row>
    <row r="168" spans="34:35">
      <c r="AH168" s="130">
        <f t="shared" ca="1" si="9"/>
        <v>0</v>
      </c>
      <c r="AI168" s="130">
        <v>168</v>
      </c>
    </row>
    <row r="169" spans="34:35">
      <c r="AH169" s="130">
        <f t="shared" ca="1" si="9"/>
        <v>0</v>
      </c>
      <c r="AI169" s="130">
        <v>169</v>
      </c>
    </row>
    <row r="170" spans="34:35">
      <c r="AH170" s="130">
        <f t="shared" ca="1" si="9"/>
        <v>0</v>
      </c>
      <c r="AI170" s="130">
        <v>170</v>
      </c>
    </row>
    <row r="171" spans="34:35">
      <c r="AH171" s="130">
        <f t="shared" ca="1" si="9"/>
        <v>0</v>
      </c>
      <c r="AI171" s="130">
        <v>171</v>
      </c>
    </row>
    <row r="172" spans="34:35">
      <c r="AH172" s="130">
        <f t="shared" ca="1" si="9"/>
        <v>0</v>
      </c>
      <c r="AI172" s="130">
        <v>172</v>
      </c>
    </row>
    <row r="173" spans="34:35">
      <c r="AH173" s="130">
        <f t="shared" ca="1" si="9"/>
        <v>0</v>
      </c>
      <c r="AI173" s="130">
        <v>173</v>
      </c>
    </row>
    <row r="174" spans="34:35">
      <c r="AH174" s="130">
        <f t="shared" ca="1" si="9"/>
        <v>0</v>
      </c>
      <c r="AI174" s="130">
        <v>174</v>
      </c>
    </row>
    <row r="175" spans="34:35">
      <c r="AH175" s="130">
        <f t="shared" ca="1" si="9"/>
        <v>0</v>
      </c>
      <c r="AI175" s="130">
        <v>175</v>
      </c>
    </row>
    <row r="176" spans="34:35">
      <c r="AH176" s="130">
        <f t="shared" ca="1" si="9"/>
        <v>0</v>
      </c>
      <c r="AI176" s="130">
        <v>176</v>
      </c>
    </row>
    <row r="177" spans="34:35">
      <c r="AH177" s="130">
        <f t="shared" ca="1" si="9"/>
        <v>0</v>
      </c>
      <c r="AI177" s="130">
        <v>177</v>
      </c>
    </row>
    <row r="178" spans="34:35">
      <c r="AH178" s="130">
        <f t="shared" ca="1" si="9"/>
        <v>0</v>
      </c>
      <c r="AI178" s="130">
        <v>178</v>
      </c>
    </row>
    <row r="179" spans="34:35">
      <c r="AH179" s="130">
        <f t="shared" ca="1" si="9"/>
        <v>0</v>
      </c>
      <c r="AI179" s="130">
        <v>179</v>
      </c>
    </row>
    <row r="180" spans="34:35">
      <c r="AH180" s="130">
        <f t="shared" ca="1" si="9"/>
        <v>0</v>
      </c>
      <c r="AI180" s="130">
        <v>180</v>
      </c>
    </row>
    <row r="181" spans="34:35">
      <c r="AH181" s="130">
        <f t="shared" ca="1" si="9"/>
        <v>0</v>
      </c>
      <c r="AI181" s="130">
        <v>181</v>
      </c>
    </row>
    <row r="182" spans="34:35">
      <c r="AH182" s="130">
        <f t="shared" ca="1" si="9"/>
        <v>0</v>
      </c>
      <c r="AI182" s="130">
        <v>182</v>
      </c>
    </row>
    <row r="183" spans="34:35">
      <c r="AH183" s="130">
        <f t="shared" ca="1" si="9"/>
        <v>0</v>
      </c>
      <c r="AI183" s="130">
        <v>183</v>
      </c>
    </row>
    <row r="184" spans="34:35">
      <c r="AH184" s="130">
        <f t="shared" ca="1" si="9"/>
        <v>0</v>
      </c>
      <c r="AI184" s="130">
        <v>184</v>
      </c>
    </row>
    <row r="185" spans="34:35">
      <c r="AH185" s="130">
        <f t="shared" ca="1" si="9"/>
        <v>0</v>
      </c>
      <c r="AI185" s="130">
        <v>185</v>
      </c>
    </row>
    <row r="186" spans="34:35">
      <c r="AH186" s="130">
        <f t="shared" ca="1" si="9"/>
        <v>0</v>
      </c>
      <c r="AI186" s="130">
        <v>186</v>
      </c>
    </row>
    <row r="187" spans="34:35">
      <c r="AH187" s="130">
        <f t="shared" ca="1" si="9"/>
        <v>0</v>
      </c>
      <c r="AI187" s="130">
        <v>187</v>
      </c>
    </row>
    <row r="188" spans="34:35">
      <c r="AH188" s="130">
        <f t="shared" ca="1" si="9"/>
        <v>0</v>
      </c>
      <c r="AI188" s="130">
        <v>188</v>
      </c>
    </row>
    <row r="189" spans="34:35">
      <c r="AH189" s="130">
        <f t="shared" ca="1" si="9"/>
        <v>0</v>
      </c>
      <c r="AI189" s="130">
        <v>189</v>
      </c>
    </row>
    <row r="190" spans="34:35">
      <c r="AH190" s="130">
        <f t="shared" ca="1" si="9"/>
        <v>0</v>
      </c>
      <c r="AI190" s="130">
        <v>190</v>
      </c>
    </row>
    <row r="191" spans="34:35">
      <c r="AH191" s="130">
        <f t="shared" ca="1" si="9"/>
        <v>0</v>
      </c>
      <c r="AI191" s="130">
        <v>191</v>
      </c>
    </row>
    <row r="192" spans="34:35">
      <c r="AH192" s="130">
        <f t="shared" ca="1" si="9"/>
        <v>0</v>
      </c>
      <c r="AI192" s="130">
        <v>192</v>
      </c>
    </row>
    <row r="193" spans="34:35">
      <c r="AH193" s="130">
        <f t="shared" ca="1" si="9"/>
        <v>0</v>
      </c>
      <c r="AI193" s="130">
        <v>193</v>
      </c>
    </row>
    <row r="194" spans="34:35">
      <c r="AH194" s="130">
        <f t="shared" ca="1" si="9"/>
        <v>0</v>
      </c>
      <c r="AI194" s="130">
        <v>194</v>
      </c>
    </row>
    <row r="195" spans="34:35">
      <c r="AH195" s="130">
        <f t="shared" ca="1" si="9"/>
        <v>0</v>
      </c>
      <c r="AI195" s="130">
        <v>195</v>
      </c>
    </row>
    <row r="196" spans="34:35">
      <c r="AH196" s="130">
        <f t="shared" ca="1" si="9"/>
        <v>0</v>
      </c>
      <c r="AI196" s="130">
        <v>196</v>
      </c>
    </row>
    <row r="197" spans="34:35">
      <c r="AH197" s="130">
        <f t="shared" ca="1" si="9"/>
        <v>0</v>
      </c>
      <c r="AI197" s="130">
        <v>197</v>
      </c>
    </row>
    <row r="198" spans="34:35">
      <c r="AH198" s="130">
        <f t="shared" ref="AH198:AH261" ca="1" si="10">INDIRECT("'"&amp;$AD$7&amp;"'!"&amp;"B"&amp;ROW(B198))</f>
        <v>0</v>
      </c>
      <c r="AI198" s="130">
        <v>198</v>
      </c>
    </row>
    <row r="199" spans="34:35">
      <c r="AH199" s="130">
        <f t="shared" ca="1" si="10"/>
        <v>0</v>
      </c>
      <c r="AI199" s="130">
        <v>199</v>
      </c>
    </row>
    <row r="200" spans="34:35">
      <c r="AH200" s="130">
        <f t="shared" ca="1" si="10"/>
        <v>0</v>
      </c>
      <c r="AI200" s="130">
        <v>200</v>
      </c>
    </row>
    <row r="201" spans="34:35">
      <c r="AH201" s="130">
        <f t="shared" ca="1" si="10"/>
        <v>0</v>
      </c>
      <c r="AI201" s="130">
        <v>201</v>
      </c>
    </row>
    <row r="202" spans="34:35">
      <c r="AH202" s="130">
        <f t="shared" ca="1" si="10"/>
        <v>0</v>
      </c>
      <c r="AI202" s="130">
        <v>202</v>
      </c>
    </row>
    <row r="203" spans="34:35">
      <c r="AH203" s="130">
        <f t="shared" ca="1" si="10"/>
        <v>0</v>
      </c>
      <c r="AI203" s="130">
        <v>203</v>
      </c>
    </row>
    <row r="204" spans="34:35">
      <c r="AH204" s="130">
        <f t="shared" ca="1" si="10"/>
        <v>0</v>
      </c>
      <c r="AI204" s="130">
        <v>204</v>
      </c>
    </row>
    <row r="205" spans="34:35">
      <c r="AH205" s="130">
        <f t="shared" ca="1" si="10"/>
        <v>0</v>
      </c>
      <c r="AI205" s="130">
        <v>205</v>
      </c>
    </row>
    <row r="206" spans="34:35">
      <c r="AH206" s="130">
        <f t="shared" ca="1" si="10"/>
        <v>0</v>
      </c>
      <c r="AI206" s="130">
        <v>206</v>
      </c>
    </row>
    <row r="207" spans="34:35">
      <c r="AH207" s="130">
        <f t="shared" ca="1" si="10"/>
        <v>0</v>
      </c>
      <c r="AI207" s="130">
        <v>207</v>
      </c>
    </row>
    <row r="208" spans="34:35">
      <c r="AH208" s="130">
        <f t="shared" ca="1" si="10"/>
        <v>0</v>
      </c>
      <c r="AI208" s="130">
        <v>208</v>
      </c>
    </row>
    <row r="209" spans="34:35">
      <c r="AH209" s="130">
        <f t="shared" ca="1" si="10"/>
        <v>0</v>
      </c>
      <c r="AI209" s="130">
        <v>209</v>
      </c>
    </row>
    <row r="210" spans="34:35">
      <c r="AH210" s="130">
        <f t="shared" ca="1" si="10"/>
        <v>0</v>
      </c>
      <c r="AI210" s="130">
        <v>210</v>
      </c>
    </row>
    <row r="211" spans="34:35">
      <c r="AH211" s="130">
        <f t="shared" ca="1" si="10"/>
        <v>0</v>
      </c>
      <c r="AI211" s="130">
        <v>211</v>
      </c>
    </row>
    <row r="212" spans="34:35">
      <c r="AH212" s="130">
        <f t="shared" ca="1" si="10"/>
        <v>0</v>
      </c>
      <c r="AI212" s="130">
        <v>212</v>
      </c>
    </row>
    <row r="213" spans="34:35">
      <c r="AH213" s="130">
        <f t="shared" ca="1" si="10"/>
        <v>0</v>
      </c>
      <c r="AI213" s="130">
        <v>213</v>
      </c>
    </row>
    <row r="214" spans="34:35">
      <c r="AH214" s="130">
        <f t="shared" ca="1" si="10"/>
        <v>0</v>
      </c>
      <c r="AI214" s="130">
        <v>214</v>
      </c>
    </row>
    <row r="215" spans="34:35">
      <c r="AH215" s="130">
        <f t="shared" ca="1" si="10"/>
        <v>0</v>
      </c>
      <c r="AI215" s="130">
        <v>215</v>
      </c>
    </row>
    <row r="216" spans="34:35">
      <c r="AH216" s="130">
        <f t="shared" ca="1" si="10"/>
        <v>0</v>
      </c>
      <c r="AI216" s="130">
        <v>216</v>
      </c>
    </row>
    <row r="217" spans="34:35">
      <c r="AH217" s="130">
        <f t="shared" ca="1" si="10"/>
        <v>0</v>
      </c>
      <c r="AI217" s="130">
        <v>217</v>
      </c>
    </row>
    <row r="218" spans="34:35">
      <c r="AH218" s="130">
        <f t="shared" ca="1" si="10"/>
        <v>0</v>
      </c>
      <c r="AI218" s="130">
        <v>218</v>
      </c>
    </row>
    <row r="219" spans="34:35">
      <c r="AH219" s="130">
        <f t="shared" ca="1" si="10"/>
        <v>0</v>
      </c>
      <c r="AI219" s="130">
        <v>219</v>
      </c>
    </row>
    <row r="220" spans="34:35">
      <c r="AH220" s="130">
        <f t="shared" ca="1" si="10"/>
        <v>0</v>
      </c>
      <c r="AI220" s="130">
        <v>220</v>
      </c>
    </row>
    <row r="221" spans="34:35">
      <c r="AH221" s="130">
        <f t="shared" ca="1" si="10"/>
        <v>0</v>
      </c>
      <c r="AI221" s="130">
        <v>221</v>
      </c>
    </row>
    <row r="222" spans="34:35">
      <c r="AH222" s="130">
        <f t="shared" ca="1" si="10"/>
        <v>0</v>
      </c>
      <c r="AI222" s="130">
        <v>222</v>
      </c>
    </row>
    <row r="223" spans="34:35">
      <c r="AH223" s="130">
        <f t="shared" ca="1" si="10"/>
        <v>0</v>
      </c>
      <c r="AI223" s="130">
        <v>223</v>
      </c>
    </row>
    <row r="224" spans="34:35">
      <c r="AH224" s="130">
        <f t="shared" ca="1" si="10"/>
        <v>0</v>
      </c>
      <c r="AI224" s="130">
        <v>224</v>
      </c>
    </row>
    <row r="225" spans="34:35">
      <c r="AH225" s="130">
        <f t="shared" ca="1" si="10"/>
        <v>0</v>
      </c>
      <c r="AI225" s="130">
        <v>225</v>
      </c>
    </row>
    <row r="226" spans="34:35">
      <c r="AH226" s="130">
        <f t="shared" ca="1" si="10"/>
        <v>0</v>
      </c>
      <c r="AI226" s="130">
        <v>226</v>
      </c>
    </row>
    <row r="227" spans="34:35">
      <c r="AH227" s="130">
        <f t="shared" ca="1" si="10"/>
        <v>0</v>
      </c>
      <c r="AI227" s="130">
        <v>227</v>
      </c>
    </row>
    <row r="228" spans="34:35">
      <c r="AH228" s="130">
        <f t="shared" ca="1" si="10"/>
        <v>0</v>
      </c>
      <c r="AI228" s="130">
        <v>228</v>
      </c>
    </row>
    <row r="229" spans="34:35">
      <c r="AH229" s="130">
        <f t="shared" ca="1" si="10"/>
        <v>0</v>
      </c>
      <c r="AI229" s="130">
        <v>229</v>
      </c>
    </row>
    <row r="230" spans="34:35">
      <c r="AH230" s="130">
        <f t="shared" ca="1" si="10"/>
        <v>0</v>
      </c>
      <c r="AI230" s="130">
        <v>230</v>
      </c>
    </row>
    <row r="231" spans="34:35">
      <c r="AH231" s="130">
        <f t="shared" ca="1" si="10"/>
        <v>0</v>
      </c>
      <c r="AI231" s="130">
        <v>231</v>
      </c>
    </row>
    <row r="232" spans="34:35">
      <c r="AH232" s="130">
        <f t="shared" ca="1" si="10"/>
        <v>0</v>
      </c>
      <c r="AI232" s="130">
        <v>232</v>
      </c>
    </row>
    <row r="233" spans="34:35">
      <c r="AH233" s="130">
        <f t="shared" ca="1" si="10"/>
        <v>0</v>
      </c>
      <c r="AI233" s="130">
        <v>233</v>
      </c>
    </row>
    <row r="234" spans="34:35">
      <c r="AH234" s="130">
        <f t="shared" ca="1" si="10"/>
        <v>0</v>
      </c>
      <c r="AI234" s="130">
        <v>234</v>
      </c>
    </row>
    <row r="235" spans="34:35">
      <c r="AH235" s="130">
        <f t="shared" ca="1" si="10"/>
        <v>0</v>
      </c>
      <c r="AI235" s="130">
        <v>235</v>
      </c>
    </row>
    <row r="236" spans="34:35">
      <c r="AH236" s="130">
        <f t="shared" ca="1" si="10"/>
        <v>0</v>
      </c>
      <c r="AI236" s="130">
        <v>236</v>
      </c>
    </row>
    <row r="237" spans="34:35">
      <c r="AH237" s="130">
        <f t="shared" ca="1" si="10"/>
        <v>0</v>
      </c>
      <c r="AI237" s="130">
        <v>237</v>
      </c>
    </row>
    <row r="238" spans="34:35">
      <c r="AH238" s="130">
        <f t="shared" ca="1" si="10"/>
        <v>0</v>
      </c>
      <c r="AI238" s="130">
        <v>238</v>
      </c>
    </row>
    <row r="239" spans="34:35">
      <c r="AH239" s="130">
        <f t="shared" ca="1" si="10"/>
        <v>0</v>
      </c>
      <c r="AI239" s="130">
        <v>239</v>
      </c>
    </row>
    <row r="240" spans="34:35">
      <c r="AH240" s="130">
        <f t="shared" ca="1" si="10"/>
        <v>0</v>
      </c>
      <c r="AI240" s="130">
        <v>240</v>
      </c>
    </row>
    <row r="241" spans="34:35">
      <c r="AH241" s="130">
        <f t="shared" ca="1" si="10"/>
        <v>0</v>
      </c>
      <c r="AI241" s="130">
        <v>241</v>
      </c>
    </row>
    <row r="242" spans="34:35">
      <c r="AH242" s="130">
        <f t="shared" ca="1" si="10"/>
        <v>0</v>
      </c>
      <c r="AI242" s="130">
        <v>242</v>
      </c>
    </row>
    <row r="243" spans="34:35">
      <c r="AH243" s="130">
        <f t="shared" ca="1" si="10"/>
        <v>0</v>
      </c>
      <c r="AI243" s="130">
        <v>243</v>
      </c>
    </row>
    <row r="244" spans="34:35">
      <c r="AH244" s="130">
        <f t="shared" ca="1" si="10"/>
        <v>0</v>
      </c>
      <c r="AI244" s="130">
        <v>244</v>
      </c>
    </row>
    <row r="245" spans="34:35">
      <c r="AH245" s="130">
        <f t="shared" ca="1" si="10"/>
        <v>0</v>
      </c>
      <c r="AI245" s="130">
        <v>245</v>
      </c>
    </row>
    <row r="246" spans="34:35">
      <c r="AH246" s="130">
        <f t="shared" ca="1" si="10"/>
        <v>0</v>
      </c>
      <c r="AI246" s="130">
        <v>246</v>
      </c>
    </row>
    <row r="247" spans="34:35">
      <c r="AH247" s="130">
        <f t="shared" ca="1" si="10"/>
        <v>0</v>
      </c>
      <c r="AI247" s="130">
        <v>247</v>
      </c>
    </row>
    <row r="248" spans="34:35">
      <c r="AH248" s="130">
        <f t="shared" ca="1" si="10"/>
        <v>0</v>
      </c>
      <c r="AI248" s="130">
        <v>248</v>
      </c>
    </row>
    <row r="249" spans="34:35">
      <c r="AH249" s="130">
        <f t="shared" ca="1" si="10"/>
        <v>0</v>
      </c>
      <c r="AI249" s="130">
        <v>249</v>
      </c>
    </row>
    <row r="250" spans="34:35">
      <c r="AH250" s="130">
        <f t="shared" ca="1" si="10"/>
        <v>0</v>
      </c>
      <c r="AI250" s="130">
        <v>250</v>
      </c>
    </row>
    <row r="251" spans="34:35">
      <c r="AH251" s="130">
        <f t="shared" ca="1" si="10"/>
        <v>0</v>
      </c>
      <c r="AI251" s="130">
        <v>251</v>
      </c>
    </row>
    <row r="252" spans="34:35">
      <c r="AH252" s="130">
        <f t="shared" ca="1" si="10"/>
        <v>0</v>
      </c>
      <c r="AI252" s="130">
        <v>252</v>
      </c>
    </row>
    <row r="253" spans="34:35">
      <c r="AH253" s="130">
        <f t="shared" ca="1" si="10"/>
        <v>0</v>
      </c>
      <c r="AI253" s="130">
        <v>253</v>
      </c>
    </row>
    <row r="254" spans="34:35">
      <c r="AH254" s="130">
        <f t="shared" ca="1" si="10"/>
        <v>0</v>
      </c>
      <c r="AI254" s="130">
        <v>254</v>
      </c>
    </row>
    <row r="255" spans="34:35">
      <c r="AH255" s="130">
        <f t="shared" ca="1" si="10"/>
        <v>0</v>
      </c>
      <c r="AI255" s="130">
        <v>255</v>
      </c>
    </row>
    <row r="256" spans="34:35">
      <c r="AH256" s="130">
        <f t="shared" ca="1" si="10"/>
        <v>0</v>
      </c>
      <c r="AI256" s="130">
        <v>256</v>
      </c>
    </row>
    <row r="257" spans="34:35">
      <c r="AH257" s="130">
        <f t="shared" ca="1" si="10"/>
        <v>0</v>
      </c>
      <c r="AI257" s="130">
        <v>257</v>
      </c>
    </row>
    <row r="258" spans="34:35">
      <c r="AH258" s="130">
        <f t="shared" ca="1" si="10"/>
        <v>0</v>
      </c>
      <c r="AI258" s="130">
        <v>258</v>
      </c>
    </row>
    <row r="259" spans="34:35">
      <c r="AH259" s="130">
        <f t="shared" ca="1" si="10"/>
        <v>0</v>
      </c>
      <c r="AI259" s="130">
        <v>259</v>
      </c>
    </row>
    <row r="260" spans="34:35">
      <c r="AH260" s="130">
        <f t="shared" ca="1" si="10"/>
        <v>0</v>
      </c>
      <c r="AI260" s="130">
        <v>260</v>
      </c>
    </row>
    <row r="261" spans="34:35">
      <c r="AH261" s="130">
        <f t="shared" ca="1" si="10"/>
        <v>0</v>
      </c>
      <c r="AI261" s="130">
        <v>261</v>
      </c>
    </row>
    <row r="262" spans="34:35">
      <c r="AH262" s="130">
        <f t="shared" ref="AH262:AH325" ca="1" si="11">INDIRECT("'"&amp;$AD$7&amp;"'!"&amp;"B"&amp;ROW(B262))</f>
        <v>0</v>
      </c>
      <c r="AI262" s="130">
        <v>262</v>
      </c>
    </row>
    <row r="263" spans="34:35">
      <c r="AH263" s="130">
        <f t="shared" ca="1" si="11"/>
        <v>0</v>
      </c>
      <c r="AI263" s="130">
        <v>263</v>
      </c>
    </row>
    <row r="264" spans="34:35">
      <c r="AH264" s="130">
        <f t="shared" ca="1" si="11"/>
        <v>0</v>
      </c>
      <c r="AI264" s="130">
        <v>264</v>
      </c>
    </row>
    <row r="265" spans="34:35">
      <c r="AH265" s="130">
        <f t="shared" ca="1" si="11"/>
        <v>0</v>
      </c>
      <c r="AI265" s="130">
        <v>265</v>
      </c>
    </row>
    <row r="266" spans="34:35">
      <c r="AH266" s="130">
        <f t="shared" ca="1" si="11"/>
        <v>0</v>
      </c>
      <c r="AI266" s="130">
        <v>266</v>
      </c>
    </row>
    <row r="267" spans="34:35">
      <c r="AH267" s="130">
        <f t="shared" ca="1" si="11"/>
        <v>0</v>
      </c>
      <c r="AI267" s="130">
        <v>267</v>
      </c>
    </row>
    <row r="268" spans="34:35">
      <c r="AH268" s="130">
        <f t="shared" ca="1" si="11"/>
        <v>0</v>
      </c>
      <c r="AI268" s="130">
        <v>268</v>
      </c>
    </row>
    <row r="269" spans="34:35">
      <c r="AH269" s="130">
        <f t="shared" ca="1" si="11"/>
        <v>0</v>
      </c>
      <c r="AI269" s="130">
        <v>269</v>
      </c>
    </row>
    <row r="270" spans="34:35">
      <c r="AH270" s="130">
        <f t="shared" ca="1" si="11"/>
        <v>0</v>
      </c>
      <c r="AI270" s="130">
        <v>270</v>
      </c>
    </row>
    <row r="271" spans="34:35">
      <c r="AH271" s="130">
        <f t="shared" ca="1" si="11"/>
        <v>0</v>
      </c>
      <c r="AI271" s="130">
        <v>271</v>
      </c>
    </row>
    <row r="272" spans="34:35">
      <c r="AH272" s="130">
        <f t="shared" ca="1" si="11"/>
        <v>0</v>
      </c>
      <c r="AI272" s="130">
        <v>272</v>
      </c>
    </row>
    <row r="273" spans="34:35">
      <c r="AH273" s="130">
        <f t="shared" ca="1" si="11"/>
        <v>0</v>
      </c>
      <c r="AI273" s="130">
        <v>273</v>
      </c>
    </row>
    <row r="274" spans="34:35">
      <c r="AH274" s="130">
        <f t="shared" ca="1" si="11"/>
        <v>0</v>
      </c>
      <c r="AI274" s="130">
        <v>274</v>
      </c>
    </row>
    <row r="275" spans="34:35">
      <c r="AH275" s="130">
        <f t="shared" ca="1" si="11"/>
        <v>0</v>
      </c>
      <c r="AI275" s="130">
        <v>275</v>
      </c>
    </row>
    <row r="276" spans="34:35">
      <c r="AH276" s="130">
        <f t="shared" ca="1" si="11"/>
        <v>0</v>
      </c>
      <c r="AI276" s="130">
        <v>276</v>
      </c>
    </row>
    <row r="277" spans="34:35">
      <c r="AH277" s="130">
        <f t="shared" ca="1" si="11"/>
        <v>0</v>
      </c>
      <c r="AI277" s="130">
        <v>277</v>
      </c>
    </row>
    <row r="278" spans="34:35">
      <c r="AH278" s="130">
        <f t="shared" ca="1" si="11"/>
        <v>0</v>
      </c>
      <c r="AI278" s="130">
        <v>278</v>
      </c>
    </row>
    <row r="279" spans="34:35">
      <c r="AH279" s="130">
        <f t="shared" ca="1" si="11"/>
        <v>0</v>
      </c>
      <c r="AI279" s="130">
        <v>279</v>
      </c>
    </row>
    <row r="280" spans="34:35">
      <c r="AH280" s="130">
        <f t="shared" ca="1" si="11"/>
        <v>0</v>
      </c>
      <c r="AI280" s="130">
        <v>280</v>
      </c>
    </row>
    <row r="281" spans="34:35">
      <c r="AH281" s="130">
        <f t="shared" ca="1" si="11"/>
        <v>0</v>
      </c>
      <c r="AI281" s="130">
        <v>281</v>
      </c>
    </row>
    <row r="282" spans="34:35">
      <c r="AH282" s="130">
        <f t="shared" ca="1" si="11"/>
        <v>0</v>
      </c>
      <c r="AI282" s="130">
        <v>282</v>
      </c>
    </row>
    <row r="283" spans="34:35">
      <c r="AH283" s="130">
        <f t="shared" ca="1" si="11"/>
        <v>0</v>
      </c>
      <c r="AI283" s="130">
        <v>283</v>
      </c>
    </row>
    <row r="284" spans="34:35">
      <c r="AH284" s="130">
        <f t="shared" ca="1" si="11"/>
        <v>0</v>
      </c>
      <c r="AI284" s="130">
        <v>284</v>
      </c>
    </row>
    <row r="285" spans="34:35">
      <c r="AH285" s="130">
        <f t="shared" ca="1" si="11"/>
        <v>0</v>
      </c>
      <c r="AI285" s="130">
        <v>285</v>
      </c>
    </row>
    <row r="286" spans="34:35">
      <c r="AH286" s="130">
        <f t="shared" ca="1" si="11"/>
        <v>0</v>
      </c>
      <c r="AI286" s="130">
        <v>286</v>
      </c>
    </row>
    <row r="287" spans="34:35">
      <c r="AH287" s="130">
        <f t="shared" ca="1" si="11"/>
        <v>0</v>
      </c>
      <c r="AI287" s="130">
        <v>287</v>
      </c>
    </row>
    <row r="288" spans="34:35">
      <c r="AH288" s="130">
        <f t="shared" ca="1" si="11"/>
        <v>0</v>
      </c>
      <c r="AI288" s="130">
        <v>288</v>
      </c>
    </row>
    <row r="289" spans="34:35">
      <c r="AH289" s="130">
        <f t="shared" ca="1" si="11"/>
        <v>0</v>
      </c>
      <c r="AI289" s="130">
        <v>289</v>
      </c>
    </row>
    <row r="290" spans="34:35">
      <c r="AH290" s="130">
        <f t="shared" ca="1" si="11"/>
        <v>0</v>
      </c>
      <c r="AI290" s="130">
        <v>290</v>
      </c>
    </row>
    <row r="291" spans="34:35">
      <c r="AH291" s="130">
        <f t="shared" ca="1" si="11"/>
        <v>0</v>
      </c>
      <c r="AI291" s="130">
        <v>291</v>
      </c>
    </row>
    <row r="292" spans="34:35">
      <c r="AH292" s="130">
        <f t="shared" ca="1" si="11"/>
        <v>0</v>
      </c>
      <c r="AI292" s="130">
        <v>292</v>
      </c>
    </row>
    <row r="293" spans="34:35">
      <c r="AH293" s="130">
        <f t="shared" ca="1" si="11"/>
        <v>0</v>
      </c>
      <c r="AI293" s="130">
        <v>293</v>
      </c>
    </row>
    <row r="294" spans="34:35">
      <c r="AH294" s="130">
        <f t="shared" ca="1" si="11"/>
        <v>0</v>
      </c>
      <c r="AI294" s="130">
        <v>294</v>
      </c>
    </row>
    <row r="295" spans="34:35">
      <c r="AH295" s="130">
        <f t="shared" ca="1" si="11"/>
        <v>0</v>
      </c>
      <c r="AI295" s="130">
        <v>295</v>
      </c>
    </row>
    <row r="296" spans="34:35">
      <c r="AH296" s="130">
        <f t="shared" ca="1" si="11"/>
        <v>0</v>
      </c>
      <c r="AI296" s="130">
        <v>296</v>
      </c>
    </row>
    <row r="297" spans="34:35">
      <c r="AH297" s="130">
        <f t="shared" ca="1" si="11"/>
        <v>0</v>
      </c>
      <c r="AI297" s="130">
        <v>297</v>
      </c>
    </row>
    <row r="298" spans="34:35">
      <c r="AH298" s="130">
        <f t="shared" ca="1" si="11"/>
        <v>0</v>
      </c>
      <c r="AI298" s="130">
        <v>298</v>
      </c>
    </row>
    <row r="299" spans="34:35">
      <c r="AH299" s="130">
        <f t="shared" ca="1" si="11"/>
        <v>0</v>
      </c>
      <c r="AI299" s="130">
        <v>299</v>
      </c>
    </row>
    <row r="300" spans="34:35">
      <c r="AH300" s="130">
        <f t="shared" ca="1" si="11"/>
        <v>0</v>
      </c>
      <c r="AI300" s="130">
        <v>300</v>
      </c>
    </row>
    <row r="301" spans="34:35">
      <c r="AH301" s="130">
        <f t="shared" ca="1" si="11"/>
        <v>0</v>
      </c>
      <c r="AI301" s="130">
        <v>301</v>
      </c>
    </row>
    <row r="302" spans="34:35">
      <c r="AH302" s="130">
        <f t="shared" ca="1" si="11"/>
        <v>0</v>
      </c>
      <c r="AI302" s="130">
        <v>302</v>
      </c>
    </row>
    <row r="303" spans="34:35">
      <c r="AH303" s="130">
        <f t="shared" ca="1" si="11"/>
        <v>0</v>
      </c>
      <c r="AI303" s="130">
        <v>303</v>
      </c>
    </row>
    <row r="304" spans="34:35">
      <c r="AH304" s="130">
        <f t="shared" ca="1" si="11"/>
        <v>0</v>
      </c>
      <c r="AI304" s="130">
        <v>304</v>
      </c>
    </row>
    <row r="305" spans="34:35">
      <c r="AH305" s="130">
        <f t="shared" ca="1" si="11"/>
        <v>0</v>
      </c>
      <c r="AI305" s="130">
        <v>305</v>
      </c>
    </row>
    <row r="306" spans="34:35">
      <c r="AH306" s="130">
        <f t="shared" ca="1" si="11"/>
        <v>0</v>
      </c>
      <c r="AI306" s="130">
        <v>306</v>
      </c>
    </row>
    <row r="307" spans="34:35">
      <c r="AH307" s="130">
        <f t="shared" ca="1" si="11"/>
        <v>0</v>
      </c>
      <c r="AI307" s="130">
        <v>307</v>
      </c>
    </row>
    <row r="308" spans="34:35">
      <c r="AH308" s="130">
        <f t="shared" ca="1" si="11"/>
        <v>0</v>
      </c>
      <c r="AI308" s="130">
        <v>308</v>
      </c>
    </row>
    <row r="309" spans="34:35">
      <c r="AH309" s="130">
        <f t="shared" ca="1" si="11"/>
        <v>0</v>
      </c>
      <c r="AI309" s="130">
        <v>309</v>
      </c>
    </row>
    <row r="310" spans="34:35">
      <c r="AH310" s="130">
        <f t="shared" ca="1" si="11"/>
        <v>0</v>
      </c>
      <c r="AI310" s="130">
        <v>310</v>
      </c>
    </row>
    <row r="311" spans="34:35">
      <c r="AH311" s="130">
        <f t="shared" ca="1" si="11"/>
        <v>0</v>
      </c>
      <c r="AI311" s="130">
        <v>311</v>
      </c>
    </row>
    <row r="312" spans="34:35">
      <c r="AH312" s="130">
        <f t="shared" ca="1" si="11"/>
        <v>0</v>
      </c>
      <c r="AI312" s="130">
        <v>312</v>
      </c>
    </row>
    <row r="313" spans="34:35">
      <c r="AH313" s="130">
        <f t="shared" ca="1" si="11"/>
        <v>0</v>
      </c>
      <c r="AI313" s="130">
        <v>313</v>
      </c>
    </row>
    <row r="314" spans="34:35">
      <c r="AH314" s="130">
        <f t="shared" ca="1" si="11"/>
        <v>0</v>
      </c>
      <c r="AI314" s="130">
        <v>314</v>
      </c>
    </row>
    <row r="315" spans="34:35">
      <c r="AH315" s="130">
        <f t="shared" ca="1" si="11"/>
        <v>0</v>
      </c>
      <c r="AI315" s="130">
        <v>315</v>
      </c>
    </row>
    <row r="316" spans="34:35">
      <c r="AH316" s="130">
        <f t="shared" ca="1" si="11"/>
        <v>0</v>
      </c>
      <c r="AI316" s="130">
        <v>316</v>
      </c>
    </row>
    <row r="317" spans="34:35">
      <c r="AH317" s="130">
        <f t="shared" ca="1" si="11"/>
        <v>0</v>
      </c>
      <c r="AI317" s="130">
        <v>317</v>
      </c>
    </row>
    <row r="318" spans="34:35">
      <c r="AH318" s="130">
        <f t="shared" ca="1" si="11"/>
        <v>0</v>
      </c>
      <c r="AI318" s="130">
        <v>318</v>
      </c>
    </row>
    <row r="319" spans="34:35">
      <c r="AH319" s="130">
        <f t="shared" ca="1" si="11"/>
        <v>0</v>
      </c>
      <c r="AI319" s="130">
        <v>319</v>
      </c>
    </row>
    <row r="320" spans="34:35">
      <c r="AH320" s="130">
        <f t="shared" ca="1" si="11"/>
        <v>0</v>
      </c>
      <c r="AI320" s="130">
        <v>320</v>
      </c>
    </row>
    <row r="321" spans="34:35">
      <c r="AH321" s="130">
        <f t="shared" ca="1" si="11"/>
        <v>0</v>
      </c>
      <c r="AI321" s="130">
        <v>321</v>
      </c>
    </row>
    <row r="322" spans="34:35">
      <c r="AH322" s="130">
        <f t="shared" ca="1" si="11"/>
        <v>0</v>
      </c>
      <c r="AI322" s="130">
        <v>322</v>
      </c>
    </row>
    <row r="323" spans="34:35">
      <c r="AH323" s="130">
        <f t="shared" ca="1" si="11"/>
        <v>0</v>
      </c>
      <c r="AI323" s="130">
        <v>323</v>
      </c>
    </row>
    <row r="324" spans="34:35">
      <c r="AH324" s="130">
        <f t="shared" ca="1" si="11"/>
        <v>0</v>
      </c>
      <c r="AI324" s="130">
        <v>324</v>
      </c>
    </row>
    <row r="325" spans="34:35">
      <c r="AH325" s="130">
        <f t="shared" ca="1" si="11"/>
        <v>0</v>
      </c>
      <c r="AI325" s="130">
        <v>325</v>
      </c>
    </row>
    <row r="326" spans="34:35">
      <c r="AH326" s="130">
        <f t="shared" ref="AH326:AH389" ca="1" si="12">INDIRECT("'"&amp;$AD$7&amp;"'!"&amp;"B"&amp;ROW(B326))</f>
        <v>0</v>
      </c>
      <c r="AI326" s="130">
        <v>326</v>
      </c>
    </row>
    <row r="327" spans="34:35">
      <c r="AH327" s="130">
        <f t="shared" ca="1" si="12"/>
        <v>0</v>
      </c>
      <c r="AI327" s="130">
        <v>327</v>
      </c>
    </row>
    <row r="328" spans="34:35">
      <c r="AH328" s="130">
        <f t="shared" ca="1" si="12"/>
        <v>0</v>
      </c>
      <c r="AI328" s="130">
        <v>328</v>
      </c>
    </row>
    <row r="329" spans="34:35">
      <c r="AH329" s="130">
        <f t="shared" ca="1" si="12"/>
        <v>0</v>
      </c>
      <c r="AI329" s="130">
        <v>329</v>
      </c>
    </row>
    <row r="330" spans="34:35">
      <c r="AH330" s="130">
        <f t="shared" ca="1" si="12"/>
        <v>0</v>
      </c>
      <c r="AI330" s="130">
        <v>330</v>
      </c>
    </row>
    <row r="331" spans="34:35">
      <c r="AH331" s="130">
        <f t="shared" ca="1" si="12"/>
        <v>0</v>
      </c>
      <c r="AI331" s="130">
        <v>331</v>
      </c>
    </row>
    <row r="332" spans="34:35">
      <c r="AH332" s="130">
        <f t="shared" ca="1" si="12"/>
        <v>0</v>
      </c>
      <c r="AI332" s="130">
        <v>332</v>
      </c>
    </row>
    <row r="333" spans="34:35">
      <c r="AH333" s="130">
        <f t="shared" ca="1" si="12"/>
        <v>0</v>
      </c>
      <c r="AI333" s="130">
        <v>333</v>
      </c>
    </row>
    <row r="334" spans="34:35">
      <c r="AH334" s="130">
        <f t="shared" ca="1" si="12"/>
        <v>0</v>
      </c>
      <c r="AI334" s="130">
        <v>334</v>
      </c>
    </row>
    <row r="335" spans="34:35">
      <c r="AH335" s="130">
        <f t="shared" ca="1" si="12"/>
        <v>0</v>
      </c>
      <c r="AI335" s="130">
        <v>335</v>
      </c>
    </row>
    <row r="336" spans="34:35">
      <c r="AH336" s="130">
        <f t="shared" ca="1" si="12"/>
        <v>0</v>
      </c>
      <c r="AI336" s="130">
        <v>336</v>
      </c>
    </row>
    <row r="337" spans="34:35">
      <c r="AH337" s="130">
        <f t="shared" ca="1" si="12"/>
        <v>0</v>
      </c>
      <c r="AI337" s="130">
        <v>337</v>
      </c>
    </row>
    <row r="338" spans="34:35">
      <c r="AH338" s="130">
        <f t="shared" ca="1" si="12"/>
        <v>0</v>
      </c>
      <c r="AI338" s="130">
        <v>338</v>
      </c>
    </row>
    <row r="339" spans="34:35">
      <c r="AH339" s="130">
        <f t="shared" ca="1" si="12"/>
        <v>0</v>
      </c>
      <c r="AI339" s="130">
        <v>339</v>
      </c>
    </row>
    <row r="340" spans="34:35">
      <c r="AH340" s="130">
        <f t="shared" ca="1" si="12"/>
        <v>0</v>
      </c>
      <c r="AI340" s="130">
        <v>340</v>
      </c>
    </row>
    <row r="341" spans="34:35">
      <c r="AH341" s="130">
        <f t="shared" ca="1" si="12"/>
        <v>0</v>
      </c>
      <c r="AI341" s="130">
        <v>341</v>
      </c>
    </row>
    <row r="342" spans="34:35">
      <c r="AH342" s="130">
        <f t="shared" ca="1" si="12"/>
        <v>0</v>
      </c>
      <c r="AI342" s="130">
        <v>342</v>
      </c>
    </row>
    <row r="343" spans="34:35">
      <c r="AH343" s="130">
        <f t="shared" ca="1" si="12"/>
        <v>0</v>
      </c>
      <c r="AI343" s="130">
        <v>343</v>
      </c>
    </row>
    <row r="344" spans="34:35">
      <c r="AH344" s="130">
        <f t="shared" ca="1" si="12"/>
        <v>0</v>
      </c>
      <c r="AI344" s="130">
        <v>344</v>
      </c>
    </row>
    <row r="345" spans="34:35">
      <c r="AH345" s="130">
        <f t="shared" ca="1" si="12"/>
        <v>0</v>
      </c>
      <c r="AI345" s="130">
        <v>345</v>
      </c>
    </row>
    <row r="346" spans="34:35">
      <c r="AH346" s="130">
        <f t="shared" ca="1" si="12"/>
        <v>0</v>
      </c>
      <c r="AI346" s="130">
        <v>346</v>
      </c>
    </row>
    <row r="347" spans="34:35">
      <c r="AH347" s="130">
        <f t="shared" ca="1" si="12"/>
        <v>0</v>
      </c>
      <c r="AI347" s="130">
        <v>347</v>
      </c>
    </row>
    <row r="348" spans="34:35">
      <c r="AH348" s="130">
        <f t="shared" ca="1" si="12"/>
        <v>0</v>
      </c>
      <c r="AI348" s="130">
        <v>348</v>
      </c>
    </row>
    <row r="349" spans="34:35">
      <c r="AH349" s="130">
        <f t="shared" ca="1" si="12"/>
        <v>0</v>
      </c>
      <c r="AI349" s="130">
        <v>349</v>
      </c>
    </row>
    <row r="350" spans="34:35">
      <c r="AH350" s="130">
        <f t="shared" ca="1" si="12"/>
        <v>0</v>
      </c>
      <c r="AI350" s="130">
        <v>350</v>
      </c>
    </row>
    <row r="351" spans="34:35">
      <c r="AH351" s="130">
        <f t="shared" ca="1" si="12"/>
        <v>0</v>
      </c>
      <c r="AI351" s="130">
        <v>351</v>
      </c>
    </row>
    <row r="352" spans="34:35">
      <c r="AH352" s="130">
        <f t="shared" ca="1" si="12"/>
        <v>0</v>
      </c>
      <c r="AI352" s="130">
        <v>352</v>
      </c>
    </row>
    <row r="353" spans="34:35">
      <c r="AH353" s="130">
        <f t="shared" ca="1" si="12"/>
        <v>0</v>
      </c>
      <c r="AI353" s="130">
        <v>353</v>
      </c>
    </row>
    <row r="354" spans="34:35">
      <c r="AH354" s="130">
        <f t="shared" ca="1" si="12"/>
        <v>0</v>
      </c>
      <c r="AI354" s="130">
        <v>354</v>
      </c>
    </row>
    <row r="355" spans="34:35">
      <c r="AH355" s="130">
        <f t="shared" ca="1" si="12"/>
        <v>0</v>
      </c>
      <c r="AI355" s="130">
        <v>355</v>
      </c>
    </row>
    <row r="356" spans="34:35">
      <c r="AH356" s="130">
        <f t="shared" ca="1" si="12"/>
        <v>0</v>
      </c>
      <c r="AI356" s="130">
        <v>356</v>
      </c>
    </row>
    <row r="357" spans="34:35">
      <c r="AH357" s="130">
        <f t="shared" ca="1" si="12"/>
        <v>0</v>
      </c>
      <c r="AI357" s="130">
        <v>357</v>
      </c>
    </row>
    <row r="358" spans="34:35">
      <c r="AH358" s="130">
        <f t="shared" ca="1" si="12"/>
        <v>0</v>
      </c>
      <c r="AI358" s="130">
        <v>358</v>
      </c>
    </row>
    <row r="359" spans="34:35">
      <c r="AH359" s="130">
        <f t="shared" ca="1" si="12"/>
        <v>0</v>
      </c>
      <c r="AI359" s="130">
        <v>359</v>
      </c>
    </row>
    <row r="360" spans="34:35">
      <c r="AH360" s="130">
        <f t="shared" ca="1" si="12"/>
        <v>0</v>
      </c>
      <c r="AI360" s="130">
        <v>360</v>
      </c>
    </row>
    <row r="361" spans="34:35">
      <c r="AH361" s="130">
        <f t="shared" ca="1" si="12"/>
        <v>0</v>
      </c>
      <c r="AI361" s="130">
        <v>361</v>
      </c>
    </row>
    <row r="362" spans="34:35">
      <c r="AH362" s="130">
        <f t="shared" ca="1" si="12"/>
        <v>0</v>
      </c>
      <c r="AI362" s="130">
        <v>362</v>
      </c>
    </row>
    <row r="363" spans="34:35">
      <c r="AH363" s="130">
        <f t="shared" ca="1" si="12"/>
        <v>0</v>
      </c>
      <c r="AI363" s="130">
        <v>363</v>
      </c>
    </row>
    <row r="364" spans="34:35">
      <c r="AH364" s="130">
        <f t="shared" ca="1" si="12"/>
        <v>0</v>
      </c>
      <c r="AI364" s="130">
        <v>364</v>
      </c>
    </row>
    <row r="365" spans="34:35">
      <c r="AH365" s="130">
        <f t="shared" ca="1" si="12"/>
        <v>0</v>
      </c>
      <c r="AI365" s="130">
        <v>365</v>
      </c>
    </row>
    <row r="366" spans="34:35">
      <c r="AH366" s="130">
        <f t="shared" ca="1" si="12"/>
        <v>0</v>
      </c>
      <c r="AI366" s="130">
        <v>366</v>
      </c>
    </row>
    <row r="367" spans="34:35">
      <c r="AH367" s="130">
        <f t="shared" ca="1" si="12"/>
        <v>0</v>
      </c>
      <c r="AI367" s="130">
        <v>367</v>
      </c>
    </row>
    <row r="368" spans="34:35">
      <c r="AH368" s="130">
        <f t="shared" ca="1" si="12"/>
        <v>0</v>
      </c>
      <c r="AI368" s="130">
        <v>368</v>
      </c>
    </row>
    <row r="369" spans="34:35">
      <c r="AH369" s="130">
        <f t="shared" ca="1" si="12"/>
        <v>0</v>
      </c>
      <c r="AI369" s="130">
        <v>369</v>
      </c>
    </row>
    <row r="370" spans="34:35">
      <c r="AH370" s="130">
        <f t="shared" ca="1" si="12"/>
        <v>0</v>
      </c>
      <c r="AI370" s="130">
        <v>370</v>
      </c>
    </row>
    <row r="371" spans="34:35">
      <c r="AH371" s="130">
        <f t="shared" ca="1" si="12"/>
        <v>0</v>
      </c>
      <c r="AI371" s="130">
        <v>371</v>
      </c>
    </row>
    <row r="372" spans="34:35">
      <c r="AH372" s="130">
        <f t="shared" ca="1" si="12"/>
        <v>0</v>
      </c>
      <c r="AI372" s="130">
        <v>372</v>
      </c>
    </row>
    <row r="373" spans="34:35">
      <c r="AH373" s="130">
        <f t="shared" ca="1" si="12"/>
        <v>0</v>
      </c>
      <c r="AI373" s="130">
        <v>373</v>
      </c>
    </row>
    <row r="374" spans="34:35">
      <c r="AH374" s="130">
        <f t="shared" ca="1" si="12"/>
        <v>0</v>
      </c>
      <c r="AI374" s="130">
        <v>374</v>
      </c>
    </row>
    <row r="375" spans="34:35">
      <c r="AH375" s="130">
        <f t="shared" ca="1" si="12"/>
        <v>0</v>
      </c>
      <c r="AI375" s="130">
        <v>375</v>
      </c>
    </row>
    <row r="376" spans="34:35">
      <c r="AH376" s="130">
        <f t="shared" ca="1" si="12"/>
        <v>0</v>
      </c>
      <c r="AI376" s="130">
        <v>376</v>
      </c>
    </row>
    <row r="377" spans="34:35">
      <c r="AH377" s="130">
        <f t="shared" ca="1" si="12"/>
        <v>0</v>
      </c>
      <c r="AI377" s="130">
        <v>377</v>
      </c>
    </row>
    <row r="378" spans="34:35">
      <c r="AH378" s="130">
        <f t="shared" ca="1" si="12"/>
        <v>0</v>
      </c>
      <c r="AI378" s="130">
        <v>378</v>
      </c>
    </row>
    <row r="379" spans="34:35">
      <c r="AH379" s="130">
        <f t="shared" ca="1" si="12"/>
        <v>0</v>
      </c>
      <c r="AI379" s="130">
        <v>379</v>
      </c>
    </row>
    <row r="380" spans="34:35">
      <c r="AH380" s="130">
        <f t="shared" ca="1" si="12"/>
        <v>0</v>
      </c>
      <c r="AI380" s="130">
        <v>380</v>
      </c>
    </row>
    <row r="381" spans="34:35">
      <c r="AH381" s="130">
        <f t="shared" ca="1" si="12"/>
        <v>0</v>
      </c>
      <c r="AI381" s="130">
        <v>381</v>
      </c>
    </row>
    <row r="382" spans="34:35">
      <c r="AH382" s="130">
        <f t="shared" ca="1" si="12"/>
        <v>0</v>
      </c>
      <c r="AI382" s="130">
        <v>382</v>
      </c>
    </row>
    <row r="383" spans="34:35">
      <c r="AH383" s="130">
        <f t="shared" ca="1" si="12"/>
        <v>0</v>
      </c>
      <c r="AI383" s="130">
        <v>383</v>
      </c>
    </row>
    <row r="384" spans="34:35">
      <c r="AH384" s="130">
        <f t="shared" ca="1" si="12"/>
        <v>0</v>
      </c>
      <c r="AI384" s="130">
        <v>384</v>
      </c>
    </row>
    <row r="385" spans="34:35">
      <c r="AH385" s="130">
        <f t="shared" ca="1" si="12"/>
        <v>0</v>
      </c>
      <c r="AI385" s="130">
        <v>385</v>
      </c>
    </row>
    <row r="386" spans="34:35">
      <c r="AH386" s="130">
        <f t="shared" ca="1" si="12"/>
        <v>0</v>
      </c>
      <c r="AI386" s="130">
        <v>386</v>
      </c>
    </row>
    <row r="387" spans="34:35">
      <c r="AH387" s="130">
        <f t="shared" ca="1" si="12"/>
        <v>0</v>
      </c>
      <c r="AI387" s="130">
        <v>387</v>
      </c>
    </row>
    <row r="388" spans="34:35">
      <c r="AH388" s="130">
        <f t="shared" ca="1" si="12"/>
        <v>0</v>
      </c>
      <c r="AI388" s="130">
        <v>388</v>
      </c>
    </row>
    <row r="389" spans="34:35">
      <c r="AH389" s="130">
        <f t="shared" ca="1" si="12"/>
        <v>0</v>
      </c>
      <c r="AI389" s="130">
        <v>389</v>
      </c>
    </row>
    <row r="390" spans="34:35">
      <c r="AH390" s="130">
        <f t="shared" ref="AH390:AH453" ca="1" si="13">INDIRECT("'"&amp;$AD$7&amp;"'!"&amp;"B"&amp;ROW(B390))</f>
        <v>0</v>
      </c>
      <c r="AI390" s="130">
        <v>390</v>
      </c>
    </row>
    <row r="391" spans="34:35">
      <c r="AH391" s="130">
        <f t="shared" ca="1" si="13"/>
        <v>0</v>
      </c>
      <c r="AI391" s="130">
        <v>391</v>
      </c>
    </row>
    <row r="392" spans="34:35">
      <c r="AH392" s="130">
        <f t="shared" ca="1" si="13"/>
        <v>0</v>
      </c>
      <c r="AI392" s="130">
        <v>392</v>
      </c>
    </row>
    <row r="393" spans="34:35">
      <c r="AH393" s="130">
        <f t="shared" ca="1" si="13"/>
        <v>0</v>
      </c>
      <c r="AI393" s="130">
        <v>393</v>
      </c>
    </row>
    <row r="394" spans="34:35">
      <c r="AH394" s="130">
        <f t="shared" ca="1" si="13"/>
        <v>0</v>
      </c>
      <c r="AI394" s="130">
        <v>394</v>
      </c>
    </row>
    <row r="395" spans="34:35">
      <c r="AH395" s="130">
        <f t="shared" ca="1" si="13"/>
        <v>0</v>
      </c>
      <c r="AI395" s="130">
        <v>395</v>
      </c>
    </row>
    <row r="396" spans="34:35">
      <c r="AH396" s="130">
        <f t="shared" ca="1" si="13"/>
        <v>0</v>
      </c>
      <c r="AI396" s="130">
        <v>396</v>
      </c>
    </row>
    <row r="397" spans="34:35">
      <c r="AH397" s="130">
        <f t="shared" ca="1" si="13"/>
        <v>0</v>
      </c>
      <c r="AI397" s="130">
        <v>397</v>
      </c>
    </row>
    <row r="398" spans="34:35">
      <c r="AH398" s="130">
        <f t="shared" ca="1" si="13"/>
        <v>0</v>
      </c>
      <c r="AI398" s="130">
        <v>398</v>
      </c>
    </row>
    <row r="399" spans="34:35">
      <c r="AH399" s="130">
        <f t="shared" ca="1" si="13"/>
        <v>0</v>
      </c>
      <c r="AI399" s="130">
        <v>399</v>
      </c>
    </row>
    <row r="400" spans="34:35">
      <c r="AH400" s="130">
        <f t="shared" ca="1" si="13"/>
        <v>0</v>
      </c>
      <c r="AI400" s="130">
        <v>400</v>
      </c>
    </row>
    <row r="401" spans="34:35">
      <c r="AH401" s="130">
        <f t="shared" ca="1" si="13"/>
        <v>0</v>
      </c>
      <c r="AI401" s="130">
        <v>401</v>
      </c>
    </row>
    <row r="402" spans="34:35">
      <c r="AH402" s="130">
        <f t="shared" ca="1" si="13"/>
        <v>0</v>
      </c>
      <c r="AI402" s="130">
        <v>402</v>
      </c>
    </row>
    <row r="403" spans="34:35">
      <c r="AH403" s="130">
        <f t="shared" ca="1" si="13"/>
        <v>0</v>
      </c>
      <c r="AI403" s="130">
        <v>403</v>
      </c>
    </row>
    <row r="404" spans="34:35">
      <c r="AH404" s="130">
        <f t="shared" ca="1" si="13"/>
        <v>0</v>
      </c>
      <c r="AI404" s="130">
        <v>404</v>
      </c>
    </row>
    <row r="405" spans="34:35">
      <c r="AH405" s="130">
        <f t="shared" ca="1" si="13"/>
        <v>0</v>
      </c>
      <c r="AI405" s="130">
        <v>405</v>
      </c>
    </row>
    <row r="406" spans="34:35">
      <c r="AH406" s="130">
        <f t="shared" ca="1" si="13"/>
        <v>0</v>
      </c>
      <c r="AI406" s="130">
        <v>406</v>
      </c>
    </row>
    <row r="407" spans="34:35">
      <c r="AH407" s="130">
        <f t="shared" ca="1" si="13"/>
        <v>0</v>
      </c>
      <c r="AI407" s="130">
        <v>407</v>
      </c>
    </row>
    <row r="408" spans="34:35">
      <c r="AH408" s="130">
        <f t="shared" ca="1" si="13"/>
        <v>0</v>
      </c>
      <c r="AI408" s="130">
        <v>408</v>
      </c>
    </row>
    <row r="409" spans="34:35">
      <c r="AH409" s="130">
        <f t="shared" ca="1" si="13"/>
        <v>0</v>
      </c>
      <c r="AI409" s="130">
        <v>409</v>
      </c>
    </row>
    <row r="410" spans="34:35">
      <c r="AH410" s="130">
        <f t="shared" ca="1" si="13"/>
        <v>0</v>
      </c>
      <c r="AI410" s="130">
        <v>410</v>
      </c>
    </row>
    <row r="411" spans="34:35">
      <c r="AH411" s="130">
        <f t="shared" ca="1" si="13"/>
        <v>0</v>
      </c>
      <c r="AI411" s="130">
        <v>411</v>
      </c>
    </row>
    <row r="412" spans="34:35">
      <c r="AH412" s="130">
        <f t="shared" ca="1" si="13"/>
        <v>0</v>
      </c>
      <c r="AI412" s="130">
        <v>412</v>
      </c>
    </row>
    <row r="413" spans="34:35">
      <c r="AH413" s="130">
        <f t="shared" ca="1" si="13"/>
        <v>0</v>
      </c>
      <c r="AI413" s="130">
        <v>413</v>
      </c>
    </row>
    <row r="414" spans="34:35">
      <c r="AH414" s="130">
        <f t="shared" ca="1" si="13"/>
        <v>0</v>
      </c>
      <c r="AI414" s="130">
        <v>414</v>
      </c>
    </row>
    <row r="415" spans="34:35">
      <c r="AH415" s="130">
        <f t="shared" ca="1" si="13"/>
        <v>0</v>
      </c>
      <c r="AI415" s="130">
        <v>415</v>
      </c>
    </row>
    <row r="416" spans="34:35">
      <c r="AH416" s="130">
        <f t="shared" ca="1" si="13"/>
        <v>0</v>
      </c>
      <c r="AI416" s="130">
        <v>416</v>
      </c>
    </row>
    <row r="417" spans="34:35">
      <c r="AH417" s="130">
        <f t="shared" ca="1" si="13"/>
        <v>0</v>
      </c>
      <c r="AI417" s="130">
        <v>417</v>
      </c>
    </row>
    <row r="418" spans="34:35">
      <c r="AH418" s="130">
        <f t="shared" ca="1" si="13"/>
        <v>0</v>
      </c>
      <c r="AI418" s="130">
        <v>418</v>
      </c>
    </row>
    <row r="419" spans="34:35">
      <c r="AH419" s="130">
        <f t="shared" ca="1" si="13"/>
        <v>0</v>
      </c>
      <c r="AI419" s="130">
        <v>419</v>
      </c>
    </row>
    <row r="420" spans="34:35">
      <c r="AH420" s="130">
        <f t="shared" ca="1" si="13"/>
        <v>0</v>
      </c>
      <c r="AI420" s="130">
        <v>420</v>
      </c>
    </row>
    <row r="421" spans="34:35">
      <c r="AH421" s="130">
        <f t="shared" ca="1" si="13"/>
        <v>0</v>
      </c>
      <c r="AI421" s="130">
        <v>421</v>
      </c>
    </row>
    <row r="422" spans="34:35">
      <c r="AH422" s="130">
        <f t="shared" ca="1" si="13"/>
        <v>0</v>
      </c>
      <c r="AI422" s="130">
        <v>422</v>
      </c>
    </row>
    <row r="423" spans="34:35">
      <c r="AH423" s="130">
        <f t="shared" ca="1" si="13"/>
        <v>0</v>
      </c>
      <c r="AI423" s="130">
        <v>423</v>
      </c>
    </row>
    <row r="424" spans="34:35">
      <c r="AH424" s="130">
        <f t="shared" ca="1" si="13"/>
        <v>0</v>
      </c>
      <c r="AI424" s="130">
        <v>424</v>
      </c>
    </row>
    <row r="425" spans="34:35">
      <c r="AH425" s="130">
        <f t="shared" ca="1" si="13"/>
        <v>0</v>
      </c>
      <c r="AI425" s="130">
        <v>425</v>
      </c>
    </row>
    <row r="426" spans="34:35">
      <c r="AH426" s="130">
        <f t="shared" ca="1" si="13"/>
        <v>0</v>
      </c>
      <c r="AI426" s="130">
        <v>426</v>
      </c>
    </row>
    <row r="427" spans="34:35">
      <c r="AH427" s="130">
        <f t="shared" ca="1" si="13"/>
        <v>0</v>
      </c>
      <c r="AI427" s="130">
        <v>427</v>
      </c>
    </row>
    <row r="428" spans="34:35">
      <c r="AH428" s="130">
        <f t="shared" ca="1" si="13"/>
        <v>0</v>
      </c>
      <c r="AI428" s="130">
        <v>428</v>
      </c>
    </row>
    <row r="429" spans="34:35">
      <c r="AH429" s="130">
        <f t="shared" ca="1" si="13"/>
        <v>0</v>
      </c>
      <c r="AI429" s="130">
        <v>429</v>
      </c>
    </row>
    <row r="430" spans="34:35">
      <c r="AH430" s="130">
        <f t="shared" ca="1" si="13"/>
        <v>0</v>
      </c>
      <c r="AI430" s="130">
        <v>430</v>
      </c>
    </row>
    <row r="431" spans="34:35">
      <c r="AH431" s="130">
        <f t="shared" ca="1" si="13"/>
        <v>0</v>
      </c>
      <c r="AI431" s="130">
        <v>431</v>
      </c>
    </row>
    <row r="432" spans="34:35">
      <c r="AH432" s="130">
        <f t="shared" ca="1" si="13"/>
        <v>0</v>
      </c>
      <c r="AI432" s="130">
        <v>432</v>
      </c>
    </row>
    <row r="433" spans="34:35">
      <c r="AH433" s="130">
        <f t="shared" ca="1" si="13"/>
        <v>0</v>
      </c>
      <c r="AI433" s="130">
        <v>433</v>
      </c>
    </row>
    <row r="434" spans="34:35">
      <c r="AH434" s="130">
        <f t="shared" ca="1" si="13"/>
        <v>0</v>
      </c>
      <c r="AI434" s="130">
        <v>434</v>
      </c>
    </row>
    <row r="435" spans="34:35">
      <c r="AH435" s="130">
        <f t="shared" ca="1" si="13"/>
        <v>0</v>
      </c>
      <c r="AI435" s="130">
        <v>435</v>
      </c>
    </row>
    <row r="436" spans="34:35">
      <c r="AH436" s="130">
        <f t="shared" ca="1" si="13"/>
        <v>0</v>
      </c>
      <c r="AI436" s="130">
        <v>436</v>
      </c>
    </row>
    <row r="437" spans="34:35">
      <c r="AH437" s="130">
        <f t="shared" ca="1" si="13"/>
        <v>0</v>
      </c>
      <c r="AI437" s="130">
        <v>437</v>
      </c>
    </row>
    <row r="438" spans="34:35">
      <c r="AH438" s="130">
        <f t="shared" ca="1" si="13"/>
        <v>0</v>
      </c>
      <c r="AI438" s="130">
        <v>438</v>
      </c>
    </row>
    <row r="439" spans="34:35">
      <c r="AH439" s="130">
        <f t="shared" ca="1" si="13"/>
        <v>0</v>
      </c>
      <c r="AI439" s="130">
        <v>439</v>
      </c>
    </row>
    <row r="440" spans="34:35">
      <c r="AH440" s="130">
        <f t="shared" ca="1" si="13"/>
        <v>0</v>
      </c>
      <c r="AI440" s="130">
        <v>440</v>
      </c>
    </row>
    <row r="441" spans="34:35">
      <c r="AH441" s="130">
        <f t="shared" ca="1" si="13"/>
        <v>0</v>
      </c>
      <c r="AI441" s="130">
        <v>441</v>
      </c>
    </row>
    <row r="442" spans="34:35">
      <c r="AH442" s="130">
        <f t="shared" ca="1" si="13"/>
        <v>0</v>
      </c>
      <c r="AI442" s="130">
        <v>442</v>
      </c>
    </row>
    <row r="443" spans="34:35">
      <c r="AH443" s="130">
        <f t="shared" ca="1" si="13"/>
        <v>0</v>
      </c>
      <c r="AI443" s="130">
        <v>443</v>
      </c>
    </row>
    <row r="444" spans="34:35">
      <c r="AH444" s="130">
        <f t="shared" ca="1" si="13"/>
        <v>0</v>
      </c>
      <c r="AI444" s="130">
        <v>444</v>
      </c>
    </row>
    <row r="445" spans="34:35">
      <c r="AH445" s="130">
        <f t="shared" ca="1" si="13"/>
        <v>0</v>
      </c>
      <c r="AI445" s="130">
        <v>445</v>
      </c>
    </row>
    <row r="446" spans="34:35">
      <c r="AH446" s="130">
        <f t="shared" ca="1" si="13"/>
        <v>0</v>
      </c>
      <c r="AI446" s="130">
        <v>446</v>
      </c>
    </row>
    <row r="447" spans="34:35">
      <c r="AH447" s="130">
        <f t="shared" ca="1" si="13"/>
        <v>0</v>
      </c>
      <c r="AI447" s="130">
        <v>447</v>
      </c>
    </row>
    <row r="448" spans="34:35">
      <c r="AH448" s="130">
        <f t="shared" ca="1" si="13"/>
        <v>0</v>
      </c>
      <c r="AI448" s="130">
        <v>448</v>
      </c>
    </row>
    <row r="449" spans="34:35">
      <c r="AH449" s="130">
        <f t="shared" ca="1" si="13"/>
        <v>0</v>
      </c>
      <c r="AI449" s="130">
        <v>449</v>
      </c>
    </row>
    <row r="450" spans="34:35">
      <c r="AH450" s="130">
        <f t="shared" ca="1" si="13"/>
        <v>0</v>
      </c>
      <c r="AI450" s="130">
        <v>450</v>
      </c>
    </row>
    <row r="451" spans="34:35">
      <c r="AH451" s="130">
        <f t="shared" ca="1" si="13"/>
        <v>0</v>
      </c>
      <c r="AI451" s="130">
        <v>451</v>
      </c>
    </row>
    <row r="452" spans="34:35">
      <c r="AH452" s="130">
        <f t="shared" ca="1" si="13"/>
        <v>0</v>
      </c>
      <c r="AI452" s="130">
        <v>452</v>
      </c>
    </row>
    <row r="453" spans="34:35">
      <c r="AH453" s="130">
        <f t="shared" ca="1" si="13"/>
        <v>0</v>
      </c>
      <c r="AI453" s="130">
        <v>453</v>
      </c>
    </row>
    <row r="454" spans="34:35">
      <c r="AH454" s="130">
        <f t="shared" ref="AH454:AH517" ca="1" si="14">INDIRECT("'"&amp;$AD$7&amp;"'!"&amp;"B"&amp;ROW(B454))</f>
        <v>0</v>
      </c>
      <c r="AI454" s="130">
        <v>454</v>
      </c>
    </row>
    <row r="455" spans="34:35">
      <c r="AH455" s="130">
        <f t="shared" ca="1" si="14"/>
        <v>0</v>
      </c>
      <c r="AI455" s="130">
        <v>455</v>
      </c>
    </row>
    <row r="456" spans="34:35">
      <c r="AH456" s="130">
        <f t="shared" ca="1" si="14"/>
        <v>0</v>
      </c>
      <c r="AI456" s="130">
        <v>456</v>
      </c>
    </row>
    <row r="457" spans="34:35">
      <c r="AH457" s="130">
        <f t="shared" ca="1" si="14"/>
        <v>0</v>
      </c>
      <c r="AI457" s="130">
        <v>457</v>
      </c>
    </row>
    <row r="458" spans="34:35">
      <c r="AH458" s="130">
        <f t="shared" ca="1" si="14"/>
        <v>0</v>
      </c>
      <c r="AI458" s="130">
        <v>458</v>
      </c>
    </row>
    <row r="459" spans="34:35">
      <c r="AH459" s="130">
        <f t="shared" ca="1" si="14"/>
        <v>0</v>
      </c>
      <c r="AI459" s="130">
        <v>459</v>
      </c>
    </row>
    <row r="460" spans="34:35">
      <c r="AH460" s="130">
        <f t="shared" ca="1" si="14"/>
        <v>0</v>
      </c>
      <c r="AI460" s="130">
        <v>460</v>
      </c>
    </row>
    <row r="461" spans="34:35">
      <c r="AH461" s="130">
        <f t="shared" ca="1" si="14"/>
        <v>0</v>
      </c>
      <c r="AI461" s="130">
        <v>461</v>
      </c>
    </row>
    <row r="462" spans="34:35">
      <c r="AH462" s="130">
        <f t="shared" ca="1" si="14"/>
        <v>0</v>
      </c>
      <c r="AI462" s="130">
        <v>462</v>
      </c>
    </row>
    <row r="463" spans="34:35">
      <c r="AH463" s="130">
        <f t="shared" ca="1" si="14"/>
        <v>0</v>
      </c>
      <c r="AI463" s="130">
        <v>463</v>
      </c>
    </row>
    <row r="464" spans="34:35">
      <c r="AH464" s="130">
        <f t="shared" ca="1" si="14"/>
        <v>0</v>
      </c>
      <c r="AI464" s="130">
        <v>464</v>
      </c>
    </row>
    <row r="465" spans="34:35">
      <c r="AH465" s="130">
        <f t="shared" ca="1" si="14"/>
        <v>0</v>
      </c>
      <c r="AI465" s="130">
        <v>465</v>
      </c>
    </row>
    <row r="466" spans="34:35">
      <c r="AH466" s="130">
        <f t="shared" ca="1" si="14"/>
        <v>0</v>
      </c>
      <c r="AI466" s="130">
        <v>466</v>
      </c>
    </row>
    <row r="467" spans="34:35">
      <c r="AH467" s="130">
        <f t="shared" ca="1" si="14"/>
        <v>0</v>
      </c>
      <c r="AI467" s="130">
        <v>467</v>
      </c>
    </row>
    <row r="468" spans="34:35">
      <c r="AH468" s="130">
        <f t="shared" ca="1" si="14"/>
        <v>0</v>
      </c>
      <c r="AI468" s="130">
        <v>468</v>
      </c>
    </row>
    <row r="469" spans="34:35">
      <c r="AH469" s="130">
        <f t="shared" ca="1" si="14"/>
        <v>0</v>
      </c>
      <c r="AI469" s="130">
        <v>469</v>
      </c>
    </row>
    <row r="470" spans="34:35">
      <c r="AH470" s="130">
        <f t="shared" ca="1" si="14"/>
        <v>0</v>
      </c>
      <c r="AI470" s="130">
        <v>470</v>
      </c>
    </row>
    <row r="471" spans="34:35">
      <c r="AH471" s="130">
        <f t="shared" ca="1" si="14"/>
        <v>0</v>
      </c>
      <c r="AI471" s="130">
        <v>471</v>
      </c>
    </row>
    <row r="472" spans="34:35">
      <c r="AH472" s="130">
        <f t="shared" ca="1" si="14"/>
        <v>0</v>
      </c>
      <c r="AI472" s="130">
        <v>472</v>
      </c>
    </row>
    <row r="473" spans="34:35">
      <c r="AH473" s="130">
        <f t="shared" ca="1" si="14"/>
        <v>0</v>
      </c>
      <c r="AI473" s="130">
        <v>473</v>
      </c>
    </row>
    <row r="474" spans="34:35">
      <c r="AH474" s="130">
        <f t="shared" ca="1" si="14"/>
        <v>0</v>
      </c>
      <c r="AI474" s="130">
        <v>474</v>
      </c>
    </row>
    <row r="475" spans="34:35">
      <c r="AH475" s="130">
        <f t="shared" ca="1" si="14"/>
        <v>0</v>
      </c>
      <c r="AI475" s="130">
        <v>475</v>
      </c>
    </row>
    <row r="476" spans="34:35">
      <c r="AH476" s="130">
        <f t="shared" ca="1" si="14"/>
        <v>0</v>
      </c>
      <c r="AI476" s="130">
        <v>476</v>
      </c>
    </row>
    <row r="477" spans="34:35">
      <c r="AH477" s="130">
        <f t="shared" ca="1" si="14"/>
        <v>0</v>
      </c>
      <c r="AI477" s="130">
        <v>477</v>
      </c>
    </row>
    <row r="478" spans="34:35">
      <c r="AH478" s="130">
        <f t="shared" ca="1" si="14"/>
        <v>0</v>
      </c>
      <c r="AI478" s="130">
        <v>478</v>
      </c>
    </row>
    <row r="479" spans="34:35">
      <c r="AH479" s="130">
        <f t="shared" ca="1" si="14"/>
        <v>0</v>
      </c>
      <c r="AI479" s="130">
        <v>479</v>
      </c>
    </row>
    <row r="480" spans="34:35">
      <c r="AH480" s="130">
        <f t="shared" ca="1" si="14"/>
        <v>0</v>
      </c>
      <c r="AI480" s="130">
        <v>480</v>
      </c>
    </row>
    <row r="481" spans="34:35">
      <c r="AH481" s="130">
        <f t="shared" ca="1" si="14"/>
        <v>0</v>
      </c>
      <c r="AI481" s="130">
        <v>481</v>
      </c>
    </row>
    <row r="482" spans="34:35">
      <c r="AH482" s="130">
        <f t="shared" ca="1" si="14"/>
        <v>0</v>
      </c>
      <c r="AI482" s="130">
        <v>482</v>
      </c>
    </row>
    <row r="483" spans="34:35">
      <c r="AH483" s="130">
        <f t="shared" ca="1" si="14"/>
        <v>0</v>
      </c>
      <c r="AI483" s="130">
        <v>483</v>
      </c>
    </row>
    <row r="484" spans="34:35">
      <c r="AH484" s="130">
        <f t="shared" ca="1" si="14"/>
        <v>0</v>
      </c>
      <c r="AI484" s="130">
        <v>484</v>
      </c>
    </row>
    <row r="485" spans="34:35">
      <c r="AH485" s="130">
        <f t="shared" ca="1" si="14"/>
        <v>0</v>
      </c>
      <c r="AI485" s="130">
        <v>485</v>
      </c>
    </row>
    <row r="486" spans="34:35">
      <c r="AH486" s="130">
        <f t="shared" ca="1" si="14"/>
        <v>0</v>
      </c>
      <c r="AI486" s="130">
        <v>486</v>
      </c>
    </row>
    <row r="487" spans="34:35">
      <c r="AH487" s="130">
        <f t="shared" ca="1" si="14"/>
        <v>0</v>
      </c>
      <c r="AI487" s="130">
        <v>487</v>
      </c>
    </row>
    <row r="488" spans="34:35">
      <c r="AH488" s="130">
        <f t="shared" ca="1" si="14"/>
        <v>0</v>
      </c>
      <c r="AI488" s="130">
        <v>488</v>
      </c>
    </row>
    <row r="489" spans="34:35">
      <c r="AH489" s="130">
        <f t="shared" ca="1" si="14"/>
        <v>0</v>
      </c>
      <c r="AI489" s="130">
        <v>489</v>
      </c>
    </row>
    <row r="490" spans="34:35">
      <c r="AH490" s="130">
        <f t="shared" ca="1" si="14"/>
        <v>0</v>
      </c>
      <c r="AI490" s="130">
        <v>490</v>
      </c>
    </row>
    <row r="491" spans="34:35">
      <c r="AH491" s="130">
        <f t="shared" ca="1" si="14"/>
        <v>0</v>
      </c>
      <c r="AI491" s="130">
        <v>491</v>
      </c>
    </row>
    <row r="492" spans="34:35">
      <c r="AH492" s="130">
        <f t="shared" ca="1" si="14"/>
        <v>0</v>
      </c>
      <c r="AI492" s="130">
        <v>492</v>
      </c>
    </row>
    <row r="493" spans="34:35">
      <c r="AH493" s="130">
        <f t="shared" ca="1" si="14"/>
        <v>0</v>
      </c>
      <c r="AI493" s="130">
        <v>493</v>
      </c>
    </row>
    <row r="494" spans="34:35">
      <c r="AH494" s="130">
        <f t="shared" ca="1" si="14"/>
        <v>0</v>
      </c>
      <c r="AI494" s="130">
        <v>494</v>
      </c>
    </row>
    <row r="495" spans="34:35">
      <c r="AH495" s="130">
        <f t="shared" ca="1" si="14"/>
        <v>0</v>
      </c>
      <c r="AI495" s="130">
        <v>495</v>
      </c>
    </row>
    <row r="496" spans="34:35">
      <c r="AH496" s="130">
        <f t="shared" ca="1" si="14"/>
        <v>0</v>
      </c>
      <c r="AI496" s="130">
        <v>496</v>
      </c>
    </row>
    <row r="497" spans="34:35">
      <c r="AH497" s="130">
        <f t="shared" ca="1" si="14"/>
        <v>0</v>
      </c>
      <c r="AI497" s="130">
        <v>497</v>
      </c>
    </row>
    <row r="498" spans="34:35">
      <c r="AH498" s="130">
        <f t="shared" ca="1" si="14"/>
        <v>0</v>
      </c>
      <c r="AI498" s="130">
        <v>498</v>
      </c>
    </row>
    <row r="499" spans="34:35">
      <c r="AH499" s="130">
        <f t="shared" ca="1" si="14"/>
        <v>0</v>
      </c>
      <c r="AI499" s="130">
        <v>499</v>
      </c>
    </row>
    <row r="500" spans="34:35">
      <c r="AH500" s="130">
        <f t="shared" ca="1" si="14"/>
        <v>0</v>
      </c>
      <c r="AI500" s="130">
        <v>500</v>
      </c>
    </row>
    <row r="501" spans="34:35">
      <c r="AH501" s="130">
        <f t="shared" ca="1" si="14"/>
        <v>0</v>
      </c>
      <c r="AI501" s="130">
        <v>501</v>
      </c>
    </row>
    <row r="502" spans="34:35">
      <c r="AH502" s="130">
        <f t="shared" ca="1" si="14"/>
        <v>0</v>
      </c>
      <c r="AI502" s="130">
        <v>502</v>
      </c>
    </row>
    <row r="503" spans="34:35">
      <c r="AH503" s="130">
        <f t="shared" ca="1" si="14"/>
        <v>0</v>
      </c>
      <c r="AI503" s="130">
        <v>503</v>
      </c>
    </row>
    <row r="504" spans="34:35">
      <c r="AH504" s="130">
        <f t="shared" ca="1" si="14"/>
        <v>0</v>
      </c>
      <c r="AI504" s="130">
        <v>504</v>
      </c>
    </row>
    <row r="505" spans="34:35">
      <c r="AH505" s="130">
        <f t="shared" ca="1" si="14"/>
        <v>0</v>
      </c>
      <c r="AI505" s="130">
        <v>505</v>
      </c>
    </row>
    <row r="506" spans="34:35">
      <c r="AH506" s="130">
        <f t="shared" ca="1" si="14"/>
        <v>0</v>
      </c>
      <c r="AI506" s="130">
        <v>506</v>
      </c>
    </row>
    <row r="507" spans="34:35">
      <c r="AH507" s="130">
        <f t="shared" ca="1" si="14"/>
        <v>0</v>
      </c>
      <c r="AI507" s="130">
        <v>507</v>
      </c>
    </row>
    <row r="508" spans="34:35">
      <c r="AH508" s="130">
        <f t="shared" ca="1" si="14"/>
        <v>0</v>
      </c>
      <c r="AI508" s="130">
        <v>508</v>
      </c>
    </row>
    <row r="509" spans="34:35">
      <c r="AH509" s="130">
        <f t="shared" ca="1" si="14"/>
        <v>0</v>
      </c>
      <c r="AI509" s="130">
        <v>509</v>
      </c>
    </row>
    <row r="510" spans="34:35">
      <c r="AH510" s="130">
        <f t="shared" ca="1" si="14"/>
        <v>0</v>
      </c>
      <c r="AI510" s="130">
        <v>510</v>
      </c>
    </row>
    <row r="511" spans="34:35">
      <c r="AH511" s="130">
        <f t="shared" ca="1" si="14"/>
        <v>0</v>
      </c>
      <c r="AI511" s="130">
        <v>511</v>
      </c>
    </row>
    <row r="512" spans="34:35">
      <c r="AH512" s="130">
        <f t="shared" ca="1" si="14"/>
        <v>0</v>
      </c>
      <c r="AI512" s="130">
        <v>512</v>
      </c>
    </row>
    <row r="513" spans="34:35">
      <c r="AH513" s="130">
        <f t="shared" ca="1" si="14"/>
        <v>0</v>
      </c>
      <c r="AI513" s="130">
        <v>513</v>
      </c>
    </row>
    <row r="514" spans="34:35">
      <c r="AH514" s="130">
        <f t="shared" ca="1" si="14"/>
        <v>0</v>
      </c>
      <c r="AI514" s="130">
        <v>514</v>
      </c>
    </row>
    <row r="515" spans="34:35">
      <c r="AH515" s="130">
        <f t="shared" ca="1" si="14"/>
        <v>0</v>
      </c>
      <c r="AI515" s="130">
        <v>515</v>
      </c>
    </row>
    <row r="516" spans="34:35">
      <c r="AH516" s="130">
        <f t="shared" ca="1" si="14"/>
        <v>0</v>
      </c>
      <c r="AI516" s="130">
        <v>516</v>
      </c>
    </row>
    <row r="517" spans="34:35">
      <c r="AH517" s="130">
        <f t="shared" ca="1" si="14"/>
        <v>0</v>
      </c>
      <c r="AI517" s="130">
        <v>517</v>
      </c>
    </row>
    <row r="518" spans="34:35">
      <c r="AH518" s="130">
        <f t="shared" ref="AH518:AH581" ca="1" si="15">INDIRECT("'"&amp;$AD$7&amp;"'!"&amp;"B"&amp;ROW(B518))</f>
        <v>0</v>
      </c>
      <c r="AI518" s="130">
        <v>518</v>
      </c>
    </row>
    <row r="519" spans="34:35">
      <c r="AH519" s="130">
        <f t="shared" ca="1" si="15"/>
        <v>0</v>
      </c>
      <c r="AI519" s="130">
        <v>519</v>
      </c>
    </row>
    <row r="520" spans="34:35">
      <c r="AH520" s="130">
        <f t="shared" ca="1" si="15"/>
        <v>0</v>
      </c>
      <c r="AI520" s="130">
        <v>520</v>
      </c>
    </row>
    <row r="521" spans="34:35">
      <c r="AH521" s="130">
        <f t="shared" ca="1" si="15"/>
        <v>0</v>
      </c>
      <c r="AI521" s="130">
        <v>521</v>
      </c>
    </row>
    <row r="522" spans="34:35">
      <c r="AH522" s="130">
        <f t="shared" ca="1" si="15"/>
        <v>0</v>
      </c>
      <c r="AI522" s="130">
        <v>522</v>
      </c>
    </row>
    <row r="523" spans="34:35">
      <c r="AH523" s="130">
        <f t="shared" ca="1" si="15"/>
        <v>0</v>
      </c>
      <c r="AI523" s="130">
        <v>523</v>
      </c>
    </row>
    <row r="524" spans="34:35">
      <c r="AH524" s="130">
        <f t="shared" ca="1" si="15"/>
        <v>0</v>
      </c>
      <c r="AI524" s="130">
        <v>524</v>
      </c>
    </row>
    <row r="525" spans="34:35">
      <c r="AH525" s="130">
        <f t="shared" ca="1" si="15"/>
        <v>0</v>
      </c>
      <c r="AI525" s="130">
        <v>525</v>
      </c>
    </row>
    <row r="526" spans="34:35">
      <c r="AH526" s="130">
        <f t="shared" ca="1" si="15"/>
        <v>0</v>
      </c>
      <c r="AI526" s="130">
        <v>526</v>
      </c>
    </row>
    <row r="527" spans="34:35">
      <c r="AH527" s="130">
        <f t="shared" ca="1" si="15"/>
        <v>0</v>
      </c>
      <c r="AI527" s="130">
        <v>527</v>
      </c>
    </row>
    <row r="528" spans="34:35">
      <c r="AH528" s="130">
        <f t="shared" ca="1" si="15"/>
        <v>0</v>
      </c>
      <c r="AI528" s="130">
        <v>528</v>
      </c>
    </row>
    <row r="529" spans="34:35">
      <c r="AH529" s="130">
        <f t="shared" ca="1" si="15"/>
        <v>0</v>
      </c>
      <c r="AI529" s="130">
        <v>529</v>
      </c>
    </row>
    <row r="530" spans="34:35">
      <c r="AH530" s="130">
        <f t="shared" ca="1" si="15"/>
        <v>0</v>
      </c>
      <c r="AI530" s="130">
        <v>530</v>
      </c>
    </row>
    <row r="531" spans="34:35">
      <c r="AH531" s="130">
        <f t="shared" ca="1" si="15"/>
        <v>0</v>
      </c>
      <c r="AI531" s="130">
        <v>531</v>
      </c>
    </row>
    <row r="532" spans="34:35">
      <c r="AH532" s="130">
        <f t="shared" ca="1" si="15"/>
        <v>0</v>
      </c>
      <c r="AI532" s="130">
        <v>532</v>
      </c>
    </row>
    <row r="533" spans="34:35">
      <c r="AH533" s="130">
        <f t="shared" ca="1" si="15"/>
        <v>0</v>
      </c>
      <c r="AI533" s="130">
        <v>533</v>
      </c>
    </row>
    <row r="534" spans="34:35">
      <c r="AH534" s="130">
        <f t="shared" ca="1" si="15"/>
        <v>0</v>
      </c>
      <c r="AI534" s="130">
        <v>534</v>
      </c>
    </row>
    <row r="535" spans="34:35">
      <c r="AH535" s="130">
        <f t="shared" ca="1" si="15"/>
        <v>0</v>
      </c>
      <c r="AI535" s="130">
        <v>535</v>
      </c>
    </row>
    <row r="536" spans="34:35">
      <c r="AH536" s="130">
        <f t="shared" ca="1" si="15"/>
        <v>0</v>
      </c>
      <c r="AI536" s="130">
        <v>536</v>
      </c>
    </row>
    <row r="537" spans="34:35">
      <c r="AH537" s="130">
        <f t="shared" ca="1" si="15"/>
        <v>0</v>
      </c>
      <c r="AI537" s="130">
        <v>537</v>
      </c>
    </row>
    <row r="538" spans="34:35">
      <c r="AH538" s="130">
        <f t="shared" ca="1" si="15"/>
        <v>0</v>
      </c>
      <c r="AI538" s="130">
        <v>538</v>
      </c>
    </row>
    <row r="539" spans="34:35">
      <c r="AH539" s="130">
        <f t="shared" ca="1" si="15"/>
        <v>0</v>
      </c>
      <c r="AI539" s="130">
        <v>539</v>
      </c>
    </row>
    <row r="540" spans="34:35">
      <c r="AH540" s="130">
        <f t="shared" ca="1" si="15"/>
        <v>0</v>
      </c>
      <c r="AI540" s="130">
        <v>540</v>
      </c>
    </row>
    <row r="541" spans="34:35">
      <c r="AH541" s="130">
        <f t="shared" ca="1" si="15"/>
        <v>0</v>
      </c>
      <c r="AI541" s="130">
        <v>541</v>
      </c>
    </row>
    <row r="542" spans="34:35">
      <c r="AH542" s="130">
        <f t="shared" ca="1" si="15"/>
        <v>0</v>
      </c>
      <c r="AI542" s="130">
        <v>542</v>
      </c>
    </row>
    <row r="543" spans="34:35">
      <c r="AH543" s="130">
        <f t="shared" ca="1" si="15"/>
        <v>0</v>
      </c>
      <c r="AI543" s="130">
        <v>543</v>
      </c>
    </row>
    <row r="544" spans="34:35">
      <c r="AH544" s="130">
        <f t="shared" ca="1" si="15"/>
        <v>0</v>
      </c>
      <c r="AI544" s="130">
        <v>544</v>
      </c>
    </row>
    <row r="545" spans="34:35">
      <c r="AH545" s="130">
        <f t="shared" ca="1" si="15"/>
        <v>0</v>
      </c>
      <c r="AI545" s="130">
        <v>545</v>
      </c>
    </row>
    <row r="546" spans="34:35">
      <c r="AH546" s="130">
        <f t="shared" ca="1" si="15"/>
        <v>0</v>
      </c>
      <c r="AI546" s="130">
        <v>546</v>
      </c>
    </row>
    <row r="547" spans="34:35">
      <c r="AH547" s="130">
        <f t="shared" ca="1" si="15"/>
        <v>0</v>
      </c>
      <c r="AI547" s="130">
        <v>547</v>
      </c>
    </row>
    <row r="548" spans="34:35">
      <c r="AH548" s="130">
        <f t="shared" ca="1" si="15"/>
        <v>0</v>
      </c>
      <c r="AI548" s="130">
        <v>548</v>
      </c>
    </row>
    <row r="549" spans="34:35">
      <c r="AH549" s="130">
        <f t="shared" ca="1" si="15"/>
        <v>0</v>
      </c>
      <c r="AI549" s="130">
        <v>549</v>
      </c>
    </row>
    <row r="550" spans="34:35">
      <c r="AH550" s="130">
        <f t="shared" ca="1" si="15"/>
        <v>0</v>
      </c>
      <c r="AI550" s="130">
        <v>550</v>
      </c>
    </row>
    <row r="551" spans="34:35">
      <c r="AH551" s="130">
        <f t="shared" ca="1" si="15"/>
        <v>0</v>
      </c>
      <c r="AI551" s="130">
        <v>551</v>
      </c>
    </row>
    <row r="552" spans="34:35">
      <c r="AH552" s="130">
        <f t="shared" ca="1" si="15"/>
        <v>0</v>
      </c>
      <c r="AI552" s="130">
        <v>552</v>
      </c>
    </row>
    <row r="553" spans="34:35">
      <c r="AH553" s="130">
        <f t="shared" ca="1" si="15"/>
        <v>0</v>
      </c>
      <c r="AI553" s="130">
        <v>553</v>
      </c>
    </row>
    <row r="554" spans="34:35">
      <c r="AH554" s="130">
        <f t="shared" ca="1" si="15"/>
        <v>0</v>
      </c>
      <c r="AI554" s="130">
        <v>554</v>
      </c>
    </row>
    <row r="555" spans="34:35">
      <c r="AH555" s="130">
        <f t="shared" ca="1" si="15"/>
        <v>0</v>
      </c>
      <c r="AI555" s="130">
        <v>555</v>
      </c>
    </row>
    <row r="556" spans="34:35">
      <c r="AH556" s="130">
        <f t="shared" ca="1" si="15"/>
        <v>0</v>
      </c>
      <c r="AI556" s="130">
        <v>556</v>
      </c>
    </row>
    <row r="557" spans="34:35">
      <c r="AH557" s="130">
        <f t="shared" ca="1" si="15"/>
        <v>0</v>
      </c>
      <c r="AI557" s="130">
        <v>557</v>
      </c>
    </row>
    <row r="558" spans="34:35">
      <c r="AH558" s="130">
        <f t="shared" ca="1" si="15"/>
        <v>0</v>
      </c>
      <c r="AI558" s="130">
        <v>558</v>
      </c>
    </row>
    <row r="559" spans="34:35">
      <c r="AH559" s="130">
        <f t="shared" ca="1" si="15"/>
        <v>0</v>
      </c>
      <c r="AI559" s="130">
        <v>559</v>
      </c>
    </row>
    <row r="560" spans="34:35">
      <c r="AH560" s="130">
        <f t="shared" ca="1" si="15"/>
        <v>0</v>
      </c>
      <c r="AI560" s="130">
        <v>560</v>
      </c>
    </row>
    <row r="561" spans="34:35">
      <c r="AH561" s="130">
        <f t="shared" ca="1" si="15"/>
        <v>0</v>
      </c>
      <c r="AI561" s="130">
        <v>561</v>
      </c>
    </row>
    <row r="562" spans="34:35">
      <c r="AH562" s="130">
        <f t="shared" ca="1" si="15"/>
        <v>0</v>
      </c>
      <c r="AI562" s="130">
        <v>562</v>
      </c>
    </row>
    <row r="563" spans="34:35">
      <c r="AH563" s="130">
        <f t="shared" ca="1" si="15"/>
        <v>0</v>
      </c>
      <c r="AI563" s="130">
        <v>563</v>
      </c>
    </row>
    <row r="564" spans="34:35">
      <c r="AH564" s="130">
        <f t="shared" ca="1" si="15"/>
        <v>0</v>
      </c>
      <c r="AI564" s="130">
        <v>564</v>
      </c>
    </row>
    <row r="565" spans="34:35">
      <c r="AH565" s="130">
        <f t="shared" ca="1" si="15"/>
        <v>0</v>
      </c>
      <c r="AI565" s="130">
        <v>565</v>
      </c>
    </row>
    <row r="566" spans="34:35">
      <c r="AH566" s="130">
        <f t="shared" ca="1" si="15"/>
        <v>0</v>
      </c>
      <c r="AI566" s="130">
        <v>566</v>
      </c>
    </row>
    <row r="567" spans="34:35">
      <c r="AH567" s="130">
        <f t="shared" ca="1" si="15"/>
        <v>0</v>
      </c>
      <c r="AI567" s="130">
        <v>567</v>
      </c>
    </row>
    <row r="568" spans="34:35">
      <c r="AH568" s="130">
        <f t="shared" ca="1" si="15"/>
        <v>0</v>
      </c>
      <c r="AI568" s="130">
        <v>568</v>
      </c>
    </row>
    <row r="569" spans="34:35">
      <c r="AH569" s="130">
        <f t="shared" ca="1" si="15"/>
        <v>0</v>
      </c>
      <c r="AI569" s="130">
        <v>569</v>
      </c>
    </row>
    <row r="570" spans="34:35">
      <c r="AH570" s="130">
        <f t="shared" ca="1" si="15"/>
        <v>0</v>
      </c>
      <c r="AI570" s="130">
        <v>570</v>
      </c>
    </row>
    <row r="571" spans="34:35">
      <c r="AH571" s="130">
        <f t="shared" ca="1" si="15"/>
        <v>0</v>
      </c>
      <c r="AI571" s="130">
        <v>571</v>
      </c>
    </row>
    <row r="572" spans="34:35">
      <c r="AH572" s="130">
        <f t="shared" ca="1" si="15"/>
        <v>0</v>
      </c>
      <c r="AI572" s="130">
        <v>572</v>
      </c>
    </row>
    <row r="573" spans="34:35">
      <c r="AH573" s="130">
        <f t="shared" ca="1" si="15"/>
        <v>0</v>
      </c>
      <c r="AI573" s="130">
        <v>573</v>
      </c>
    </row>
    <row r="574" spans="34:35">
      <c r="AH574" s="130">
        <f t="shared" ca="1" si="15"/>
        <v>0</v>
      </c>
      <c r="AI574" s="130">
        <v>574</v>
      </c>
    </row>
    <row r="575" spans="34:35">
      <c r="AH575" s="130">
        <f t="shared" ca="1" si="15"/>
        <v>0</v>
      </c>
      <c r="AI575" s="130">
        <v>575</v>
      </c>
    </row>
    <row r="576" spans="34:35">
      <c r="AH576" s="130">
        <f t="shared" ca="1" si="15"/>
        <v>0</v>
      </c>
      <c r="AI576" s="130">
        <v>576</v>
      </c>
    </row>
    <row r="577" spans="34:35">
      <c r="AH577" s="130">
        <f t="shared" ca="1" si="15"/>
        <v>0</v>
      </c>
      <c r="AI577" s="130">
        <v>577</v>
      </c>
    </row>
    <row r="578" spans="34:35">
      <c r="AH578" s="130">
        <f t="shared" ca="1" si="15"/>
        <v>0</v>
      </c>
      <c r="AI578" s="130">
        <v>578</v>
      </c>
    </row>
    <row r="579" spans="34:35">
      <c r="AH579" s="130">
        <f t="shared" ca="1" si="15"/>
        <v>0</v>
      </c>
      <c r="AI579" s="130">
        <v>579</v>
      </c>
    </row>
    <row r="580" spans="34:35">
      <c r="AH580" s="130">
        <f t="shared" ca="1" si="15"/>
        <v>0</v>
      </c>
      <c r="AI580" s="130">
        <v>580</v>
      </c>
    </row>
    <row r="581" spans="34:35">
      <c r="AH581" s="130">
        <f t="shared" ca="1" si="15"/>
        <v>0</v>
      </c>
      <c r="AI581" s="130">
        <v>581</v>
      </c>
    </row>
    <row r="582" spans="34:35">
      <c r="AH582" s="130">
        <f t="shared" ref="AH582:AH645" ca="1" si="16">INDIRECT("'"&amp;$AD$7&amp;"'!"&amp;"B"&amp;ROW(B582))</f>
        <v>0</v>
      </c>
      <c r="AI582" s="130">
        <v>582</v>
      </c>
    </row>
    <row r="583" spans="34:35">
      <c r="AH583" s="130">
        <f t="shared" ca="1" si="16"/>
        <v>0</v>
      </c>
      <c r="AI583" s="130">
        <v>583</v>
      </c>
    </row>
    <row r="584" spans="34:35">
      <c r="AH584" s="130">
        <f t="shared" ca="1" si="16"/>
        <v>0</v>
      </c>
      <c r="AI584" s="130">
        <v>584</v>
      </c>
    </row>
    <row r="585" spans="34:35">
      <c r="AH585" s="130">
        <f t="shared" ca="1" si="16"/>
        <v>0</v>
      </c>
      <c r="AI585" s="130">
        <v>585</v>
      </c>
    </row>
    <row r="586" spans="34:35">
      <c r="AH586" s="130">
        <f t="shared" ca="1" si="16"/>
        <v>0</v>
      </c>
      <c r="AI586" s="130">
        <v>586</v>
      </c>
    </row>
    <row r="587" spans="34:35">
      <c r="AH587" s="130">
        <f t="shared" ca="1" si="16"/>
        <v>0</v>
      </c>
      <c r="AI587" s="130">
        <v>587</v>
      </c>
    </row>
    <row r="588" spans="34:35">
      <c r="AH588" s="130">
        <f t="shared" ca="1" si="16"/>
        <v>0</v>
      </c>
      <c r="AI588" s="130">
        <v>588</v>
      </c>
    </row>
    <row r="589" spans="34:35">
      <c r="AH589" s="130">
        <f t="shared" ca="1" si="16"/>
        <v>0</v>
      </c>
      <c r="AI589" s="130">
        <v>589</v>
      </c>
    </row>
    <row r="590" spans="34:35">
      <c r="AH590" s="130">
        <f t="shared" ca="1" si="16"/>
        <v>0</v>
      </c>
      <c r="AI590" s="130">
        <v>590</v>
      </c>
    </row>
    <row r="591" spans="34:35">
      <c r="AH591" s="130">
        <f t="shared" ca="1" si="16"/>
        <v>0</v>
      </c>
      <c r="AI591" s="130">
        <v>591</v>
      </c>
    </row>
    <row r="592" spans="34:35">
      <c r="AH592" s="130">
        <f t="shared" ca="1" si="16"/>
        <v>0</v>
      </c>
      <c r="AI592" s="130">
        <v>592</v>
      </c>
    </row>
    <row r="593" spans="34:35">
      <c r="AH593" s="130">
        <f t="shared" ca="1" si="16"/>
        <v>0</v>
      </c>
      <c r="AI593" s="130">
        <v>593</v>
      </c>
    </row>
    <row r="594" spans="34:35">
      <c r="AH594" s="130">
        <f t="shared" ca="1" si="16"/>
        <v>0</v>
      </c>
      <c r="AI594" s="130">
        <v>594</v>
      </c>
    </row>
    <row r="595" spans="34:35">
      <c r="AH595" s="130">
        <f t="shared" ca="1" si="16"/>
        <v>0</v>
      </c>
      <c r="AI595" s="130">
        <v>595</v>
      </c>
    </row>
    <row r="596" spans="34:35">
      <c r="AH596" s="130">
        <f t="shared" ca="1" si="16"/>
        <v>0</v>
      </c>
      <c r="AI596" s="130">
        <v>596</v>
      </c>
    </row>
    <row r="597" spans="34:35">
      <c r="AH597" s="130">
        <f t="shared" ca="1" si="16"/>
        <v>0</v>
      </c>
      <c r="AI597" s="130">
        <v>597</v>
      </c>
    </row>
    <row r="598" spans="34:35">
      <c r="AH598" s="130">
        <f t="shared" ca="1" si="16"/>
        <v>0</v>
      </c>
      <c r="AI598" s="130">
        <v>598</v>
      </c>
    </row>
    <row r="599" spans="34:35">
      <c r="AH599" s="130">
        <f t="shared" ca="1" si="16"/>
        <v>0</v>
      </c>
      <c r="AI599" s="130">
        <v>599</v>
      </c>
    </row>
    <row r="600" spans="34:35">
      <c r="AH600" s="130">
        <f t="shared" ca="1" si="16"/>
        <v>0</v>
      </c>
      <c r="AI600" s="130">
        <v>600</v>
      </c>
    </row>
    <row r="601" spans="34:35">
      <c r="AH601" s="130">
        <f t="shared" ca="1" si="16"/>
        <v>0</v>
      </c>
      <c r="AI601" s="130">
        <v>601</v>
      </c>
    </row>
    <row r="602" spans="34:35">
      <c r="AH602" s="130">
        <f t="shared" ca="1" si="16"/>
        <v>0</v>
      </c>
      <c r="AI602" s="130">
        <v>602</v>
      </c>
    </row>
    <row r="603" spans="34:35">
      <c r="AH603" s="130">
        <f t="shared" ca="1" si="16"/>
        <v>0</v>
      </c>
      <c r="AI603" s="130">
        <v>603</v>
      </c>
    </row>
    <row r="604" spans="34:35">
      <c r="AH604" s="130">
        <f t="shared" ca="1" si="16"/>
        <v>0</v>
      </c>
      <c r="AI604" s="130">
        <v>604</v>
      </c>
    </row>
    <row r="605" spans="34:35">
      <c r="AH605" s="130">
        <f t="shared" ca="1" si="16"/>
        <v>0</v>
      </c>
      <c r="AI605" s="130">
        <v>605</v>
      </c>
    </row>
    <row r="606" spans="34:35">
      <c r="AH606" s="130">
        <f t="shared" ca="1" si="16"/>
        <v>0</v>
      </c>
      <c r="AI606" s="130">
        <v>606</v>
      </c>
    </row>
    <row r="607" spans="34:35">
      <c r="AH607" s="130">
        <f t="shared" ca="1" si="16"/>
        <v>0</v>
      </c>
      <c r="AI607" s="130">
        <v>607</v>
      </c>
    </row>
    <row r="608" spans="34:35">
      <c r="AH608" s="130">
        <f t="shared" ca="1" si="16"/>
        <v>0</v>
      </c>
      <c r="AI608" s="130">
        <v>608</v>
      </c>
    </row>
    <row r="609" spans="34:35">
      <c r="AH609" s="130">
        <f t="shared" ca="1" si="16"/>
        <v>0</v>
      </c>
      <c r="AI609" s="130">
        <v>609</v>
      </c>
    </row>
    <row r="610" spans="34:35">
      <c r="AH610" s="130">
        <f t="shared" ca="1" si="16"/>
        <v>0</v>
      </c>
      <c r="AI610" s="130">
        <v>610</v>
      </c>
    </row>
    <row r="611" spans="34:35">
      <c r="AH611" s="130">
        <f t="shared" ca="1" si="16"/>
        <v>0</v>
      </c>
      <c r="AI611" s="130">
        <v>611</v>
      </c>
    </row>
    <row r="612" spans="34:35">
      <c r="AH612" s="130">
        <f t="shared" ca="1" si="16"/>
        <v>0</v>
      </c>
      <c r="AI612" s="130">
        <v>612</v>
      </c>
    </row>
    <row r="613" spans="34:35">
      <c r="AH613" s="130">
        <f t="shared" ca="1" si="16"/>
        <v>0</v>
      </c>
      <c r="AI613" s="130">
        <v>613</v>
      </c>
    </row>
    <row r="614" spans="34:35">
      <c r="AH614" s="130">
        <f t="shared" ca="1" si="16"/>
        <v>0</v>
      </c>
      <c r="AI614" s="130">
        <v>614</v>
      </c>
    </row>
    <row r="615" spans="34:35">
      <c r="AH615" s="130">
        <f t="shared" ca="1" si="16"/>
        <v>0</v>
      </c>
      <c r="AI615" s="130">
        <v>615</v>
      </c>
    </row>
    <row r="616" spans="34:35">
      <c r="AH616" s="130">
        <f t="shared" ca="1" si="16"/>
        <v>0</v>
      </c>
      <c r="AI616" s="130">
        <v>616</v>
      </c>
    </row>
    <row r="617" spans="34:35">
      <c r="AH617" s="130">
        <f t="shared" ca="1" si="16"/>
        <v>0</v>
      </c>
      <c r="AI617" s="130">
        <v>617</v>
      </c>
    </row>
    <row r="618" spans="34:35">
      <c r="AH618" s="130">
        <f t="shared" ca="1" si="16"/>
        <v>0</v>
      </c>
      <c r="AI618" s="130">
        <v>618</v>
      </c>
    </row>
    <row r="619" spans="34:35">
      <c r="AH619" s="130">
        <f t="shared" ca="1" si="16"/>
        <v>0</v>
      </c>
      <c r="AI619" s="130">
        <v>619</v>
      </c>
    </row>
    <row r="620" spans="34:35">
      <c r="AH620" s="130">
        <f t="shared" ca="1" si="16"/>
        <v>0</v>
      </c>
      <c r="AI620" s="130">
        <v>620</v>
      </c>
    </row>
    <row r="621" spans="34:35">
      <c r="AH621" s="130">
        <f t="shared" ca="1" si="16"/>
        <v>0</v>
      </c>
      <c r="AI621" s="130">
        <v>621</v>
      </c>
    </row>
    <row r="622" spans="34:35">
      <c r="AH622" s="130">
        <f t="shared" ca="1" si="16"/>
        <v>0</v>
      </c>
      <c r="AI622" s="130">
        <v>622</v>
      </c>
    </row>
    <row r="623" spans="34:35">
      <c r="AH623" s="130">
        <f t="shared" ca="1" si="16"/>
        <v>0</v>
      </c>
      <c r="AI623" s="130">
        <v>623</v>
      </c>
    </row>
    <row r="624" spans="34:35">
      <c r="AH624" s="130">
        <f t="shared" ca="1" si="16"/>
        <v>0</v>
      </c>
      <c r="AI624" s="130">
        <v>624</v>
      </c>
    </row>
    <row r="625" spans="34:35">
      <c r="AH625" s="130">
        <f t="shared" ca="1" si="16"/>
        <v>0</v>
      </c>
      <c r="AI625" s="130">
        <v>625</v>
      </c>
    </row>
    <row r="626" spans="34:35">
      <c r="AH626" s="130">
        <f t="shared" ca="1" si="16"/>
        <v>0</v>
      </c>
      <c r="AI626" s="130">
        <v>626</v>
      </c>
    </row>
    <row r="627" spans="34:35">
      <c r="AH627" s="130">
        <f t="shared" ca="1" si="16"/>
        <v>0</v>
      </c>
      <c r="AI627" s="130">
        <v>627</v>
      </c>
    </row>
    <row r="628" spans="34:35">
      <c r="AH628" s="130">
        <f t="shared" ca="1" si="16"/>
        <v>0</v>
      </c>
      <c r="AI628" s="130">
        <v>628</v>
      </c>
    </row>
    <row r="629" spans="34:35">
      <c r="AH629" s="130">
        <f t="shared" ca="1" si="16"/>
        <v>0</v>
      </c>
      <c r="AI629" s="130">
        <v>629</v>
      </c>
    </row>
    <row r="630" spans="34:35">
      <c r="AH630" s="130">
        <f t="shared" ca="1" si="16"/>
        <v>0</v>
      </c>
      <c r="AI630" s="130">
        <v>630</v>
      </c>
    </row>
    <row r="631" spans="34:35">
      <c r="AH631" s="130">
        <f t="shared" ca="1" si="16"/>
        <v>0</v>
      </c>
      <c r="AI631" s="130">
        <v>631</v>
      </c>
    </row>
    <row r="632" spans="34:35">
      <c r="AH632" s="130">
        <f t="shared" ca="1" si="16"/>
        <v>0</v>
      </c>
      <c r="AI632" s="130">
        <v>632</v>
      </c>
    </row>
    <row r="633" spans="34:35">
      <c r="AH633" s="130">
        <f t="shared" ca="1" si="16"/>
        <v>0</v>
      </c>
      <c r="AI633" s="130">
        <v>633</v>
      </c>
    </row>
    <row r="634" spans="34:35">
      <c r="AH634" s="130">
        <f t="shared" ca="1" si="16"/>
        <v>0</v>
      </c>
      <c r="AI634" s="130">
        <v>634</v>
      </c>
    </row>
    <row r="635" spans="34:35">
      <c r="AH635" s="130">
        <f t="shared" ca="1" si="16"/>
        <v>0</v>
      </c>
      <c r="AI635" s="130">
        <v>635</v>
      </c>
    </row>
    <row r="636" spans="34:35">
      <c r="AH636" s="130">
        <f t="shared" ca="1" si="16"/>
        <v>0</v>
      </c>
      <c r="AI636" s="130">
        <v>636</v>
      </c>
    </row>
    <row r="637" spans="34:35">
      <c r="AH637" s="130">
        <f t="shared" ca="1" si="16"/>
        <v>0</v>
      </c>
      <c r="AI637" s="130">
        <v>637</v>
      </c>
    </row>
    <row r="638" spans="34:35">
      <c r="AH638" s="130">
        <f t="shared" ca="1" si="16"/>
        <v>0</v>
      </c>
      <c r="AI638" s="130">
        <v>638</v>
      </c>
    </row>
    <row r="639" spans="34:35">
      <c r="AH639" s="130">
        <f t="shared" ca="1" si="16"/>
        <v>0</v>
      </c>
      <c r="AI639" s="130">
        <v>639</v>
      </c>
    </row>
    <row r="640" spans="34:35">
      <c r="AH640" s="130">
        <f t="shared" ca="1" si="16"/>
        <v>0</v>
      </c>
      <c r="AI640" s="130">
        <v>640</v>
      </c>
    </row>
    <row r="641" spans="34:35">
      <c r="AH641" s="130">
        <f t="shared" ca="1" si="16"/>
        <v>0</v>
      </c>
      <c r="AI641" s="130">
        <v>641</v>
      </c>
    </row>
    <row r="642" spans="34:35">
      <c r="AH642" s="130">
        <f t="shared" ca="1" si="16"/>
        <v>0</v>
      </c>
      <c r="AI642" s="130">
        <v>642</v>
      </c>
    </row>
    <row r="643" spans="34:35">
      <c r="AH643" s="130">
        <f t="shared" ca="1" si="16"/>
        <v>0</v>
      </c>
      <c r="AI643" s="130">
        <v>643</v>
      </c>
    </row>
    <row r="644" spans="34:35">
      <c r="AH644" s="130">
        <f t="shared" ca="1" si="16"/>
        <v>0</v>
      </c>
      <c r="AI644" s="130">
        <v>644</v>
      </c>
    </row>
    <row r="645" spans="34:35">
      <c r="AH645" s="130">
        <f t="shared" ca="1" si="16"/>
        <v>0</v>
      </c>
      <c r="AI645" s="130">
        <v>645</v>
      </c>
    </row>
    <row r="646" spans="34:35">
      <c r="AH646" s="130">
        <f t="shared" ref="AH646:AH709" ca="1" si="17">INDIRECT("'"&amp;$AD$7&amp;"'!"&amp;"B"&amp;ROW(B646))</f>
        <v>0</v>
      </c>
      <c r="AI646" s="130">
        <v>646</v>
      </c>
    </row>
    <row r="647" spans="34:35">
      <c r="AH647" s="130">
        <f t="shared" ca="1" si="17"/>
        <v>0</v>
      </c>
      <c r="AI647" s="130">
        <v>647</v>
      </c>
    </row>
    <row r="648" spans="34:35">
      <c r="AH648" s="130">
        <f t="shared" ca="1" si="17"/>
        <v>0</v>
      </c>
      <c r="AI648" s="130">
        <v>648</v>
      </c>
    </row>
    <row r="649" spans="34:35">
      <c r="AH649" s="130">
        <f t="shared" ca="1" si="17"/>
        <v>0</v>
      </c>
      <c r="AI649" s="130">
        <v>649</v>
      </c>
    </row>
    <row r="650" spans="34:35">
      <c r="AH650" s="130">
        <f t="shared" ca="1" si="17"/>
        <v>0</v>
      </c>
      <c r="AI650" s="130">
        <v>650</v>
      </c>
    </row>
    <row r="651" spans="34:35">
      <c r="AH651" s="130">
        <f t="shared" ca="1" si="17"/>
        <v>0</v>
      </c>
      <c r="AI651" s="130">
        <v>651</v>
      </c>
    </row>
    <row r="652" spans="34:35">
      <c r="AH652" s="130">
        <f t="shared" ca="1" si="17"/>
        <v>0</v>
      </c>
      <c r="AI652" s="130">
        <v>652</v>
      </c>
    </row>
    <row r="653" spans="34:35">
      <c r="AH653" s="130">
        <f t="shared" ca="1" si="17"/>
        <v>0</v>
      </c>
      <c r="AI653" s="130">
        <v>653</v>
      </c>
    </row>
    <row r="654" spans="34:35">
      <c r="AH654" s="130">
        <f t="shared" ca="1" si="17"/>
        <v>0</v>
      </c>
      <c r="AI654" s="130">
        <v>654</v>
      </c>
    </row>
    <row r="655" spans="34:35">
      <c r="AH655" s="130">
        <f t="shared" ca="1" si="17"/>
        <v>0</v>
      </c>
      <c r="AI655" s="130">
        <v>655</v>
      </c>
    </row>
    <row r="656" spans="34:35">
      <c r="AH656" s="130">
        <f t="shared" ca="1" si="17"/>
        <v>0</v>
      </c>
      <c r="AI656" s="130">
        <v>656</v>
      </c>
    </row>
    <row r="657" spans="34:35">
      <c r="AH657" s="130">
        <f t="shared" ca="1" si="17"/>
        <v>0</v>
      </c>
      <c r="AI657" s="130">
        <v>657</v>
      </c>
    </row>
    <row r="658" spans="34:35">
      <c r="AH658" s="130">
        <f t="shared" ca="1" si="17"/>
        <v>0</v>
      </c>
      <c r="AI658" s="130">
        <v>658</v>
      </c>
    </row>
    <row r="659" spans="34:35">
      <c r="AH659" s="130">
        <f t="shared" ca="1" si="17"/>
        <v>0</v>
      </c>
      <c r="AI659" s="130">
        <v>659</v>
      </c>
    </row>
    <row r="660" spans="34:35">
      <c r="AH660" s="130">
        <f t="shared" ca="1" si="17"/>
        <v>0</v>
      </c>
      <c r="AI660" s="130">
        <v>660</v>
      </c>
    </row>
    <row r="661" spans="34:35">
      <c r="AH661" s="130">
        <f t="shared" ca="1" si="17"/>
        <v>0</v>
      </c>
      <c r="AI661" s="130">
        <v>661</v>
      </c>
    </row>
    <row r="662" spans="34:35">
      <c r="AH662" s="130">
        <f t="shared" ca="1" si="17"/>
        <v>0</v>
      </c>
      <c r="AI662" s="130">
        <v>662</v>
      </c>
    </row>
    <row r="663" spans="34:35">
      <c r="AH663" s="130">
        <f t="shared" ca="1" si="17"/>
        <v>0</v>
      </c>
      <c r="AI663" s="130">
        <v>663</v>
      </c>
    </row>
    <row r="664" spans="34:35">
      <c r="AH664" s="130">
        <f t="shared" ca="1" si="17"/>
        <v>0</v>
      </c>
      <c r="AI664" s="130">
        <v>664</v>
      </c>
    </row>
    <row r="665" spans="34:35">
      <c r="AH665" s="130">
        <f t="shared" ca="1" si="17"/>
        <v>0</v>
      </c>
      <c r="AI665" s="130">
        <v>665</v>
      </c>
    </row>
    <row r="666" spans="34:35">
      <c r="AH666" s="130">
        <f t="shared" ca="1" si="17"/>
        <v>0</v>
      </c>
      <c r="AI666" s="130">
        <v>666</v>
      </c>
    </row>
    <row r="667" spans="34:35">
      <c r="AH667" s="130">
        <f t="shared" ca="1" si="17"/>
        <v>0</v>
      </c>
      <c r="AI667" s="130">
        <v>667</v>
      </c>
    </row>
    <row r="668" spans="34:35">
      <c r="AH668" s="130">
        <f t="shared" ca="1" si="17"/>
        <v>0</v>
      </c>
      <c r="AI668" s="130">
        <v>668</v>
      </c>
    </row>
    <row r="669" spans="34:35">
      <c r="AH669" s="130">
        <f t="shared" ca="1" si="17"/>
        <v>0</v>
      </c>
      <c r="AI669" s="130">
        <v>669</v>
      </c>
    </row>
    <row r="670" spans="34:35">
      <c r="AH670" s="130">
        <f t="shared" ca="1" si="17"/>
        <v>0</v>
      </c>
      <c r="AI670" s="130">
        <v>670</v>
      </c>
    </row>
    <row r="671" spans="34:35">
      <c r="AH671" s="130">
        <f t="shared" ca="1" si="17"/>
        <v>0</v>
      </c>
      <c r="AI671" s="130">
        <v>671</v>
      </c>
    </row>
    <row r="672" spans="34:35">
      <c r="AH672" s="130">
        <f t="shared" ca="1" si="17"/>
        <v>0</v>
      </c>
      <c r="AI672" s="130">
        <v>672</v>
      </c>
    </row>
    <row r="673" spans="34:35">
      <c r="AH673" s="130">
        <f t="shared" ca="1" si="17"/>
        <v>0</v>
      </c>
      <c r="AI673" s="130">
        <v>673</v>
      </c>
    </row>
    <row r="674" spans="34:35">
      <c r="AH674" s="130">
        <f t="shared" ca="1" si="17"/>
        <v>0</v>
      </c>
      <c r="AI674" s="130">
        <v>674</v>
      </c>
    </row>
    <row r="675" spans="34:35">
      <c r="AH675" s="130">
        <f t="shared" ca="1" si="17"/>
        <v>0</v>
      </c>
      <c r="AI675" s="130">
        <v>675</v>
      </c>
    </row>
    <row r="676" spans="34:35">
      <c r="AH676" s="130">
        <f t="shared" ca="1" si="17"/>
        <v>0</v>
      </c>
      <c r="AI676" s="130">
        <v>676</v>
      </c>
    </row>
    <row r="677" spans="34:35">
      <c r="AH677" s="130">
        <f t="shared" ca="1" si="17"/>
        <v>0</v>
      </c>
      <c r="AI677" s="130">
        <v>677</v>
      </c>
    </row>
    <row r="678" spans="34:35">
      <c r="AH678" s="130">
        <f t="shared" ca="1" si="17"/>
        <v>0</v>
      </c>
      <c r="AI678" s="130">
        <v>678</v>
      </c>
    </row>
    <row r="679" spans="34:35">
      <c r="AH679" s="130">
        <f t="shared" ca="1" si="17"/>
        <v>0</v>
      </c>
      <c r="AI679" s="130">
        <v>679</v>
      </c>
    </row>
    <row r="680" spans="34:35">
      <c r="AH680" s="130">
        <f t="shared" ca="1" si="17"/>
        <v>0</v>
      </c>
      <c r="AI680" s="130">
        <v>680</v>
      </c>
    </row>
    <row r="681" spans="34:35">
      <c r="AH681" s="130">
        <f t="shared" ca="1" si="17"/>
        <v>0</v>
      </c>
      <c r="AI681" s="130">
        <v>681</v>
      </c>
    </row>
    <row r="682" spans="34:35">
      <c r="AH682" s="130">
        <f t="shared" ca="1" si="17"/>
        <v>0</v>
      </c>
      <c r="AI682" s="130">
        <v>682</v>
      </c>
    </row>
    <row r="683" spans="34:35">
      <c r="AH683" s="130">
        <f t="shared" ca="1" si="17"/>
        <v>0</v>
      </c>
      <c r="AI683" s="130">
        <v>683</v>
      </c>
    </row>
    <row r="684" spans="34:35">
      <c r="AH684" s="130">
        <f t="shared" ca="1" si="17"/>
        <v>0</v>
      </c>
      <c r="AI684" s="130">
        <v>684</v>
      </c>
    </row>
    <row r="685" spans="34:35">
      <c r="AH685" s="130">
        <f t="shared" ca="1" si="17"/>
        <v>0</v>
      </c>
      <c r="AI685" s="130">
        <v>685</v>
      </c>
    </row>
    <row r="686" spans="34:35">
      <c r="AH686" s="130">
        <f t="shared" ca="1" si="17"/>
        <v>0</v>
      </c>
      <c r="AI686" s="130">
        <v>686</v>
      </c>
    </row>
    <row r="687" spans="34:35">
      <c r="AH687" s="130">
        <f t="shared" ca="1" si="17"/>
        <v>0</v>
      </c>
      <c r="AI687" s="130">
        <v>687</v>
      </c>
    </row>
    <row r="688" spans="34:35">
      <c r="AH688" s="130">
        <f t="shared" ca="1" si="17"/>
        <v>0</v>
      </c>
      <c r="AI688" s="130">
        <v>688</v>
      </c>
    </row>
    <row r="689" spans="34:35">
      <c r="AH689" s="130">
        <f t="shared" ca="1" si="17"/>
        <v>0</v>
      </c>
      <c r="AI689" s="130">
        <v>689</v>
      </c>
    </row>
    <row r="690" spans="34:35">
      <c r="AH690" s="130">
        <f t="shared" ca="1" si="17"/>
        <v>0</v>
      </c>
      <c r="AI690" s="130">
        <v>690</v>
      </c>
    </row>
    <row r="691" spans="34:35">
      <c r="AH691" s="130">
        <f t="shared" ca="1" si="17"/>
        <v>0</v>
      </c>
      <c r="AI691" s="130">
        <v>691</v>
      </c>
    </row>
    <row r="692" spans="34:35">
      <c r="AH692" s="130">
        <f t="shared" ca="1" si="17"/>
        <v>0</v>
      </c>
      <c r="AI692" s="130">
        <v>692</v>
      </c>
    </row>
    <row r="693" spans="34:35">
      <c r="AH693" s="130">
        <f t="shared" ca="1" si="17"/>
        <v>0</v>
      </c>
      <c r="AI693" s="130">
        <v>693</v>
      </c>
    </row>
    <row r="694" spans="34:35">
      <c r="AH694" s="130">
        <f t="shared" ca="1" si="17"/>
        <v>0</v>
      </c>
      <c r="AI694" s="130">
        <v>694</v>
      </c>
    </row>
    <row r="695" spans="34:35">
      <c r="AH695" s="130">
        <f t="shared" ca="1" si="17"/>
        <v>0</v>
      </c>
      <c r="AI695" s="130">
        <v>695</v>
      </c>
    </row>
    <row r="696" spans="34:35">
      <c r="AH696" s="130">
        <f t="shared" ca="1" si="17"/>
        <v>0</v>
      </c>
      <c r="AI696" s="130">
        <v>696</v>
      </c>
    </row>
    <row r="697" spans="34:35">
      <c r="AH697" s="130">
        <f t="shared" ca="1" si="17"/>
        <v>0</v>
      </c>
      <c r="AI697" s="130">
        <v>697</v>
      </c>
    </row>
    <row r="698" spans="34:35">
      <c r="AH698" s="130">
        <f t="shared" ca="1" si="17"/>
        <v>0</v>
      </c>
      <c r="AI698" s="130">
        <v>698</v>
      </c>
    </row>
    <row r="699" spans="34:35">
      <c r="AH699" s="130">
        <f t="shared" ca="1" si="17"/>
        <v>0</v>
      </c>
      <c r="AI699" s="130">
        <v>699</v>
      </c>
    </row>
    <row r="700" spans="34:35">
      <c r="AH700" s="130">
        <f t="shared" ca="1" si="17"/>
        <v>0</v>
      </c>
      <c r="AI700" s="130">
        <v>700</v>
      </c>
    </row>
    <row r="701" spans="34:35">
      <c r="AH701" s="130">
        <f t="shared" ca="1" si="17"/>
        <v>0</v>
      </c>
      <c r="AI701" s="130">
        <v>701</v>
      </c>
    </row>
    <row r="702" spans="34:35">
      <c r="AH702" s="130">
        <f t="shared" ca="1" si="17"/>
        <v>0</v>
      </c>
      <c r="AI702" s="130">
        <v>702</v>
      </c>
    </row>
    <row r="703" spans="34:35">
      <c r="AH703" s="130">
        <f t="shared" ca="1" si="17"/>
        <v>0</v>
      </c>
      <c r="AI703" s="130">
        <v>703</v>
      </c>
    </row>
    <row r="704" spans="34:35">
      <c r="AH704" s="130">
        <f t="shared" ca="1" si="17"/>
        <v>0</v>
      </c>
      <c r="AI704" s="130">
        <v>704</v>
      </c>
    </row>
    <row r="705" spans="34:35">
      <c r="AH705" s="130">
        <f t="shared" ca="1" si="17"/>
        <v>0</v>
      </c>
      <c r="AI705" s="130">
        <v>705</v>
      </c>
    </row>
    <row r="706" spans="34:35">
      <c r="AH706" s="130">
        <f t="shared" ca="1" si="17"/>
        <v>0</v>
      </c>
      <c r="AI706" s="130">
        <v>706</v>
      </c>
    </row>
    <row r="707" spans="34:35">
      <c r="AH707" s="130">
        <f t="shared" ca="1" si="17"/>
        <v>0</v>
      </c>
      <c r="AI707" s="130">
        <v>707</v>
      </c>
    </row>
    <row r="708" spans="34:35">
      <c r="AH708" s="130">
        <f t="shared" ca="1" si="17"/>
        <v>0</v>
      </c>
      <c r="AI708" s="130">
        <v>708</v>
      </c>
    </row>
    <row r="709" spans="34:35">
      <c r="AH709" s="130">
        <f t="shared" ca="1" si="17"/>
        <v>0</v>
      </c>
      <c r="AI709" s="130">
        <v>709</v>
      </c>
    </row>
    <row r="710" spans="34:35">
      <c r="AH710" s="130">
        <f t="shared" ref="AH710:AH773" ca="1" si="18">INDIRECT("'"&amp;$AD$7&amp;"'!"&amp;"B"&amp;ROW(B710))</f>
        <v>0</v>
      </c>
      <c r="AI710" s="130">
        <v>710</v>
      </c>
    </row>
    <row r="711" spans="34:35">
      <c r="AH711" s="130">
        <f t="shared" ca="1" si="18"/>
        <v>0</v>
      </c>
      <c r="AI711" s="130">
        <v>711</v>
      </c>
    </row>
    <row r="712" spans="34:35">
      <c r="AH712" s="130">
        <f t="shared" ca="1" si="18"/>
        <v>0</v>
      </c>
      <c r="AI712" s="130">
        <v>712</v>
      </c>
    </row>
    <row r="713" spans="34:35">
      <c r="AH713" s="130">
        <f t="shared" ca="1" si="18"/>
        <v>0</v>
      </c>
      <c r="AI713" s="130">
        <v>713</v>
      </c>
    </row>
    <row r="714" spans="34:35">
      <c r="AH714" s="130">
        <f t="shared" ca="1" si="18"/>
        <v>0</v>
      </c>
      <c r="AI714" s="130">
        <v>714</v>
      </c>
    </row>
    <row r="715" spans="34:35">
      <c r="AH715" s="130">
        <f t="shared" ca="1" si="18"/>
        <v>0</v>
      </c>
      <c r="AI715" s="130">
        <v>715</v>
      </c>
    </row>
    <row r="716" spans="34:35">
      <c r="AH716" s="130">
        <f t="shared" ca="1" si="18"/>
        <v>0</v>
      </c>
      <c r="AI716" s="130">
        <v>716</v>
      </c>
    </row>
    <row r="717" spans="34:35">
      <c r="AH717" s="130">
        <f t="shared" ca="1" si="18"/>
        <v>0</v>
      </c>
      <c r="AI717" s="130">
        <v>717</v>
      </c>
    </row>
    <row r="718" spans="34:35">
      <c r="AH718" s="130">
        <f t="shared" ca="1" si="18"/>
        <v>0</v>
      </c>
      <c r="AI718" s="130">
        <v>718</v>
      </c>
    </row>
    <row r="719" spans="34:35">
      <c r="AH719" s="130">
        <f t="shared" ca="1" si="18"/>
        <v>0</v>
      </c>
      <c r="AI719" s="130">
        <v>719</v>
      </c>
    </row>
    <row r="720" spans="34:35">
      <c r="AH720" s="130">
        <f t="shared" ca="1" si="18"/>
        <v>0</v>
      </c>
      <c r="AI720" s="130">
        <v>720</v>
      </c>
    </row>
    <row r="721" spans="34:35">
      <c r="AH721" s="130">
        <f t="shared" ca="1" si="18"/>
        <v>0</v>
      </c>
      <c r="AI721" s="130">
        <v>721</v>
      </c>
    </row>
    <row r="722" spans="34:35">
      <c r="AH722" s="130">
        <f t="shared" ca="1" si="18"/>
        <v>0</v>
      </c>
      <c r="AI722" s="130">
        <v>722</v>
      </c>
    </row>
    <row r="723" spans="34:35">
      <c r="AH723" s="130">
        <f t="shared" ca="1" si="18"/>
        <v>0</v>
      </c>
      <c r="AI723" s="130">
        <v>723</v>
      </c>
    </row>
    <row r="724" spans="34:35">
      <c r="AH724" s="130">
        <f t="shared" ca="1" si="18"/>
        <v>0</v>
      </c>
      <c r="AI724" s="130">
        <v>724</v>
      </c>
    </row>
    <row r="725" spans="34:35">
      <c r="AH725" s="130">
        <f t="shared" ca="1" si="18"/>
        <v>0</v>
      </c>
      <c r="AI725" s="130">
        <v>725</v>
      </c>
    </row>
    <row r="726" spans="34:35">
      <c r="AH726" s="130">
        <f t="shared" ca="1" si="18"/>
        <v>0</v>
      </c>
      <c r="AI726" s="130">
        <v>726</v>
      </c>
    </row>
    <row r="727" spans="34:35">
      <c r="AH727" s="130">
        <f t="shared" ca="1" si="18"/>
        <v>0</v>
      </c>
      <c r="AI727" s="130">
        <v>727</v>
      </c>
    </row>
    <row r="728" spans="34:35">
      <c r="AH728" s="130">
        <f t="shared" ca="1" si="18"/>
        <v>0</v>
      </c>
      <c r="AI728" s="130">
        <v>728</v>
      </c>
    </row>
    <row r="729" spans="34:35">
      <c r="AH729" s="130">
        <f t="shared" ca="1" si="18"/>
        <v>0</v>
      </c>
      <c r="AI729" s="130">
        <v>729</v>
      </c>
    </row>
    <row r="730" spans="34:35">
      <c r="AH730" s="130">
        <f t="shared" ca="1" si="18"/>
        <v>0</v>
      </c>
      <c r="AI730" s="130">
        <v>730</v>
      </c>
    </row>
    <row r="731" spans="34:35">
      <c r="AH731" s="130">
        <f t="shared" ca="1" si="18"/>
        <v>0</v>
      </c>
      <c r="AI731" s="130">
        <v>731</v>
      </c>
    </row>
    <row r="732" spans="34:35">
      <c r="AH732" s="130">
        <f t="shared" ca="1" si="18"/>
        <v>0</v>
      </c>
      <c r="AI732" s="130">
        <v>732</v>
      </c>
    </row>
    <row r="733" spans="34:35">
      <c r="AH733" s="130">
        <f t="shared" ca="1" si="18"/>
        <v>0</v>
      </c>
      <c r="AI733" s="130">
        <v>733</v>
      </c>
    </row>
    <row r="734" spans="34:35">
      <c r="AH734" s="130">
        <f t="shared" ca="1" si="18"/>
        <v>0</v>
      </c>
      <c r="AI734" s="130">
        <v>734</v>
      </c>
    </row>
    <row r="735" spans="34:35">
      <c r="AH735" s="130">
        <f t="shared" ca="1" si="18"/>
        <v>0</v>
      </c>
      <c r="AI735" s="130">
        <v>735</v>
      </c>
    </row>
    <row r="736" spans="34:35">
      <c r="AH736" s="130">
        <f t="shared" ca="1" si="18"/>
        <v>0</v>
      </c>
      <c r="AI736" s="130">
        <v>736</v>
      </c>
    </row>
    <row r="737" spans="34:35">
      <c r="AH737" s="130">
        <f t="shared" ca="1" si="18"/>
        <v>0</v>
      </c>
      <c r="AI737" s="130">
        <v>737</v>
      </c>
    </row>
    <row r="738" spans="34:35">
      <c r="AH738" s="130">
        <f t="shared" ca="1" si="18"/>
        <v>0</v>
      </c>
      <c r="AI738" s="130">
        <v>738</v>
      </c>
    </row>
    <row r="739" spans="34:35">
      <c r="AH739" s="130">
        <f t="shared" ca="1" si="18"/>
        <v>0</v>
      </c>
      <c r="AI739" s="130">
        <v>739</v>
      </c>
    </row>
    <row r="740" spans="34:35">
      <c r="AH740" s="130">
        <f t="shared" ca="1" si="18"/>
        <v>0</v>
      </c>
      <c r="AI740" s="130">
        <v>740</v>
      </c>
    </row>
    <row r="741" spans="34:35">
      <c r="AH741" s="130">
        <f t="shared" ca="1" si="18"/>
        <v>0</v>
      </c>
      <c r="AI741" s="130">
        <v>741</v>
      </c>
    </row>
    <row r="742" spans="34:35">
      <c r="AH742" s="130">
        <f t="shared" ca="1" si="18"/>
        <v>0</v>
      </c>
      <c r="AI742" s="130">
        <v>742</v>
      </c>
    </row>
    <row r="743" spans="34:35">
      <c r="AH743" s="130">
        <f t="shared" ca="1" si="18"/>
        <v>0</v>
      </c>
      <c r="AI743" s="130">
        <v>743</v>
      </c>
    </row>
    <row r="744" spans="34:35">
      <c r="AH744" s="130">
        <f t="shared" ca="1" si="18"/>
        <v>0</v>
      </c>
      <c r="AI744" s="130">
        <v>744</v>
      </c>
    </row>
    <row r="745" spans="34:35">
      <c r="AH745" s="130">
        <f t="shared" ca="1" si="18"/>
        <v>0</v>
      </c>
      <c r="AI745" s="130">
        <v>745</v>
      </c>
    </row>
    <row r="746" spans="34:35">
      <c r="AH746" s="130">
        <f t="shared" ca="1" si="18"/>
        <v>0</v>
      </c>
      <c r="AI746" s="130">
        <v>746</v>
      </c>
    </row>
    <row r="747" spans="34:35">
      <c r="AH747" s="130">
        <f t="shared" ca="1" si="18"/>
        <v>0</v>
      </c>
      <c r="AI747" s="130">
        <v>747</v>
      </c>
    </row>
    <row r="748" spans="34:35">
      <c r="AH748" s="130">
        <f t="shared" ca="1" si="18"/>
        <v>0</v>
      </c>
      <c r="AI748" s="130">
        <v>748</v>
      </c>
    </row>
    <row r="749" spans="34:35">
      <c r="AH749" s="130">
        <f t="shared" ca="1" si="18"/>
        <v>0</v>
      </c>
      <c r="AI749" s="130">
        <v>749</v>
      </c>
    </row>
    <row r="750" spans="34:35">
      <c r="AH750" s="130">
        <f t="shared" ca="1" si="18"/>
        <v>0</v>
      </c>
      <c r="AI750" s="130">
        <v>750</v>
      </c>
    </row>
    <row r="751" spans="34:35">
      <c r="AH751" s="130">
        <f t="shared" ca="1" si="18"/>
        <v>0</v>
      </c>
      <c r="AI751" s="130">
        <v>751</v>
      </c>
    </row>
    <row r="752" spans="34:35">
      <c r="AH752" s="130">
        <f t="shared" ca="1" si="18"/>
        <v>0</v>
      </c>
      <c r="AI752" s="130">
        <v>752</v>
      </c>
    </row>
    <row r="753" spans="34:35">
      <c r="AH753" s="130">
        <f t="shared" ca="1" si="18"/>
        <v>0</v>
      </c>
      <c r="AI753" s="130">
        <v>753</v>
      </c>
    </row>
    <row r="754" spans="34:35">
      <c r="AH754" s="130">
        <f t="shared" ca="1" si="18"/>
        <v>0</v>
      </c>
      <c r="AI754" s="130">
        <v>754</v>
      </c>
    </row>
    <row r="755" spans="34:35">
      <c r="AH755" s="130">
        <f t="shared" ca="1" si="18"/>
        <v>0</v>
      </c>
      <c r="AI755" s="130">
        <v>755</v>
      </c>
    </row>
    <row r="756" spans="34:35">
      <c r="AH756" s="130">
        <f t="shared" ca="1" si="18"/>
        <v>0</v>
      </c>
      <c r="AI756" s="130">
        <v>756</v>
      </c>
    </row>
    <row r="757" spans="34:35">
      <c r="AH757" s="130">
        <f t="shared" ca="1" si="18"/>
        <v>0</v>
      </c>
      <c r="AI757" s="130">
        <v>757</v>
      </c>
    </row>
    <row r="758" spans="34:35">
      <c r="AH758" s="130">
        <f t="shared" ca="1" si="18"/>
        <v>0</v>
      </c>
      <c r="AI758" s="130">
        <v>758</v>
      </c>
    </row>
    <row r="759" spans="34:35">
      <c r="AH759" s="130">
        <f t="shared" ca="1" si="18"/>
        <v>0</v>
      </c>
      <c r="AI759" s="130">
        <v>759</v>
      </c>
    </row>
    <row r="760" spans="34:35">
      <c r="AH760" s="130">
        <f t="shared" ca="1" si="18"/>
        <v>0</v>
      </c>
      <c r="AI760" s="130">
        <v>760</v>
      </c>
    </row>
    <row r="761" spans="34:35">
      <c r="AH761" s="130">
        <f t="shared" ca="1" si="18"/>
        <v>0</v>
      </c>
      <c r="AI761" s="130">
        <v>761</v>
      </c>
    </row>
    <row r="762" spans="34:35">
      <c r="AH762" s="130">
        <f t="shared" ca="1" si="18"/>
        <v>0</v>
      </c>
      <c r="AI762" s="130">
        <v>762</v>
      </c>
    </row>
    <row r="763" spans="34:35">
      <c r="AH763" s="130">
        <f t="shared" ca="1" si="18"/>
        <v>0</v>
      </c>
      <c r="AI763" s="130">
        <v>763</v>
      </c>
    </row>
    <row r="764" spans="34:35">
      <c r="AH764" s="130">
        <f t="shared" ca="1" si="18"/>
        <v>0</v>
      </c>
      <c r="AI764" s="130">
        <v>764</v>
      </c>
    </row>
    <row r="765" spans="34:35">
      <c r="AH765" s="130">
        <f t="shared" ca="1" si="18"/>
        <v>0</v>
      </c>
      <c r="AI765" s="130">
        <v>765</v>
      </c>
    </row>
    <row r="766" spans="34:35">
      <c r="AH766" s="130">
        <f t="shared" ca="1" si="18"/>
        <v>0</v>
      </c>
      <c r="AI766" s="130">
        <v>766</v>
      </c>
    </row>
    <row r="767" spans="34:35">
      <c r="AH767" s="130">
        <f t="shared" ca="1" si="18"/>
        <v>0</v>
      </c>
      <c r="AI767" s="130">
        <v>767</v>
      </c>
    </row>
    <row r="768" spans="34:35">
      <c r="AH768" s="130">
        <f t="shared" ca="1" si="18"/>
        <v>0</v>
      </c>
      <c r="AI768" s="130">
        <v>768</v>
      </c>
    </row>
    <row r="769" spans="34:35">
      <c r="AH769" s="130">
        <f t="shared" ca="1" si="18"/>
        <v>0</v>
      </c>
      <c r="AI769" s="130">
        <v>769</v>
      </c>
    </row>
    <row r="770" spans="34:35">
      <c r="AH770" s="130">
        <f t="shared" ca="1" si="18"/>
        <v>0</v>
      </c>
      <c r="AI770" s="130">
        <v>770</v>
      </c>
    </row>
    <row r="771" spans="34:35">
      <c r="AH771" s="130">
        <f t="shared" ca="1" si="18"/>
        <v>0</v>
      </c>
      <c r="AI771" s="130">
        <v>771</v>
      </c>
    </row>
    <row r="772" spans="34:35">
      <c r="AH772" s="130">
        <f t="shared" ca="1" si="18"/>
        <v>0</v>
      </c>
      <c r="AI772" s="130">
        <v>772</v>
      </c>
    </row>
    <row r="773" spans="34:35">
      <c r="AH773" s="130">
        <f t="shared" ca="1" si="18"/>
        <v>0</v>
      </c>
      <c r="AI773" s="130">
        <v>773</v>
      </c>
    </row>
    <row r="774" spans="34:35">
      <c r="AH774" s="130">
        <f t="shared" ref="AH774:AH837" ca="1" si="19">INDIRECT("'"&amp;$AD$7&amp;"'!"&amp;"B"&amp;ROW(B774))</f>
        <v>0</v>
      </c>
      <c r="AI774" s="130">
        <v>774</v>
      </c>
    </row>
    <row r="775" spans="34:35">
      <c r="AH775" s="130">
        <f t="shared" ca="1" si="19"/>
        <v>0</v>
      </c>
      <c r="AI775" s="130">
        <v>775</v>
      </c>
    </row>
    <row r="776" spans="34:35">
      <c r="AH776" s="130">
        <f t="shared" ca="1" si="19"/>
        <v>0</v>
      </c>
      <c r="AI776" s="130">
        <v>776</v>
      </c>
    </row>
    <row r="777" spans="34:35">
      <c r="AH777" s="130">
        <f t="shared" ca="1" si="19"/>
        <v>0</v>
      </c>
      <c r="AI777" s="130">
        <v>777</v>
      </c>
    </row>
    <row r="778" spans="34:35">
      <c r="AH778" s="130">
        <f t="shared" ca="1" si="19"/>
        <v>0</v>
      </c>
      <c r="AI778" s="130">
        <v>778</v>
      </c>
    </row>
    <row r="779" spans="34:35">
      <c r="AH779" s="130">
        <f t="shared" ca="1" si="19"/>
        <v>0</v>
      </c>
      <c r="AI779" s="130">
        <v>779</v>
      </c>
    </row>
    <row r="780" spans="34:35">
      <c r="AH780" s="130">
        <f t="shared" ca="1" si="19"/>
        <v>0</v>
      </c>
      <c r="AI780" s="130">
        <v>780</v>
      </c>
    </row>
    <row r="781" spans="34:35">
      <c r="AH781" s="130">
        <f t="shared" ca="1" si="19"/>
        <v>0</v>
      </c>
      <c r="AI781" s="130">
        <v>781</v>
      </c>
    </row>
    <row r="782" spans="34:35">
      <c r="AH782" s="130">
        <f t="shared" ca="1" si="19"/>
        <v>0</v>
      </c>
      <c r="AI782" s="130">
        <v>782</v>
      </c>
    </row>
    <row r="783" spans="34:35">
      <c r="AH783" s="130">
        <f t="shared" ca="1" si="19"/>
        <v>0</v>
      </c>
      <c r="AI783" s="130">
        <v>783</v>
      </c>
    </row>
    <row r="784" spans="34:35">
      <c r="AH784" s="130">
        <f t="shared" ca="1" si="19"/>
        <v>0</v>
      </c>
      <c r="AI784" s="130">
        <v>784</v>
      </c>
    </row>
    <row r="785" spans="34:35">
      <c r="AH785" s="130">
        <f t="shared" ca="1" si="19"/>
        <v>0</v>
      </c>
      <c r="AI785" s="130">
        <v>785</v>
      </c>
    </row>
    <row r="786" spans="34:35">
      <c r="AH786" s="130">
        <f t="shared" ca="1" si="19"/>
        <v>0</v>
      </c>
      <c r="AI786" s="130">
        <v>786</v>
      </c>
    </row>
    <row r="787" spans="34:35">
      <c r="AH787" s="130">
        <f t="shared" ca="1" si="19"/>
        <v>0</v>
      </c>
      <c r="AI787" s="130">
        <v>787</v>
      </c>
    </row>
    <row r="788" spans="34:35">
      <c r="AH788" s="130">
        <f t="shared" ca="1" si="19"/>
        <v>0</v>
      </c>
      <c r="AI788" s="130">
        <v>788</v>
      </c>
    </row>
    <row r="789" spans="34:35">
      <c r="AH789" s="130">
        <f t="shared" ca="1" si="19"/>
        <v>0</v>
      </c>
      <c r="AI789" s="130">
        <v>789</v>
      </c>
    </row>
    <row r="790" spans="34:35">
      <c r="AH790" s="130">
        <f t="shared" ca="1" si="19"/>
        <v>0</v>
      </c>
      <c r="AI790" s="130">
        <v>790</v>
      </c>
    </row>
    <row r="791" spans="34:35">
      <c r="AH791" s="130">
        <f t="shared" ca="1" si="19"/>
        <v>0</v>
      </c>
      <c r="AI791" s="130">
        <v>791</v>
      </c>
    </row>
    <row r="792" spans="34:35">
      <c r="AH792" s="130">
        <f t="shared" ca="1" si="19"/>
        <v>0</v>
      </c>
      <c r="AI792" s="130">
        <v>792</v>
      </c>
    </row>
    <row r="793" spans="34:35">
      <c r="AH793" s="130">
        <f t="shared" ca="1" si="19"/>
        <v>0</v>
      </c>
      <c r="AI793" s="130">
        <v>793</v>
      </c>
    </row>
    <row r="794" spans="34:35">
      <c r="AH794" s="130">
        <f t="shared" ca="1" si="19"/>
        <v>0</v>
      </c>
      <c r="AI794" s="130">
        <v>794</v>
      </c>
    </row>
    <row r="795" spans="34:35">
      <c r="AH795" s="130">
        <f t="shared" ca="1" si="19"/>
        <v>0</v>
      </c>
      <c r="AI795" s="130">
        <v>795</v>
      </c>
    </row>
    <row r="796" spans="34:35">
      <c r="AH796" s="130">
        <f t="shared" ca="1" si="19"/>
        <v>0</v>
      </c>
      <c r="AI796" s="130">
        <v>796</v>
      </c>
    </row>
    <row r="797" spans="34:35">
      <c r="AH797" s="130">
        <f t="shared" ca="1" si="19"/>
        <v>0</v>
      </c>
      <c r="AI797" s="130">
        <v>797</v>
      </c>
    </row>
    <row r="798" spans="34:35">
      <c r="AH798" s="130">
        <f t="shared" ca="1" si="19"/>
        <v>0</v>
      </c>
      <c r="AI798" s="130">
        <v>798</v>
      </c>
    </row>
    <row r="799" spans="34:35">
      <c r="AH799" s="130">
        <f t="shared" ca="1" si="19"/>
        <v>0</v>
      </c>
      <c r="AI799" s="130">
        <v>799</v>
      </c>
    </row>
    <row r="800" spans="34:35">
      <c r="AH800" s="130">
        <f t="shared" ca="1" si="19"/>
        <v>0</v>
      </c>
      <c r="AI800" s="130">
        <v>800</v>
      </c>
    </row>
    <row r="801" spans="34:35">
      <c r="AH801" s="130">
        <f t="shared" ca="1" si="19"/>
        <v>0</v>
      </c>
      <c r="AI801" s="130">
        <v>801</v>
      </c>
    </row>
    <row r="802" spans="34:35">
      <c r="AH802" s="130">
        <f t="shared" ca="1" si="19"/>
        <v>0</v>
      </c>
      <c r="AI802" s="130">
        <v>802</v>
      </c>
    </row>
    <row r="803" spans="34:35">
      <c r="AH803" s="130">
        <f t="shared" ca="1" si="19"/>
        <v>0</v>
      </c>
      <c r="AI803" s="130">
        <v>803</v>
      </c>
    </row>
    <row r="804" spans="34:35">
      <c r="AH804" s="130">
        <f t="shared" ca="1" si="19"/>
        <v>0</v>
      </c>
      <c r="AI804" s="130">
        <v>804</v>
      </c>
    </row>
    <row r="805" spans="34:35">
      <c r="AH805" s="130">
        <f t="shared" ca="1" si="19"/>
        <v>0</v>
      </c>
      <c r="AI805" s="130">
        <v>805</v>
      </c>
    </row>
    <row r="806" spans="34:35">
      <c r="AH806" s="130">
        <f t="shared" ca="1" si="19"/>
        <v>0</v>
      </c>
      <c r="AI806" s="130">
        <v>806</v>
      </c>
    </row>
    <row r="807" spans="34:35">
      <c r="AH807" s="130">
        <f t="shared" ca="1" si="19"/>
        <v>0</v>
      </c>
      <c r="AI807" s="130">
        <v>807</v>
      </c>
    </row>
    <row r="808" spans="34:35">
      <c r="AH808" s="130">
        <f t="shared" ca="1" si="19"/>
        <v>0</v>
      </c>
      <c r="AI808" s="130">
        <v>808</v>
      </c>
    </row>
    <row r="809" spans="34:35">
      <c r="AH809" s="130">
        <f t="shared" ca="1" si="19"/>
        <v>0</v>
      </c>
      <c r="AI809" s="130">
        <v>809</v>
      </c>
    </row>
    <row r="810" spans="34:35">
      <c r="AH810" s="130">
        <f t="shared" ca="1" si="19"/>
        <v>0</v>
      </c>
      <c r="AI810" s="130">
        <v>810</v>
      </c>
    </row>
    <row r="811" spans="34:35">
      <c r="AH811" s="130">
        <f t="shared" ca="1" si="19"/>
        <v>0</v>
      </c>
      <c r="AI811" s="130">
        <v>811</v>
      </c>
    </row>
    <row r="812" spans="34:35">
      <c r="AH812" s="130">
        <f t="shared" ca="1" si="19"/>
        <v>0</v>
      </c>
      <c r="AI812" s="130">
        <v>812</v>
      </c>
    </row>
    <row r="813" spans="34:35">
      <c r="AH813" s="130">
        <f t="shared" ca="1" si="19"/>
        <v>0</v>
      </c>
      <c r="AI813" s="130">
        <v>813</v>
      </c>
    </row>
    <row r="814" spans="34:35">
      <c r="AH814" s="130">
        <f t="shared" ca="1" si="19"/>
        <v>0</v>
      </c>
      <c r="AI814" s="130">
        <v>814</v>
      </c>
    </row>
    <row r="815" spans="34:35">
      <c r="AH815" s="130">
        <f t="shared" ca="1" si="19"/>
        <v>0</v>
      </c>
      <c r="AI815" s="130">
        <v>815</v>
      </c>
    </row>
    <row r="816" spans="34:35">
      <c r="AH816" s="130">
        <f t="shared" ca="1" si="19"/>
        <v>0</v>
      </c>
      <c r="AI816" s="130">
        <v>816</v>
      </c>
    </row>
    <row r="817" spans="34:35">
      <c r="AH817" s="130">
        <f t="shared" ca="1" si="19"/>
        <v>0</v>
      </c>
      <c r="AI817" s="130">
        <v>817</v>
      </c>
    </row>
    <row r="818" spans="34:35">
      <c r="AH818" s="130">
        <f t="shared" ca="1" si="19"/>
        <v>0</v>
      </c>
      <c r="AI818" s="130">
        <v>818</v>
      </c>
    </row>
    <row r="819" spans="34:35">
      <c r="AH819" s="130">
        <f t="shared" ca="1" si="19"/>
        <v>0</v>
      </c>
      <c r="AI819" s="130">
        <v>819</v>
      </c>
    </row>
    <row r="820" spans="34:35">
      <c r="AH820" s="130">
        <f t="shared" ca="1" si="19"/>
        <v>0</v>
      </c>
      <c r="AI820" s="130">
        <v>820</v>
      </c>
    </row>
    <row r="821" spans="34:35">
      <c r="AH821" s="130">
        <f t="shared" ca="1" si="19"/>
        <v>0</v>
      </c>
      <c r="AI821" s="130">
        <v>821</v>
      </c>
    </row>
    <row r="822" spans="34:35">
      <c r="AH822" s="130">
        <f t="shared" ca="1" si="19"/>
        <v>0</v>
      </c>
      <c r="AI822" s="130">
        <v>822</v>
      </c>
    </row>
    <row r="823" spans="34:35">
      <c r="AH823" s="130">
        <f t="shared" ca="1" si="19"/>
        <v>0</v>
      </c>
      <c r="AI823" s="130">
        <v>823</v>
      </c>
    </row>
    <row r="824" spans="34:35">
      <c r="AH824" s="130">
        <f t="shared" ca="1" si="19"/>
        <v>0</v>
      </c>
      <c r="AI824" s="130">
        <v>824</v>
      </c>
    </row>
    <row r="825" spans="34:35">
      <c r="AH825" s="130">
        <f t="shared" ca="1" si="19"/>
        <v>0</v>
      </c>
      <c r="AI825" s="130">
        <v>825</v>
      </c>
    </row>
    <row r="826" spans="34:35">
      <c r="AH826" s="130">
        <f t="shared" ca="1" si="19"/>
        <v>0</v>
      </c>
      <c r="AI826" s="130">
        <v>826</v>
      </c>
    </row>
    <row r="827" spans="34:35">
      <c r="AH827" s="130">
        <f t="shared" ca="1" si="19"/>
        <v>0</v>
      </c>
      <c r="AI827" s="130">
        <v>827</v>
      </c>
    </row>
    <row r="828" spans="34:35">
      <c r="AH828" s="130">
        <f t="shared" ca="1" si="19"/>
        <v>0</v>
      </c>
      <c r="AI828" s="130">
        <v>828</v>
      </c>
    </row>
    <row r="829" spans="34:35">
      <c r="AH829" s="130">
        <f t="shared" ca="1" si="19"/>
        <v>0</v>
      </c>
      <c r="AI829" s="130">
        <v>829</v>
      </c>
    </row>
    <row r="830" spans="34:35">
      <c r="AH830" s="130">
        <f t="shared" ca="1" si="19"/>
        <v>0</v>
      </c>
      <c r="AI830" s="130">
        <v>830</v>
      </c>
    </row>
    <row r="831" spans="34:35">
      <c r="AH831" s="130">
        <f t="shared" ca="1" si="19"/>
        <v>0</v>
      </c>
      <c r="AI831" s="130">
        <v>831</v>
      </c>
    </row>
    <row r="832" spans="34:35">
      <c r="AH832" s="130">
        <f t="shared" ca="1" si="19"/>
        <v>0</v>
      </c>
      <c r="AI832" s="130">
        <v>832</v>
      </c>
    </row>
    <row r="833" spans="34:35">
      <c r="AH833" s="130">
        <f t="shared" ca="1" si="19"/>
        <v>0</v>
      </c>
      <c r="AI833" s="130">
        <v>833</v>
      </c>
    </row>
    <row r="834" spans="34:35">
      <c r="AH834" s="130">
        <f t="shared" ca="1" si="19"/>
        <v>0</v>
      </c>
      <c r="AI834" s="130">
        <v>834</v>
      </c>
    </row>
    <row r="835" spans="34:35">
      <c r="AH835" s="130">
        <f t="shared" ca="1" si="19"/>
        <v>0</v>
      </c>
      <c r="AI835" s="130">
        <v>835</v>
      </c>
    </row>
    <row r="836" spans="34:35">
      <c r="AH836" s="130">
        <f t="shared" ca="1" si="19"/>
        <v>0</v>
      </c>
      <c r="AI836" s="130">
        <v>836</v>
      </c>
    </row>
    <row r="837" spans="34:35">
      <c r="AH837" s="130">
        <f t="shared" ca="1" si="19"/>
        <v>0</v>
      </c>
      <c r="AI837" s="130">
        <v>837</v>
      </c>
    </row>
    <row r="838" spans="34:35">
      <c r="AH838" s="130">
        <f t="shared" ref="AH838:AH901" ca="1" si="20">INDIRECT("'"&amp;$AD$7&amp;"'!"&amp;"B"&amp;ROW(B838))</f>
        <v>0</v>
      </c>
      <c r="AI838" s="130">
        <v>838</v>
      </c>
    </row>
    <row r="839" spans="34:35">
      <c r="AH839" s="130">
        <f t="shared" ca="1" si="20"/>
        <v>0</v>
      </c>
      <c r="AI839" s="130">
        <v>839</v>
      </c>
    </row>
    <row r="840" spans="34:35">
      <c r="AH840" s="130">
        <f t="shared" ca="1" si="20"/>
        <v>0</v>
      </c>
      <c r="AI840" s="130">
        <v>840</v>
      </c>
    </row>
    <row r="841" spans="34:35">
      <c r="AH841" s="130">
        <f t="shared" ca="1" si="20"/>
        <v>0</v>
      </c>
      <c r="AI841" s="130">
        <v>841</v>
      </c>
    </row>
    <row r="842" spans="34:35">
      <c r="AH842" s="130">
        <f t="shared" ca="1" si="20"/>
        <v>0</v>
      </c>
      <c r="AI842" s="130">
        <v>842</v>
      </c>
    </row>
    <row r="843" spans="34:35">
      <c r="AH843" s="130">
        <f t="shared" ca="1" si="20"/>
        <v>0</v>
      </c>
      <c r="AI843" s="130">
        <v>843</v>
      </c>
    </row>
    <row r="844" spans="34:35">
      <c r="AH844" s="130">
        <f t="shared" ca="1" si="20"/>
        <v>0</v>
      </c>
      <c r="AI844" s="130">
        <v>844</v>
      </c>
    </row>
    <row r="845" spans="34:35">
      <c r="AH845" s="130">
        <f t="shared" ca="1" si="20"/>
        <v>0</v>
      </c>
      <c r="AI845" s="130">
        <v>845</v>
      </c>
    </row>
    <row r="846" spans="34:35">
      <c r="AH846" s="130">
        <f t="shared" ca="1" si="20"/>
        <v>0</v>
      </c>
      <c r="AI846" s="130">
        <v>846</v>
      </c>
    </row>
    <row r="847" spans="34:35">
      <c r="AH847" s="130">
        <f t="shared" ca="1" si="20"/>
        <v>0</v>
      </c>
      <c r="AI847" s="130">
        <v>847</v>
      </c>
    </row>
    <row r="848" spans="34:35">
      <c r="AH848" s="130">
        <f t="shared" ca="1" si="20"/>
        <v>0</v>
      </c>
      <c r="AI848" s="130">
        <v>848</v>
      </c>
    </row>
    <row r="849" spans="34:35">
      <c r="AH849" s="130">
        <f t="shared" ca="1" si="20"/>
        <v>0</v>
      </c>
      <c r="AI849" s="130">
        <v>849</v>
      </c>
    </row>
    <row r="850" spans="34:35">
      <c r="AH850" s="130">
        <f t="shared" ca="1" si="20"/>
        <v>0</v>
      </c>
      <c r="AI850" s="130">
        <v>850</v>
      </c>
    </row>
    <row r="851" spans="34:35">
      <c r="AH851" s="130">
        <f t="shared" ca="1" si="20"/>
        <v>0</v>
      </c>
      <c r="AI851" s="130">
        <v>851</v>
      </c>
    </row>
    <row r="852" spans="34:35">
      <c r="AH852" s="130">
        <f t="shared" ca="1" si="20"/>
        <v>0</v>
      </c>
      <c r="AI852" s="130">
        <v>852</v>
      </c>
    </row>
    <row r="853" spans="34:35">
      <c r="AH853" s="130">
        <f t="shared" ca="1" si="20"/>
        <v>0</v>
      </c>
      <c r="AI853" s="130">
        <v>853</v>
      </c>
    </row>
    <row r="854" spans="34:35">
      <c r="AH854" s="130">
        <f t="shared" ca="1" si="20"/>
        <v>0</v>
      </c>
      <c r="AI854" s="130">
        <v>854</v>
      </c>
    </row>
    <row r="855" spans="34:35">
      <c r="AH855" s="130">
        <f t="shared" ca="1" si="20"/>
        <v>0</v>
      </c>
      <c r="AI855" s="130">
        <v>855</v>
      </c>
    </row>
    <row r="856" spans="34:35">
      <c r="AH856" s="130">
        <f t="shared" ca="1" si="20"/>
        <v>0</v>
      </c>
      <c r="AI856" s="130">
        <v>856</v>
      </c>
    </row>
    <row r="857" spans="34:35">
      <c r="AH857" s="130">
        <f t="shared" ca="1" si="20"/>
        <v>0</v>
      </c>
      <c r="AI857" s="130">
        <v>857</v>
      </c>
    </row>
    <row r="858" spans="34:35">
      <c r="AH858" s="130">
        <f t="shared" ca="1" si="20"/>
        <v>0</v>
      </c>
      <c r="AI858" s="130">
        <v>858</v>
      </c>
    </row>
    <row r="859" spans="34:35">
      <c r="AH859" s="130">
        <f t="shared" ca="1" si="20"/>
        <v>0</v>
      </c>
      <c r="AI859" s="130">
        <v>859</v>
      </c>
    </row>
    <row r="860" spans="34:35">
      <c r="AH860" s="130">
        <f t="shared" ca="1" si="20"/>
        <v>0</v>
      </c>
      <c r="AI860" s="130">
        <v>860</v>
      </c>
    </row>
    <row r="861" spans="34:35">
      <c r="AH861" s="130">
        <f t="shared" ca="1" si="20"/>
        <v>0</v>
      </c>
      <c r="AI861" s="130">
        <v>861</v>
      </c>
    </row>
    <row r="862" spans="34:35">
      <c r="AH862" s="130">
        <f t="shared" ca="1" si="20"/>
        <v>0</v>
      </c>
      <c r="AI862" s="130">
        <v>862</v>
      </c>
    </row>
    <row r="863" spans="34:35">
      <c r="AH863" s="130">
        <f t="shared" ca="1" si="20"/>
        <v>0</v>
      </c>
      <c r="AI863" s="130">
        <v>863</v>
      </c>
    </row>
    <row r="864" spans="34:35">
      <c r="AH864" s="130">
        <f t="shared" ca="1" si="20"/>
        <v>0</v>
      </c>
      <c r="AI864" s="130">
        <v>864</v>
      </c>
    </row>
    <row r="865" spans="34:35">
      <c r="AH865" s="130">
        <f t="shared" ca="1" si="20"/>
        <v>0</v>
      </c>
      <c r="AI865" s="130">
        <v>865</v>
      </c>
    </row>
    <row r="866" spans="34:35">
      <c r="AH866" s="130">
        <f t="shared" ca="1" si="20"/>
        <v>0</v>
      </c>
      <c r="AI866" s="130">
        <v>866</v>
      </c>
    </row>
    <row r="867" spans="34:35">
      <c r="AH867" s="130">
        <f t="shared" ca="1" si="20"/>
        <v>0</v>
      </c>
      <c r="AI867" s="130">
        <v>867</v>
      </c>
    </row>
    <row r="868" spans="34:35">
      <c r="AH868" s="130">
        <f t="shared" ca="1" si="20"/>
        <v>0</v>
      </c>
      <c r="AI868" s="130">
        <v>868</v>
      </c>
    </row>
    <row r="869" spans="34:35">
      <c r="AH869" s="130">
        <f t="shared" ca="1" si="20"/>
        <v>0</v>
      </c>
      <c r="AI869" s="130">
        <v>869</v>
      </c>
    </row>
    <row r="870" spans="34:35">
      <c r="AH870" s="130">
        <f t="shared" ca="1" si="20"/>
        <v>0</v>
      </c>
      <c r="AI870" s="130">
        <v>870</v>
      </c>
    </row>
    <row r="871" spans="34:35">
      <c r="AH871" s="130">
        <f t="shared" ca="1" si="20"/>
        <v>0</v>
      </c>
      <c r="AI871" s="130">
        <v>871</v>
      </c>
    </row>
    <row r="872" spans="34:35">
      <c r="AH872" s="130">
        <f t="shared" ca="1" si="20"/>
        <v>0</v>
      </c>
      <c r="AI872" s="130">
        <v>872</v>
      </c>
    </row>
    <row r="873" spans="34:35">
      <c r="AH873" s="130">
        <f t="shared" ca="1" si="20"/>
        <v>0</v>
      </c>
      <c r="AI873" s="130">
        <v>873</v>
      </c>
    </row>
    <row r="874" spans="34:35">
      <c r="AH874" s="130">
        <f t="shared" ca="1" si="20"/>
        <v>0</v>
      </c>
      <c r="AI874" s="130">
        <v>874</v>
      </c>
    </row>
    <row r="875" spans="34:35">
      <c r="AH875" s="130">
        <f t="shared" ca="1" si="20"/>
        <v>0</v>
      </c>
      <c r="AI875" s="130">
        <v>875</v>
      </c>
    </row>
    <row r="876" spans="34:35">
      <c r="AH876" s="130">
        <f t="shared" ca="1" si="20"/>
        <v>0</v>
      </c>
      <c r="AI876" s="130">
        <v>876</v>
      </c>
    </row>
    <row r="877" spans="34:35">
      <c r="AH877" s="130">
        <f t="shared" ca="1" si="20"/>
        <v>0</v>
      </c>
      <c r="AI877" s="130">
        <v>877</v>
      </c>
    </row>
    <row r="878" spans="34:35">
      <c r="AH878" s="130">
        <f t="shared" ca="1" si="20"/>
        <v>0</v>
      </c>
      <c r="AI878" s="130">
        <v>878</v>
      </c>
    </row>
    <row r="879" spans="34:35">
      <c r="AH879" s="130">
        <f t="shared" ca="1" si="20"/>
        <v>0</v>
      </c>
      <c r="AI879" s="130">
        <v>879</v>
      </c>
    </row>
    <row r="880" spans="34:35">
      <c r="AH880" s="130">
        <f t="shared" ca="1" si="20"/>
        <v>0</v>
      </c>
      <c r="AI880" s="130">
        <v>880</v>
      </c>
    </row>
    <row r="881" spans="34:35">
      <c r="AH881" s="130">
        <f t="shared" ca="1" si="20"/>
        <v>0</v>
      </c>
      <c r="AI881" s="130">
        <v>881</v>
      </c>
    </row>
    <row r="882" spans="34:35">
      <c r="AH882" s="130">
        <f t="shared" ca="1" si="20"/>
        <v>0</v>
      </c>
      <c r="AI882" s="130">
        <v>882</v>
      </c>
    </row>
    <row r="883" spans="34:35">
      <c r="AH883" s="130">
        <f t="shared" ca="1" si="20"/>
        <v>0</v>
      </c>
      <c r="AI883" s="130">
        <v>883</v>
      </c>
    </row>
    <row r="884" spans="34:35">
      <c r="AH884" s="130">
        <f t="shared" ca="1" si="20"/>
        <v>0</v>
      </c>
      <c r="AI884" s="130">
        <v>884</v>
      </c>
    </row>
    <row r="885" spans="34:35">
      <c r="AH885" s="130">
        <f t="shared" ca="1" si="20"/>
        <v>0</v>
      </c>
      <c r="AI885" s="130">
        <v>885</v>
      </c>
    </row>
    <row r="886" spans="34:35">
      <c r="AH886" s="130">
        <f t="shared" ca="1" si="20"/>
        <v>0</v>
      </c>
      <c r="AI886" s="130">
        <v>886</v>
      </c>
    </row>
    <row r="887" spans="34:35">
      <c r="AH887" s="130">
        <f t="shared" ca="1" si="20"/>
        <v>0</v>
      </c>
      <c r="AI887" s="130">
        <v>887</v>
      </c>
    </row>
    <row r="888" spans="34:35">
      <c r="AH888" s="130">
        <f t="shared" ca="1" si="20"/>
        <v>0</v>
      </c>
      <c r="AI888" s="130">
        <v>888</v>
      </c>
    </row>
    <row r="889" spans="34:35">
      <c r="AH889" s="130">
        <f t="shared" ca="1" si="20"/>
        <v>0</v>
      </c>
      <c r="AI889" s="130">
        <v>889</v>
      </c>
    </row>
    <row r="890" spans="34:35">
      <c r="AH890" s="130">
        <f t="shared" ca="1" si="20"/>
        <v>0</v>
      </c>
      <c r="AI890" s="130">
        <v>890</v>
      </c>
    </row>
    <row r="891" spans="34:35">
      <c r="AH891" s="130">
        <f t="shared" ca="1" si="20"/>
        <v>0</v>
      </c>
      <c r="AI891" s="130">
        <v>891</v>
      </c>
    </row>
    <row r="892" spans="34:35">
      <c r="AH892" s="130">
        <f t="shared" ca="1" si="20"/>
        <v>0</v>
      </c>
      <c r="AI892" s="130">
        <v>892</v>
      </c>
    </row>
    <row r="893" spans="34:35">
      <c r="AH893" s="130">
        <f t="shared" ca="1" si="20"/>
        <v>0</v>
      </c>
      <c r="AI893" s="130">
        <v>893</v>
      </c>
    </row>
    <row r="894" spans="34:35">
      <c r="AH894" s="130">
        <f t="shared" ca="1" si="20"/>
        <v>0</v>
      </c>
      <c r="AI894" s="130">
        <v>894</v>
      </c>
    </row>
    <row r="895" spans="34:35">
      <c r="AH895" s="130">
        <f t="shared" ca="1" si="20"/>
        <v>0</v>
      </c>
      <c r="AI895" s="130">
        <v>895</v>
      </c>
    </row>
    <row r="896" spans="34:35">
      <c r="AH896" s="130">
        <f t="shared" ca="1" si="20"/>
        <v>0</v>
      </c>
      <c r="AI896" s="130">
        <v>896</v>
      </c>
    </row>
    <row r="897" spans="34:35">
      <c r="AH897" s="130">
        <f t="shared" ca="1" si="20"/>
        <v>0</v>
      </c>
      <c r="AI897" s="130">
        <v>897</v>
      </c>
    </row>
    <row r="898" spans="34:35">
      <c r="AH898" s="130">
        <f t="shared" ca="1" si="20"/>
        <v>0</v>
      </c>
      <c r="AI898" s="130">
        <v>898</v>
      </c>
    </row>
    <row r="899" spans="34:35">
      <c r="AH899" s="130">
        <f t="shared" ca="1" si="20"/>
        <v>0</v>
      </c>
      <c r="AI899" s="130">
        <v>899</v>
      </c>
    </row>
    <row r="900" spans="34:35">
      <c r="AH900" s="130">
        <f t="shared" ca="1" si="20"/>
        <v>0</v>
      </c>
      <c r="AI900" s="130">
        <v>900</v>
      </c>
    </row>
    <row r="901" spans="34:35">
      <c r="AH901" s="130">
        <f t="shared" ca="1" si="20"/>
        <v>0</v>
      </c>
      <c r="AI901" s="130">
        <v>901</v>
      </c>
    </row>
    <row r="902" spans="34:35">
      <c r="AH902" s="130">
        <f t="shared" ref="AH902:AH965" ca="1" si="21">INDIRECT("'"&amp;$AD$7&amp;"'!"&amp;"B"&amp;ROW(B902))</f>
        <v>0</v>
      </c>
      <c r="AI902" s="130">
        <v>902</v>
      </c>
    </row>
    <row r="903" spans="34:35">
      <c r="AH903" s="130">
        <f t="shared" ca="1" si="21"/>
        <v>0</v>
      </c>
      <c r="AI903" s="130">
        <v>903</v>
      </c>
    </row>
    <row r="904" spans="34:35">
      <c r="AH904" s="130">
        <f t="shared" ca="1" si="21"/>
        <v>0</v>
      </c>
      <c r="AI904" s="130">
        <v>904</v>
      </c>
    </row>
    <row r="905" spans="34:35">
      <c r="AH905" s="130">
        <f t="shared" ca="1" si="21"/>
        <v>0</v>
      </c>
      <c r="AI905" s="130">
        <v>905</v>
      </c>
    </row>
    <row r="906" spans="34:35">
      <c r="AH906" s="130">
        <f t="shared" ca="1" si="21"/>
        <v>0</v>
      </c>
      <c r="AI906" s="130">
        <v>906</v>
      </c>
    </row>
    <row r="907" spans="34:35">
      <c r="AH907" s="130">
        <f t="shared" ca="1" si="21"/>
        <v>0</v>
      </c>
      <c r="AI907" s="130">
        <v>907</v>
      </c>
    </row>
    <row r="908" spans="34:35">
      <c r="AH908" s="130">
        <f t="shared" ca="1" si="21"/>
        <v>0</v>
      </c>
      <c r="AI908" s="130">
        <v>908</v>
      </c>
    </row>
    <row r="909" spans="34:35">
      <c r="AH909" s="130">
        <f t="shared" ca="1" si="21"/>
        <v>0</v>
      </c>
      <c r="AI909" s="130">
        <v>909</v>
      </c>
    </row>
    <row r="910" spans="34:35">
      <c r="AH910" s="130">
        <f t="shared" ca="1" si="21"/>
        <v>0</v>
      </c>
      <c r="AI910" s="130">
        <v>910</v>
      </c>
    </row>
    <row r="911" spans="34:35">
      <c r="AH911" s="130">
        <f t="shared" ca="1" si="21"/>
        <v>0</v>
      </c>
      <c r="AI911" s="130">
        <v>911</v>
      </c>
    </row>
    <row r="912" spans="34:35">
      <c r="AH912" s="130">
        <f t="shared" ca="1" si="21"/>
        <v>0</v>
      </c>
      <c r="AI912" s="130">
        <v>912</v>
      </c>
    </row>
    <row r="913" spans="34:35">
      <c r="AH913" s="130">
        <f t="shared" ca="1" si="21"/>
        <v>0</v>
      </c>
      <c r="AI913" s="130">
        <v>913</v>
      </c>
    </row>
    <row r="914" spans="34:35">
      <c r="AH914" s="130">
        <f t="shared" ca="1" si="21"/>
        <v>0</v>
      </c>
      <c r="AI914" s="130">
        <v>914</v>
      </c>
    </row>
    <row r="915" spans="34:35">
      <c r="AH915" s="130">
        <f t="shared" ca="1" si="21"/>
        <v>0</v>
      </c>
      <c r="AI915" s="130">
        <v>915</v>
      </c>
    </row>
    <row r="916" spans="34:35">
      <c r="AH916" s="130">
        <f t="shared" ca="1" si="21"/>
        <v>0</v>
      </c>
      <c r="AI916" s="130">
        <v>916</v>
      </c>
    </row>
    <row r="917" spans="34:35">
      <c r="AH917" s="130">
        <f t="shared" ca="1" si="21"/>
        <v>0</v>
      </c>
      <c r="AI917" s="130">
        <v>917</v>
      </c>
    </row>
    <row r="918" spans="34:35">
      <c r="AH918" s="130">
        <f t="shared" ca="1" si="21"/>
        <v>0</v>
      </c>
      <c r="AI918" s="130">
        <v>918</v>
      </c>
    </row>
    <row r="919" spans="34:35">
      <c r="AH919" s="130">
        <f t="shared" ca="1" si="21"/>
        <v>0</v>
      </c>
      <c r="AI919" s="130">
        <v>919</v>
      </c>
    </row>
    <row r="920" spans="34:35">
      <c r="AH920" s="130">
        <f t="shared" ca="1" si="21"/>
        <v>0</v>
      </c>
      <c r="AI920" s="130">
        <v>920</v>
      </c>
    </row>
    <row r="921" spans="34:35">
      <c r="AH921" s="130">
        <f t="shared" ca="1" si="21"/>
        <v>0</v>
      </c>
      <c r="AI921" s="130">
        <v>921</v>
      </c>
    </row>
    <row r="922" spans="34:35">
      <c r="AH922" s="130">
        <f t="shared" ca="1" si="21"/>
        <v>0</v>
      </c>
      <c r="AI922" s="130">
        <v>922</v>
      </c>
    </row>
    <row r="923" spans="34:35">
      <c r="AH923" s="130">
        <f t="shared" ca="1" si="21"/>
        <v>0</v>
      </c>
      <c r="AI923" s="130">
        <v>923</v>
      </c>
    </row>
    <row r="924" spans="34:35">
      <c r="AH924" s="130">
        <f t="shared" ca="1" si="21"/>
        <v>0</v>
      </c>
      <c r="AI924" s="130">
        <v>924</v>
      </c>
    </row>
    <row r="925" spans="34:35">
      <c r="AH925" s="130">
        <f t="shared" ca="1" si="21"/>
        <v>0</v>
      </c>
      <c r="AI925" s="130">
        <v>925</v>
      </c>
    </row>
    <row r="926" spans="34:35">
      <c r="AH926" s="130">
        <f t="shared" ca="1" si="21"/>
        <v>0</v>
      </c>
      <c r="AI926" s="130">
        <v>926</v>
      </c>
    </row>
    <row r="927" spans="34:35">
      <c r="AH927" s="130">
        <f t="shared" ca="1" si="21"/>
        <v>0</v>
      </c>
      <c r="AI927" s="130">
        <v>927</v>
      </c>
    </row>
    <row r="928" spans="34:35">
      <c r="AH928" s="130">
        <f t="shared" ca="1" si="21"/>
        <v>0</v>
      </c>
      <c r="AI928" s="130">
        <v>928</v>
      </c>
    </row>
    <row r="929" spans="34:35">
      <c r="AH929" s="130">
        <f t="shared" ca="1" si="21"/>
        <v>0</v>
      </c>
      <c r="AI929" s="130">
        <v>929</v>
      </c>
    </row>
    <row r="930" spans="34:35">
      <c r="AH930" s="130">
        <f t="shared" ca="1" si="21"/>
        <v>0</v>
      </c>
      <c r="AI930" s="130">
        <v>930</v>
      </c>
    </row>
    <row r="931" spans="34:35">
      <c r="AH931" s="130">
        <f t="shared" ca="1" si="21"/>
        <v>0</v>
      </c>
      <c r="AI931" s="130">
        <v>931</v>
      </c>
    </row>
    <row r="932" spans="34:35">
      <c r="AH932" s="130">
        <f t="shared" ca="1" si="21"/>
        <v>0</v>
      </c>
      <c r="AI932" s="130">
        <v>932</v>
      </c>
    </row>
    <row r="933" spans="34:35">
      <c r="AH933" s="130">
        <f t="shared" ca="1" si="21"/>
        <v>0</v>
      </c>
      <c r="AI933" s="130">
        <v>933</v>
      </c>
    </row>
    <row r="934" spans="34:35">
      <c r="AH934" s="130">
        <f t="shared" ca="1" si="21"/>
        <v>0</v>
      </c>
      <c r="AI934" s="130">
        <v>934</v>
      </c>
    </row>
    <row r="935" spans="34:35">
      <c r="AH935" s="130">
        <f t="shared" ca="1" si="21"/>
        <v>0</v>
      </c>
      <c r="AI935" s="130">
        <v>935</v>
      </c>
    </row>
    <row r="936" spans="34:35">
      <c r="AH936" s="130">
        <f t="shared" ca="1" si="21"/>
        <v>0</v>
      </c>
      <c r="AI936" s="130">
        <v>936</v>
      </c>
    </row>
    <row r="937" spans="34:35">
      <c r="AH937" s="130">
        <f t="shared" ca="1" si="21"/>
        <v>0</v>
      </c>
      <c r="AI937" s="130">
        <v>937</v>
      </c>
    </row>
    <row r="938" spans="34:35">
      <c r="AH938" s="130">
        <f t="shared" ca="1" si="21"/>
        <v>0</v>
      </c>
      <c r="AI938" s="130">
        <v>938</v>
      </c>
    </row>
    <row r="939" spans="34:35">
      <c r="AH939" s="130">
        <f t="shared" ca="1" si="21"/>
        <v>0</v>
      </c>
      <c r="AI939" s="130">
        <v>939</v>
      </c>
    </row>
    <row r="940" spans="34:35">
      <c r="AH940" s="130">
        <f t="shared" ca="1" si="21"/>
        <v>0</v>
      </c>
      <c r="AI940" s="130">
        <v>940</v>
      </c>
    </row>
    <row r="941" spans="34:35">
      <c r="AH941" s="130">
        <f t="shared" ca="1" si="21"/>
        <v>0</v>
      </c>
      <c r="AI941" s="130">
        <v>941</v>
      </c>
    </row>
    <row r="942" spans="34:35">
      <c r="AH942" s="130">
        <f t="shared" ca="1" si="21"/>
        <v>0</v>
      </c>
      <c r="AI942" s="130">
        <v>942</v>
      </c>
    </row>
    <row r="943" spans="34:35">
      <c r="AH943" s="130">
        <f t="shared" ca="1" si="21"/>
        <v>0</v>
      </c>
      <c r="AI943" s="130">
        <v>943</v>
      </c>
    </row>
    <row r="944" spans="34:35">
      <c r="AH944" s="130">
        <f t="shared" ca="1" si="21"/>
        <v>0</v>
      </c>
      <c r="AI944" s="130">
        <v>944</v>
      </c>
    </row>
    <row r="945" spans="34:35">
      <c r="AH945" s="130">
        <f t="shared" ca="1" si="21"/>
        <v>0</v>
      </c>
      <c r="AI945" s="130">
        <v>945</v>
      </c>
    </row>
    <row r="946" spans="34:35">
      <c r="AH946" s="130">
        <f t="shared" ca="1" si="21"/>
        <v>0</v>
      </c>
      <c r="AI946" s="130">
        <v>946</v>
      </c>
    </row>
    <row r="947" spans="34:35">
      <c r="AH947" s="130">
        <f t="shared" ca="1" si="21"/>
        <v>0</v>
      </c>
      <c r="AI947" s="130">
        <v>947</v>
      </c>
    </row>
    <row r="948" spans="34:35">
      <c r="AH948" s="130">
        <f t="shared" ca="1" si="21"/>
        <v>0</v>
      </c>
      <c r="AI948" s="130">
        <v>948</v>
      </c>
    </row>
    <row r="949" spans="34:35">
      <c r="AH949" s="130">
        <f t="shared" ca="1" si="21"/>
        <v>0</v>
      </c>
      <c r="AI949" s="130">
        <v>949</v>
      </c>
    </row>
    <row r="950" spans="34:35">
      <c r="AH950" s="130">
        <f t="shared" ca="1" si="21"/>
        <v>0</v>
      </c>
      <c r="AI950" s="130">
        <v>950</v>
      </c>
    </row>
    <row r="951" spans="34:35">
      <c r="AH951" s="130">
        <f t="shared" ca="1" si="21"/>
        <v>0</v>
      </c>
      <c r="AI951" s="130">
        <v>951</v>
      </c>
    </row>
    <row r="952" spans="34:35">
      <c r="AH952" s="130">
        <f t="shared" ca="1" si="21"/>
        <v>0</v>
      </c>
      <c r="AI952" s="130">
        <v>952</v>
      </c>
    </row>
    <row r="953" spans="34:35">
      <c r="AH953" s="130">
        <f t="shared" ca="1" si="21"/>
        <v>0</v>
      </c>
      <c r="AI953" s="130">
        <v>953</v>
      </c>
    </row>
    <row r="954" spans="34:35">
      <c r="AH954" s="130">
        <f t="shared" ca="1" si="21"/>
        <v>0</v>
      </c>
      <c r="AI954" s="130">
        <v>954</v>
      </c>
    </row>
    <row r="955" spans="34:35">
      <c r="AH955" s="130">
        <f t="shared" ca="1" si="21"/>
        <v>0</v>
      </c>
      <c r="AI955" s="130">
        <v>955</v>
      </c>
    </row>
    <row r="956" spans="34:35">
      <c r="AH956" s="130">
        <f t="shared" ca="1" si="21"/>
        <v>0</v>
      </c>
      <c r="AI956" s="130">
        <v>956</v>
      </c>
    </row>
    <row r="957" spans="34:35">
      <c r="AH957" s="130">
        <f t="shared" ca="1" si="21"/>
        <v>0</v>
      </c>
      <c r="AI957" s="130">
        <v>957</v>
      </c>
    </row>
    <row r="958" spans="34:35">
      <c r="AH958" s="130">
        <f t="shared" ca="1" si="21"/>
        <v>0</v>
      </c>
      <c r="AI958" s="130">
        <v>958</v>
      </c>
    </row>
    <row r="959" spans="34:35">
      <c r="AH959" s="130">
        <f t="shared" ca="1" si="21"/>
        <v>0</v>
      </c>
      <c r="AI959" s="130">
        <v>959</v>
      </c>
    </row>
    <row r="960" spans="34:35">
      <c r="AH960" s="130">
        <f t="shared" ca="1" si="21"/>
        <v>0</v>
      </c>
      <c r="AI960" s="130">
        <v>960</v>
      </c>
    </row>
    <row r="961" spans="34:35">
      <c r="AH961" s="130">
        <f t="shared" ca="1" si="21"/>
        <v>0</v>
      </c>
      <c r="AI961" s="130">
        <v>961</v>
      </c>
    </row>
    <row r="962" spans="34:35">
      <c r="AH962" s="130">
        <f t="shared" ca="1" si="21"/>
        <v>0</v>
      </c>
      <c r="AI962" s="130">
        <v>962</v>
      </c>
    </row>
    <row r="963" spans="34:35">
      <c r="AH963" s="130">
        <f t="shared" ca="1" si="21"/>
        <v>0</v>
      </c>
      <c r="AI963" s="130">
        <v>963</v>
      </c>
    </row>
    <row r="964" spans="34:35">
      <c r="AH964" s="130">
        <f t="shared" ca="1" si="21"/>
        <v>0</v>
      </c>
      <c r="AI964" s="130">
        <v>964</v>
      </c>
    </row>
    <row r="965" spans="34:35">
      <c r="AH965" s="130">
        <f t="shared" ca="1" si="21"/>
        <v>0</v>
      </c>
      <c r="AI965" s="130">
        <v>965</v>
      </c>
    </row>
    <row r="966" spans="34:35">
      <c r="AH966" s="130">
        <f t="shared" ref="AH966:AH1029" ca="1" si="22">INDIRECT("'"&amp;$AD$7&amp;"'!"&amp;"B"&amp;ROW(B966))</f>
        <v>0</v>
      </c>
      <c r="AI966" s="130">
        <v>966</v>
      </c>
    </row>
    <row r="967" spans="34:35">
      <c r="AH967" s="130">
        <f t="shared" ca="1" si="22"/>
        <v>0</v>
      </c>
      <c r="AI967" s="130">
        <v>967</v>
      </c>
    </row>
    <row r="968" spans="34:35">
      <c r="AH968" s="130">
        <f t="shared" ca="1" si="22"/>
        <v>0</v>
      </c>
      <c r="AI968" s="130">
        <v>968</v>
      </c>
    </row>
    <row r="969" spans="34:35">
      <c r="AH969" s="130">
        <f t="shared" ca="1" si="22"/>
        <v>0</v>
      </c>
      <c r="AI969" s="130">
        <v>969</v>
      </c>
    </row>
    <row r="970" spans="34:35">
      <c r="AH970" s="130">
        <f t="shared" ca="1" si="22"/>
        <v>0</v>
      </c>
      <c r="AI970" s="130">
        <v>970</v>
      </c>
    </row>
    <row r="971" spans="34:35">
      <c r="AH971" s="130">
        <f t="shared" ca="1" si="22"/>
        <v>0</v>
      </c>
      <c r="AI971" s="130">
        <v>971</v>
      </c>
    </row>
    <row r="972" spans="34:35">
      <c r="AH972" s="130">
        <f t="shared" ca="1" si="22"/>
        <v>0</v>
      </c>
      <c r="AI972" s="130">
        <v>972</v>
      </c>
    </row>
    <row r="973" spans="34:35">
      <c r="AH973" s="130">
        <f t="shared" ca="1" si="22"/>
        <v>0</v>
      </c>
      <c r="AI973" s="130">
        <v>973</v>
      </c>
    </row>
    <row r="974" spans="34:35">
      <c r="AH974" s="130">
        <f t="shared" ca="1" si="22"/>
        <v>0</v>
      </c>
      <c r="AI974" s="130">
        <v>974</v>
      </c>
    </row>
    <row r="975" spans="34:35">
      <c r="AH975" s="130">
        <f t="shared" ca="1" si="22"/>
        <v>0</v>
      </c>
      <c r="AI975" s="130">
        <v>975</v>
      </c>
    </row>
    <row r="976" spans="34:35">
      <c r="AH976" s="130">
        <f t="shared" ca="1" si="22"/>
        <v>0</v>
      </c>
      <c r="AI976" s="130">
        <v>976</v>
      </c>
    </row>
    <row r="977" spans="34:35">
      <c r="AH977" s="130">
        <f t="shared" ca="1" si="22"/>
        <v>0</v>
      </c>
      <c r="AI977" s="130">
        <v>977</v>
      </c>
    </row>
    <row r="978" spans="34:35">
      <c r="AH978" s="130">
        <f t="shared" ca="1" si="22"/>
        <v>0</v>
      </c>
      <c r="AI978" s="130">
        <v>978</v>
      </c>
    </row>
    <row r="979" spans="34:35">
      <c r="AH979" s="130">
        <f t="shared" ca="1" si="22"/>
        <v>0</v>
      </c>
      <c r="AI979" s="130">
        <v>979</v>
      </c>
    </row>
    <row r="980" spans="34:35">
      <c r="AH980" s="130">
        <f t="shared" ca="1" si="22"/>
        <v>0</v>
      </c>
      <c r="AI980" s="130">
        <v>980</v>
      </c>
    </row>
    <row r="981" spans="34:35">
      <c r="AH981" s="130">
        <f t="shared" ca="1" si="22"/>
        <v>0</v>
      </c>
      <c r="AI981" s="130">
        <v>981</v>
      </c>
    </row>
    <row r="982" spans="34:35">
      <c r="AH982" s="130">
        <f t="shared" ca="1" si="22"/>
        <v>0</v>
      </c>
      <c r="AI982" s="130">
        <v>982</v>
      </c>
    </row>
    <row r="983" spans="34:35">
      <c r="AH983" s="130">
        <f t="shared" ca="1" si="22"/>
        <v>0</v>
      </c>
      <c r="AI983" s="130">
        <v>983</v>
      </c>
    </row>
    <row r="984" spans="34:35">
      <c r="AH984" s="130">
        <f t="shared" ca="1" si="22"/>
        <v>0</v>
      </c>
      <c r="AI984" s="130">
        <v>984</v>
      </c>
    </row>
    <row r="985" spans="34:35">
      <c r="AH985" s="130">
        <f t="shared" ca="1" si="22"/>
        <v>0</v>
      </c>
      <c r="AI985" s="130">
        <v>985</v>
      </c>
    </row>
    <row r="986" spans="34:35">
      <c r="AH986" s="130">
        <f t="shared" ca="1" si="22"/>
        <v>0</v>
      </c>
      <c r="AI986" s="130">
        <v>986</v>
      </c>
    </row>
    <row r="987" spans="34:35">
      <c r="AH987" s="130">
        <f t="shared" ca="1" si="22"/>
        <v>0</v>
      </c>
      <c r="AI987" s="130">
        <v>987</v>
      </c>
    </row>
    <row r="988" spans="34:35">
      <c r="AH988" s="130">
        <f t="shared" ca="1" si="22"/>
        <v>0</v>
      </c>
      <c r="AI988" s="130">
        <v>988</v>
      </c>
    </row>
    <row r="989" spans="34:35">
      <c r="AH989" s="130">
        <f t="shared" ca="1" si="22"/>
        <v>0</v>
      </c>
      <c r="AI989" s="130">
        <v>989</v>
      </c>
    </row>
    <row r="990" spans="34:35">
      <c r="AH990" s="130">
        <f t="shared" ca="1" si="22"/>
        <v>0</v>
      </c>
      <c r="AI990" s="130">
        <v>990</v>
      </c>
    </row>
    <row r="991" spans="34:35">
      <c r="AH991" s="130">
        <f t="shared" ca="1" si="22"/>
        <v>0</v>
      </c>
      <c r="AI991" s="130">
        <v>991</v>
      </c>
    </row>
    <row r="992" spans="34:35">
      <c r="AH992" s="130">
        <f t="shared" ca="1" si="22"/>
        <v>0</v>
      </c>
      <c r="AI992" s="130">
        <v>992</v>
      </c>
    </row>
    <row r="993" spans="34:35">
      <c r="AH993" s="130">
        <f t="shared" ca="1" si="22"/>
        <v>0</v>
      </c>
      <c r="AI993" s="130">
        <v>993</v>
      </c>
    </row>
    <row r="994" spans="34:35">
      <c r="AH994" s="130">
        <f t="shared" ca="1" si="22"/>
        <v>0</v>
      </c>
      <c r="AI994" s="130">
        <v>994</v>
      </c>
    </row>
    <row r="995" spans="34:35">
      <c r="AH995" s="130">
        <f t="shared" ca="1" si="22"/>
        <v>0</v>
      </c>
      <c r="AI995" s="130">
        <v>995</v>
      </c>
    </row>
    <row r="996" spans="34:35">
      <c r="AH996" s="130">
        <f t="shared" ca="1" si="22"/>
        <v>0</v>
      </c>
      <c r="AI996" s="130">
        <v>996</v>
      </c>
    </row>
    <row r="997" spans="34:35">
      <c r="AH997" s="130">
        <f t="shared" ca="1" si="22"/>
        <v>0</v>
      </c>
      <c r="AI997" s="130">
        <v>997</v>
      </c>
    </row>
    <row r="998" spans="34:35">
      <c r="AH998" s="130">
        <f t="shared" ca="1" si="22"/>
        <v>0</v>
      </c>
      <c r="AI998" s="130">
        <v>998</v>
      </c>
    </row>
    <row r="999" spans="34:35">
      <c r="AH999" s="130">
        <f t="shared" ca="1" si="22"/>
        <v>0</v>
      </c>
      <c r="AI999" s="130">
        <v>999</v>
      </c>
    </row>
    <row r="1000" spans="34:35">
      <c r="AH1000" s="130">
        <f t="shared" ca="1" si="22"/>
        <v>0</v>
      </c>
      <c r="AI1000" s="130">
        <v>1000</v>
      </c>
    </row>
    <row r="1001" spans="34:35">
      <c r="AH1001" s="130">
        <f t="shared" ca="1" si="22"/>
        <v>0</v>
      </c>
      <c r="AI1001" s="130">
        <v>1001</v>
      </c>
    </row>
    <row r="1002" spans="34:35">
      <c r="AH1002" s="130">
        <f t="shared" ca="1" si="22"/>
        <v>0</v>
      </c>
      <c r="AI1002" s="130">
        <v>1002</v>
      </c>
    </row>
    <row r="1003" spans="34:35">
      <c r="AH1003" s="130">
        <f t="shared" ca="1" si="22"/>
        <v>0</v>
      </c>
      <c r="AI1003" s="130">
        <v>1003</v>
      </c>
    </row>
    <row r="1004" spans="34:35">
      <c r="AH1004" s="130">
        <f t="shared" ca="1" si="22"/>
        <v>0</v>
      </c>
      <c r="AI1004" s="130">
        <v>1004</v>
      </c>
    </row>
    <row r="1005" spans="34:35">
      <c r="AH1005" s="130">
        <f t="shared" ca="1" si="22"/>
        <v>0</v>
      </c>
      <c r="AI1005" s="130">
        <v>1005</v>
      </c>
    </row>
    <row r="1006" spans="34:35">
      <c r="AH1006" s="130">
        <f t="shared" ca="1" si="22"/>
        <v>0</v>
      </c>
      <c r="AI1006" s="130">
        <v>1006</v>
      </c>
    </row>
    <row r="1007" spans="34:35">
      <c r="AH1007" s="130">
        <f t="shared" ca="1" si="22"/>
        <v>0</v>
      </c>
      <c r="AI1007" s="130">
        <v>1007</v>
      </c>
    </row>
    <row r="1008" spans="34:35">
      <c r="AH1008" s="130">
        <f t="shared" ca="1" si="22"/>
        <v>0</v>
      </c>
      <c r="AI1008" s="130">
        <v>1008</v>
      </c>
    </row>
    <row r="1009" spans="34:35">
      <c r="AH1009" s="130">
        <f t="shared" ca="1" si="22"/>
        <v>0</v>
      </c>
      <c r="AI1009" s="130">
        <v>1009</v>
      </c>
    </row>
    <row r="1010" spans="34:35">
      <c r="AH1010" s="130">
        <f t="shared" ca="1" si="22"/>
        <v>0</v>
      </c>
      <c r="AI1010" s="130">
        <v>1010</v>
      </c>
    </row>
    <row r="1011" spans="34:35">
      <c r="AH1011" s="130">
        <f t="shared" ca="1" si="22"/>
        <v>0</v>
      </c>
      <c r="AI1011" s="130">
        <v>1011</v>
      </c>
    </row>
    <row r="1012" spans="34:35">
      <c r="AH1012" s="130">
        <f t="shared" ca="1" si="22"/>
        <v>0</v>
      </c>
      <c r="AI1012" s="130">
        <v>1012</v>
      </c>
    </row>
    <row r="1013" spans="34:35">
      <c r="AH1013" s="130">
        <f t="shared" ca="1" si="22"/>
        <v>0</v>
      </c>
      <c r="AI1013" s="130">
        <v>1013</v>
      </c>
    </row>
    <row r="1014" spans="34:35">
      <c r="AH1014" s="130">
        <f t="shared" ca="1" si="22"/>
        <v>0</v>
      </c>
      <c r="AI1014" s="130">
        <v>1014</v>
      </c>
    </row>
    <row r="1015" spans="34:35">
      <c r="AH1015" s="130">
        <f t="shared" ca="1" si="22"/>
        <v>0</v>
      </c>
      <c r="AI1015" s="130">
        <v>1015</v>
      </c>
    </row>
    <row r="1016" spans="34:35">
      <c r="AH1016" s="130">
        <f t="shared" ca="1" si="22"/>
        <v>0</v>
      </c>
      <c r="AI1016" s="130">
        <v>1016</v>
      </c>
    </row>
    <row r="1017" spans="34:35">
      <c r="AH1017" s="130">
        <f t="shared" ca="1" si="22"/>
        <v>0</v>
      </c>
      <c r="AI1017" s="130">
        <v>1017</v>
      </c>
    </row>
    <row r="1018" spans="34:35">
      <c r="AH1018" s="130">
        <f t="shared" ca="1" si="22"/>
        <v>0</v>
      </c>
      <c r="AI1018" s="130">
        <v>1018</v>
      </c>
    </row>
    <row r="1019" spans="34:35">
      <c r="AH1019" s="130">
        <f t="shared" ca="1" si="22"/>
        <v>0</v>
      </c>
      <c r="AI1019" s="130">
        <v>1019</v>
      </c>
    </row>
    <row r="1020" spans="34:35">
      <c r="AH1020" s="130">
        <f t="shared" ca="1" si="22"/>
        <v>0</v>
      </c>
      <c r="AI1020" s="130">
        <v>1020</v>
      </c>
    </row>
    <row r="1021" spans="34:35">
      <c r="AH1021" s="130">
        <f t="shared" ca="1" si="22"/>
        <v>0</v>
      </c>
      <c r="AI1021" s="130">
        <v>1021</v>
      </c>
    </row>
    <row r="1022" spans="34:35">
      <c r="AH1022" s="130">
        <f t="shared" ca="1" si="22"/>
        <v>0</v>
      </c>
      <c r="AI1022" s="130">
        <v>1022</v>
      </c>
    </row>
    <row r="1023" spans="34:35">
      <c r="AH1023" s="130">
        <f t="shared" ca="1" si="22"/>
        <v>0</v>
      </c>
      <c r="AI1023" s="130">
        <v>1023</v>
      </c>
    </row>
    <row r="1024" spans="34:35">
      <c r="AH1024" s="130">
        <f t="shared" ca="1" si="22"/>
        <v>0</v>
      </c>
      <c r="AI1024" s="130">
        <v>1024</v>
      </c>
    </row>
    <row r="1025" spans="34:35">
      <c r="AH1025" s="130">
        <f t="shared" ca="1" si="22"/>
        <v>0</v>
      </c>
      <c r="AI1025" s="130">
        <v>1025</v>
      </c>
    </row>
    <row r="1026" spans="34:35">
      <c r="AH1026" s="130">
        <f t="shared" ca="1" si="22"/>
        <v>0</v>
      </c>
      <c r="AI1026" s="130">
        <v>1026</v>
      </c>
    </row>
    <row r="1027" spans="34:35">
      <c r="AH1027" s="130">
        <f t="shared" ca="1" si="22"/>
        <v>0</v>
      </c>
      <c r="AI1027" s="130">
        <v>1027</v>
      </c>
    </row>
    <row r="1028" spans="34:35">
      <c r="AH1028" s="130">
        <f t="shared" ca="1" si="22"/>
        <v>0</v>
      </c>
      <c r="AI1028" s="130">
        <v>1028</v>
      </c>
    </row>
    <row r="1029" spans="34:35">
      <c r="AH1029" s="130">
        <f t="shared" ca="1" si="22"/>
        <v>0</v>
      </c>
      <c r="AI1029" s="130">
        <v>1029</v>
      </c>
    </row>
    <row r="1030" spans="34:35">
      <c r="AH1030" s="130">
        <f t="shared" ref="AH1030:AH1093" ca="1" si="23">INDIRECT("'"&amp;$AD$7&amp;"'!"&amp;"B"&amp;ROW(B1030))</f>
        <v>0</v>
      </c>
      <c r="AI1030" s="130">
        <v>1030</v>
      </c>
    </row>
    <row r="1031" spans="34:35">
      <c r="AH1031" s="130">
        <f t="shared" ca="1" si="23"/>
        <v>0</v>
      </c>
      <c r="AI1031" s="130">
        <v>1031</v>
      </c>
    </row>
    <row r="1032" spans="34:35">
      <c r="AH1032" s="130">
        <f t="shared" ca="1" si="23"/>
        <v>0</v>
      </c>
      <c r="AI1032" s="130">
        <v>1032</v>
      </c>
    </row>
    <row r="1033" spans="34:35">
      <c r="AH1033" s="130">
        <f t="shared" ca="1" si="23"/>
        <v>0</v>
      </c>
      <c r="AI1033" s="130">
        <v>1033</v>
      </c>
    </row>
    <row r="1034" spans="34:35">
      <c r="AH1034" s="130">
        <f t="shared" ca="1" si="23"/>
        <v>0</v>
      </c>
      <c r="AI1034" s="130">
        <v>1034</v>
      </c>
    </row>
    <row r="1035" spans="34:35">
      <c r="AH1035" s="130">
        <f t="shared" ca="1" si="23"/>
        <v>0</v>
      </c>
      <c r="AI1035" s="130">
        <v>1035</v>
      </c>
    </row>
    <row r="1036" spans="34:35">
      <c r="AH1036" s="130">
        <f t="shared" ca="1" si="23"/>
        <v>0</v>
      </c>
      <c r="AI1036" s="130">
        <v>1036</v>
      </c>
    </row>
    <row r="1037" spans="34:35">
      <c r="AH1037" s="130">
        <f t="shared" ca="1" si="23"/>
        <v>0</v>
      </c>
      <c r="AI1037" s="130">
        <v>1037</v>
      </c>
    </row>
    <row r="1038" spans="34:35">
      <c r="AH1038" s="130">
        <f t="shared" ca="1" si="23"/>
        <v>0</v>
      </c>
      <c r="AI1038" s="130">
        <v>1038</v>
      </c>
    </row>
    <row r="1039" spans="34:35">
      <c r="AH1039" s="130">
        <f t="shared" ca="1" si="23"/>
        <v>0</v>
      </c>
      <c r="AI1039" s="130">
        <v>1039</v>
      </c>
    </row>
    <row r="1040" spans="34:35">
      <c r="AH1040" s="130">
        <f t="shared" ca="1" si="23"/>
        <v>0</v>
      </c>
      <c r="AI1040" s="130">
        <v>1040</v>
      </c>
    </row>
    <row r="1041" spans="34:35">
      <c r="AH1041" s="130">
        <f t="shared" ca="1" si="23"/>
        <v>0</v>
      </c>
      <c r="AI1041" s="130">
        <v>1041</v>
      </c>
    </row>
    <row r="1042" spans="34:35">
      <c r="AH1042" s="130">
        <f t="shared" ca="1" si="23"/>
        <v>0</v>
      </c>
      <c r="AI1042" s="130">
        <v>1042</v>
      </c>
    </row>
    <row r="1043" spans="34:35">
      <c r="AH1043" s="130">
        <f t="shared" ca="1" si="23"/>
        <v>0</v>
      </c>
      <c r="AI1043" s="130">
        <v>1043</v>
      </c>
    </row>
    <row r="1044" spans="34:35">
      <c r="AH1044" s="130">
        <f t="shared" ca="1" si="23"/>
        <v>0</v>
      </c>
      <c r="AI1044" s="130">
        <v>1044</v>
      </c>
    </row>
    <row r="1045" spans="34:35">
      <c r="AH1045" s="130">
        <f t="shared" ca="1" si="23"/>
        <v>0</v>
      </c>
      <c r="AI1045" s="130">
        <v>1045</v>
      </c>
    </row>
    <row r="1046" spans="34:35">
      <c r="AH1046" s="130">
        <f t="shared" ca="1" si="23"/>
        <v>0</v>
      </c>
      <c r="AI1046" s="130">
        <v>1046</v>
      </c>
    </row>
    <row r="1047" spans="34:35">
      <c r="AH1047" s="130">
        <f t="shared" ca="1" si="23"/>
        <v>0</v>
      </c>
      <c r="AI1047" s="130">
        <v>1047</v>
      </c>
    </row>
    <row r="1048" spans="34:35">
      <c r="AH1048" s="130">
        <f t="shared" ca="1" si="23"/>
        <v>0</v>
      </c>
      <c r="AI1048" s="130">
        <v>1048</v>
      </c>
    </row>
    <row r="1049" spans="34:35">
      <c r="AH1049" s="130">
        <f t="shared" ca="1" si="23"/>
        <v>0</v>
      </c>
      <c r="AI1049" s="130">
        <v>1049</v>
      </c>
    </row>
    <row r="1050" spans="34:35">
      <c r="AH1050" s="130">
        <f t="shared" ca="1" si="23"/>
        <v>0</v>
      </c>
      <c r="AI1050" s="130">
        <v>1050</v>
      </c>
    </row>
    <row r="1051" spans="34:35">
      <c r="AH1051" s="130">
        <f t="shared" ca="1" si="23"/>
        <v>0</v>
      </c>
      <c r="AI1051" s="130">
        <v>1051</v>
      </c>
    </row>
    <row r="1052" spans="34:35">
      <c r="AH1052" s="130">
        <f t="shared" ca="1" si="23"/>
        <v>0</v>
      </c>
      <c r="AI1052" s="130">
        <v>1052</v>
      </c>
    </row>
    <row r="1053" spans="34:35">
      <c r="AH1053" s="130">
        <f t="shared" ca="1" si="23"/>
        <v>0</v>
      </c>
      <c r="AI1053" s="130">
        <v>1053</v>
      </c>
    </row>
    <row r="1054" spans="34:35">
      <c r="AH1054" s="130">
        <f t="shared" ca="1" si="23"/>
        <v>0</v>
      </c>
      <c r="AI1054" s="130">
        <v>1054</v>
      </c>
    </row>
    <row r="1055" spans="34:35">
      <c r="AH1055" s="130">
        <f t="shared" ca="1" si="23"/>
        <v>0</v>
      </c>
      <c r="AI1055" s="130">
        <v>1055</v>
      </c>
    </row>
    <row r="1056" spans="34:35">
      <c r="AH1056" s="130">
        <f t="shared" ca="1" si="23"/>
        <v>0</v>
      </c>
      <c r="AI1056" s="130">
        <v>1056</v>
      </c>
    </row>
    <row r="1057" spans="34:35">
      <c r="AH1057" s="130">
        <f t="shared" ca="1" si="23"/>
        <v>0</v>
      </c>
      <c r="AI1057" s="130">
        <v>1057</v>
      </c>
    </row>
    <row r="1058" spans="34:35">
      <c r="AH1058" s="130">
        <f t="shared" ca="1" si="23"/>
        <v>0</v>
      </c>
      <c r="AI1058" s="130">
        <v>1058</v>
      </c>
    </row>
    <row r="1059" spans="34:35">
      <c r="AH1059" s="130">
        <f t="shared" ca="1" si="23"/>
        <v>0</v>
      </c>
      <c r="AI1059" s="130">
        <v>1059</v>
      </c>
    </row>
    <row r="1060" spans="34:35">
      <c r="AH1060" s="130">
        <f t="shared" ca="1" si="23"/>
        <v>0</v>
      </c>
      <c r="AI1060" s="130">
        <v>1060</v>
      </c>
    </row>
    <row r="1061" spans="34:35">
      <c r="AH1061" s="130">
        <f t="shared" ca="1" si="23"/>
        <v>0</v>
      </c>
      <c r="AI1061" s="130">
        <v>1061</v>
      </c>
    </row>
    <row r="1062" spans="34:35">
      <c r="AH1062" s="130">
        <f t="shared" ca="1" si="23"/>
        <v>0</v>
      </c>
      <c r="AI1062" s="130">
        <v>1062</v>
      </c>
    </row>
    <row r="1063" spans="34:35">
      <c r="AH1063" s="130">
        <f t="shared" ca="1" si="23"/>
        <v>0</v>
      </c>
      <c r="AI1063" s="130">
        <v>1063</v>
      </c>
    </row>
    <row r="1064" spans="34:35">
      <c r="AH1064" s="130">
        <f t="shared" ca="1" si="23"/>
        <v>0</v>
      </c>
      <c r="AI1064" s="130">
        <v>1064</v>
      </c>
    </row>
    <row r="1065" spans="34:35">
      <c r="AH1065" s="130">
        <f t="shared" ca="1" si="23"/>
        <v>0</v>
      </c>
      <c r="AI1065" s="130">
        <v>1065</v>
      </c>
    </row>
    <row r="1066" spans="34:35">
      <c r="AH1066" s="130">
        <f t="shared" ca="1" si="23"/>
        <v>0</v>
      </c>
      <c r="AI1066" s="130">
        <v>1066</v>
      </c>
    </row>
    <row r="1067" spans="34:35">
      <c r="AH1067" s="130">
        <f t="shared" ca="1" si="23"/>
        <v>0</v>
      </c>
      <c r="AI1067" s="130">
        <v>1067</v>
      </c>
    </row>
    <row r="1068" spans="34:35">
      <c r="AH1068" s="130">
        <f t="shared" ca="1" si="23"/>
        <v>0</v>
      </c>
      <c r="AI1068" s="130">
        <v>1068</v>
      </c>
    </row>
    <row r="1069" spans="34:35">
      <c r="AH1069" s="130">
        <f t="shared" ca="1" si="23"/>
        <v>0</v>
      </c>
      <c r="AI1069" s="130">
        <v>1069</v>
      </c>
    </row>
    <row r="1070" spans="34:35">
      <c r="AH1070" s="130">
        <f t="shared" ca="1" si="23"/>
        <v>0</v>
      </c>
      <c r="AI1070" s="130">
        <v>1070</v>
      </c>
    </row>
    <row r="1071" spans="34:35">
      <c r="AH1071" s="130">
        <f t="shared" ca="1" si="23"/>
        <v>0</v>
      </c>
      <c r="AI1071" s="130">
        <v>1071</v>
      </c>
    </row>
    <row r="1072" spans="34:35">
      <c r="AH1072" s="130">
        <f t="shared" ca="1" si="23"/>
        <v>0</v>
      </c>
      <c r="AI1072" s="130">
        <v>1072</v>
      </c>
    </row>
    <row r="1073" spans="34:35">
      <c r="AH1073" s="130">
        <f t="shared" ca="1" si="23"/>
        <v>0</v>
      </c>
      <c r="AI1073" s="130">
        <v>1073</v>
      </c>
    </row>
    <row r="1074" spans="34:35">
      <c r="AH1074" s="130">
        <f t="shared" ca="1" si="23"/>
        <v>0</v>
      </c>
      <c r="AI1074" s="130">
        <v>1074</v>
      </c>
    </row>
    <row r="1075" spans="34:35">
      <c r="AH1075" s="130">
        <f t="shared" ca="1" si="23"/>
        <v>0</v>
      </c>
      <c r="AI1075" s="130">
        <v>1075</v>
      </c>
    </row>
    <row r="1076" spans="34:35">
      <c r="AH1076" s="130">
        <f t="shared" ca="1" si="23"/>
        <v>0</v>
      </c>
      <c r="AI1076" s="130">
        <v>1076</v>
      </c>
    </row>
    <row r="1077" spans="34:35">
      <c r="AH1077" s="130">
        <f t="shared" ca="1" si="23"/>
        <v>0</v>
      </c>
      <c r="AI1077" s="130">
        <v>1077</v>
      </c>
    </row>
    <row r="1078" spans="34:35">
      <c r="AH1078" s="130">
        <f t="shared" ca="1" si="23"/>
        <v>0</v>
      </c>
      <c r="AI1078" s="130">
        <v>1078</v>
      </c>
    </row>
    <row r="1079" spans="34:35">
      <c r="AH1079" s="130">
        <f t="shared" ca="1" si="23"/>
        <v>0</v>
      </c>
      <c r="AI1079" s="130">
        <v>1079</v>
      </c>
    </row>
    <row r="1080" spans="34:35">
      <c r="AH1080" s="130">
        <f t="shared" ca="1" si="23"/>
        <v>0</v>
      </c>
      <c r="AI1080" s="130">
        <v>1080</v>
      </c>
    </row>
    <row r="1081" spans="34:35">
      <c r="AH1081" s="130">
        <f t="shared" ca="1" si="23"/>
        <v>0</v>
      </c>
      <c r="AI1081" s="130">
        <v>1081</v>
      </c>
    </row>
    <row r="1082" spans="34:35">
      <c r="AH1082" s="130">
        <f t="shared" ca="1" si="23"/>
        <v>0</v>
      </c>
      <c r="AI1082" s="130">
        <v>1082</v>
      </c>
    </row>
    <row r="1083" spans="34:35">
      <c r="AH1083" s="130">
        <f t="shared" ca="1" si="23"/>
        <v>0</v>
      </c>
      <c r="AI1083" s="130">
        <v>1083</v>
      </c>
    </row>
    <row r="1084" spans="34:35">
      <c r="AH1084" s="130">
        <f t="shared" ca="1" si="23"/>
        <v>0</v>
      </c>
      <c r="AI1084" s="130">
        <v>1084</v>
      </c>
    </row>
    <row r="1085" spans="34:35">
      <c r="AH1085" s="130">
        <f t="shared" ca="1" si="23"/>
        <v>0</v>
      </c>
      <c r="AI1085" s="130">
        <v>1085</v>
      </c>
    </row>
    <row r="1086" spans="34:35">
      <c r="AH1086" s="130">
        <f t="shared" ca="1" si="23"/>
        <v>0</v>
      </c>
      <c r="AI1086" s="130">
        <v>1086</v>
      </c>
    </row>
    <row r="1087" spans="34:35">
      <c r="AH1087" s="130">
        <f t="shared" ca="1" si="23"/>
        <v>0</v>
      </c>
      <c r="AI1087" s="130">
        <v>1087</v>
      </c>
    </row>
    <row r="1088" spans="34:35">
      <c r="AH1088" s="130">
        <f t="shared" ca="1" si="23"/>
        <v>0</v>
      </c>
      <c r="AI1088" s="130">
        <v>1088</v>
      </c>
    </row>
    <row r="1089" spans="34:35">
      <c r="AH1089" s="130">
        <f t="shared" ca="1" si="23"/>
        <v>0</v>
      </c>
      <c r="AI1089" s="130">
        <v>1089</v>
      </c>
    </row>
    <row r="1090" spans="34:35">
      <c r="AH1090" s="130">
        <f t="shared" ca="1" si="23"/>
        <v>0</v>
      </c>
      <c r="AI1090" s="130">
        <v>1090</v>
      </c>
    </row>
    <row r="1091" spans="34:35">
      <c r="AH1091" s="130">
        <f t="shared" ca="1" si="23"/>
        <v>0</v>
      </c>
      <c r="AI1091" s="130">
        <v>1091</v>
      </c>
    </row>
    <row r="1092" spans="34:35">
      <c r="AH1092" s="130">
        <f t="shared" ca="1" si="23"/>
        <v>0</v>
      </c>
      <c r="AI1092" s="130">
        <v>1092</v>
      </c>
    </row>
    <row r="1093" spans="34:35">
      <c r="AH1093" s="130">
        <f t="shared" ca="1" si="23"/>
        <v>0</v>
      </c>
      <c r="AI1093" s="130">
        <v>1093</v>
      </c>
    </row>
    <row r="1094" spans="34:35">
      <c r="AH1094" s="130">
        <f t="shared" ref="AH1094:AH1157" ca="1" si="24">INDIRECT("'"&amp;$AD$7&amp;"'!"&amp;"B"&amp;ROW(B1094))</f>
        <v>0</v>
      </c>
      <c r="AI1094" s="130">
        <v>1094</v>
      </c>
    </row>
    <row r="1095" spans="34:35">
      <c r="AH1095" s="130">
        <f t="shared" ca="1" si="24"/>
        <v>0</v>
      </c>
      <c r="AI1095" s="130">
        <v>1095</v>
      </c>
    </row>
    <row r="1096" spans="34:35">
      <c r="AH1096" s="130">
        <f t="shared" ca="1" si="24"/>
        <v>0</v>
      </c>
      <c r="AI1096" s="130">
        <v>1096</v>
      </c>
    </row>
    <row r="1097" spans="34:35">
      <c r="AH1097" s="130">
        <f t="shared" ca="1" si="24"/>
        <v>0</v>
      </c>
      <c r="AI1097" s="130">
        <v>1097</v>
      </c>
    </row>
    <row r="1098" spans="34:35">
      <c r="AH1098" s="130">
        <f t="shared" ca="1" si="24"/>
        <v>0</v>
      </c>
      <c r="AI1098" s="130">
        <v>1098</v>
      </c>
    </row>
    <row r="1099" spans="34:35">
      <c r="AH1099" s="130">
        <f t="shared" ca="1" si="24"/>
        <v>0</v>
      </c>
      <c r="AI1099" s="130">
        <v>1099</v>
      </c>
    </row>
    <row r="1100" spans="34:35">
      <c r="AH1100" s="130">
        <f t="shared" ca="1" si="24"/>
        <v>0</v>
      </c>
      <c r="AI1100" s="130">
        <v>1100</v>
      </c>
    </row>
    <row r="1101" spans="34:35">
      <c r="AH1101" s="130">
        <f t="shared" ca="1" si="24"/>
        <v>0</v>
      </c>
      <c r="AI1101" s="130">
        <v>1101</v>
      </c>
    </row>
    <row r="1102" spans="34:35">
      <c r="AH1102" s="130">
        <f t="shared" ca="1" si="24"/>
        <v>0</v>
      </c>
      <c r="AI1102" s="130">
        <v>1102</v>
      </c>
    </row>
    <row r="1103" spans="34:35">
      <c r="AH1103" s="130">
        <f t="shared" ca="1" si="24"/>
        <v>0</v>
      </c>
      <c r="AI1103" s="130">
        <v>1103</v>
      </c>
    </row>
    <row r="1104" spans="34:35">
      <c r="AH1104" s="130">
        <f t="shared" ca="1" si="24"/>
        <v>0</v>
      </c>
      <c r="AI1104" s="130">
        <v>1104</v>
      </c>
    </row>
    <row r="1105" spans="34:35">
      <c r="AH1105" s="130">
        <f t="shared" ca="1" si="24"/>
        <v>0</v>
      </c>
      <c r="AI1105" s="130">
        <v>1105</v>
      </c>
    </row>
    <row r="1106" spans="34:35">
      <c r="AH1106" s="130">
        <f t="shared" ca="1" si="24"/>
        <v>0</v>
      </c>
      <c r="AI1106" s="130">
        <v>1106</v>
      </c>
    </row>
    <row r="1107" spans="34:35">
      <c r="AH1107" s="130">
        <f t="shared" ca="1" si="24"/>
        <v>0</v>
      </c>
      <c r="AI1107" s="130">
        <v>1107</v>
      </c>
    </row>
    <row r="1108" spans="34:35">
      <c r="AH1108" s="130">
        <f t="shared" ca="1" si="24"/>
        <v>0</v>
      </c>
      <c r="AI1108" s="130">
        <v>1108</v>
      </c>
    </row>
    <row r="1109" spans="34:35">
      <c r="AH1109" s="130">
        <f t="shared" ca="1" si="24"/>
        <v>0</v>
      </c>
      <c r="AI1109" s="130">
        <v>1109</v>
      </c>
    </row>
    <row r="1110" spans="34:35">
      <c r="AH1110" s="130">
        <f t="shared" ca="1" si="24"/>
        <v>0</v>
      </c>
      <c r="AI1110" s="130">
        <v>1110</v>
      </c>
    </row>
    <row r="1111" spans="34:35">
      <c r="AH1111" s="130">
        <f t="shared" ca="1" si="24"/>
        <v>0</v>
      </c>
      <c r="AI1111" s="130">
        <v>1111</v>
      </c>
    </row>
    <row r="1112" spans="34:35">
      <c r="AH1112" s="130">
        <f t="shared" ca="1" si="24"/>
        <v>0</v>
      </c>
      <c r="AI1112" s="130">
        <v>1112</v>
      </c>
    </row>
    <row r="1113" spans="34:35">
      <c r="AH1113" s="130">
        <f t="shared" ca="1" si="24"/>
        <v>0</v>
      </c>
      <c r="AI1113" s="130">
        <v>1113</v>
      </c>
    </row>
    <row r="1114" spans="34:35">
      <c r="AH1114" s="130">
        <f t="shared" ca="1" si="24"/>
        <v>0</v>
      </c>
      <c r="AI1114" s="130">
        <v>1114</v>
      </c>
    </row>
    <row r="1115" spans="34:35">
      <c r="AH1115" s="130">
        <f t="shared" ca="1" si="24"/>
        <v>0</v>
      </c>
      <c r="AI1115" s="130">
        <v>1115</v>
      </c>
    </row>
    <row r="1116" spans="34:35">
      <c r="AH1116" s="130">
        <f t="shared" ca="1" si="24"/>
        <v>0</v>
      </c>
      <c r="AI1116" s="130">
        <v>1116</v>
      </c>
    </row>
    <row r="1117" spans="34:35">
      <c r="AH1117" s="130">
        <f t="shared" ca="1" si="24"/>
        <v>0</v>
      </c>
      <c r="AI1117" s="130">
        <v>1117</v>
      </c>
    </row>
    <row r="1118" spans="34:35">
      <c r="AH1118" s="130">
        <f t="shared" ca="1" si="24"/>
        <v>0</v>
      </c>
      <c r="AI1118" s="130">
        <v>1118</v>
      </c>
    </row>
    <row r="1119" spans="34:35">
      <c r="AH1119" s="130">
        <f t="shared" ca="1" si="24"/>
        <v>0</v>
      </c>
      <c r="AI1119" s="130">
        <v>1119</v>
      </c>
    </row>
    <row r="1120" spans="34:35">
      <c r="AH1120" s="130">
        <f t="shared" ca="1" si="24"/>
        <v>0</v>
      </c>
      <c r="AI1120" s="130">
        <v>1120</v>
      </c>
    </row>
    <row r="1121" spans="34:35">
      <c r="AH1121" s="130">
        <f t="shared" ca="1" si="24"/>
        <v>0</v>
      </c>
      <c r="AI1121" s="130">
        <v>1121</v>
      </c>
    </row>
    <row r="1122" spans="34:35">
      <c r="AH1122" s="130">
        <f t="shared" ca="1" si="24"/>
        <v>0</v>
      </c>
      <c r="AI1122" s="130">
        <v>1122</v>
      </c>
    </row>
    <row r="1123" spans="34:35">
      <c r="AH1123" s="130">
        <f t="shared" ca="1" si="24"/>
        <v>0</v>
      </c>
      <c r="AI1123" s="130">
        <v>1123</v>
      </c>
    </row>
    <row r="1124" spans="34:35">
      <c r="AH1124" s="130">
        <f t="shared" ca="1" si="24"/>
        <v>0</v>
      </c>
      <c r="AI1124" s="130">
        <v>1124</v>
      </c>
    </row>
    <row r="1125" spans="34:35">
      <c r="AH1125" s="130">
        <f t="shared" ca="1" si="24"/>
        <v>0</v>
      </c>
      <c r="AI1125" s="130">
        <v>1125</v>
      </c>
    </row>
    <row r="1126" spans="34:35">
      <c r="AH1126" s="130">
        <f t="shared" ca="1" si="24"/>
        <v>0</v>
      </c>
      <c r="AI1126" s="130">
        <v>1126</v>
      </c>
    </row>
    <row r="1127" spans="34:35">
      <c r="AH1127" s="130">
        <f t="shared" ca="1" si="24"/>
        <v>0</v>
      </c>
      <c r="AI1127" s="130">
        <v>1127</v>
      </c>
    </row>
    <row r="1128" spans="34:35">
      <c r="AH1128" s="130">
        <f t="shared" ca="1" si="24"/>
        <v>0</v>
      </c>
      <c r="AI1128" s="130">
        <v>1128</v>
      </c>
    </row>
    <row r="1129" spans="34:35">
      <c r="AH1129" s="130">
        <f t="shared" ca="1" si="24"/>
        <v>0</v>
      </c>
      <c r="AI1129" s="130">
        <v>1129</v>
      </c>
    </row>
    <row r="1130" spans="34:35">
      <c r="AH1130" s="130">
        <f t="shared" ca="1" si="24"/>
        <v>0</v>
      </c>
      <c r="AI1130" s="130">
        <v>1130</v>
      </c>
    </row>
    <row r="1131" spans="34:35">
      <c r="AH1131" s="130">
        <f t="shared" ca="1" si="24"/>
        <v>0</v>
      </c>
      <c r="AI1131" s="130">
        <v>1131</v>
      </c>
    </row>
    <row r="1132" spans="34:35">
      <c r="AH1132" s="130">
        <f t="shared" ca="1" si="24"/>
        <v>0</v>
      </c>
      <c r="AI1132" s="130">
        <v>1132</v>
      </c>
    </row>
    <row r="1133" spans="34:35">
      <c r="AH1133" s="130">
        <f t="shared" ca="1" si="24"/>
        <v>0</v>
      </c>
      <c r="AI1133" s="130">
        <v>1133</v>
      </c>
    </row>
    <row r="1134" spans="34:35">
      <c r="AH1134" s="130">
        <f t="shared" ca="1" si="24"/>
        <v>0</v>
      </c>
      <c r="AI1134" s="130">
        <v>1134</v>
      </c>
    </row>
    <row r="1135" spans="34:35">
      <c r="AH1135" s="130">
        <f t="shared" ca="1" si="24"/>
        <v>0</v>
      </c>
      <c r="AI1135" s="130">
        <v>1135</v>
      </c>
    </row>
    <row r="1136" spans="34:35">
      <c r="AH1136" s="130">
        <f t="shared" ca="1" si="24"/>
        <v>0</v>
      </c>
      <c r="AI1136" s="130">
        <v>1136</v>
      </c>
    </row>
    <row r="1137" spans="34:35">
      <c r="AH1137" s="130">
        <f t="shared" ca="1" si="24"/>
        <v>0</v>
      </c>
      <c r="AI1137" s="130">
        <v>1137</v>
      </c>
    </row>
    <row r="1138" spans="34:35">
      <c r="AH1138" s="130">
        <f t="shared" ca="1" si="24"/>
        <v>0</v>
      </c>
      <c r="AI1138" s="130">
        <v>1138</v>
      </c>
    </row>
    <row r="1139" spans="34:35">
      <c r="AH1139" s="130">
        <f t="shared" ca="1" si="24"/>
        <v>0</v>
      </c>
      <c r="AI1139" s="130">
        <v>1139</v>
      </c>
    </row>
    <row r="1140" spans="34:35">
      <c r="AH1140" s="130">
        <f t="shared" ca="1" si="24"/>
        <v>0</v>
      </c>
      <c r="AI1140" s="130">
        <v>1140</v>
      </c>
    </row>
    <row r="1141" spans="34:35">
      <c r="AH1141" s="130">
        <f t="shared" ca="1" si="24"/>
        <v>0</v>
      </c>
      <c r="AI1141" s="130">
        <v>1141</v>
      </c>
    </row>
    <row r="1142" spans="34:35">
      <c r="AH1142" s="130">
        <f t="shared" ca="1" si="24"/>
        <v>0</v>
      </c>
      <c r="AI1142" s="130">
        <v>1142</v>
      </c>
    </row>
    <row r="1143" spans="34:35">
      <c r="AH1143" s="130">
        <f t="shared" ca="1" si="24"/>
        <v>0</v>
      </c>
      <c r="AI1143" s="130">
        <v>1143</v>
      </c>
    </row>
    <row r="1144" spans="34:35">
      <c r="AH1144" s="130">
        <f t="shared" ca="1" si="24"/>
        <v>0</v>
      </c>
      <c r="AI1144" s="130">
        <v>1144</v>
      </c>
    </row>
    <row r="1145" spans="34:35">
      <c r="AH1145" s="130">
        <f t="shared" ca="1" si="24"/>
        <v>0</v>
      </c>
      <c r="AI1145" s="130">
        <v>1145</v>
      </c>
    </row>
    <row r="1146" spans="34:35">
      <c r="AH1146" s="130">
        <f t="shared" ca="1" si="24"/>
        <v>0</v>
      </c>
      <c r="AI1146" s="130">
        <v>1146</v>
      </c>
    </row>
    <row r="1147" spans="34:35">
      <c r="AH1147" s="130">
        <f t="shared" ca="1" si="24"/>
        <v>0</v>
      </c>
      <c r="AI1147" s="130">
        <v>1147</v>
      </c>
    </row>
    <row r="1148" spans="34:35">
      <c r="AH1148" s="130">
        <f t="shared" ca="1" si="24"/>
        <v>0</v>
      </c>
      <c r="AI1148" s="130">
        <v>1148</v>
      </c>
    </row>
    <row r="1149" spans="34:35">
      <c r="AH1149" s="130">
        <f t="shared" ca="1" si="24"/>
        <v>0</v>
      </c>
      <c r="AI1149" s="130">
        <v>1149</v>
      </c>
    </row>
    <row r="1150" spans="34:35">
      <c r="AH1150" s="130">
        <f t="shared" ca="1" si="24"/>
        <v>0</v>
      </c>
      <c r="AI1150" s="130">
        <v>1150</v>
      </c>
    </row>
    <row r="1151" spans="34:35">
      <c r="AH1151" s="130">
        <f t="shared" ca="1" si="24"/>
        <v>0</v>
      </c>
      <c r="AI1151" s="130">
        <v>1151</v>
      </c>
    </row>
    <row r="1152" spans="34:35">
      <c r="AH1152" s="130">
        <f t="shared" ca="1" si="24"/>
        <v>0</v>
      </c>
      <c r="AI1152" s="130">
        <v>1152</v>
      </c>
    </row>
    <row r="1153" spans="34:35">
      <c r="AH1153" s="130">
        <f t="shared" ca="1" si="24"/>
        <v>0</v>
      </c>
      <c r="AI1153" s="130">
        <v>1153</v>
      </c>
    </row>
    <row r="1154" spans="34:35">
      <c r="AH1154" s="130">
        <f t="shared" ca="1" si="24"/>
        <v>0</v>
      </c>
      <c r="AI1154" s="130">
        <v>1154</v>
      </c>
    </row>
    <row r="1155" spans="34:35">
      <c r="AH1155" s="130">
        <f t="shared" ca="1" si="24"/>
        <v>0</v>
      </c>
      <c r="AI1155" s="130">
        <v>1155</v>
      </c>
    </row>
    <row r="1156" spans="34:35">
      <c r="AH1156" s="130">
        <f t="shared" ca="1" si="24"/>
        <v>0</v>
      </c>
      <c r="AI1156" s="130">
        <v>1156</v>
      </c>
    </row>
    <row r="1157" spans="34:35">
      <c r="AH1157" s="130">
        <f t="shared" ca="1" si="24"/>
        <v>0</v>
      </c>
      <c r="AI1157" s="130">
        <v>1157</v>
      </c>
    </row>
    <row r="1158" spans="34:35">
      <c r="AH1158" s="130">
        <f t="shared" ref="AH1158:AH1221" ca="1" si="25">INDIRECT("'"&amp;$AD$7&amp;"'!"&amp;"B"&amp;ROW(B1158))</f>
        <v>0</v>
      </c>
      <c r="AI1158" s="130">
        <v>1158</v>
      </c>
    </row>
    <row r="1159" spans="34:35">
      <c r="AH1159" s="130">
        <f t="shared" ca="1" si="25"/>
        <v>0</v>
      </c>
      <c r="AI1159" s="130">
        <v>1159</v>
      </c>
    </row>
    <row r="1160" spans="34:35">
      <c r="AH1160" s="130">
        <f t="shared" ca="1" si="25"/>
        <v>0</v>
      </c>
      <c r="AI1160" s="130">
        <v>1160</v>
      </c>
    </row>
    <row r="1161" spans="34:35">
      <c r="AH1161" s="130">
        <f t="shared" ca="1" si="25"/>
        <v>0</v>
      </c>
      <c r="AI1161" s="130">
        <v>1161</v>
      </c>
    </row>
    <row r="1162" spans="34:35">
      <c r="AH1162" s="130">
        <f t="shared" ca="1" si="25"/>
        <v>0</v>
      </c>
      <c r="AI1162" s="130">
        <v>1162</v>
      </c>
    </row>
    <row r="1163" spans="34:35">
      <c r="AH1163" s="130">
        <f t="shared" ca="1" si="25"/>
        <v>0</v>
      </c>
      <c r="AI1163" s="130">
        <v>1163</v>
      </c>
    </row>
    <row r="1164" spans="34:35">
      <c r="AH1164" s="130">
        <f t="shared" ca="1" si="25"/>
        <v>0</v>
      </c>
      <c r="AI1164" s="130">
        <v>1164</v>
      </c>
    </row>
    <row r="1165" spans="34:35">
      <c r="AH1165" s="130">
        <f t="shared" ca="1" si="25"/>
        <v>0</v>
      </c>
      <c r="AI1165" s="130">
        <v>1165</v>
      </c>
    </row>
    <row r="1166" spans="34:35">
      <c r="AH1166" s="130">
        <f t="shared" ca="1" si="25"/>
        <v>0</v>
      </c>
      <c r="AI1166" s="130">
        <v>1166</v>
      </c>
    </row>
    <row r="1167" spans="34:35">
      <c r="AH1167" s="130">
        <f t="shared" ca="1" si="25"/>
        <v>0</v>
      </c>
      <c r="AI1167" s="130">
        <v>1167</v>
      </c>
    </row>
    <row r="1168" spans="34:35">
      <c r="AH1168" s="130">
        <f t="shared" ca="1" si="25"/>
        <v>0</v>
      </c>
      <c r="AI1168" s="130">
        <v>1168</v>
      </c>
    </row>
    <row r="1169" spans="34:35">
      <c r="AH1169" s="130">
        <f t="shared" ca="1" si="25"/>
        <v>0</v>
      </c>
      <c r="AI1169" s="130">
        <v>1169</v>
      </c>
    </row>
    <row r="1170" spans="34:35">
      <c r="AH1170" s="130">
        <f t="shared" ca="1" si="25"/>
        <v>0</v>
      </c>
      <c r="AI1170" s="130">
        <v>1170</v>
      </c>
    </row>
    <row r="1171" spans="34:35">
      <c r="AH1171" s="130">
        <f t="shared" ca="1" si="25"/>
        <v>0</v>
      </c>
      <c r="AI1171" s="130">
        <v>1171</v>
      </c>
    </row>
    <row r="1172" spans="34:35">
      <c r="AH1172" s="130">
        <f t="shared" ca="1" si="25"/>
        <v>0</v>
      </c>
      <c r="AI1172" s="130">
        <v>1172</v>
      </c>
    </row>
    <row r="1173" spans="34:35">
      <c r="AH1173" s="130">
        <f t="shared" ca="1" si="25"/>
        <v>0</v>
      </c>
      <c r="AI1173" s="130">
        <v>1173</v>
      </c>
    </row>
    <row r="1174" spans="34:35">
      <c r="AH1174" s="130">
        <f t="shared" ca="1" si="25"/>
        <v>0</v>
      </c>
      <c r="AI1174" s="130">
        <v>1174</v>
      </c>
    </row>
    <row r="1175" spans="34:35">
      <c r="AH1175" s="130">
        <f t="shared" ca="1" si="25"/>
        <v>0</v>
      </c>
      <c r="AI1175" s="130">
        <v>1175</v>
      </c>
    </row>
    <row r="1176" spans="34:35">
      <c r="AH1176" s="130">
        <f t="shared" ca="1" si="25"/>
        <v>0</v>
      </c>
      <c r="AI1176" s="130">
        <v>1176</v>
      </c>
    </row>
    <row r="1177" spans="34:35">
      <c r="AH1177" s="130">
        <f t="shared" ca="1" si="25"/>
        <v>0</v>
      </c>
      <c r="AI1177" s="130">
        <v>1177</v>
      </c>
    </row>
    <row r="1178" spans="34:35">
      <c r="AH1178" s="130">
        <f t="shared" ca="1" si="25"/>
        <v>0</v>
      </c>
      <c r="AI1178" s="130">
        <v>1178</v>
      </c>
    </row>
    <row r="1179" spans="34:35">
      <c r="AH1179" s="130">
        <f t="shared" ca="1" si="25"/>
        <v>0</v>
      </c>
      <c r="AI1179" s="130">
        <v>1179</v>
      </c>
    </row>
    <row r="1180" spans="34:35">
      <c r="AH1180" s="130">
        <f t="shared" ca="1" si="25"/>
        <v>0</v>
      </c>
      <c r="AI1180" s="130">
        <v>1180</v>
      </c>
    </row>
    <row r="1181" spans="34:35">
      <c r="AH1181" s="130">
        <f t="shared" ca="1" si="25"/>
        <v>0</v>
      </c>
      <c r="AI1181" s="130">
        <v>1181</v>
      </c>
    </row>
    <row r="1182" spans="34:35">
      <c r="AH1182" s="130">
        <f t="shared" ca="1" si="25"/>
        <v>0</v>
      </c>
      <c r="AI1182" s="130">
        <v>1182</v>
      </c>
    </row>
    <row r="1183" spans="34:35">
      <c r="AH1183" s="130">
        <f t="shared" ca="1" si="25"/>
        <v>0</v>
      </c>
      <c r="AI1183" s="130">
        <v>1183</v>
      </c>
    </row>
    <row r="1184" spans="34:35">
      <c r="AH1184" s="130">
        <f t="shared" ca="1" si="25"/>
        <v>0</v>
      </c>
      <c r="AI1184" s="130">
        <v>1184</v>
      </c>
    </row>
    <row r="1185" spans="34:35">
      <c r="AH1185" s="130">
        <f t="shared" ca="1" si="25"/>
        <v>0</v>
      </c>
      <c r="AI1185" s="130">
        <v>1185</v>
      </c>
    </row>
    <row r="1186" spans="34:35">
      <c r="AH1186" s="130">
        <f t="shared" ca="1" si="25"/>
        <v>0</v>
      </c>
      <c r="AI1186" s="130">
        <v>1186</v>
      </c>
    </row>
    <row r="1187" spans="34:35">
      <c r="AH1187" s="130">
        <f t="shared" ca="1" si="25"/>
        <v>0</v>
      </c>
      <c r="AI1187" s="130">
        <v>1187</v>
      </c>
    </row>
    <row r="1188" spans="34:35">
      <c r="AH1188" s="130">
        <f t="shared" ca="1" si="25"/>
        <v>0</v>
      </c>
      <c r="AI1188" s="130">
        <v>1188</v>
      </c>
    </row>
    <row r="1189" spans="34:35">
      <c r="AH1189" s="130">
        <f t="shared" ca="1" si="25"/>
        <v>0</v>
      </c>
      <c r="AI1189" s="130">
        <v>1189</v>
      </c>
    </row>
    <row r="1190" spans="34:35">
      <c r="AH1190" s="130">
        <f t="shared" ca="1" si="25"/>
        <v>0</v>
      </c>
      <c r="AI1190" s="130">
        <v>1190</v>
      </c>
    </row>
    <row r="1191" spans="34:35">
      <c r="AH1191" s="130">
        <f t="shared" ca="1" si="25"/>
        <v>0</v>
      </c>
      <c r="AI1191" s="130">
        <v>1191</v>
      </c>
    </row>
    <row r="1192" spans="34:35">
      <c r="AH1192" s="130">
        <f t="shared" ca="1" si="25"/>
        <v>0</v>
      </c>
      <c r="AI1192" s="130">
        <v>1192</v>
      </c>
    </row>
    <row r="1193" spans="34:35">
      <c r="AH1193" s="130">
        <f t="shared" ca="1" si="25"/>
        <v>0</v>
      </c>
      <c r="AI1193" s="130">
        <v>1193</v>
      </c>
    </row>
    <row r="1194" spans="34:35">
      <c r="AH1194" s="130">
        <f t="shared" ca="1" si="25"/>
        <v>0</v>
      </c>
      <c r="AI1194" s="130">
        <v>1194</v>
      </c>
    </row>
    <row r="1195" spans="34:35">
      <c r="AH1195" s="130">
        <f t="shared" ca="1" si="25"/>
        <v>0</v>
      </c>
      <c r="AI1195" s="130">
        <v>1195</v>
      </c>
    </row>
    <row r="1196" spans="34:35">
      <c r="AH1196" s="130">
        <f t="shared" ca="1" si="25"/>
        <v>0</v>
      </c>
      <c r="AI1196" s="130">
        <v>1196</v>
      </c>
    </row>
    <row r="1197" spans="34:35">
      <c r="AH1197" s="130">
        <f t="shared" ca="1" si="25"/>
        <v>0</v>
      </c>
      <c r="AI1197" s="130">
        <v>1197</v>
      </c>
    </row>
    <row r="1198" spans="34:35">
      <c r="AH1198" s="130">
        <f t="shared" ca="1" si="25"/>
        <v>0</v>
      </c>
      <c r="AI1198" s="130">
        <v>1198</v>
      </c>
    </row>
    <row r="1199" spans="34:35">
      <c r="AH1199" s="130">
        <f t="shared" ca="1" si="25"/>
        <v>0</v>
      </c>
      <c r="AI1199" s="130">
        <v>1199</v>
      </c>
    </row>
    <row r="1200" spans="34:35">
      <c r="AH1200" s="130">
        <f t="shared" ca="1" si="25"/>
        <v>0</v>
      </c>
      <c r="AI1200" s="130">
        <v>1200</v>
      </c>
    </row>
    <row r="1201" spans="34:35">
      <c r="AH1201" s="130">
        <f t="shared" ca="1" si="25"/>
        <v>0</v>
      </c>
      <c r="AI1201" s="130">
        <v>1201</v>
      </c>
    </row>
    <row r="1202" spans="34:35">
      <c r="AH1202" s="130">
        <f t="shared" ca="1" si="25"/>
        <v>0</v>
      </c>
      <c r="AI1202" s="130">
        <v>1202</v>
      </c>
    </row>
    <row r="1203" spans="34:35">
      <c r="AH1203" s="130">
        <f t="shared" ca="1" si="25"/>
        <v>0</v>
      </c>
      <c r="AI1203" s="130">
        <v>1203</v>
      </c>
    </row>
    <row r="1204" spans="34:35">
      <c r="AH1204" s="130">
        <f t="shared" ca="1" si="25"/>
        <v>0</v>
      </c>
      <c r="AI1204" s="130">
        <v>1204</v>
      </c>
    </row>
    <row r="1205" spans="34:35">
      <c r="AH1205" s="130">
        <f t="shared" ca="1" si="25"/>
        <v>0</v>
      </c>
      <c r="AI1205" s="130">
        <v>1205</v>
      </c>
    </row>
    <row r="1206" spans="34:35">
      <c r="AH1206" s="130">
        <f t="shared" ca="1" si="25"/>
        <v>0</v>
      </c>
      <c r="AI1206" s="130">
        <v>1206</v>
      </c>
    </row>
    <row r="1207" spans="34:35">
      <c r="AH1207" s="130">
        <f t="shared" ca="1" si="25"/>
        <v>0</v>
      </c>
      <c r="AI1207" s="130">
        <v>1207</v>
      </c>
    </row>
    <row r="1208" spans="34:35">
      <c r="AH1208" s="130">
        <f t="shared" ca="1" si="25"/>
        <v>0</v>
      </c>
      <c r="AI1208" s="130">
        <v>1208</v>
      </c>
    </row>
    <row r="1209" spans="34:35">
      <c r="AH1209" s="130">
        <f t="shared" ca="1" si="25"/>
        <v>0</v>
      </c>
      <c r="AI1209" s="130">
        <v>1209</v>
      </c>
    </row>
    <row r="1210" spans="34:35">
      <c r="AH1210" s="130">
        <f t="shared" ca="1" si="25"/>
        <v>0</v>
      </c>
      <c r="AI1210" s="130">
        <v>1210</v>
      </c>
    </row>
    <row r="1211" spans="34:35">
      <c r="AH1211" s="130">
        <f t="shared" ca="1" si="25"/>
        <v>0</v>
      </c>
      <c r="AI1211" s="130">
        <v>1211</v>
      </c>
    </row>
    <row r="1212" spans="34:35">
      <c r="AH1212" s="130">
        <f t="shared" ca="1" si="25"/>
        <v>0</v>
      </c>
      <c r="AI1212" s="130">
        <v>1212</v>
      </c>
    </row>
    <row r="1213" spans="34:35">
      <c r="AH1213" s="130">
        <f t="shared" ca="1" si="25"/>
        <v>0</v>
      </c>
      <c r="AI1213" s="130">
        <v>1213</v>
      </c>
    </row>
    <row r="1214" spans="34:35">
      <c r="AH1214" s="130">
        <f t="shared" ca="1" si="25"/>
        <v>0</v>
      </c>
      <c r="AI1214" s="130">
        <v>1214</v>
      </c>
    </row>
    <row r="1215" spans="34:35">
      <c r="AH1215" s="130">
        <f t="shared" ca="1" si="25"/>
        <v>0</v>
      </c>
      <c r="AI1215" s="130">
        <v>1215</v>
      </c>
    </row>
    <row r="1216" spans="34:35">
      <c r="AH1216" s="130">
        <f t="shared" ca="1" si="25"/>
        <v>0</v>
      </c>
      <c r="AI1216" s="130">
        <v>1216</v>
      </c>
    </row>
    <row r="1217" spans="34:35">
      <c r="AH1217" s="130">
        <f t="shared" ca="1" si="25"/>
        <v>0</v>
      </c>
      <c r="AI1217" s="130">
        <v>1217</v>
      </c>
    </row>
    <row r="1218" spans="34:35">
      <c r="AH1218" s="130">
        <f t="shared" ca="1" si="25"/>
        <v>0</v>
      </c>
      <c r="AI1218" s="130">
        <v>1218</v>
      </c>
    </row>
    <row r="1219" spans="34:35">
      <c r="AH1219" s="130">
        <f t="shared" ca="1" si="25"/>
        <v>0</v>
      </c>
      <c r="AI1219" s="130">
        <v>1219</v>
      </c>
    </row>
    <row r="1220" spans="34:35">
      <c r="AH1220" s="130">
        <f t="shared" ca="1" si="25"/>
        <v>0</v>
      </c>
      <c r="AI1220" s="130">
        <v>1220</v>
      </c>
    </row>
    <row r="1221" spans="34:35">
      <c r="AH1221" s="130">
        <f t="shared" ca="1" si="25"/>
        <v>0</v>
      </c>
      <c r="AI1221" s="130">
        <v>1221</v>
      </c>
    </row>
    <row r="1222" spans="34:35">
      <c r="AH1222" s="130">
        <f t="shared" ref="AH1222:AH1285" ca="1" si="26">INDIRECT("'"&amp;$AD$7&amp;"'!"&amp;"B"&amp;ROW(B1222))</f>
        <v>0</v>
      </c>
      <c r="AI1222" s="130">
        <v>1222</v>
      </c>
    </row>
    <row r="1223" spans="34:35">
      <c r="AH1223" s="130">
        <f t="shared" ca="1" si="26"/>
        <v>0</v>
      </c>
      <c r="AI1223" s="130">
        <v>1223</v>
      </c>
    </row>
    <row r="1224" spans="34:35">
      <c r="AH1224" s="130">
        <f t="shared" ca="1" si="26"/>
        <v>0</v>
      </c>
      <c r="AI1224" s="130">
        <v>1224</v>
      </c>
    </row>
    <row r="1225" spans="34:35">
      <c r="AH1225" s="130">
        <f t="shared" ca="1" si="26"/>
        <v>0</v>
      </c>
      <c r="AI1225" s="130">
        <v>1225</v>
      </c>
    </row>
    <row r="1226" spans="34:35">
      <c r="AH1226" s="130">
        <f t="shared" ca="1" si="26"/>
        <v>0</v>
      </c>
      <c r="AI1226" s="130">
        <v>1226</v>
      </c>
    </row>
    <row r="1227" spans="34:35">
      <c r="AH1227" s="130">
        <f t="shared" ca="1" si="26"/>
        <v>0</v>
      </c>
      <c r="AI1227" s="130">
        <v>1227</v>
      </c>
    </row>
    <row r="1228" spans="34:35">
      <c r="AH1228" s="130">
        <f t="shared" ca="1" si="26"/>
        <v>0</v>
      </c>
      <c r="AI1228" s="130">
        <v>1228</v>
      </c>
    </row>
    <row r="1229" spans="34:35">
      <c r="AH1229" s="130">
        <f t="shared" ca="1" si="26"/>
        <v>0</v>
      </c>
      <c r="AI1229" s="130">
        <v>1229</v>
      </c>
    </row>
    <row r="1230" spans="34:35">
      <c r="AH1230" s="130">
        <f t="shared" ca="1" si="26"/>
        <v>0</v>
      </c>
      <c r="AI1230" s="130">
        <v>1230</v>
      </c>
    </row>
    <row r="1231" spans="34:35">
      <c r="AH1231" s="130">
        <f t="shared" ca="1" si="26"/>
        <v>0</v>
      </c>
      <c r="AI1231" s="130">
        <v>1231</v>
      </c>
    </row>
    <row r="1232" spans="34:35">
      <c r="AH1232" s="130">
        <f t="shared" ca="1" si="26"/>
        <v>0</v>
      </c>
      <c r="AI1232" s="130">
        <v>1232</v>
      </c>
    </row>
    <row r="1233" spans="34:35">
      <c r="AH1233" s="130">
        <f t="shared" ca="1" si="26"/>
        <v>0</v>
      </c>
      <c r="AI1233" s="130">
        <v>1233</v>
      </c>
    </row>
    <row r="1234" spans="34:35">
      <c r="AH1234" s="130">
        <f t="shared" ca="1" si="26"/>
        <v>0</v>
      </c>
      <c r="AI1234" s="130">
        <v>1234</v>
      </c>
    </row>
    <row r="1235" spans="34:35">
      <c r="AH1235" s="130">
        <f t="shared" ca="1" si="26"/>
        <v>0</v>
      </c>
      <c r="AI1235" s="130">
        <v>1235</v>
      </c>
    </row>
    <row r="1236" spans="34:35">
      <c r="AH1236" s="130">
        <f t="shared" ca="1" si="26"/>
        <v>0</v>
      </c>
      <c r="AI1236" s="130">
        <v>1236</v>
      </c>
    </row>
    <row r="1237" spans="34:35">
      <c r="AH1237" s="130">
        <f t="shared" ca="1" si="26"/>
        <v>0</v>
      </c>
      <c r="AI1237" s="130">
        <v>1237</v>
      </c>
    </row>
    <row r="1238" spans="34:35">
      <c r="AH1238" s="130">
        <f t="shared" ca="1" si="26"/>
        <v>0</v>
      </c>
      <c r="AI1238" s="130">
        <v>1238</v>
      </c>
    </row>
    <row r="1239" spans="34:35">
      <c r="AH1239" s="130">
        <f t="shared" ca="1" si="26"/>
        <v>0</v>
      </c>
      <c r="AI1239" s="130">
        <v>1239</v>
      </c>
    </row>
    <row r="1240" spans="34:35">
      <c r="AH1240" s="130">
        <f t="shared" ca="1" si="26"/>
        <v>0</v>
      </c>
      <c r="AI1240" s="130">
        <v>1240</v>
      </c>
    </row>
    <row r="1241" spans="34:35">
      <c r="AH1241" s="130">
        <f t="shared" ca="1" si="26"/>
        <v>0</v>
      </c>
      <c r="AI1241" s="130">
        <v>1241</v>
      </c>
    </row>
    <row r="1242" spans="34:35">
      <c r="AH1242" s="130">
        <f t="shared" ca="1" si="26"/>
        <v>0</v>
      </c>
      <c r="AI1242" s="130">
        <v>1242</v>
      </c>
    </row>
    <row r="1243" spans="34:35">
      <c r="AH1243" s="130">
        <f t="shared" ca="1" si="26"/>
        <v>0</v>
      </c>
      <c r="AI1243" s="130">
        <v>1243</v>
      </c>
    </row>
    <row r="1244" spans="34:35">
      <c r="AH1244" s="130">
        <f t="shared" ca="1" si="26"/>
        <v>0</v>
      </c>
      <c r="AI1244" s="130">
        <v>1244</v>
      </c>
    </row>
    <row r="1245" spans="34:35">
      <c r="AH1245" s="130">
        <f t="shared" ca="1" si="26"/>
        <v>0</v>
      </c>
      <c r="AI1245" s="130">
        <v>1245</v>
      </c>
    </row>
    <row r="1246" spans="34:35">
      <c r="AH1246" s="130">
        <f t="shared" ca="1" si="26"/>
        <v>0</v>
      </c>
      <c r="AI1246" s="130">
        <v>1246</v>
      </c>
    </row>
    <row r="1247" spans="34:35">
      <c r="AH1247" s="130">
        <f t="shared" ca="1" si="26"/>
        <v>0</v>
      </c>
      <c r="AI1247" s="130">
        <v>1247</v>
      </c>
    </row>
    <row r="1248" spans="34:35">
      <c r="AH1248" s="130">
        <f t="shared" ca="1" si="26"/>
        <v>0</v>
      </c>
      <c r="AI1248" s="130">
        <v>1248</v>
      </c>
    </row>
    <row r="1249" spans="34:35">
      <c r="AH1249" s="130">
        <f t="shared" ca="1" si="26"/>
        <v>0</v>
      </c>
      <c r="AI1249" s="130">
        <v>1249</v>
      </c>
    </row>
    <row r="1250" spans="34:35">
      <c r="AH1250" s="130">
        <f t="shared" ca="1" si="26"/>
        <v>0</v>
      </c>
      <c r="AI1250" s="130">
        <v>1250</v>
      </c>
    </row>
    <row r="1251" spans="34:35">
      <c r="AH1251" s="130">
        <f t="shared" ca="1" si="26"/>
        <v>0</v>
      </c>
      <c r="AI1251" s="130">
        <v>1251</v>
      </c>
    </row>
    <row r="1252" spans="34:35">
      <c r="AH1252" s="130">
        <f t="shared" ca="1" si="26"/>
        <v>0</v>
      </c>
      <c r="AI1252" s="130">
        <v>1252</v>
      </c>
    </row>
    <row r="1253" spans="34:35">
      <c r="AH1253" s="130">
        <f t="shared" ca="1" si="26"/>
        <v>0</v>
      </c>
      <c r="AI1253" s="130">
        <v>1253</v>
      </c>
    </row>
    <row r="1254" spans="34:35">
      <c r="AH1254" s="130">
        <f t="shared" ca="1" si="26"/>
        <v>0</v>
      </c>
      <c r="AI1254" s="130">
        <v>1254</v>
      </c>
    </row>
    <row r="1255" spans="34:35">
      <c r="AH1255" s="130">
        <f t="shared" ca="1" si="26"/>
        <v>0</v>
      </c>
      <c r="AI1255" s="130">
        <v>1255</v>
      </c>
    </row>
    <row r="1256" spans="34:35">
      <c r="AH1256" s="130">
        <f t="shared" ca="1" si="26"/>
        <v>0</v>
      </c>
      <c r="AI1256" s="130">
        <v>1256</v>
      </c>
    </row>
    <row r="1257" spans="34:35">
      <c r="AH1257" s="130">
        <f t="shared" ca="1" si="26"/>
        <v>0</v>
      </c>
      <c r="AI1257" s="130">
        <v>1257</v>
      </c>
    </row>
    <row r="1258" spans="34:35">
      <c r="AH1258" s="130">
        <f t="shared" ca="1" si="26"/>
        <v>0</v>
      </c>
      <c r="AI1258" s="130">
        <v>1258</v>
      </c>
    </row>
    <row r="1259" spans="34:35">
      <c r="AH1259" s="130">
        <f t="shared" ca="1" si="26"/>
        <v>0</v>
      </c>
      <c r="AI1259" s="130">
        <v>1259</v>
      </c>
    </row>
    <row r="1260" spans="34:35">
      <c r="AH1260" s="130">
        <f t="shared" ca="1" si="26"/>
        <v>0</v>
      </c>
      <c r="AI1260" s="130">
        <v>1260</v>
      </c>
    </row>
    <row r="1261" spans="34:35">
      <c r="AH1261" s="130">
        <f t="shared" ca="1" si="26"/>
        <v>0</v>
      </c>
      <c r="AI1261" s="130">
        <v>1261</v>
      </c>
    </row>
    <row r="1262" spans="34:35">
      <c r="AH1262" s="130">
        <f t="shared" ca="1" si="26"/>
        <v>0</v>
      </c>
      <c r="AI1262" s="130">
        <v>1262</v>
      </c>
    </row>
    <row r="1263" spans="34:35">
      <c r="AH1263" s="130">
        <f t="shared" ca="1" si="26"/>
        <v>0</v>
      </c>
      <c r="AI1263" s="130">
        <v>1263</v>
      </c>
    </row>
    <row r="1264" spans="34:35">
      <c r="AH1264" s="130">
        <f t="shared" ca="1" si="26"/>
        <v>0</v>
      </c>
      <c r="AI1264" s="130">
        <v>1264</v>
      </c>
    </row>
    <row r="1265" spans="34:35">
      <c r="AH1265" s="130">
        <f t="shared" ca="1" si="26"/>
        <v>0</v>
      </c>
      <c r="AI1265" s="130">
        <v>1265</v>
      </c>
    </row>
    <row r="1266" spans="34:35">
      <c r="AH1266" s="130">
        <f t="shared" ca="1" si="26"/>
        <v>0</v>
      </c>
      <c r="AI1266" s="130">
        <v>1266</v>
      </c>
    </row>
    <row r="1267" spans="34:35">
      <c r="AH1267" s="130">
        <f t="shared" ca="1" si="26"/>
        <v>0</v>
      </c>
      <c r="AI1267" s="130">
        <v>1267</v>
      </c>
    </row>
    <row r="1268" spans="34:35">
      <c r="AH1268" s="130">
        <f t="shared" ca="1" si="26"/>
        <v>0</v>
      </c>
      <c r="AI1268" s="130">
        <v>1268</v>
      </c>
    </row>
    <row r="1269" spans="34:35">
      <c r="AH1269" s="130">
        <f t="shared" ca="1" si="26"/>
        <v>0</v>
      </c>
      <c r="AI1269" s="130">
        <v>1269</v>
      </c>
    </row>
    <row r="1270" spans="34:35">
      <c r="AH1270" s="130">
        <f t="shared" ca="1" si="26"/>
        <v>0</v>
      </c>
      <c r="AI1270" s="130">
        <v>1270</v>
      </c>
    </row>
    <row r="1271" spans="34:35">
      <c r="AH1271" s="130">
        <f t="shared" ca="1" si="26"/>
        <v>0</v>
      </c>
      <c r="AI1271" s="130">
        <v>1271</v>
      </c>
    </row>
    <row r="1272" spans="34:35">
      <c r="AH1272" s="130">
        <f t="shared" ca="1" si="26"/>
        <v>0</v>
      </c>
      <c r="AI1272" s="130">
        <v>1272</v>
      </c>
    </row>
    <row r="1273" spans="34:35">
      <c r="AH1273" s="130">
        <f t="shared" ca="1" si="26"/>
        <v>0</v>
      </c>
      <c r="AI1273" s="130">
        <v>1273</v>
      </c>
    </row>
    <row r="1274" spans="34:35">
      <c r="AH1274" s="130">
        <f t="shared" ca="1" si="26"/>
        <v>0</v>
      </c>
      <c r="AI1274" s="130">
        <v>1274</v>
      </c>
    </row>
    <row r="1275" spans="34:35">
      <c r="AH1275" s="130">
        <f t="shared" ca="1" si="26"/>
        <v>0</v>
      </c>
      <c r="AI1275" s="130">
        <v>1275</v>
      </c>
    </row>
    <row r="1276" spans="34:35">
      <c r="AH1276" s="130">
        <f t="shared" ca="1" si="26"/>
        <v>0</v>
      </c>
      <c r="AI1276" s="130">
        <v>1276</v>
      </c>
    </row>
    <row r="1277" spans="34:35">
      <c r="AH1277" s="130">
        <f t="shared" ca="1" si="26"/>
        <v>0</v>
      </c>
      <c r="AI1277" s="130">
        <v>1277</v>
      </c>
    </row>
    <row r="1278" spans="34:35">
      <c r="AH1278" s="130">
        <f t="shared" ca="1" si="26"/>
        <v>0</v>
      </c>
      <c r="AI1278" s="130">
        <v>1278</v>
      </c>
    </row>
    <row r="1279" spans="34:35">
      <c r="AH1279" s="130">
        <f t="shared" ca="1" si="26"/>
        <v>0</v>
      </c>
      <c r="AI1279" s="130">
        <v>1279</v>
      </c>
    </row>
    <row r="1280" spans="34:35">
      <c r="AH1280" s="130">
        <f t="shared" ca="1" si="26"/>
        <v>0</v>
      </c>
      <c r="AI1280" s="130">
        <v>1280</v>
      </c>
    </row>
    <row r="1281" spans="34:35">
      <c r="AH1281" s="130">
        <f t="shared" ca="1" si="26"/>
        <v>0</v>
      </c>
      <c r="AI1281" s="130">
        <v>1281</v>
      </c>
    </row>
    <row r="1282" spans="34:35">
      <c r="AH1282" s="130">
        <f t="shared" ca="1" si="26"/>
        <v>0</v>
      </c>
      <c r="AI1282" s="130">
        <v>1282</v>
      </c>
    </row>
    <row r="1283" spans="34:35">
      <c r="AH1283" s="130">
        <f t="shared" ca="1" si="26"/>
        <v>0</v>
      </c>
      <c r="AI1283" s="130">
        <v>1283</v>
      </c>
    </row>
    <row r="1284" spans="34:35">
      <c r="AH1284" s="130">
        <f t="shared" ca="1" si="26"/>
        <v>0</v>
      </c>
      <c r="AI1284" s="130">
        <v>1284</v>
      </c>
    </row>
    <row r="1285" spans="34:35">
      <c r="AH1285" s="130">
        <f t="shared" ca="1" si="26"/>
        <v>0</v>
      </c>
      <c r="AI1285" s="130">
        <v>1285</v>
      </c>
    </row>
    <row r="1286" spans="34:35">
      <c r="AH1286" s="130">
        <f t="shared" ref="AH1286:AH1349" ca="1" si="27">INDIRECT("'"&amp;$AD$7&amp;"'!"&amp;"B"&amp;ROW(B1286))</f>
        <v>0</v>
      </c>
      <c r="AI1286" s="130">
        <v>1286</v>
      </c>
    </row>
    <row r="1287" spans="34:35">
      <c r="AH1287" s="130">
        <f t="shared" ca="1" si="27"/>
        <v>0</v>
      </c>
      <c r="AI1287" s="130">
        <v>1287</v>
      </c>
    </row>
    <row r="1288" spans="34:35">
      <c r="AH1288" s="130">
        <f t="shared" ca="1" si="27"/>
        <v>0</v>
      </c>
      <c r="AI1288" s="130">
        <v>1288</v>
      </c>
    </row>
    <row r="1289" spans="34:35">
      <c r="AH1289" s="130">
        <f t="shared" ca="1" si="27"/>
        <v>0</v>
      </c>
      <c r="AI1289" s="130">
        <v>1289</v>
      </c>
    </row>
    <row r="1290" spans="34:35">
      <c r="AH1290" s="130">
        <f t="shared" ca="1" si="27"/>
        <v>0</v>
      </c>
      <c r="AI1290" s="130">
        <v>1290</v>
      </c>
    </row>
    <row r="1291" spans="34:35">
      <c r="AH1291" s="130">
        <f t="shared" ca="1" si="27"/>
        <v>0</v>
      </c>
      <c r="AI1291" s="130">
        <v>1291</v>
      </c>
    </row>
    <row r="1292" spans="34:35">
      <c r="AH1292" s="130">
        <f t="shared" ca="1" si="27"/>
        <v>0</v>
      </c>
      <c r="AI1292" s="130">
        <v>1292</v>
      </c>
    </row>
    <row r="1293" spans="34:35">
      <c r="AH1293" s="130">
        <f t="shared" ca="1" si="27"/>
        <v>0</v>
      </c>
      <c r="AI1293" s="130">
        <v>1293</v>
      </c>
    </row>
    <row r="1294" spans="34:35">
      <c r="AH1294" s="130">
        <f t="shared" ca="1" si="27"/>
        <v>0</v>
      </c>
      <c r="AI1294" s="130">
        <v>1294</v>
      </c>
    </row>
    <row r="1295" spans="34:35">
      <c r="AH1295" s="130">
        <f t="shared" ca="1" si="27"/>
        <v>0</v>
      </c>
      <c r="AI1295" s="130">
        <v>1295</v>
      </c>
    </row>
    <row r="1296" spans="34:35">
      <c r="AH1296" s="130">
        <f t="shared" ca="1" si="27"/>
        <v>0</v>
      </c>
      <c r="AI1296" s="130">
        <v>1296</v>
      </c>
    </row>
    <row r="1297" spans="34:35">
      <c r="AH1297" s="130">
        <f t="shared" ca="1" si="27"/>
        <v>0</v>
      </c>
      <c r="AI1297" s="130">
        <v>1297</v>
      </c>
    </row>
    <row r="1298" spans="34:35">
      <c r="AH1298" s="130">
        <f t="shared" ca="1" si="27"/>
        <v>0</v>
      </c>
      <c r="AI1298" s="130">
        <v>1298</v>
      </c>
    </row>
    <row r="1299" spans="34:35">
      <c r="AH1299" s="130">
        <f t="shared" ca="1" si="27"/>
        <v>0</v>
      </c>
      <c r="AI1299" s="130">
        <v>1299</v>
      </c>
    </row>
    <row r="1300" spans="34:35">
      <c r="AH1300" s="130">
        <f t="shared" ca="1" si="27"/>
        <v>0</v>
      </c>
      <c r="AI1300" s="130">
        <v>1300</v>
      </c>
    </row>
    <row r="1301" spans="34:35">
      <c r="AH1301" s="130">
        <f t="shared" ca="1" si="27"/>
        <v>0</v>
      </c>
      <c r="AI1301" s="130">
        <v>1301</v>
      </c>
    </row>
    <row r="1302" spans="34:35">
      <c r="AH1302" s="130">
        <f t="shared" ca="1" si="27"/>
        <v>0</v>
      </c>
      <c r="AI1302" s="130">
        <v>1302</v>
      </c>
    </row>
    <row r="1303" spans="34:35">
      <c r="AH1303" s="130">
        <f t="shared" ca="1" si="27"/>
        <v>0</v>
      </c>
      <c r="AI1303" s="130">
        <v>1303</v>
      </c>
    </row>
    <row r="1304" spans="34:35">
      <c r="AH1304" s="130">
        <f t="shared" ca="1" si="27"/>
        <v>0</v>
      </c>
      <c r="AI1304" s="130">
        <v>1304</v>
      </c>
    </row>
    <row r="1305" spans="34:35">
      <c r="AH1305" s="130">
        <f t="shared" ca="1" si="27"/>
        <v>0</v>
      </c>
      <c r="AI1305" s="130">
        <v>1305</v>
      </c>
    </row>
    <row r="1306" spans="34:35">
      <c r="AH1306" s="130">
        <f t="shared" ca="1" si="27"/>
        <v>0</v>
      </c>
      <c r="AI1306" s="130">
        <v>1306</v>
      </c>
    </row>
    <row r="1307" spans="34:35">
      <c r="AH1307" s="130">
        <f t="shared" ca="1" si="27"/>
        <v>0</v>
      </c>
      <c r="AI1307" s="130">
        <v>1307</v>
      </c>
    </row>
    <row r="1308" spans="34:35">
      <c r="AH1308" s="130">
        <f t="shared" ca="1" si="27"/>
        <v>0</v>
      </c>
      <c r="AI1308" s="130">
        <v>1308</v>
      </c>
    </row>
    <row r="1309" spans="34:35">
      <c r="AH1309" s="130">
        <f t="shared" ca="1" si="27"/>
        <v>0</v>
      </c>
      <c r="AI1309" s="130">
        <v>1309</v>
      </c>
    </row>
    <row r="1310" spans="34:35">
      <c r="AH1310" s="130">
        <f t="shared" ca="1" si="27"/>
        <v>0</v>
      </c>
      <c r="AI1310" s="130">
        <v>1310</v>
      </c>
    </row>
    <row r="1311" spans="34:35">
      <c r="AH1311" s="130">
        <f t="shared" ca="1" si="27"/>
        <v>0</v>
      </c>
      <c r="AI1311" s="130">
        <v>1311</v>
      </c>
    </row>
    <row r="1312" spans="34:35">
      <c r="AH1312" s="130">
        <f t="shared" ca="1" si="27"/>
        <v>0</v>
      </c>
      <c r="AI1312" s="130">
        <v>1312</v>
      </c>
    </row>
    <row r="1313" spans="34:35">
      <c r="AH1313" s="130">
        <f t="shared" ca="1" si="27"/>
        <v>0</v>
      </c>
      <c r="AI1313" s="130">
        <v>1313</v>
      </c>
    </row>
    <row r="1314" spans="34:35">
      <c r="AH1314" s="130">
        <f t="shared" ca="1" si="27"/>
        <v>0</v>
      </c>
      <c r="AI1314" s="130">
        <v>1314</v>
      </c>
    </row>
    <row r="1315" spans="34:35">
      <c r="AH1315" s="130">
        <f t="shared" ca="1" si="27"/>
        <v>0</v>
      </c>
      <c r="AI1315" s="130">
        <v>1315</v>
      </c>
    </row>
    <row r="1316" spans="34:35">
      <c r="AH1316" s="130">
        <f t="shared" ca="1" si="27"/>
        <v>0</v>
      </c>
      <c r="AI1316" s="130">
        <v>1316</v>
      </c>
    </row>
    <row r="1317" spans="34:35">
      <c r="AH1317" s="130">
        <f t="shared" ca="1" si="27"/>
        <v>0</v>
      </c>
      <c r="AI1317" s="130">
        <v>1317</v>
      </c>
    </row>
    <row r="1318" spans="34:35">
      <c r="AH1318" s="130">
        <f t="shared" ca="1" si="27"/>
        <v>0</v>
      </c>
      <c r="AI1318" s="130">
        <v>1318</v>
      </c>
    </row>
    <row r="1319" spans="34:35">
      <c r="AH1319" s="130">
        <f t="shared" ca="1" si="27"/>
        <v>0</v>
      </c>
      <c r="AI1319" s="130">
        <v>1319</v>
      </c>
    </row>
    <row r="1320" spans="34:35">
      <c r="AH1320" s="130">
        <f t="shared" ca="1" si="27"/>
        <v>0</v>
      </c>
      <c r="AI1320" s="130">
        <v>1320</v>
      </c>
    </row>
    <row r="1321" spans="34:35">
      <c r="AH1321" s="130">
        <f t="shared" ca="1" si="27"/>
        <v>0</v>
      </c>
      <c r="AI1321" s="130">
        <v>1321</v>
      </c>
    </row>
    <row r="1322" spans="34:35">
      <c r="AH1322" s="130">
        <f t="shared" ca="1" si="27"/>
        <v>0</v>
      </c>
      <c r="AI1322" s="130">
        <v>1322</v>
      </c>
    </row>
    <row r="1323" spans="34:35">
      <c r="AH1323" s="130">
        <f t="shared" ca="1" si="27"/>
        <v>0</v>
      </c>
      <c r="AI1323" s="130">
        <v>1323</v>
      </c>
    </row>
    <row r="1324" spans="34:35">
      <c r="AH1324" s="130">
        <f t="shared" ca="1" si="27"/>
        <v>0</v>
      </c>
      <c r="AI1324" s="130">
        <v>1324</v>
      </c>
    </row>
    <row r="1325" spans="34:35">
      <c r="AH1325" s="130">
        <f t="shared" ca="1" si="27"/>
        <v>0</v>
      </c>
      <c r="AI1325" s="130">
        <v>1325</v>
      </c>
    </row>
    <row r="1326" spans="34:35">
      <c r="AH1326" s="130">
        <f t="shared" ca="1" si="27"/>
        <v>0</v>
      </c>
      <c r="AI1326" s="130">
        <v>1326</v>
      </c>
    </row>
    <row r="1327" spans="34:35">
      <c r="AH1327" s="130">
        <f t="shared" ca="1" si="27"/>
        <v>0</v>
      </c>
      <c r="AI1327" s="130">
        <v>1327</v>
      </c>
    </row>
    <row r="1328" spans="34:35">
      <c r="AH1328" s="130">
        <f t="shared" ca="1" si="27"/>
        <v>0</v>
      </c>
      <c r="AI1328" s="130">
        <v>1328</v>
      </c>
    </row>
    <row r="1329" spans="34:35">
      <c r="AH1329" s="130">
        <f t="shared" ca="1" si="27"/>
        <v>0</v>
      </c>
      <c r="AI1329" s="130">
        <v>1329</v>
      </c>
    </row>
    <row r="1330" spans="34:35">
      <c r="AH1330" s="130">
        <f t="shared" ca="1" si="27"/>
        <v>0</v>
      </c>
      <c r="AI1330" s="130">
        <v>1330</v>
      </c>
    </row>
    <row r="1331" spans="34:35">
      <c r="AH1331" s="130">
        <f t="shared" ca="1" si="27"/>
        <v>0</v>
      </c>
      <c r="AI1331" s="130">
        <v>1331</v>
      </c>
    </row>
    <row r="1332" spans="34:35">
      <c r="AH1332" s="130">
        <f t="shared" ca="1" si="27"/>
        <v>0</v>
      </c>
      <c r="AI1332" s="130">
        <v>1332</v>
      </c>
    </row>
    <row r="1333" spans="34:35">
      <c r="AH1333" s="130">
        <f t="shared" ca="1" si="27"/>
        <v>0</v>
      </c>
      <c r="AI1333" s="130">
        <v>1333</v>
      </c>
    </row>
    <row r="1334" spans="34:35">
      <c r="AH1334" s="130">
        <f t="shared" ca="1" si="27"/>
        <v>0</v>
      </c>
      <c r="AI1334" s="130">
        <v>1334</v>
      </c>
    </row>
    <row r="1335" spans="34:35">
      <c r="AH1335" s="130">
        <f t="shared" ca="1" si="27"/>
        <v>0</v>
      </c>
      <c r="AI1335" s="130">
        <v>1335</v>
      </c>
    </row>
    <row r="1336" spans="34:35">
      <c r="AH1336" s="130">
        <f t="shared" ca="1" si="27"/>
        <v>0</v>
      </c>
      <c r="AI1336" s="130">
        <v>1336</v>
      </c>
    </row>
    <row r="1337" spans="34:35">
      <c r="AH1337" s="130">
        <f t="shared" ca="1" si="27"/>
        <v>0</v>
      </c>
      <c r="AI1337" s="130">
        <v>1337</v>
      </c>
    </row>
    <row r="1338" spans="34:35">
      <c r="AH1338" s="130">
        <f t="shared" ca="1" si="27"/>
        <v>0</v>
      </c>
      <c r="AI1338" s="130">
        <v>1338</v>
      </c>
    </row>
    <row r="1339" spans="34:35">
      <c r="AH1339" s="130">
        <f t="shared" ca="1" si="27"/>
        <v>0</v>
      </c>
      <c r="AI1339" s="130">
        <v>1339</v>
      </c>
    </row>
    <row r="1340" spans="34:35">
      <c r="AH1340" s="130">
        <f t="shared" ca="1" si="27"/>
        <v>0</v>
      </c>
      <c r="AI1340" s="130">
        <v>1340</v>
      </c>
    </row>
    <row r="1341" spans="34:35">
      <c r="AH1341" s="130">
        <f t="shared" ca="1" si="27"/>
        <v>0</v>
      </c>
      <c r="AI1341" s="130">
        <v>1341</v>
      </c>
    </row>
    <row r="1342" spans="34:35">
      <c r="AH1342" s="130">
        <f t="shared" ca="1" si="27"/>
        <v>0</v>
      </c>
      <c r="AI1342" s="130">
        <v>1342</v>
      </c>
    </row>
    <row r="1343" spans="34:35">
      <c r="AH1343" s="130">
        <f t="shared" ca="1" si="27"/>
        <v>0</v>
      </c>
      <c r="AI1343" s="130">
        <v>1343</v>
      </c>
    </row>
    <row r="1344" spans="34:35">
      <c r="AH1344" s="130">
        <f t="shared" ca="1" si="27"/>
        <v>0</v>
      </c>
      <c r="AI1344" s="130">
        <v>1344</v>
      </c>
    </row>
    <row r="1345" spans="34:35">
      <c r="AH1345" s="130">
        <f t="shared" ca="1" si="27"/>
        <v>0</v>
      </c>
      <c r="AI1345" s="130">
        <v>1345</v>
      </c>
    </row>
    <row r="1346" spans="34:35">
      <c r="AH1346" s="130">
        <f t="shared" ca="1" si="27"/>
        <v>0</v>
      </c>
      <c r="AI1346" s="130">
        <v>1346</v>
      </c>
    </row>
    <row r="1347" spans="34:35">
      <c r="AH1347" s="130">
        <f t="shared" ca="1" si="27"/>
        <v>0</v>
      </c>
      <c r="AI1347" s="130">
        <v>1347</v>
      </c>
    </row>
    <row r="1348" spans="34:35">
      <c r="AH1348" s="130">
        <f t="shared" ca="1" si="27"/>
        <v>0</v>
      </c>
      <c r="AI1348" s="130">
        <v>1348</v>
      </c>
    </row>
    <row r="1349" spans="34:35">
      <c r="AH1349" s="130">
        <f t="shared" ca="1" si="27"/>
        <v>0</v>
      </c>
      <c r="AI1349" s="130">
        <v>1349</v>
      </c>
    </row>
    <row r="1350" spans="34:35">
      <c r="AH1350" s="130">
        <f t="shared" ref="AH1350:AH1413" ca="1" si="28">INDIRECT("'"&amp;$AD$7&amp;"'!"&amp;"B"&amp;ROW(B1350))</f>
        <v>0</v>
      </c>
      <c r="AI1350" s="130">
        <v>1350</v>
      </c>
    </row>
    <row r="1351" spans="34:35">
      <c r="AH1351" s="130">
        <f t="shared" ca="1" si="28"/>
        <v>0</v>
      </c>
      <c r="AI1351" s="130">
        <v>1351</v>
      </c>
    </row>
    <row r="1352" spans="34:35">
      <c r="AH1352" s="130">
        <f t="shared" ca="1" si="28"/>
        <v>0</v>
      </c>
      <c r="AI1352" s="130">
        <v>1352</v>
      </c>
    </row>
    <row r="1353" spans="34:35">
      <c r="AH1353" s="130">
        <f t="shared" ca="1" si="28"/>
        <v>0</v>
      </c>
      <c r="AI1353" s="130">
        <v>1353</v>
      </c>
    </row>
    <row r="1354" spans="34:35">
      <c r="AH1354" s="130">
        <f t="shared" ca="1" si="28"/>
        <v>0</v>
      </c>
      <c r="AI1354" s="130">
        <v>1354</v>
      </c>
    </row>
    <row r="1355" spans="34:35">
      <c r="AH1355" s="130">
        <f t="shared" ca="1" si="28"/>
        <v>0</v>
      </c>
      <c r="AI1355" s="130">
        <v>1355</v>
      </c>
    </row>
    <row r="1356" spans="34:35">
      <c r="AH1356" s="130">
        <f t="shared" ca="1" si="28"/>
        <v>0</v>
      </c>
      <c r="AI1356" s="130">
        <v>1356</v>
      </c>
    </row>
    <row r="1357" spans="34:35">
      <c r="AH1357" s="130">
        <f t="shared" ca="1" si="28"/>
        <v>0</v>
      </c>
      <c r="AI1357" s="130">
        <v>1357</v>
      </c>
    </row>
    <row r="1358" spans="34:35">
      <c r="AH1358" s="130">
        <f t="shared" ca="1" si="28"/>
        <v>0</v>
      </c>
      <c r="AI1358" s="130">
        <v>1358</v>
      </c>
    </row>
    <row r="1359" spans="34:35">
      <c r="AH1359" s="130">
        <f t="shared" ca="1" si="28"/>
        <v>0</v>
      </c>
      <c r="AI1359" s="130">
        <v>1359</v>
      </c>
    </row>
    <row r="1360" spans="34:35">
      <c r="AH1360" s="130">
        <f t="shared" ca="1" si="28"/>
        <v>0</v>
      </c>
      <c r="AI1360" s="130">
        <v>1360</v>
      </c>
    </row>
    <row r="1361" spans="34:35">
      <c r="AH1361" s="130">
        <f t="shared" ca="1" si="28"/>
        <v>0</v>
      </c>
      <c r="AI1361" s="130">
        <v>1361</v>
      </c>
    </row>
    <row r="1362" spans="34:35">
      <c r="AH1362" s="130">
        <f t="shared" ca="1" si="28"/>
        <v>0</v>
      </c>
      <c r="AI1362" s="130">
        <v>1362</v>
      </c>
    </row>
    <row r="1363" spans="34:35">
      <c r="AH1363" s="130">
        <f t="shared" ca="1" si="28"/>
        <v>0</v>
      </c>
      <c r="AI1363" s="130">
        <v>1363</v>
      </c>
    </row>
    <row r="1364" spans="34:35">
      <c r="AH1364" s="130">
        <f t="shared" ca="1" si="28"/>
        <v>0</v>
      </c>
      <c r="AI1364" s="130">
        <v>1364</v>
      </c>
    </row>
    <row r="1365" spans="34:35">
      <c r="AH1365" s="130">
        <f t="shared" ca="1" si="28"/>
        <v>0</v>
      </c>
      <c r="AI1365" s="130">
        <v>1365</v>
      </c>
    </row>
    <row r="1366" spans="34:35">
      <c r="AH1366" s="130">
        <f t="shared" ca="1" si="28"/>
        <v>0</v>
      </c>
      <c r="AI1366" s="130">
        <v>1366</v>
      </c>
    </row>
    <row r="1367" spans="34:35">
      <c r="AH1367" s="130">
        <f t="shared" ca="1" si="28"/>
        <v>0</v>
      </c>
      <c r="AI1367" s="130">
        <v>1367</v>
      </c>
    </row>
    <row r="1368" spans="34:35">
      <c r="AH1368" s="130">
        <f t="shared" ca="1" si="28"/>
        <v>0</v>
      </c>
      <c r="AI1368" s="130">
        <v>1368</v>
      </c>
    </row>
    <row r="1369" spans="34:35">
      <c r="AH1369" s="130">
        <f t="shared" ca="1" si="28"/>
        <v>0</v>
      </c>
      <c r="AI1369" s="130">
        <v>1369</v>
      </c>
    </row>
    <row r="1370" spans="34:35">
      <c r="AH1370" s="130">
        <f t="shared" ca="1" si="28"/>
        <v>0</v>
      </c>
      <c r="AI1370" s="130">
        <v>1370</v>
      </c>
    </row>
    <row r="1371" spans="34:35">
      <c r="AH1371" s="130">
        <f t="shared" ca="1" si="28"/>
        <v>0</v>
      </c>
      <c r="AI1371" s="130">
        <v>1371</v>
      </c>
    </row>
    <row r="1372" spans="34:35">
      <c r="AH1372" s="130">
        <f t="shared" ca="1" si="28"/>
        <v>0</v>
      </c>
      <c r="AI1372" s="130">
        <v>1372</v>
      </c>
    </row>
    <row r="1373" spans="34:35">
      <c r="AH1373" s="130">
        <f t="shared" ca="1" si="28"/>
        <v>0</v>
      </c>
      <c r="AI1373" s="130">
        <v>1373</v>
      </c>
    </row>
    <row r="1374" spans="34:35">
      <c r="AH1374" s="130">
        <f t="shared" ca="1" si="28"/>
        <v>0</v>
      </c>
      <c r="AI1374" s="130">
        <v>1374</v>
      </c>
    </row>
    <row r="1375" spans="34:35">
      <c r="AH1375" s="130">
        <f t="shared" ca="1" si="28"/>
        <v>0</v>
      </c>
      <c r="AI1375" s="130">
        <v>1375</v>
      </c>
    </row>
    <row r="1376" spans="34:35">
      <c r="AH1376" s="130">
        <f t="shared" ca="1" si="28"/>
        <v>0</v>
      </c>
      <c r="AI1376" s="130">
        <v>1376</v>
      </c>
    </row>
    <row r="1377" spans="34:35">
      <c r="AH1377" s="130">
        <f t="shared" ca="1" si="28"/>
        <v>0</v>
      </c>
      <c r="AI1377" s="130">
        <v>1377</v>
      </c>
    </row>
    <row r="1378" spans="34:35">
      <c r="AH1378" s="130">
        <f t="shared" ca="1" si="28"/>
        <v>0</v>
      </c>
      <c r="AI1378" s="130">
        <v>1378</v>
      </c>
    </row>
    <row r="1379" spans="34:35">
      <c r="AH1379" s="130">
        <f t="shared" ca="1" si="28"/>
        <v>0</v>
      </c>
      <c r="AI1379" s="130">
        <v>1379</v>
      </c>
    </row>
    <row r="1380" spans="34:35">
      <c r="AH1380" s="130">
        <f t="shared" ca="1" si="28"/>
        <v>0</v>
      </c>
      <c r="AI1380" s="130">
        <v>1380</v>
      </c>
    </row>
    <row r="1381" spans="34:35">
      <c r="AH1381" s="130">
        <f t="shared" ca="1" si="28"/>
        <v>0</v>
      </c>
      <c r="AI1381" s="130">
        <v>1381</v>
      </c>
    </row>
    <row r="1382" spans="34:35">
      <c r="AH1382" s="130">
        <f t="shared" ca="1" si="28"/>
        <v>0</v>
      </c>
      <c r="AI1382" s="130">
        <v>1382</v>
      </c>
    </row>
    <row r="1383" spans="34:35">
      <c r="AH1383" s="130">
        <f t="shared" ca="1" si="28"/>
        <v>0</v>
      </c>
      <c r="AI1383" s="130">
        <v>1383</v>
      </c>
    </row>
    <row r="1384" spans="34:35">
      <c r="AH1384" s="130">
        <f t="shared" ca="1" si="28"/>
        <v>0</v>
      </c>
      <c r="AI1384" s="130">
        <v>1384</v>
      </c>
    </row>
    <row r="1385" spans="34:35">
      <c r="AH1385" s="130">
        <f t="shared" ca="1" si="28"/>
        <v>0</v>
      </c>
      <c r="AI1385" s="130">
        <v>1385</v>
      </c>
    </row>
    <row r="1386" spans="34:35">
      <c r="AH1386" s="130">
        <f t="shared" ca="1" si="28"/>
        <v>0</v>
      </c>
      <c r="AI1386" s="130">
        <v>1386</v>
      </c>
    </row>
    <row r="1387" spans="34:35">
      <c r="AH1387" s="130">
        <f t="shared" ca="1" si="28"/>
        <v>0</v>
      </c>
      <c r="AI1387" s="130">
        <v>1387</v>
      </c>
    </row>
    <row r="1388" spans="34:35">
      <c r="AH1388" s="130">
        <f t="shared" ca="1" si="28"/>
        <v>0</v>
      </c>
      <c r="AI1388" s="130">
        <v>1388</v>
      </c>
    </row>
    <row r="1389" spans="34:35">
      <c r="AH1389" s="130">
        <f t="shared" ca="1" si="28"/>
        <v>0</v>
      </c>
      <c r="AI1389" s="130">
        <v>1389</v>
      </c>
    </row>
    <row r="1390" spans="34:35">
      <c r="AH1390" s="130">
        <f t="shared" ca="1" si="28"/>
        <v>0</v>
      </c>
      <c r="AI1390" s="130">
        <v>1390</v>
      </c>
    </row>
    <row r="1391" spans="34:35">
      <c r="AH1391" s="130">
        <f t="shared" ca="1" si="28"/>
        <v>0</v>
      </c>
      <c r="AI1391" s="130">
        <v>1391</v>
      </c>
    </row>
    <row r="1392" spans="34:35">
      <c r="AH1392" s="130">
        <f t="shared" ca="1" si="28"/>
        <v>0</v>
      </c>
      <c r="AI1392" s="130">
        <v>1392</v>
      </c>
    </row>
    <row r="1393" spans="34:35">
      <c r="AH1393" s="130">
        <f t="shared" ca="1" si="28"/>
        <v>0</v>
      </c>
      <c r="AI1393" s="130">
        <v>1393</v>
      </c>
    </row>
    <row r="1394" spans="34:35">
      <c r="AH1394" s="130">
        <f t="shared" ca="1" si="28"/>
        <v>0</v>
      </c>
      <c r="AI1394" s="130">
        <v>1394</v>
      </c>
    </row>
    <row r="1395" spans="34:35">
      <c r="AH1395" s="130">
        <f t="shared" ca="1" si="28"/>
        <v>0</v>
      </c>
      <c r="AI1395" s="130">
        <v>1395</v>
      </c>
    </row>
    <row r="1396" spans="34:35">
      <c r="AH1396" s="130">
        <f t="shared" ca="1" si="28"/>
        <v>0</v>
      </c>
      <c r="AI1396" s="130">
        <v>1396</v>
      </c>
    </row>
    <row r="1397" spans="34:35">
      <c r="AH1397" s="130">
        <f t="shared" ca="1" si="28"/>
        <v>0</v>
      </c>
      <c r="AI1397" s="130">
        <v>1397</v>
      </c>
    </row>
    <row r="1398" spans="34:35">
      <c r="AH1398" s="130">
        <f t="shared" ca="1" si="28"/>
        <v>0</v>
      </c>
      <c r="AI1398" s="130">
        <v>1398</v>
      </c>
    </row>
    <row r="1399" spans="34:35">
      <c r="AH1399" s="130">
        <f t="shared" ca="1" si="28"/>
        <v>0</v>
      </c>
      <c r="AI1399" s="130">
        <v>1399</v>
      </c>
    </row>
    <row r="1400" spans="34:35">
      <c r="AH1400" s="130">
        <f t="shared" ca="1" si="28"/>
        <v>0</v>
      </c>
      <c r="AI1400" s="130">
        <v>1400</v>
      </c>
    </row>
    <row r="1401" spans="34:35">
      <c r="AH1401" s="130">
        <f t="shared" ca="1" si="28"/>
        <v>0</v>
      </c>
      <c r="AI1401" s="130">
        <v>1401</v>
      </c>
    </row>
    <row r="1402" spans="34:35">
      <c r="AH1402" s="130">
        <f t="shared" ca="1" si="28"/>
        <v>0</v>
      </c>
      <c r="AI1402" s="130">
        <v>1402</v>
      </c>
    </row>
    <row r="1403" spans="34:35">
      <c r="AH1403" s="130">
        <f t="shared" ca="1" si="28"/>
        <v>0</v>
      </c>
      <c r="AI1403" s="130">
        <v>1403</v>
      </c>
    </row>
    <row r="1404" spans="34:35">
      <c r="AH1404" s="130">
        <f t="shared" ca="1" si="28"/>
        <v>0</v>
      </c>
      <c r="AI1404" s="130">
        <v>1404</v>
      </c>
    </row>
    <row r="1405" spans="34:35">
      <c r="AH1405" s="130">
        <f t="shared" ca="1" si="28"/>
        <v>0</v>
      </c>
      <c r="AI1405" s="130">
        <v>1405</v>
      </c>
    </row>
    <row r="1406" spans="34:35">
      <c r="AH1406" s="130">
        <f t="shared" ca="1" si="28"/>
        <v>0</v>
      </c>
      <c r="AI1406" s="130">
        <v>1406</v>
      </c>
    </row>
    <row r="1407" spans="34:35">
      <c r="AH1407" s="130">
        <f t="shared" ca="1" si="28"/>
        <v>0</v>
      </c>
      <c r="AI1407" s="130">
        <v>1407</v>
      </c>
    </row>
    <row r="1408" spans="34:35">
      <c r="AH1408" s="130">
        <f t="shared" ca="1" si="28"/>
        <v>0</v>
      </c>
      <c r="AI1408" s="130">
        <v>1408</v>
      </c>
    </row>
    <row r="1409" spans="34:35">
      <c r="AH1409" s="130">
        <f t="shared" ca="1" si="28"/>
        <v>0</v>
      </c>
      <c r="AI1409" s="130">
        <v>1409</v>
      </c>
    </row>
    <row r="1410" spans="34:35">
      <c r="AH1410" s="130">
        <f t="shared" ca="1" si="28"/>
        <v>0</v>
      </c>
      <c r="AI1410" s="130">
        <v>1410</v>
      </c>
    </row>
    <row r="1411" spans="34:35">
      <c r="AH1411" s="130">
        <f t="shared" ca="1" si="28"/>
        <v>0</v>
      </c>
      <c r="AI1411" s="130">
        <v>1411</v>
      </c>
    </row>
    <row r="1412" spans="34:35">
      <c r="AH1412" s="130">
        <f t="shared" ca="1" si="28"/>
        <v>0</v>
      </c>
      <c r="AI1412" s="130">
        <v>1412</v>
      </c>
    </row>
    <row r="1413" spans="34:35">
      <c r="AH1413" s="130">
        <f t="shared" ca="1" si="28"/>
        <v>0</v>
      </c>
      <c r="AI1413" s="130">
        <v>1413</v>
      </c>
    </row>
    <row r="1414" spans="34:35">
      <c r="AH1414" s="130">
        <f t="shared" ref="AH1414:AH1477" ca="1" si="29">INDIRECT("'"&amp;$AD$7&amp;"'!"&amp;"B"&amp;ROW(B1414))</f>
        <v>0</v>
      </c>
      <c r="AI1414" s="130">
        <v>1414</v>
      </c>
    </row>
    <row r="1415" spans="34:35">
      <c r="AH1415" s="130">
        <f t="shared" ca="1" si="29"/>
        <v>0</v>
      </c>
      <c r="AI1415" s="130">
        <v>1415</v>
      </c>
    </row>
    <row r="1416" spans="34:35">
      <c r="AH1416" s="130">
        <f t="shared" ca="1" si="29"/>
        <v>0</v>
      </c>
      <c r="AI1416" s="130">
        <v>1416</v>
      </c>
    </row>
    <row r="1417" spans="34:35">
      <c r="AH1417" s="130">
        <f t="shared" ca="1" si="29"/>
        <v>0</v>
      </c>
      <c r="AI1417" s="130">
        <v>1417</v>
      </c>
    </row>
    <row r="1418" spans="34:35">
      <c r="AH1418" s="130">
        <f t="shared" ca="1" si="29"/>
        <v>0</v>
      </c>
      <c r="AI1418" s="130">
        <v>1418</v>
      </c>
    </row>
    <row r="1419" spans="34:35">
      <c r="AH1419" s="130">
        <f t="shared" ca="1" si="29"/>
        <v>0</v>
      </c>
      <c r="AI1419" s="130">
        <v>1419</v>
      </c>
    </row>
    <row r="1420" spans="34:35">
      <c r="AH1420" s="130">
        <f t="shared" ca="1" si="29"/>
        <v>0</v>
      </c>
      <c r="AI1420" s="130">
        <v>1420</v>
      </c>
    </row>
    <row r="1421" spans="34:35">
      <c r="AH1421" s="130">
        <f t="shared" ca="1" si="29"/>
        <v>0</v>
      </c>
      <c r="AI1421" s="130">
        <v>1421</v>
      </c>
    </row>
    <row r="1422" spans="34:35">
      <c r="AH1422" s="130">
        <f t="shared" ca="1" si="29"/>
        <v>0</v>
      </c>
      <c r="AI1422" s="130">
        <v>1422</v>
      </c>
    </row>
    <row r="1423" spans="34:35">
      <c r="AH1423" s="130">
        <f t="shared" ca="1" si="29"/>
        <v>0</v>
      </c>
      <c r="AI1423" s="130">
        <v>1423</v>
      </c>
    </row>
    <row r="1424" spans="34:35">
      <c r="AH1424" s="130">
        <f t="shared" ca="1" si="29"/>
        <v>0</v>
      </c>
      <c r="AI1424" s="130">
        <v>1424</v>
      </c>
    </row>
    <row r="1425" spans="34:35">
      <c r="AH1425" s="130">
        <f t="shared" ca="1" si="29"/>
        <v>0</v>
      </c>
      <c r="AI1425" s="130">
        <v>1425</v>
      </c>
    </row>
    <row r="1426" spans="34:35">
      <c r="AH1426" s="130">
        <f t="shared" ca="1" si="29"/>
        <v>0</v>
      </c>
      <c r="AI1426" s="130">
        <v>1426</v>
      </c>
    </row>
    <row r="1427" spans="34:35">
      <c r="AH1427" s="130">
        <f t="shared" ca="1" si="29"/>
        <v>0</v>
      </c>
      <c r="AI1427" s="130">
        <v>1427</v>
      </c>
    </row>
    <row r="1428" spans="34:35">
      <c r="AH1428" s="130">
        <f t="shared" ca="1" si="29"/>
        <v>0</v>
      </c>
      <c r="AI1428" s="130">
        <v>1428</v>
      </c>
    </row>
    <row r="1429" spans="34:35">
      <c r="AH1429" s="130">
        <f t="shared" ca="1" si="29"/>
        <v>0</v>
      </c>
      <c r="AI1429" s="130">
        <v>1429</v>
      </c>
    </row>
    <row r="1430" spans="34:35">
      <c r="AH1430" s="130">
        <f t="shared" ca="1" si="29"/>
        <v>0</v>
      </c>
      <c r="AI1430" s="130">
        <v>1430</v>
      </c>
    </row>
    <row r="1431" spans="34:35">
      <c r="AH1431" s="130">
        <f t="shared" ca="1" si="29"/>
        <v>0</v>
      </c>
      <c r="AI1431" s="130">
        <v>1431</v>
      </c>
    </row>
    <row r="1432" spans="34:35">
      <c r="AH1432" s="130">
        <f t="shared" ca="1" si="29"/>
        <v>0</v>
      </c>
      <c r="AI1432" s="130">
        <v>1432</v>
      </c>
    </row>
    <row r="1433" spans="34:35">
      <c r="AH1433" s="130">
        <f t="shared" ca="1" si="29"/>
        <v>0</v>
      </c>
      <c r="AI1433" s="130">
        <v>1433</v>
      </c>
    </row>
    <row r="1434" spans="34:35">
      <c r="AH1434" s="130">
        <f t="shared" ca="1" si="29"/>
        <v>0</v>
      </c>
      <c r="AI1434" s="130">
        <v>1434</v>
      </c>
    </row>
    <row r="1435" spans="34:35">
      <c r="AH1435" s="130">
        <f t="shared" ca="1" si="29"/>
        <v>0</v>
      </c>
      <c r="AI1435" s="130">
        <v>1435</v>
      </c>
    </row>
    <row r="1436" spans="34:35">
      <c r="AH1436" s="130">
        <f t="shared" ca="1" si="29"/>
        <v>0</v>
      </c>
      <c r="AI1436" s="130">
        <v>1436</v>
      </c>
    </row>
    <row r="1437" spans="34:35">
      <c r="AH1437" s="130">
        <f t="shared" ca="1" si="29"/>
        <v>0</v>
      </c>
      <c r="AI1437" s="130">
        <v>1437</v>
      </c>
    </row>
    <row r="1438" spans="34:35">
      <c r="AH1438" s="130">
        <f t="shared" ca="1" si="29"/>
        <v>0</v>
      </c>
      <c r="AI1438" s="130">
        <v>1438</v>
      </c>
    </row>
    <row r="1439" spans="34:35">
      <c r="AH1439" s="130">
        <f t="shared" ca="1" si="29"/>
        <v>0</v>
      </c>
      <c r="AI1439" s="130">
        <v>1439</v>
      </c>
    </row>
    <row r="1440" spans="34:35">
      <c r="AH1440" s="130">
        <f t="shared" ca="1" si="29"/>
        <v>0</v>
      </c>
      <c r="AI1440" s="130">
        <v>1440</v>
      </c>
    </row>
    <row r="1441" spans="34:35">
      <c r="AH1441" s="130">
        <f t="shared" ca="1" si="29"/>
        <v>0</v>
      </c>
      <c r="AI1441" s="130">
        <v>1441</v>
      </c>
    </row>
    <row r="1442" spans="34:35">
      <c r="AH1442" s="130">
        <f t="shared" ca="1" si="29"/>
        <v>0</v>
      </c>
      <c r="AI1442" s="130">
        <v>1442</v>
      </c>
    </row>
    <row r="1443" spans="34:35">
      <c r="AH1443" s="130">
        <f t="shared" ca="1" si="29"/>
        <v>0</v>
      </c>
      <c r="AI1443" s="130">
        <v>1443</v>
      </c>
    </row>
    <row r="1444" spans="34:35">
      <c r="AH1444" s="130">
        <f t="shared" ca="1" si="29"/>
        <v>0</v>
      </c>
      <c r="AI1444" s="130">
        <v>1444</v>
      </c>
    </row>
    <row r="1445" spans="34:35">
      <c r="AH1445" s="130">
        <f t="shared" ca="1" si="29"/>
        <v>0</v>
      </c>
      <c r="AI1445" s="130">
        <v>1445</v>
      </c>
    </row>
    <row r="1446" spans="34:35">
      <c r="AH1446" s="130">
        <f t="shared" ca="1" si="29"/>
        <v>0</v>
      </c>
      <c r="AI1446" s="130">
        <v>1446</v>
      </c>
    </row>
    <row r="1447" spans="34:35">
      <c r="AH1447" s="130">
        <f t="shared" ca="1" si="29"/>
        <v>0</v>
      </c>
      <c r="AI1447" s="130">
        <v>1447</v>
      </c>
    </row>
    <row r="1448" spans="34:35">
      <c r="AH1448" s="130">
        <f t="shared" ca="1" si="29"/>
        <v>0</v>
      </c>
      <c r="AI1448" s="130">
        <v>1448</v>
      </c>
    </row>
    <row r="1449" spans="34:35">
      <c r="AH1449" s="130">
        <f t="shared" ca="1" si="29"/>
        <v>0</v>
      </c>
      <c r="AI1449" s="130">
        <v>1449</v>
      </c>
    </row>
    <row r="1450" spans="34:35">
      <c r="AH1450" s="130">
        <f t="shared" ca="1" si="29"/>
        <v>0</v>
      </c>
      <c r="AI1450" s="130">
        <v>1450</v>
      </c>
    </row>
    <row r="1451" spans="34:35">
      <c r="AH1451" s="130">
        <f t="shared" ca="1" si="29"/>
        <v>0</v>
      </c>
      <c r="AI1451" s="130">
        <v>1451</v>
      </c>
    </row>
    <row r="1452" spans="34:35">
      <c r="AH1452" s="130">
        <f t="shared" ca="1" si="29"/>
        <v>0</v>
      </c>
      <c r="AI1452" s="130">
        <v>1452</v>
      </c>
    </row>
    <row r="1453" spans="34:35">
      <c r="AH1453" s="130">
        <f t="shared" ca="1" si="29"/>
        <v>0</v>
      </c>
      <c r="AI1453" s="130">
        <v>1453</v>
      </c>
    </row>
    <row r="1454" spans="34:35">
      <c r="AH1454" s="130">
        <f t="shared" ca="1" si="29"/>
        <v>0</v>
      </c>
      <c r="AI1454" s="130">
        <v>1454</v>
      </c>
    </row>
    <row r="1455" spans="34:35">
      <c r="AH1455" s="130">
        <f t="shared" ca="1" si="29"/>
        <v>0</v>
      </c>
      <c r="AI1455" s="130">
        <v>1455</v>
      </c>
    </row>
    <row r="1456" spans="34:35">
      <c r="AH1456" s="130">
        <f t="shared" ca="1" si="29"/>
        <v>0</v>
      </c>
      <c r="AI1456" s="130">
        <v>1456</v>
      </c>
    </row>
    <row r="1457" spans="34:35">
      <c r="AH1457" s="130">
        <f t="shared" ca="1" si="29"/>
        <v>0</v>
      </c>
      <c r="AI1457" s="130">
        <v>1457</v>
      </c>
    </row>
    <row r="1458" spans="34:35">
      <c r="AH1458" s="130">
        <f t="shared" ca="1" si="29"/>
        <v>0</v>
      </c>
      <c r="AI1458" s="130">
        <v>1458</v>
      </c>
    </row>
    <row r="1459" spans="34:35">
      <c r="AH1459" s="130">
        <f t="shared" ca="1" si="29"/>
        <v>0</v>
      </c>
      <c r="AI1459" s="130">
        <v>1459</v>
      </c>
    </row>
    <row r="1460" spans="34:35">
      <c r="AH1460" s="130">
        <f t="shared" ca="1" si="29"/>
        <v>0</v>
      </c>
      <c r="AI1460" s="130">
        <v>1460</v>
      </c>
    </row>
    <row r="1461" spans="34:35">
      <c r="AH1461" s="130">
        <f t="shared" ca="1" si="29"/>
        <v>0</v>
      </c>
      <c r="AI1461" s="130">
        <v>1461</v>
      </c>
    </row>
    <row r="1462" spans="34:35">
      <c r="AH1462" s="130">
        <f t="shared" ca="1" si="29"/>
        <v>0</v>
      </c>
      <c r="AI1462" s="130">
        <v>1462</v>
      </c>
    </row>
    <row r="1463" spans="34:35">
      <c r="AH1463" s="130">
        <f t="shared" ca="1" si="29"/>
        <v>0</v>
      </c>
      <c r="AI1463" s="130">
        <v>1463</v>
      </c>
    </row>
    <row r="1464" spans="34:35">
      <c r="AH1464" s="130">
        <f t="shared" ca="1" si="29"/>
        <v>0</v>
      </c>
      <c r="AI1464" s="130">
        <v>1464</v>
      </c>
    </row>
    <row r="1465" spans="34:35">
      <c r="AH1465" s="130">
        <f t="shared" ca="1" si="29"/>
        <v>0</v>
      </c>
      <c r="AI1465" s="130">
        <v>1465</v>
      </c>
    </row>
    <row r="1466" spans="34:35">
      <c r="AH1466" s="130">
        <f t="shared" ca="1" si="29"/>
        <v>0</v>
      </c>
      <c r="AI1466" s="130">
        <v>1466</v>
      </c>
    </row>
    <row r="1467" spans="34:35">
      <c r="AH1467" s="130">
        <f t="shared" ca="1" si="29"/>
        <v>0</v>
      </c>
      <c r="AI1467" s="130">
        <v>1467</v>
      </c>
    </row>
    <row r="1468" spans="34:35">
      <c r="AH1468" s="130">
        <f t="shared" ca="1" si="29"/>
        <v>0</v>
      </c>
      <c r="AI1468" s="130">
        <v>1468</v>
      </c>
    </row>
    <row r="1469" spans="34:35">
      <c r="AH1469" s="130">
        <f t="shared" ca="1" si="29"/>
        <v>0</v>
      </c>
      <c r="AI1469" s="130">
        <v>1469</v>
      </c>
    </row>
    <row r="1470" spans="34:35">
      <c r="AH1470" s="130">
        <f t="shared" ca="1" si="29"/>
        <v>0</v>
      </c>
      <c r="AI1470" s="130">
        <v>1470</v>
      </c>
    </row>
    <row r="1471" spans="34:35">
      <c r="AH1471" s="130">
        <f t="shared" ca="1" si="29"/>
        <v>0</v>
      </c>
      <c r="AI1471" s="130">
        <v>1471</v>
      </c>
    </row>
    <row r="1472" spans="34:35">
      <c r="AH1472" s="130">
        <f t="shared" ca="1" si="29"/>
        <v>0</v>
      </c>
      <c r="AI1472" s="130">
        <v>1472</v>
      </c>
    </row>
    <row r="1473" spans="34:35">
      <c r="AH1473" s="130">
        <f t="shared" ca="1" si="29"/>
        <v>0</v>
      </c>
      <c r="AI1473" s="130">
        <v>1473</v>
      </c>
    </row>
    <row r="1474" spans="34:35">
      <c r="AH1474" s="130">
        <f t="shared" ca="1" si="29"/>
        <v>0</v>
      </c>
      <c r="AI1474" s="130">
        <v>1474</v>
      </c>
    </row>
    <row r="1475" spans="34:35">
      <c r="AH1475" s="130">
        <f t="shared" ca="1" si="29"/>
        <v>0</v>
      </c>
      <c r="AI1475" s="130">
        <v>1475</v>
      </c>
    </row>
    <row r="1476" spans="34:35">
      <c r="AH1476" s="130">
        <f t="shared" ca="1" si="29"/>
        <v>0</v>
      </c>
      <c r="AI1476" s="130">
        <v>1476</v>
      </c>
    </row>
    <row r="1477" spans="34:35">
      <c r="AH1477" s="130">
        <f t="shared" ca="1" si="29"/>
        <v>0</v>
      </c>
      <c r="AI1477" s="130">
        <v>1477</v>
      </c>
    </row>
    <row r="1478" spans="34:35">
      <c r="AH1478" s="130">
        <f t="shared" ref="AH1478:AH1541" ca="1" si="30">INDIRECT("'"&amp;$AD$7&amp;"'!"&amp;"B"&amp;ROW(B1478))</f>
        <v>0</v>
      </c>
      <c r="AI1478" s="130">
        <v>1478</v>
      </c>
    </row>
    <row r="1479" spans="34:35">
      <c r="AH1479" s="130">
        <f t="shared" ca="1" si="30"/>
        <v>0</v>
      </c>
      <c r="AI1479" s="130">
        <v>1479</v>
      </c>
    </row>
    <row r="1480" spans="34:35">
      <c r="AH1480" s="130">
        <f t="shared" ca="1" si="30"/>
        <v>0</v>
      </c>
      <c r="AI1480" s="130">
        <v>1480</v>
      </c>
    </row>
    <row r="1481" spans="34:35">
      <c r="AH1481" s="130">
        <f t="shared" ca="1" si="30"/>
        <v>0</v>
      </c>
      <c r="AI1481" s="130">
        <v>1481</v>
      </c>
    </row>
    <row r="1482" spans="34:35">
      <c r="AH1482" s="130">
        <f t="shared" ca="1" si="30"/>
        <v>0</v>
      </c>
      <c r="AI1482" s="130">
        <v>1482</v>
      </c>
    </row>
    <row r="1483" spans="34:35">
      <c r="AH1483" s="130">
        <f t="shared" ca="1" si="30"/>
        <v>0</v>
      </c>
      <c r="AI1483" s="130">
        <v>1483</v>
      </c>
    </row>
    <row r="1484" spans="34:35">
      <c r="AH1484" s="130">
        <f t="shared" ca="1" si="30"/>
        <v>0</v>
      </c>
      <c r="AI1484" s="130">
        <v>1484</v>
      </c>
    </row>
    <row r="1485" spans="34:35">
      <c r="AH1485" s="130">
        <f t="shared" ca="1" si="30"/>
        <v>0</v>
      </c>
      <c r="AI1485" s="130">
        <v>1485</v>
      </c>
    </row>
    <row r="1486" spans="34:35">
      <c r="AH1486" s="130">
        <f t="shared" ca="1" si="30"/>
        <v>0</v>
      </c>
      <c r="AI1486" s="130">
        <v>1486</v>
      </c>
    </row>
    <row r="1487" spans="34:35">
      <c r="AH1487" s="130">
        <f t="shared" ca="1" si="30"/>
        <v>0</v>
      </c>
      <c r="AI1487" s="130">
        <v>1487</v>
      </c>
    </row>
    <row r="1488" spans="34:35">
      <c r="AH1488" s="130">
        <f t="shared" ca="1" si="30"/>
        <v>0</v>
      </c>
      <c r="AI1488" s="130">
        <v>1488</v>
      </c>
    </row>
    <row r="1489" spans="34:35">
      <c r="AH1489" s="130">
        <f t="shared" ca="1" si="30"/>
        <v>0</v>
      </c>
      <c r="AI1489" s="130">
        <v>1489</v>
      </c>
    </row>
    <row r="1490" spans="34:35">
      <c r="AH1490" s="130">
        <f t="shared" ca="1" si="30"/>
        <v>0</v>
      </c>
      <c r="AI1490" s="130">
        <v>1490</v>
      </c>
    </row>
    <row r="1491" spans="34:35">
      <c r="AH1491" s="130">
        <f t="shared" ca="1" si="30"/>
        <v>0</v>
      </c>
      <c r="AI1491" s="130">
        <v>1491</v>
      </c>
    </row>
    <row r="1492" spans="34:35">
      <c r="AH1492" s="130">
        <f t="shared" ca="1" si="30"/>
        <v>0</v>
      </c>
      <c r="AI1492" s="130">
        <v>1492</v>
      </c>
    </row>
    <row r="1493" spans="34:35">
      <c r="AH1493" s="130">
        <f t="shared" ca="1" si="30"/>
        <v>0</v>
      </c>
      <c r="AI1493" s="130">
        <v>1493</v>
      </c>
    </row>
    <row r="1494" spans="34:35">
      <c r="AH1494" s="130">
        <f t="shared" ca="1" si="30"/>
        <v>0</v>
      </c>
      <c r="AI1494" s="130">
        <v>1494</v>
      </c>
    </row>
    <row r="1495" spans="34:35">
      <c r="AH1495" s="130">
        <f t="shared" ca="1" si="30"/>
        <v>0</v>
      </c>
      <c r="AI1495" s="130">
        <v>1495</v>
      </c>
    </row>
    <row r="1496" spans="34:35">
      <c r="AH1496" s="130">
        <f t="shared" ca="1" si="30"/>
        <v>0</v>
      </c>
      <c r="AI1496" s="130">
        <v>1496</v>
      </c>
    </row>
    <row r="1497" spans="34:35">
      <c r="AH1497" s="130">
        <f t="shared" ca="1" si="30"/>
        <v>0</v>
      </c>
      <c r="AI1497" s="130">
        <v>1497</v>
      </c>
    </row>
    <row r="1498" spans="34:35">
      <c r="AH1498" s="130">
        <f t="shared" ca="1" si="30"/>
        <v>0</v>
      </c>
      <c r="AI1498" s="130">
        <v>1498</v>
      </c>
    </row>
    <row r="1499" spans="34:35">
      <c r="AH1499" s="130">
        <f t="shared" ca="1" si="30"/>
        <v>0</v>
      </c>
      <c r="AI1499" s="130">
        <v>1499</v>
      </c>
    </row>
    <row r="1500" spans="34:35">
      <c r="AH1500" s="130">
        <f t="shared" ca="1" si="30"/>
        <v>0</v>
      </c>
      <c r="AI1500" s="130">
        <v>1500</v>
      </c>
    </row>
    <row r="1501" spans="34:35">
      <c r="AH1501" s="130">
        <f t="shared" ca="1" si="30"/>
        <v>0</v>
      </c>
      <c r="AI1501" s="130">
        <v>1501</v>
      </c>
    </row>
    <row r="1502" spans="34:35">
      <c r="AH1502" s="130">
        <f t="shared" ca="1" si="30"/>
        <v>0</v>
      </c>
      <c r="AI1502" s="130">
        <v>1502</v>
      </c>
    </row>
    <row r="1503" spans="34:35">
      <c r="AH1503" s="130">
        <f t="shared" ca="1" si="30"/>
        <v>0</v>
      </c>
      <c r="AI1503" s="130">
        <v>1503</v>
      </c>
    </row>
    <row r="1504" spans="34:35">
      <c r="AH1504" s="130">
        <f t="shared" ca="1" si="30"/>
        <v>0</v>
      </c>
      <c r="AI1504" s="130">
        <v>1504</v>
      </c>
    </row>
    <row r="1505" spans="34:35">
      <c r="AH1505" s="130">
        <f t="shared" ca="1" si="30"/>
        <v>0</v>
      </c>
      <c r="AI1505" s="130">
        <v>1505</v>
      </c>
    </row>
    <row r="1506" spans="34:35">
      <c r="AH1506" s="130">
        <f t="shared" ca="1" si="30"/>
        <v>0</v>
      </c>
      <c r="AI1506" s="130">
        <v>1506</v>
      </c>
    </row>
    <row r="1507" spans="34:35">
      <c r="AH1507" s="130">
        <f t="shared" ca="1" si="30"/>
        <v>0</v>
      </c>
      <c r="AI1507" s="130">
        <v>1507</v>
      </c>
    </row>
    <row r="1508" spans="34:35">
      <c r="AH1508" s="130">
        <f t="shared" ca="1" si="30"/>
        <v>0</v>
      </c>
      <c r="AI1508" s="130">
        <v>1508</v>
      </c>
    </row>
    <row r="1509" spans="34:35">
      <c r="AH1509" s="130">
        <f t="shared" ca="1" si="30"/>
        <v>0</v>
      </c>
      <c r="AI1509" s="130">
        <v>1509</v>
      </c>
    </row>
    <row r="1510" spans="34:35">
      <c r="AH1510" s="130">
        <f t="shared" ca="1" si="30"/>
        <v>0</v>
      </c>
      <c r="AI1510" s="130">
        <v>1510</v>
      </c>
    </row>
    <row r="1511" spans="34:35">
      <c r="AH1511" s="130">
        <f t="shared" ca="1" si="30"/>
        <v>0</v>
      </c>
      <c r="AI1511" s="130">
        <v>1511</v>
      </c>
    </row>
    <row r="1512" spans="34:35">
      <c r="AH1512" s="130">
        <f t="shared" ca="1" si="30"/>
        <v>0</v>
      </c>
      <c r="AI1512" s="130">
        <v>1512</v>
      </c>
    </row>
    <row r="1513" spans="34:35">
      <c r="AH1513" s="130">
        <f t="shared" ca="1" si="30"/>
        <v>0</v>
      </c>
      <c r="AI1513" s="130">
        <v>1513</v>
      </c>
    </row>
    <row r="1514" spans="34:35">
      <c r="AH1514" s="130">
        <f t="shared" ca="1" si="30"/>
        <v>0</v>
      </c>
      <c r="AI1514" s="130">
        <v>1514</v>
      </c>
    </row>
    <row r="1515" spans="34:35">
      <c r="AH1515" s="130">
        <f t="shared" ca="1" si="30"/>
        <v>0</v>
      </c>
      <c r="AI1515" s="130">
        <v>1515</v>
      </c>
    </row>
    <row r="1516" spans="34:35">
      <c r="AH1516" s="130">
        <f t="shared" ca="1" si="30"/>
        <v>0</v>
      </c>
      <c r="AI1516" s="130">
        <v>1516</v>
      </c>
    </row>
    <row r="1517" spans="34:35">
      <c r="AH1517" s="130">
        <f t="shared" ca="1" si="30"/>
        <v>0</v>
      </c>
      <c r="AI1517" s="130">
        <v>1517</v>
      </c>
    </row>
    <row r="1518" spans="34:35">
      <c r="AH1518" s="130">
        <f t="shared" ca="1" si="30"/>
        <v>0</v>
      </c>
      <c r="AI1518" s="130">
        <v>1518</v>
      </c>
    </row>
    <row r="1519" spans="34:35">
      <c r="AH1519" s="130">
        <f t="shared" ca="1" si="30"/>
        <v>0</v>
      </c>
      <c r="AI1519" s="130">
        <v>1519</v>
      </c>
    </row>
    <row r="1520" spans="34:35">
      <c r="AH1520" s="130">
        <f t="shared" ca="1" si="30"/>
        <v>0</v>
      </c>
      <c r="AI1520" s="130">
        <v>1520</v>
      </c>
    </row>
    <row r="1521" spans="34:35">
      <c r="AH1521" s="130">
        <f t="shared" ca="1" si="30"/>
        <v>0</v>
      </c>
      <c r="AI1521" s="130">
        <v>1521</v>
      </c>
    </row>
    <row r="1522" spans="34:35">
      <c r="AH1522" s="130">
        <f t="shared" ca="1" si="30"/>
        <v>0</v>
      </c>
      <c r="AI1522" s="130">
        <v>1522</v>
      </c>
    </row>
    <row r="1523" spans="34:35">
      <c r="AH1523" s="130">
        <f t="shared" ca="1" si="30"/>
        <v>0</v>
      </c>
      <c r="AI1523" s="130">
        <v>1523</v>
      </c>
    </row>
    <row r="1524" spans="34:35">
      <c r="AH1524" s="130">
        <f t="shared" ca="1" si="30"/>
        <v>0</v>
      </c>
      <c r="AI1524" s="130">
        <v>1524</v>
      </c>
    </row>
    <row r="1525" spans="34:35">
      <c r="AH1525" s="130">
        <f t="shared" ca="1" si="30"/>
        <v>0</v>
      </c>
      <c r="AI1525" s="130">
        <v>1525</v>
      </c>
    </row>
    <row r="1526" spans="34:35">
      <c r="AH1526" s="130">
        <f t="shared" ca="1" si="30"/>
        <v>0</v>
      </c>
      <c r="AI1526" s="130">
        <v>1526</v>
      </c>
    </row>
    <row r="1527" spans="34:35">
      <c r="AH1527" s="130">
        <f t="shared" ca="1" si="30"/>
        <v>0</v>
      </c>
      <c r="AI1527" s="130">
        <v>1527</v>
      </c>
    </row>
    <row r="1528" spans="34:35">
      <c r="AH1528" s="130">
        <f t="shared" ca="1" si="30"/>
        <v>0</v>
      </c>
      <c r="AI1528" s="130">
        <v>1528</v>
      </c>
    </row>
    <row r="1529" spans="34:35">
      <c r="AH1529" s="130">
        <f t="shared" ca="1" si="30"/>
        <v>0</v>
      </c>
      <c r="AI1529" s="130">
        <v>1529</v>
      </c>
    </row>
    <row r="1530" spans="34:35">
      <c r="AH1530" s="130">
        <f t="shared" ca="1" si="30"/>
        <v>0</v>
      </c>
      <c r="AI1530" s="130">
        <v>1530</v>
      </c>
    </row>
    <row r="1531" spans="34:35">
      <c r="AH1531" s="130">
        <f t="shared" ca="1" si="30"/>
        <v>0</v>
      </c>
      <c r="AI1531" s="130">
        <v>1531</v>
      </c>
    </row>
    <row r="1532" spans="34:35">
      <c r="AH1532" s="130">
        <f t="shared" ca="1" si="30"/>
        <v>0</v>
      </c>
      <c r="AI1532" s="130">
        <v>1532</v>
      </c>
    </row>
    <row r="1533" spans="34:35">
      <c r="AH1533" s="130">
        <f t="shared" ca="1" si="30"/>
        <v>0</v>
      </c>
      <c r="AI1533" s="130">
        <v>1533</v>
      </c>
    </row>
    <row r="1534" spans="34:35">
      <c r="AH1534" s="130">
        <f t="shared" ca="1" si="30"/>
        <v>0</v>
      </c>
      <c r="AI1534" s="130">
        <v>1534</v>
      </c>
    </row>
    <row r="1535" spans="34:35">
      <c r="AH1535" s="130">
        <f t="shared" ca="1" si="30"/>
        <v>0</v>
      </c>
      <c r="AI1535" s="130">
        <v>1535</v>
      </c>
    </row>
    <row r="1536" spans="34:35">
      <c r="AH1536" s="130">
        <f t="shared" ca="1" si="30"/>
        <v>0</v>
      </c>
      <c r="AI1536" s="130">
        <v>1536</v>
      </c>
    </row>
    <row r="1537" spans="34:35">
      <c r="AH1537" s="130">
        <f t="shared" ca="1" si="30"/>
        <v>0</v>
      </c>
      <c r="AI1537" s="130">
        <v>1537</v>
      </c>
    </row>
    <row r="1538" spans="34:35">
      <c r="AH1538" s="130">
        <f t="shared" ca="1" si="30"/>
        <v>0</v>
      </c>
      <c r="AI1538" s="130">
        <v>1538</v>
      </c>
    </row>
    <row r="1539" spans="34:35">
      <c r="AH1539" s="130">
        <f t="shared" ca="1" si="30"/>
        <v>0</v>
      </c>
      <c r="AI1539" s="130">
        <v>1539</v>
      </c>
    </row>
    <row r="1540" spans="34:35">
      <c r="AH1540" s="130">
        <f t="shared" ca="1" si="30"/>
        <v>0</v>
      </c>
      <c r="AI1540" s="130">
        <v>1540</v>
      </c>
    </row>
    <row r="1541" spans="34:35">
      <c r="AH1541" s="130">
        <f t="shared" ca="1" si="30"/>
        <v>0</v>
      </c>
      <c r="AI1541" s="130">
        <v>1541</v>
      </c>
    </row>
    <row r="1542" spans="34:35">
      <c r="AH1542" s="130">
        <f t="shared" ref="AH1542:AH1605" ca="1" si="31">INDIRECT("'"&amp;$AD$7&amp;"'!"&amp;"B"&amp;ROW(B1542))</f>
        <v>0</v>
      </c>
      <c r="AI1542" s="130">
        <v>1542</v>
      </c>
    </row>
    <row r="1543" spans="34:35">
      <c r="AH1543" s="130">
        <f t="shared" ca="1" si="31"/>
        <v>0</v>
      </c>
      <c r="AI1543" s="130">
        <v>1543</v>
      </c>
    </row>
    <row r="1544" spans="34:35">
      <c r="AH1544" s="130">
        <f t="shared" ca="1" si="31"/>
        <v>0</v>
      </c>
      <c r="AI1544" s="130">
        <v>1544</v>
      </c>
    </row>
    <row r="1545" spans="34:35">
      <c r="AH1545" s="130">
        <f t="shared" ca="1" si="31"/>
        <v>0</v>
      </c>
      <c r="AI1545" s="130">
        <v>1545</v>
      </c>
    </row>
    <row r="1546" spans="34:35">
      <c r="AH1546" s="130">
        <f t="shared" ca="1" si="31"/>
        <v>0</v>
      </c>
      <c r="AI1546" s="130">
        <v>1546</v>
      </c>
    </row>
    <row r="1547" spans="34:35">
      <c r="AH1547" s="130">
        <f t="shared" ca="1" si="31"/>
        <v>0</v>
      </c>
      <c r="AI1547" s="130">
        <v>1547</v>
      </c>
    </row>
    <row r="1548" spans="34:35">
      <c r="AH1548" s="130">
        <f t="shared" ca="1" si="31"/>
        <v>0</v>
      </c>
      <c r="AI1548" s="130">
        <v>1548</v>
      </c>
    </row>
    <row r="1549" spans="34:35">
      <c r="AH1549" s="130">
        <f t="shared" ca="1" si="31"/>
        <v>0</v>
      </c>
      <c r="AI1549" s="130">
        <v>1549</v>
      </c>
    </row>
    <row r="1550" spans="34:35">
      <c r="AH1550" s="130">
        <f t="shared" ca="1" si="31"/>
        <v>0</v>
      </c>
      <c r="AI1550" s="130">
        <v>1550</v>
      </c>
    </row>
    <row r="1551" spans="34:35">
      <c r="AH1551" s="130">
        <f t="shared" ca="1" si="31"/>
        <v>0</v>
      </c>
      <c r="AI1551" s="130">
        <v>1551</v>
      </c>
    </row>
    <row r="1552" spans="34:35">
      <c r="AH1552" s="130">
        <f t="shared" ca="1" si="31"/>
        <v>0</v>
      </c>
      <c r="AI1552" s="130">
        <v>1552</v>
      </c>
    </row>
    <row r="1553" spans="34:35">
      <c r="AH1553" s="130">
        <f t="shared" ca="1" si="31"/>
        <v>0</v>
      </c>
      <c r="AI1553" s="130">
        <v>1553</v>
      </c>
    </row>
    <row r="1554" spans="34:35">
      <c r="AH1554" s="130">
        <f t="shared" ca="1" si="31"/>
        <v>0</v>
      </c>
      <c r="AI1554" s="130">
        <v>1554</v>
      </c>
    </row>
    <row r="1555" spans="34:35">
      <c r="AH1555" s="130">
        <f t="shared" ca="1" si="31"/>
        <v>0</v>
      </c>
      <c r="AI1555" s="130">
        <v>1555</v>
      </c>
    </row>
    <row r="1556" spans="34:35">
      <c r="AH1556" s="130">
        <f t="shared" ca="1" si="31"/>
        <v>0</v>
      </c>
      <c r="AI1556" s="130">
        <v>1556</v>
      </c>
    </row>
    <row r="1557" spans="34:35">
      <c r="AH1557" s="130">
        <f t="shared" ca="1" si="31"/>
        <v>0</v>
      </c>
      <c r="AI1557" s="130">
        <v>1557</v>
      </c>
    </row>
    <row r="1558" spans="34:35">
      <c r="AH1558" s="130">
        <f t="shared" ca="1" si="31"/>
        <v>0</v>
      </c>
      <c r="AI1558" s="130">
        <v>1558</v>
      </c>
    </row>
    <row r="1559" spans="34:35">
      <c r="AH1559" s="130">
        <f t="shared" ca="1" si="31"/>
        <v>0</v>
      </c>
      <c r="AI1559" s="130">
        <v>1559</v>
      </c>
    </row>
    <row r="1560" spans="34:35">
      <c r="AH1560" s="130">
        <f t="shared" ca="1" si="31"/>
        <v>0</v>
      </c>
      <c r="AI1560" s="130">
        <v>1560</v>
      </c>
    </row>
    <row r="1561" spans="34:35">
      <c r="AH1561" s="130">
        <f t="shared" ca="1" si="31"/>
        <v>0</v>
      </c>
      <c r="AI1561" s="130">
        <v>1561</v>
      </c>
    </row>
    <row r="1562" spans="34:35">
      <c r="AH1562" s="130">
        <f t="shared" ca="1" si="31"/>
        <v>0</v>
      </c>
      <c r="AI1562" s="130">
        <v>1562</v>
      </c>
    </row>
    <row r="1563" spans="34:35">
      <c r="AH1563" s="130">
        <f t="shared" ca="1" si="31"/>
        <v>0</v>
      </c>
      <c r="AI1563" s="130">
        <v>1563</v>
      </c>
    </row>
    <row r="1564" spans="34:35">
      <c r="AH1564" s="130">
        <f t="shared" ca="1" si="31"/>
        <v>0</v>
      </c>
      <c r="AI1564" s="130">
        <v>1564</v>
      </c>
    </row>
    <row r="1565" spans="34:35">
      <c r="AH1565" s="130">
        <f t="shared" ca="1" si="31"/>
        <v>0</v>
      </c>
      <c r="AI1565" s="130">
        <v>1565</v>
      </c>
    </row>
    <row r="1566" spans="34:35">
      <c r="AH1566" s="130">
        <f t="shared" ca="1" si="31"/>
        <v>0</v>
      </c>
      <c r="AI1566" s="130">
        <v>1566</v>
      </c>
    </row>
    <row r="1567" spans="34:35">
      <c r="AH1567" s="130">
        <f t="shared" ca="1" si="31"/>
        <v>0</v>
      </c>
      <c r="AI1567" s="130">
        <v>1567</v>
      </c>
    </row>
    <row r="1568" spans="34:35">
      <c r="AH1568" s="130">
        <f t="shared" ca="1" si="31"/>
        <v>0</v>
      </c>
      <c r="AI1568" s="130">
        <v>1568</v>
      </c>
    </row>
    <row r="1569" spans="34:35">
      <c r="AH1569" s="130">
        <f t="shared" ca="1" si="31"/>
        <v>0</v>
      </c>
      <c r="AI1569" s="130">
        <v>1569</v>
      </c>
    </row>
    <row r="1570" spans="34:35">
      <c r="AH1570" s="130">
        <f t="shared" ca="1" si="31"/>
        <v>0</v>
      </c>
      <c r="AI1570" s="130">
        <v>1570</v>
      </c>
    </row>
    <row r="1571" spans="34:35">
      <c r="AH1571" s="130">
        <f t="shared" ca="1" si="31"/>
        <v>0</v>
      </c>
      <c r="AI1571" s="130">
        <v>1571</v>
      </c>
    </row>
    <row r="1572" spans="34:35">
      <c r="AH1572" s="130">
        <f t="shared" ca="1" si="31"/>
        <v>0</v>
      </c>
      <c r="AI1572" s="130">
        <v>1572</v>
      </c>
    </row>
    <row r="1573" spans="34:35">
      <c r="AH1573" s="130">
        <f t="shared" ca="1" si="31"/>
        <v>0</v>
      </c>
      <c r="AI1573" s="130">
        <v>1573</v>
      </c>
    </row>
    <row r="1574" spans="34:35">
      <c r="AH1574" s="130">
        <f t="shared" ca="1" si="31"/>
        <v>0</v>
      </c>
      <c r="AI1574" s="130">
        <v>1574</v>
      </c>
    </row>
    <row r="1575" spans="34:35">
      <c r="AH1575" s="130">
        <f t="shared" ca="1" si="31"/>
        <v>0</v>
      </c>
      <c r="AI1575" s="130">
        <v>1575</v>
      </c>
    </row>
    <row r="1576" spans="34:35">
      <c r="AH1576" s="130">
        <f t="shared" ca="1" si="31"/>
        <v>0</v>
      </c>
      <c r="AI1576" s="130">
        <v>1576</v>
      </c>
    </row>
    <row r="1577" spans="34:35">
      <c r="AH1577" s="130">
        <f t="shared" ca="1" si="31"/>
        <v>0</v>
      </c>
      <c r="AI1577" s="130">
        <v>1577</v>
      </c>
    </row>
    <row r="1578" spans="34:35">
      <c r="AH1578" s="130">
        <f t="shared" ca="1" si="31"/>
        <v>0</v>
      </c>
      <c r="AI1578" s="130">
        <v>1578</v>
      </c>
    </row>
    <row r="1579" spans="34:35">
      <c r="AH1579" s="130">
        <f t="shared" ca="1" si="31"/>
        <v>0</v>
      </c>
      <c r="AI1579" s="130">
        <v>1579</v>
      </c>
    </row>
    <row r="1580" spans="34:35">
      <c r="AH1580" s="130">
        <f t="shared" ca="1" si="31"/>
        <v>0</v>
      </c>
      <c r="AI1580" s="130">
        <v>1580</v>
      </c>
    </row>
    <row r="1581" spans="34:35">
      <c r="AH1581" s="130">
        <f t="shared" ca="1" si="31"/>
        <v>0</v>
      </c>
      <c r="AI1581" s="130">
        <v>1581</v>
      </c>
    </row>
    <row r="1582" spans="34:35">
      <c r="AH1582" s="130">
        <f t="shared" ca="1" si="31"/>
        <v>0</v>
      </c>
      <c r="AI1582" s="130">
        <v>1582</v>
      </c>
    </row>
    <row r="1583" spans="34:35">
      <c r="AH1583" s="130">
        <f t="shared" ca="1" si="31"/>
        <v>0</v>
      </c>
      <c r="AI1583" s="130">
        <v>1583</v>
      </c>
    </row>
    <row r="1584" spans="34:35">
      <c r="AH1584" s="130">
        <f t="shared" ca="1" si="31"/>
        <v>0</v>
      </c>
      <c r="AI1584" s="130">
        <v>1584</v>
      </c>
    </row>
    <row r="1585" spans="34:35">
      <c r="AH1585" s="130">
        <f t="shared" ca="1" si="31"/>
        <v>0</v>
      </c>
      <c r="AI1585" s="130">
        <v>1585</v>
      </c>
    </row>
    <row r="1586" spans="34:35">
      <c r="AH1586" s="130">
        <f t="shared" ca="1" si="31"/>
        <v>0</v>
      </c>
      <c r="AI1586" s="130">
        <v>1586</v>
      </c>
    </row>
    <row r="1587" spans="34:35">
      <c r="AH1587" s="130">
        <f t="shared" ca="1" si="31"/>
        <v>0</v>
      </c>
      <c r="AI1587" s="130">
        <v>1587</v>
      </c>
    </row>
    <row r="1588" spans="34:35">
      <c r="AH1588" s="130">
        <f t="shared" ca="1" si="31"/>
        <v>0</v>
      </c>
      <c r="AI1588" s="130">
        <v>1588</v>
      </c>
    </row>
    <row r="1589" spans="34:35">
      <c r="AH1589" s="130">
        <f t="shared" ca="1" si="31"/>
        <v>0</v>
      </c>
      <c r="AI1589" s="130">
        <v>1589</v>
      </c>
    </row>
    <row r="1590" spans="34:35">
      <c r="AH1590" s="130">
        <f t="shared" ca="1" si="31"/>
        <v>0</v>
      </c>
      <c r="AI1590" s="130">
        <v>1590</v>
      </c>
    </row>
    <row r="1591" spans="34:35">
      <c r="AH1591" s="130">
        <f t="shared" ca="1" si="31"/>
        <v>0</v>
      </c>
      <c r="AI1591" s="130">
        <v>1591</v>
      </c>
    </row>
    <row r="1592" spans="34:35">
      <c r="AH1592" s="130">
        <f t="shared" ca="1" si="31"/>
        <v>0</v>
      </c>
      <c r="AI1592" s="130">
        <v>1592</v>
      </c>
    </row>
    <row r="1593" spans="34:35">
      <c r="AH1593" s="130">
        <f t="shared" ca="1" si="31"/>
        <v>0</v>
      </c>
      <c r="AI1593" s="130">
        <v>1593</v>
      </c>
    </row>
    <row r="1594" spans="34:35">
      <c r="AH1594" s="130">
        <f t="shared" ca="1" si="31"/>
        <v>0</v>
      </c>
      <c r="AI1594" s="130">
        <v>1594</v>
      </c>
    </row>
    <row r="1595" spans="34:35">
      <c r="AH1595" s="130">
        <f t="shared" ca="1" si="31"/>
        <v>0</v>
      </c>
      <c r="AI1595" s="130">
        <v>1595</v>
      </c>
    </row>
    <row r="1596" spans="34:35">
      <c r="AH1596" s="130">
        <f t="shared" ca="1" si="31"/>
        <v>0</v>
      </c>
      <c r="AI1596" s="130">
        <v>1596</v>
      </c>
    </row>
    <row r="1597" spans="34:35">
      <c r="AH1597" s="130">
        <f t="shared" ca="1" si="31"/>
        <v>0</v>
      </c>
      <c r="AI1597" s="130">
        <v>1597</v>
      </c>
    </row>
    <row r="1598" spans="34:35">
      <c r="AH1598" s="130">
        <f t="shared" ca="1" si="31"/>
        <v>0</v>
      </c>
      <c r="AI1598" s="130">
        <v>1598</v>
      </c>
    </row>
    <row r="1599" spans="34:35">
      <c r="AH1599" s="130">
        <f t="shared" ca="1" si="31"/>
        <v>0</v>
      </c>
      <c r="AI1599" s="130">
        <v>1599</v>
      </c>
    </row>
    <row r="1600" spans="34:35">
      <c r="AH1600" s="130">
        <f t="shared" ca="1" si="31"/>
        <v>0</v>
      </c>
      <c r="AI1600" s="130">
        <v>1600</v>
      </c>
    </row>
    <row r="1601" spans="34:35">
      <c r="AH1601" s="130">
        <f t="shared" ca="1" si="31"/>
        <v>0</v>
      </c>
      <c r="AI1601" s="130">
        <v>1601</v>
      </c>
    </row>
    <row r="1602" spans="34:35">
      <c r="AH1602" s="130">
        <f t="shared" ca="1" si="31"/>
        <v>0</v>
      </c>
      <c r="AI1602" s="130">
        <v>1602</v>
      </c>
    </row>
    <row r="1603" spans="34:35">
      <c r="AH1603" s="130">
        <f t="shared" ca="1" si="31"/>
        <v>0</v>
      </c>
      <c r="AI1603" s="130">
        <v>1603</v>
      </c>
    </row>
    <row r="1604" spans="34:35">
      <c r="AH1604" s="130">
        <f t="shared" ca="1" si="31"/>
        <v>0</v>
      </c>
      <c r="AI1604" s="130">
        <v>1604</v>
      </c>
    </row>
    <row r="1605" spans="34:35">
      <c r="AH1605" s="130">
        <f t="shared" ca="1" si="31"/>
        <v>0</v>
      </c>
      <c r="AI1605" s="130">
        <v>1605</v>
      </c>
    </row>
    <row r="1606" spans="34:35">
      <c r="AH1606" s="130">
        <f t="shared" ref="AH1606:AH1669" ca="1" si="32">INDIRECT("'"&amp;$AD$7&amp;"'!"&amp;"B"&amp;ROW(B1606))</f>
        <v>0</v>
      </c>
      <c r="AI1606" s="130">
        <v>1606</v>
      </c>
    </row>
    <row r="1607" spans="34:35">
      <c r="AH1607" s="130">
        <f t="shared" ca="1" si="32"/>
        <v>0</v>
      </c>
      <c r="AI1607" s="130">
        <v>1607</v>
      </c>
    </row>
    <row r="1608" spans="34:35">
      <c r="AH1608" s="130">
        <f t="shared" ca="1" si="32"/>
        <v>0</v>
      </c>
      <c r="AI1608" s="130">
        <v>1608</v>
      </c>
    </row>
    <row r="1609" spans="34:35">
      <c r="AH1609" s="130">
        <f t="shared" ca="1" si="32"/>
        <v>0</v>
      </c>
      <c r="AI1609" s="130">
        <v>1609</v>
      </c>
    </row>
    <row r="1610" spans="34:35">
      <c r="AH1610" s="130">
        <f t="shared" ca="1" si="32"/>
        <v>0</v>
      </c>
      <c r="AI1610" s="130">
        <v>1610</v>
      </c>
    </row>
    <row r="1611" spans="34:35">
      <c r="AH1611" s="130">
        <f t="shared" ca="1" si="32"/>
        <v>0</v>
      </c>
      <c r="AI1611" s="130">
        <v>1611</v>
      </c>
    </row>
    <row r="1612" spans="34:35">
      <c r="AH1612" s="130">
        <f t="shared" ca="1" si="32"/>
        <v>0</v>
      </c>
      <c r="AI1612" s="130">
        <v>1612</v>
      </c>
    </row>
    <row r="1613" spans="34:35">
      <c r="AH1613" s="130">
        <f t="shared" ca="1" si="32"/>
        <v>0</v>
      </c>
      <c r="AI1613" s="130">
        <v>1613</v>
      </c>
    </row>
    <row r="1614" spans="34:35">
      <c r="AH1614" s="130">
        <f t="shared" ca="1" si="32"/>
        <v>0</v>
      </c>
      <c r="AI1614" s="130">
        <v>1614</v>
      </c>
    </row>
    <row r="1615" spans="34:35">
      <c r="AH1615" s="130">
        <f t="shared" ca="1" si="32"/>
        <v>0</v>
      </c>
      <c r="AI1615" s="130">
        <v>1615</v>
      </c>
    </row>
    <row r="1616" spans="34:35">
      <c r="AH1616" s="130">
        <f t="shared" ca="1" si="32"/>
        <v>0</v>
      </c>
      <c r="AI1616" s="130">
        <v>1616</v>
      </c>
    </row>
    <row r="1617" spans="34:35">
      <c r="AH1617" s="130">
        <f t="shared" ca="1" si="32"/>
        <v>0</v>
      </c>
      <c r="AI1617" s="130">
        <v>1617</v>
      </c>
    </row>
    <row r="1618" spans="34:35">
      <c r="AH1618" s="130">
        <f t="shared" ca="1" si="32"/>
        <v>0</v>
      </c>
      <c r="AI1618" s="130">
        <v>1618</v>
      </c>
    </row>
    <row r="1619" spans="34:35">
      <c r="AH1619" s="130">
        <f t="shared" ca="1" si="32"/>
        <v>0</v>
      </c>
      <c r="AI1619" s="130">
        <v>1619</v>
      </c>
    </row>
    <row r="1620" spans="34:35">
      <c r="AH1620" s="130">
        <f t="shared" ca="1" si="32"/>
        <v>0</v>
      </c>
      <c r="AI1620" s="130">
        <v>1620</v>
      </c>
    </row>
    <row r="1621" spans="34:35">
      <c r="AH1621" s="130">
        <f t="shared" ca="1" si="32"/>
        <v>0</v>
      </c>
      <c r="AI1621" s="130">
        <v>1621</v>
      </c>
    </row>
    <row r="1622" spans="34:35">
      <c r="AH1622" s="130">
        <f t="shared" ca="1" si="32"/>
        <v>0</v>
      </c>
      <c r="AI1622" s="130">
        <v>1622</v>
      </c>
    </row>
    <row r="1623" spans="34:35">
      <c r="AH1623" s="130">
        <f t="shared" ca="1" si="32"/>
        <v>0</v>
      </c>
      <c r="AI1623" s="130">
        <v>1623</v>
      </c>
    </row>
    <row r="1624" spans="34:35">
      <c r="AH1624" s="130">
        <f t="shared" ca="1" si="32"/>
        <v>0</v>
      </c>
      <c r="AI1624" s="130">
        <v>1624</v>
      </c>
    </row>
    <row r="1625" spans="34:35">
      <c r="AH1625" s="130">
        <f t="shared" ca="1" si="32"/>
        <v>0</v>
      </c>
      <c r="AI1625" s="130">
        <v>1625</v>
      </c>
    </row>
    <row r="1626" spans="34:35">
      <c r="AH1626" s="130">
        <f t="shared" ca="1" si="32"/>
        <v>0</v>
      </c>
      <c r="AI1626" s="130">
        <v>1626</v>
      </c>
    </row>
    <row r="1627" spans="34:35">
      <c r="AH1627" s="130">
        <f t="shared" ca="1" si="32"/>
        <v>0</v>
      </c>
      <c r="AI1627" s="130">
        <v>1627</v>
      </c>
    </row>
    <row r="1628" spans="34:35">
      <c r="AH1628" s="130">
        <f t="shared" ca="1" si="32"/>
        <v>0</v>
      </c>
      <c r="AI1628" s="130">
        <v>1628</v>
      </c>
    </row>
    <row r="1629" spans="34:35">
      <c r="AH1629" s="130">
        <f t="shared" ca="1" si="32"/>
        <v>0</v>
      </c>
      <c r="AI1629" s="130">
        <v>1629</v>
      </c>
    </row>
    <row r="1630" spans="34:35">
      <c r="AH1630" s="130">
        <f t="shared" ca="1" si="32"/>
        <v>0</v>
      </c>
      <c r="AI1630" s="130">
        <v>1630</v>
      </c>
    </row>
    <row r="1631" spans="34:35">
      <c r="AH1631" s="130">
        <f t="shared" ca="1" si="32"/>
        <v>0</v>
      </c>
      <c r="AI1631" s="130">
        <v>1631</v>
      </c>
    </row>
    <row r="1632" spans="34:35">
      <c r="AH1632" s="130">
        <f t="shared" ca="1" si="32"/>
        <v>0</v>
      </c>
      <c r="AI1632" s="130">
        <v>1632</v>
      </c>
    </row>
    <row r="1633" spans="34:35">
      <c r="AH1633" s="130">
        <f t="shared" ca="1" si="32"/>
        <v>0</v>
      </c>
      <c r="AI1633" s="130">
        <v>1633</v>
      </c>
    </row>
    <row r="1634" spans="34:35">
      <c r="AH1634" s="130">
        <f t="shared" ca="1" si="32"/>
        <v>0</v>
      </c>
      <c r="AI1634" s="130">
        <v>1634</v>
      </c>
    </row>
    <row r="1635" spans="34:35">
      <c r="AH1635" s="130">
        <f t="shared" ca="1" si="32"/>
        <v>0</v>
      </c>
      <c r="AI1635" s="130">
        <v>1635</v>
      </c>
    </row>
    <row r="1636" spans="34:35">
      <c r="AH1636" s="130">
        <f t="shared" ca="1" si="32"/>
        <v>0</v>
      </c>
      <c r="AI1636" s="130">
        <v>1636</v>
      </c>
    </row>
    <row r="1637" spans="34:35">
      <c r="AH1637" s="130">
        <f t="shared" ca="1" si="32"/>
        <v>0</v>
      </c>
      <c r="AI1637" s="130">
        <v>1637</v>
      </c>
    </row>
    <row r="1638" spans="34:35">
      <c r="AH1638" s="130">
        <f t="shared" ca="1" si="32"/>
        <v>0</v>
      </c>
      <c r="AI1638" s="130">
        <v>1638</v>
      </c>
    </row>
    <row r="1639" spans="34:35">
      <c r="AH1639" s="130">
        <f t="shared" ca="1" si="32"/>
        <v>0</v>
      </c>
      <c r="AI1639" s="130">
        <v>1639</v>
      </c>
    </row>
    <row r="1640" spans="34:35">
      <c r="AH1640" s="130">
        <f t="shared" ca="1" si="32"/>
        <v>0</v>
      </c>
      <c r="AI1640" s="130">
        <v>1640</v>
      </c>
    </row>
    <row r="1641" spans="34:35">
      <c r="AH1641" s="130">
        <f t="shared" ca="1" si="32"/>
        <v>0</v>
      </c>
      <c r="AI1641" s="130">
        <v>1641</v>
      </c>
    </row>
    <row r="1642" spans="34:35">
      <c r="AH1642" s="130">
        <f t="shared" ca="1" si="32"/>
        <v>0</v>
      </c>
      <c r="AI1642" s="130">
        <v>1642</v>
      </c>
    </row>
    <row r="1643" spans="34:35">
      <c r="AH1643" s="130">
        <f t="shared" ca="1" si="32"/>
        <v>0</v>
      </c>
      <c r="AI1643" s="130">
        <v>1643</v>
      </c>
    </row>
    <row r="1644" spans="34:35">
      <c r="AH1644" s="130">
        <f t="shared" ca="1" si="32"/>
        <v>0</v>
      </c>
      <c r="AI1644" s="130">
        <v>1644</v>
      </c>
    </row>
    <row r="1645" spans="34:35">
      <c r="AH1645" s="130">
        <f t="shared" ca="1" si="32"/>
        <v>0</v>
      </c>
      <c r="AI1645" s="130">
        <v>1645</v>
      </c>
    </row>
    <row r="1646" spans="34:35">
      <c r="AH1646" s="130">
        <f t="shared" ca="1" si="32"/>
        <v>0</v>
      </c>
      <c r="AI1646" s="130">
        <v>1646</v>
      </c>
    </row>
    <row r="1647" spans="34:35">
      <c r="AH1647" s="130">
        <f t="shared" ca="1" si="32"/>
        <v>0</v>
      </c>
      <c r="AI1647" s="130">
        <v>1647</v>
      </c>
    </row>
    <row r="1648" spans="34:35">
      <c r="AH1648" s="130">
        <f t="shared" ca="1" si="32"/>
        <v>0</v>
      </c>
      <c r="AI1648" s="130">
        <v>1648</v>
      </c>
    </row>
    <row r="1649" spans="34:35">
      <c r="AH1649" s="130">
        <f t="shared" ca="1" si="32"/>
        <v>0</v>
      </c>
      <c r="AI1649" s="130">
        <v>1649</v>
      </c>
    </row>
    <row r="1650" spans="34:35">
      <c r="AH1650" s="130">
        <f t="shared" ca="1" si="32"/>
        <v>0</v>
      </c>
      <c r="AI1650" s="130">
        <v>1650</v>
      </c>
    </row>
    <row r="1651" spans="34:35">
      <c r="AH1651" s="130">
        <f t="shared" ca="1" si="32"/>
        <v>0</v>
      </c>
      <c r="AI1651" s="130">
        <v>1651</v>
      </c>
    </row>
    <row r="1652" spans="34:35">
      <c r="AH1652" s="130">
        <f t="shared" ca="1" si="32"/>
        <v>0</v>
      </c>
      <c r="AI1652" s="130">
        <v>1652</v>
      </c>
    </row>
    <row r="1653" spans="34:35">
      <c r="AH1653" s="130">
        <f t="shared" ca="1" si="32"/>
        <v>0</v>
      </c>
      <c r="AI1653" s="130">
        <v>1653</v>
      </c>
    </row>
    <row r="1654" spans="34:35">
      <c r="AH1654" s="130">
        <f t="shared" ca="1" si="32"/>
        <v>0</v>
      </c>
      <c r="AI1654" s="130">
        <v>1654</v>
      </c>
    </row>
    <row r="1655" spans="34:35">
      <c r="AH1655" s="130">
        <f t="shared" ca="1" si="32"/>
        <v>0</v>
      </c>
      <c r="AI1655" s="130">
        <v>1655</v>
      </c>
    </row>
    <row r="1656" spans="34:35">
      <c r="AH1656" s="130">
        <f t="shared" ca="1" si="32"/>
        <v>0</v>
      </c>
      <c r="AI1656" s="130">
        <v>1656</v>
      </c>
    </row>
    <row r="1657" spans="34:35">
      <c r="AH1657" s="130">
        <f t="shared" ca="1" si="32"/>
        <v>0</v>
      </c>
      <c r="AI1657" s="130">
        <v>1657</v>
      </c>
    </row>
    <row r="1658" spans="34:35">
      <c r="AH1658" s="130">
        <f t="shared" ca="1" si="32"/>
        <v>0</v>
      </c>
      <c r="AI1658" s="130">
        <v>1658</v>
      </c>
    </row>
    <row r="1659" spans="34:35">
      <c r="AH1659" s="130">
        <f t="shared" ca="1" si="32"/>
        <v>0</v>
      </c>
      <c r="AI1659" s="130">
        <v>1659</v>
      </c>
    </row>
    <row r="1660" spans="34:35">
      <c r="AH1660" s="130">
        <f t="shared" ca="1" si="32"/>
        <v>0</v>
      </c>
      <c r="AI1660" s="130">
        <v>1660</v>
      </c>
    </row>
    <row r="1661" spans="34:35">
      <c r="AH1661" s="130">
        <f t="shared" ca="1" si="32"/>
        <v>0</v>
      </c>
      <c r="AI1661" s="130">
        <v>1661</v>
      </c>
    </row>
    <row r="1662" spans="34:35">
      <c r="AH1662" s="130">
        <f t="shared" ca="1" si="32"/>
        <v>0</v>
      </c>
      <c r="AI1662" s="130">
        <v>1662</v>
      </c>
    </row>
    <row r="1663" spans="34:35">
      <c r="AH1663" s="130">
        <f t="shared" ca="1" si="32"/>
        <v>0</v>
      </c>
      <c r="AI1663" s="130">
        <v>1663</v>
      </c>
    </row>
    <row r="1664" spans="34:35">
      <c r="AH1664" s="130">
        <f t="shared" ca="1" si="32"/>
        <v>0</v>
      </c>
      <c r="AI1664" s="130">
        <v>1664</v>
      </c>
    </row>
    <row r="1665" spans="34:35">
      <c r="AH1665" s="130">
        <f t="shared" ca="1" si="32"/>
        <v>0</v>
      </c>
      <c r="AI1665" s="130">
        <v>1665</v>
      </c>
    </row>
    <row r="1666" spans="34:35">
      <c r="AH1666" s="130">
        <f t="shared" ca="1" si="32"/>
        <v>0</v>
      </c>
      <c r="AI1666" s="130">
        <v>1666</v>
      </c>
    </row>
    <row r="1667" spans="34:35">
      <c r="AH1667" s="130">
        <f t="shared" ca="1" si="32"/>
        <v>0</v>
      </c>
      <c r="AI1667" s="130">
        <v>1667</v>
      </c>
    </row>
    <row r="1668" spans="34:35">
      <c r="AH1668" s="130">
        <f t="shared" ca="1" si="32"/>
        <v>0</v>
      </c>
      <c r="AI1668" s="130">
        <v>1668</v>
      </c>
    </row>
    <row r="1669" spans="34:35">
      <c r="AH1669" s="130">
        <f t="shared" ca="1" si="32"/>
        <v>0</v>
      </c>
      <c r="AI1669" s="130">
        <v>1669</v>
      </c>
    </row>
    <row r="1670" spans="34:35">
      <c r="AH1670" s="130">
        <f t="shared" ref="AH1670:AH1733" ca="1" si="33">INDIRECT("'"&amp;$AD$7&amp;"'!"&amp;"B"&amp;ROW(B1670))</f>
        <v>0</v>
      </c>
      <c r="AI1670" s="130">
        <v>1670</v>
      </c>
    </row>
    <row r="1671" spans="34:35">
      <c r="AH1671" s="130">
        <f t="shared" ca="1" si="33"/>
        <v>0</v>
      </c>
      <c r="AI1671" s="130">
        <v>1671</v>
      </c>
    </row>
    <row r="1672" spans="34:35">
      <c r="AH1672" s="130">
        <f t="shared" ca="1" si="33"/>
        <v>0</v>
      </c>
      <c r="AI1672" s="130">
        <v>1672</v>
      </c>
    </row>
    <row r="1673" spans="34:35">
      <c r="AH1673" s="130">
        <f t="shared" ca="1" si="33"/>
        <v>0</v>
      </c>
      <c r="AI1673" s="130">
        <v>1673</v>
      </c>
    </row>
    <row r="1674" spans="34:35">
      <c r="AH1674" s="130">
        <f t="shared" ca="1" si="33"/>
        <v>0</v>
      </c>
      <c r="AI1674" s="130">
        <v>1674</v>
      </c>
    </row>
    <row r="1675" spans="34:35">
      <c r="AH1675" s="130">
        <f t="shared" ca="1" si="33"/>
        <v>0</v>
      </c>
      <c r="AI1675" s="130">
        <v>1675</v>
      </c>
    </row>
    <row r="1676" spans="34:35">
      <c r="AH1676" s="130">
        <f t="shared" ca="1" si="33"/>
        <v>0</v>
      </c>
      <c r="AI1676" s="130">
        <v>1676</v>
      </c>
    </row>
    <row r="1677" spans="34:35">
      <c r="AH1677" s="130">
        <f t="shared" ca="1" si="33"/>
        <v>0</v>
      </c>
      <c r="AI1677" s="130">
        <v>1677</v>
      </c>
    </row>
    <row r="1678" spans="34:35">
      <c r="AH1678" s="130">
        <f t="shared" ca="1" si="33"/>
        <v>0</v>
      </c>
      <c r="AI1678" s="130">
        <v>1678</v>
      </c>
    </row>
    <row r="1679" spans="34:35">
      <c r="AH1679" s="130">
        <f t="shared" ca="1" si="33"/>
        <v>0</v>
      </c>
      <c r="AI1679" s="130">
        <v>1679</v>
      </c>
    </row>
    <row r="1680" spans="34:35">
      <c r="AH1680" s="130">
        <f t="shared" ca="1" si="33"/>
        <v>0</v>
      </c>
      <c r="AI1680" s="130">
        <v>1680</v>
      </c>
    </row>
    <row r="1681" spans="34:35">
      <c r="AH1681" s="130">
        <f t="shared" ca="1" si="33"/>
        <v>0</v>
      </c>
      <c r="AI1681" s="130">
        <v>1681</v>
      </c>
    </row>
    <row r="1682" spans="34:35">
      <c r="AH1682" s="130">
        <f t="shared" ca="1" si="33"/>
        <v>0</v>
      </c>
      <c r="AI1682" s="130">
        <v>1682</v>
      </c>
    </row>
    <row r="1683" spans="34:35">
      <c r="AH1683" s="130">
        <f t="shared" ca="1" si="33"/>
        <v>0</v>
      </c>
      <c r="AI1683" s="130">
        <v>1683</v>
      </c>
    </row>
    <row r="1684" spans="34:35">
      <c r="AH1684" s="130">
        <f t="shared" ca="1" si="33"/>
        <v>0</v>
      </c>
      <c r="AI1684" s="130">
        <v>1684</v>
      </c>
    </row>
    <row r="1685" spans="34:35">
      <c r="AH1685" s="130">
        <f t="shared" ca="1" si="33"/>
        <v>0</v>
      </c>
      <c r="AI1685" s="130">
        <v>1685</v>
      </c>
    </row>
    <row r="1686" spans="34:35">
      <c r="AH1686" s="130">
        <f t="shared" ca="1" si="33"/>
        <v>0</v>
      </c>
      <c r="AI1686" s="130">
        <v>1686</v>
      </c>
    </row>
    <row r="1687" spans="34:35">
      <c r="AH1687" s="130">
        <f t="shared" ca="1" si="33"/>
        <v>0</v>
      </c>
      <c r="AI1687" s="130">
        <v>1687</v>
      </c>
    </row>
    <row r="1688" spans="34:35">
      <c r="AH1688" s="130">
        <f t="shared" ca="1" si="33"/>
        <v>0</v>
      </c>
      <c r="AI1688" s="130">
        <v>1688</v>
      </c>
    </row>
    <row r="1689" spans="34:35">
      <c r="AH1689" s="130">
        <f t="shared" ca="1" si="33"/>
        <v>0</v>
      </c>
      <c r="AI1689" s="130">
        <v>1689</v>
      </c>
    </row>
    <row r="1690" spans="34:35">
      <c r="AH1690" s="130">
        <f t="shared" ca="1" si="33"/>
        <v>0</v>
      </c>
      <c r="AI1690" s="130">
        <v>1690</v>
      </c>
    </row>
    <row r="1691" spans="34:35">
      <c r="AH1691" s="130">
        <f t="shared" ca="1" si="33"/>
        <v>0</v>
      </c>
      <c r="AI1691" s="130">
        <v>1691</v>
      </c>
    </row>
    <row r="1692" spans="34:35">
      <c r="AH1692" s="130">
        <f t="shared" ca="1" si="33"/>
        <v>0</v>
      </c>
      <c r="AI1692" s="130">
        <v>1692</v>
      </c>
    </row>
    <row r="1693" spans="34:35">
      <c r="AH1693" s="130">
        <f t="shared" ca="1" si="33"/>
        <v>0</v>
      </c>
      <c r="AI1693" s="130">
        <v>1693</v>
      </c>
    </row>
    <row r="1694" spans="34:35">
      <c r="AH1694" s="130">
        <f t="shared" ca="1" si="33"/>
        <v>0</v>
      </c>
      <c r="AI1694" s="130">
        <v>1694</v>
      </c>
    </row>
    <row r="1695" spans="34:35">
      <c r="AH1695" s="130">
        <f t="shared" ca="1" si="33"/>
        <v>0</v>
      </c>
      <c r="AI1695" s="130">
        <v>1695</v>
      </c>
    </row>
    <row r="1696" spans="34:35">
      <c r="AH1696" s="130">
        <f t="shared" ca="1" si="33"/>
        <v>0</v>
      </c>
      <c r="AI1696" s="130">
        <v>1696</v>
      </c>
    </row>
    <row r="1697" spans="34:35">
      <c r="AH1697" s="130">
        <f t="shared" ca="1" si="33"/>
        <v>0</v>
      </c>
      <c r="AI1697" s="130">
        <v>1697</v>
      </c>
    </row>
    <row r="1698" spans="34:35">
      <c r="AH1698" s="130">
        <f t="shared" ca="1" si="33"/>
        <v>0</v>
      </c>
      <c r="AI1698" s="130">
        <v>1698</v>
      </c>
    </row>
    <row r="1699" spans="34:35">
      <c r="AH1699" s="130">
        <f t="shared" ca="1" si="33"/>
        <v>0</v>
      </c>
      <c r="AI1699" s="130">
        <v>1699</v>
      </c>
    </row>
    <row r="1700" spans="34:35">
      <c r="AH1700" s="130">
        <f t="shared" ca="1" si="33"/>
        <v>0</v>
      </c>
      <c r="AI1700" s="130">
        <v>1700</v>
      </c>
    </row>
    <row r="1701" spans="34:35">
      <c r="AH1701" s="130">
        <f t="shared" ca="1" si="33"/>
        <v>0</v>
      </c>
      <c r="AI1701" s="130">
        <v>1701</v>
      </c>
    </row>
    <row r="1702" spans="34:35">
      <c r="AH1702" s="130">
        <f t="shared" ca="1" si="33"/>
        <v>0</v>
      </c>
      <c r="AI1702" s="130">
        <v>1702</v>
      </c>
    </row>
    <row r="1703" spans="34:35">
      <c r="AH1703" s="130">
        <f t="shared" ca="1" si="33"/>
        <v>0</v>
      </c>
      <c r="AI1703" s="130">
        <v>1703</v>
      </c>
    </row>
    <row r="1704" spans="34:35">
      <c r="AH1704" s="130">
        <f t="shared" ca="1" si="33"/>
        <v>0</v>
      </c>
      <c r="AI1704" s="130">
        <v>1704</v>
      </c>
    </row>
    <row r="1705" spans="34:35">
      <c r="AH1705" s="130">
        <f t="shared" ca="1" si="33"/>
        <v>0</v>
      </c>
      <c r="AI1705" s="130">
        <v>1705</v>
      </c>
    </row>
    <row r="1706" spans="34:35">
      <c r="AH1706" s="130">
        <f t="shared" ca="1" si="33"/>
        <v>0</v>
      </c>
      <c r="AI1706" s="130">
        <v>1706</v>
      </c>
    </row>
    <row r="1707" spans="34:35">
      <c r="AH1707" s="130">
        <f t="shared" ca="1" si="33"/>
        <v>0</v>
      </c>
      <c r="AI1707" s="130">
        <v>1707</v>
      </c>
    </row>
    <row r="1708" spans="34:35">
      <c r="AH1708" s="130">
        <f t="shared" ca="1" si="33"/>
        <v>0</v>
      </c>
      <c r="AI1708" s="130">
        <v>1708</v>
      </c>
    </row>
    <row r="1709" spans="34:35">
      <c r="AH1709" s="130">
        <f t="shared" ca="1" si="33"/>
        <v>0</v>
      </c>
      <c r="AI1709" s="130">
        <v>1709</v>
      </c>
    </row>
    <row r="1710" spans="34:35">
      <c r="AH1710" s="130">
        <f t="shared" ca="1" si="33"/>
        <v>0</v>
      </c>
      <c r="AI1710" s="130">
        <v>1710</v>
      </c>
    </row>
    <row r="1711" spans="34:35">
      <c r="AH1711" s="130">
        <f t="shared" ca="1" si="33"/>
        <v>0</v>
      </c>
      <c r="AI1711" s="130">
        <v>1711</v>
      </c>
    </row>
    <row r="1712" spans="34:35">
      <c r="AH1712" s="130">
        <f t="shared" ca="1" si="33"/>
        <v>0</v>
      </c>
      <c r="AI1712" s="130">
        <v>1712</v>
      </c>
    </row>
    <row r="1713" spans="34:35">
      <c r="AH1713" s="130">
        <f t="shared" ca="1" si="33"/>
        <v>0</v>
      </c>
      <c r="AI1713" s="130">
        <v>1713</v>
      </c>
    </row>
    <row r="1714" spans="34:35">
      <c r="AH1714" s="130">
        <f t="shared" ca="1" si="33"/>
        <v>0</v>
      </c>
      <c r="AI1714" s="130">
        <v>1714</v>
      </c>
    </row>
    <row r="1715" spans="34:35">
      <c r="AH1715" s="130">
        <f t="shared" ca="1" si="33"/>
        <v>0</v>
      </c>
      <c r="AI1715" s="130">
        <v>1715</v>
      </c>
    </row>
    <row r="1716" spans="34:35">
      <c r="AH1716" s="130">
        <f t="shared" ca="1" si="33"/>
        <v>0</v>
      </c>
      <c r="AI1716" s="130">
        <v>1716</v>
      </c>
    </row>
    <row r="1717" spans="34:35">
      <c r="AH1717" s="130">
        <f t="shared" ca="1" si="33"/>
        <v>0</v>
      </c>
      <c r="AI1717" s="130">
        <v>1717</v>
      </c>
    </row>
    <row r="1718" spans="34:35">
      <c r="AH1718" s="130">
        <f t="shared" ca="1" si="33"/>
        <v>0</v>
      </c>
      <c r="AI1718" s="130">
        <v>1718</v>
      </c>
    </row>
    <row r="1719" spans="34:35">
      <c r="AH1719" s="130">
        <f t="shared" ca="1" si="33"/>
        <v>0</v>
      </c>
      <c r="AI1719" s="130">
        <v>1719</v>
      </c>
    </row>
    <row r="1720" spans="34:35">
      <c r="AH1720" s="130">
        <f t="shared" ca="1" si="33"/>
        <v>0</v>
      </c>
      <c r="AI1720" s="130">
        <v>1720</v>
      </c>
    </row>
    <row r="1721" spans="34:35">
      <c r="AH1721" s="130">
        <f t="shared" ca="1" si="33"/>
        <v>0</v>
      </c>
      <c r="AI1721" s="130">
        <v>1721</v>
      </c>
    </row>
    <row r="1722" spans="34:35">
      <c r="AH1722" s="130">
        <f t="shared" ca="1" si="33"/>
        <v>0</v>
      </c>
      <c r="AI1722" s="130">
        <v>1722</v>
      </c>
    </row>
    <row r="1723" spans="34:35">
      <c r="AH1723" s="130">
        <f t="shared" ca="1" si="33"/>
        <v>0</v>
      </c>
      <c r="AI1723" s="130">
        <v>1723</v>
      </c>
    </row>
    <row r="1724" spans="34:35">
      <c r="AH1724" s="130">
        <f t="shared" ca="1" si="33"/>
        <v>0</v>
      </c>
      <c r="AI1724" s="130">
        <v>1724</v>
      </c>
    </row>
    <row r="1725" spans="34:35">
      <c r="AH1725" s="130">
        <f t="shared" ca="1" si="33"/>
        <v>0</v>
      </c>
      <c r="AI1725" s="130">
        <v>1725</v>
      </c>
    </row>
    <row r="1726" spans="34:35">
      <c r="AH1726" s="130">
        <f t="shared" ca="1" si="33"/>
        <v>0</v>
      </c>
      <c r="AI1726" s="130">
        <v>1726</v>
      </c>
    </row>
    <row r="1727" spans="34:35">
      <c r="AH1727" s="130">
        <f t="shared" ca="1" si="33"/>
        <v>0</v>
      </c>
      <c r="AI1727" s="130">
        <v>1727</v>
      </c>
    </row>
    <row r="1728" spans="34:35">
      <c r="AH1728" s="130">
        <f t="shared" ca="1" si="33"/>
        <v>0</v>
      </c>
      <c r="AI1728" s="130">
        <v>1728</v>
      </c>
    </row>
    <row r="1729" spans="34:35">
      <c r="AH1729" s="130">
        <f t="shared" ca="1" si="33"/>
        <v>0</v>
      </c>
      <c r="AI1729" s="130">
        <v>1729</v>
      </c>
    </row>
    <row r="1730" spans="34:35">
      <c r="AH1730" s="130">
        <f t="shared" ca="1" si="33"/>
        <v>0</v>
      </c>
      <c r="AI1730" s="130">
        <v>1730</v>
      </c>
    </row>
    <row r="1731" spans="34:35">
      <c r="AH1731" s="130">
        <f t="shared" ca="1" si="33"/>
        <v>0</v>
      </c>
      <c r="AI1731" s="130">
        <v>1731</v>
      </c>
    </row>
    <row r="1732" spans="34:35">
      <c r="AH1732" s="130">
        <f t="shared" ca="1" si="33"/>
        <v>0</v>
      </c>
      <c r="AI1732" s="130">
        <v>1732</v>
      </c>
    </row>
    <row r="1733" spans="34:35">
      <c r="AH1733" s="130">
        <f t="shared" ca="1" si="33"/>
        <v>0</v>
      </c>
      <c r="AI1733" s="130">
        <v>1733</v>
      </c>
    </row>
    <row r="1734" spans="34:35">
      <c r="AH1734" s="130">
        <f t="shared" ref="AH1734:AH1797" ca="1" si="34">INDIRECT("'"&amp;$AD$7&amp;"'!"&amp;"B"&amp;ROW(B1734))</f>
        <v>0</v>
      </c>
      <c r="AI1734" s="130">
        <v>1734</v>
      </c>
    </row>
    <row r="1735" spans="34:35">
      <c r="AH1735" s="130">
        <f t="shared" ca="1" si="34"/>
        <v>0</v>
      </c>
      <c r="AI1735" s="130">
        <v>1735</v>
      </c>
    </row>
    <row r="1736" spans="34:35">
      <c r="AH1736" s="130">
        <f t="shared" ca="1" si="34"/>
        <v>0</v>
      </c>
      <c r="AI1736" s="130">
        <v>1736</v>
      </c>
    </row>
    <row r="1737" spans="34:35">
      <c r="AH1737" s="130">
        <f t="shared" ca="1" si="34"/>
        <v>0</v>
      </c>
      <c r="AI1737" s="130">
        <v>1737</v>
      </c>
    </row>
    <row r="1738" spans="34:35">
      <c r="AH1738" s="130">
        <f t="shared" ca="1" si="34"/>
        <v>0</v>
      </c>
      <c r="AI1738" s="130">
        <v>1738</v>
      </c>
    </row>
    <row r="1739" spans="34:35">
      <c r="AH1739" s="130">
        <f t="shared" ca="1" si="34"/>
        <v>0</v>
      </c>
      <c r="AI1739" s="130">
        <v>1739</v>
      </c>
    </row>
    <row r="1740" spans="34:35">
      <c r="AH1740" s="130">
        <f t="shared" ca="1" si="34"/>
        <v>0</v>
      </c>
      <c r="AI1740" s="130">
        <v>1740</v>
      </c>
    </row>
    <row r="1741" spans="34:35">
      <c r="AH1741" s="130">
        <f t="shared" ca="1" si="34"/>
        <v>0</v>
      </c>
      <c r="AI1741" s="130">
        <v>1741</v>
      </c>
    </row>
    <row r="1742" spans="34:35">
      <c r="AH1742" s="130">
        <f t="shared" ca="1" si="34"/>
        <v>0</v>
      </c>
      <c r="AI1742" s="130">
        <v>1742</v>
      </c>
    </row>
    <row r="1743" spans="34:35">
      <c r="AH1743" s="130">
        <f t="shared" ca="1" si="34"/>
        <v>0</v>
      </c>
      <c r="AI1743" s="130">
        <v>1743</v>
      </c>
    </row>
    <row r="1744" spans="34:35">
      <c r="AH1744" s="130">
        <f t="shared" ca="1" si="34"/>
        <v>0</v>
      </c>
      <c r="AI1744" s="130">
        <v>1744</v>
      </c>
    </row>
    <row r="1745" spans="34:35">
      <c r="AH1745" s="130">
        <f t="shared" ca="1" si="34"/>
        <v>0</v>
      </c>
      <c r="AI1745" s="130">
        <v>1745</v>
      </c>
    </row>
    <row r="1746" spans="34:35">
      <c r="AH1746" s="130">
        <f t="shared" ca="1" si="34"/>
        <v>0</v>
      </c>
      <c r="AI1746" s="130">
        <v>1746</v>
      </c>
    </row>
    <row r="1747" spans="34:35">
      <c r="AH1747" s="130">
        <f t="shared" ca="1" si="34"/>
        <v>0</v>
      </c>
      <c r="AI1747" s="130">
        <v>1747</v>
      </c>
    </row>
    <row r="1748" spans="34:35">
      <c r="AH1748" s="130">
        <f t="shared" ca="1" si="34"/>
        <v>0</v>
      </c>
      <c r="AI1748" s="130">
        <v>1748</v>
      </c>
    </row>
    <row r="1749" spans="34:35">
      <c r="AH1749" s="130">
        <f t="shared" ca="1" si="34"/>
        <v>0</v>
      </c>
      <c r="AI1749" s="130">
        <v>1749</v>
      </c>
    </row>
    <row r="1750" spans="34:35">
      <c r="AH1750" s="130">
        <f t="shared" ca="1" si="34"/>
        <v>0</v>
      </c>
      <c r="AI1750" s="130">
        <v>1750</v>
      </c>
    </row>
    <row r="1751" spans="34:35">
      <c r="AH1751" s="130">
        <f t="shared" ca="1" si="34"/>
        <v>0</v>
      </c>
      <c r="AI1751" s="130">
        <v>1751</v>
      </c>
    </row>
    <row r="1752" spans="34:35">
      <c r="AH1752" s="130">
        <f t="shared" ca="1" si="34"/>
        <v>0</v>
      </c>
      <c r="AI1752" s="130">
        <v>1752</v>
      </c>
    </row>
    <row r="1753" spans="34:35">
      <c r="AH1753" s="130">
        <f t="shared" ca="1" si="34"/>
        <v>0</v>
      </c>
      <c r="AI1753" s="130">
        <v>1753</v>
      </c>
    </row>
    <row r="1754" spans="34:35">
      <c r="AH1754" s="130">
        <f t="shared" ca="1" si="34"/>
        <v>0</v>
      </c>
      <c r="AI1754" s="130">
        <v>1754</v>
      </c>
    </row>
    <row r="1755" spans="34:35">
      <c r="AH1755" s="130">
        <f t="shared" ca="1" si="34"/>
        <v>0</v>
      </c>
      <c r="AI1755" s="130">
        <v>1755</v>
      </c>
    </row>
    <row r="1756" spans="34:35">
      <c r="AH1756" s="130">
        <f t="shared" ca="1" si="34"/>
        <v>0</v>
      </c>
      <c r="AI1756" s="130">
        <v>1756</v>
      </c>
    </row>
    <row r="1757" spans="34:35">
      <c r="AH1757" s="130">
        <f t="shared" ca="1" si="34"/>
        <v>0</v>
      </c>
      <c r="AI1757" s="130">
        <v>1757</v>
      </c>
    </row>
    <row r="1758" spans="34:35">
      <c r="AH1758" s="130">
        <f t="shared" ca="1" si="34"/>
        <v>0</v>
      </c>
      <c r="AI1758" s="130">
        <v>1758</v>
      </c>
    </row>
    <row r="1759" spans="34:35">
      <c r="AH1759" s="130">
        <f t="shared" ca="1" si="34"/>
        <v>0</v>
      </c>
      <c r="AI1759" s="130">
        <v>1759</v>
      </c>
    </row>
    <row r="1760" spans="34:35">
      <c r="AH1760" s="130">
        <f t="shared" ca="1" si="34"/>
        <v>0</v>
      </c>
      <c r="AI1760" s="130">
        <v>1760</v>
      </c>
    </row>
    <row r="1761" spans="34:35">
      <c r="AH1761" s="130">
        <f t="shared" ca="1" si="34"/>
        <v>0</v>
      </c>
      <c r="AI1761" s="130">
        <v>1761</v>
      </c>
    </row>
    <row r="1762" spans="34:35">
      <c r="AH1762" s="130">
        <f t="shared" ca="1" si="34"/>
        <v>0</v>
      </c>
      <c r="AI1762" s="130">
        <v>1762</v>
      </c>
    </row>
    <row r="1763" spans="34:35">
      <c r="AH1763" s="130">
        <f t="shared" ca="1" si="34"/>
        <v>0</v>
      </c>
      <c r="AI1763" s="130">
        <v>1763</v>
      </c>
    </row>
    <row r="1764" spans="34:35">
      <c r="AH1764" s="130">
        <f t="shared" ca="1" si="34"/>
        <v>0</v>
      </c>
      <c r="AI1764" s="130">
        <v>1764</v>
      </c>
    </row>
    <row r="1765" spans="34:35">
      <c r="AH1765" s="130">
        <f t="shared" ca="1" si="34"/>
        <v>0</v>
      </c>
      <c r="AI1765" s="130">
        <v>1765</v>
      </c>
    </row>
    <row r="1766" spans="34:35">
      <c r="AH1766" s="130">
        <f t="shared" ca="1" si="34"/>
        <v>0</v>
      </c>
      <c r="AI1766" s="130">
        <v>1766</v>
      </c>
    </row>
    <row r="1767" spans="34:35">
      <c r="AH1767" s="130">
        <f t="shared" ca="1" si="34"/>
        <v>0</v>
      </c>
      <c r="AI1767" s="130">
        <v>1767</v>
      </c>
    </row>
    <row r="1768" spans="34:35">
      <c r="AH1768" s="130">
        <f t="shared" ca="1" si="34"/>
        <v>0</v>
      </c>
      <c r="AI1768" s="130">
        <v>1768</v>
      </c>
    </row>
    <row r="1769" spans="34:35">
      <c r="AH1769" s="130">
        <f t="shared" ca="1" si="34"/>
        <v>0</v>
      </c>
      <c r="AI1769" s="130">
        <v>1769</v>
      </c>
    </row>
    <row r="1770" spans="34:35">
      <c r="AH1770" s="130">
        <f t="shared" ca="1" si="34"/>
        <v>0</v>
      </c>
      <c r="AI1770" s="130">
        <v>1770</v>
      </c>
    </row>
    <row r="1771" spans="34:35">
      <c r="AH1771" s="130">
        <f t="shared" ca="1" si="34"/>
        <v>0</v>
      </c>
      <c r="AI1771" s="130">
        <v>1771</v>
      </c>
    </row>
    <row r="1772" spans="34:35">
      <c r="AH1772" s="130">
        <f t="shared" ca="1" si="34"/>
        <v>0</v>
      </c>
      <c r="AI1772" s="130">
        <v>1772</v>
      </c>
    </row>
    <row r="1773" spans="34:35">
      <c r="AH1773" s="130">
        <f t="shared" ca="1" si="34"/>
        <v>0</v>
      </c>
      <c r="AI1773" s="130">
        <v>1773</v>
      </c>
    </row>
    <row r="1774" spans="34:35">
      <c r="AH1774" s="130">
        <f t="shared" ca="1" si="34"/>
        <v>0</v>
      </c>
      <c r="AI1774" s="130">
        <v>1774</v>
      </c>
    </row>
    <row r="1775" spans="34:35">
      <c r="AH1775" s="130">
        <f t="shared" ca="1" si="34"/>
        <v>0</v>
      </c>
      <c r="AI1775" s="130">
        <v>1775</v>
      </c>
    </row>
    <row r="1776" spans="34:35">
      <c r="AH1776" s="130">
        <f t="shared" ca="1" si="34"/>
        <v>0</v>
      </c>
      <c r="AI1776" s="130">
        <v>1776</v>
      </c>
    </row>
    <row r="1777" spans="34:35">
      <c r="AH1777" s="130">
        <f t="shared" ca="1" si="34"/>
        <v>0</v>
      </c>
      <c r="AI1777" s="130">
        <v>1777</v>
      </c>
    </row>
    <row r="1778" spans="34:35">
      <c r="AH1778" s="130">
        <f t="shared" ca="1" si="34"/>
        <v>0</v>
      </c>
      <c r="AI1778" s="130">
        <v>1778</v>
      </c>
    </row>
    <row r="1779" spans="34:35">
      <c r="AH1779" s="130">
        <f t="shared" ca="1" si="34"/>
        <v>0</v>
      </c>
      <c r="AI1779" s="130">
        <v>1779</v>
      </c>
    </row>
    <row r="1780" spans="34:35">
      <c r="AH1780" s="130">
        <f t="shared" ca="1" si="34"/>
        <v>0</v>
      </c>
      <c r="AI1780" s="130">
        <v>1780</v>
      </c>
    </row>
    <row r="1781" spans="34:35">
      <c r="AH1781" s="130">
        <f t="shared" ca="1" si="34"/>
        <v>0</v>
      </c>
      <c r="AI1781" s="130">
        <v>1781</v>
      </c>
    </row>
    <row r="1782" spans="34:35">
      <c r="AH1782" s="130">
        <f t="shared" ca="1" si="34"/>
        <v>0</v>
      </c>
      <c r="AI1782" s="130">
        <v>1782</v>
      </c>
    </row>
    <row r="1783" spans="34:35">
      <c r="AH1783" s="130">
        <f t="shared" ca="1" si="34"/>
        <v>0</v>
      </c>
      <c r="AI1783" s="130">
        <v>1783</v>
      </c>
    </row>
    <row r="1784" spans="34:35">
      <c r="AH1784" s="130">
        <f t="shared" ca="1" si="34"/>
        <v>0</v>
      </c>
      <c r="AI1784" s="130">
        <v>1784</v>
      </c>
    </row>
    <row r="1785" spans="34:35">
      <c r="AH1785" s="130">
        <f t="shared" ca="1" si="34"/>
        <v>0</v>
      </c>
      <c r="AI1785" s="130">
        <v>1785</v>
      </c>
    </row>
    <row r="1786" spans="34:35">
      <c r="AH1786" s="130">
        <f t="shared" ca="1" si="34"/>
        <v>0</v>
      </c>
      <c r="AI1786" s="130">
        <v>1786</v>
      </c>
    </row>
    <row r="1787" spans="34:35">
      <c r="AH1787" s="130">
        <f t="shared" ca="1" si="34"/>
        <v>0</v>
      </c>
      <c r="AI1787" s="130">
        <v>1787</v>
      </c>
    </row>
    <row r="1788" spans="34:35">
      <c r="AH1788" s="130">
        <f t="shared" ca="1" si="34"/>
        <v>0</v>
      </c>
      <c r="AI1788" s="130">
        <v>1788</v>
      </c>
    </row>
    <row r="1789" spans="34:35">
      <c r="AH1789" s="130">
        <f t="shared" ca="1" si="34"/>
        <v>0</v>
      </c>
      <c r="AI1789" s="130">
        <v>1789</v>
      </c>
    </row>
    <row r="1790" spans="34:35">
      <c r="AH1790" s="130">
        <f t="shared" ca="1" si="34"/>
        <v>0</v>
      </c>
      <c r="AI1790" s="130">
        <v>1790</v>
      </c>
    </row>
    <row r="1791" spans="34:35">
      <c r="AH1791" s="130">
        <f t="shared" ca="1" si="34"/>
        <v>0</v>
      </c>
      <c r="AI1791" s="130">
        <v>1791</v>
      </c>
    </row>
    <row r="1792" spans="34:35">
      <c r="AH1792" s="130">
        <f t="shared" ca="1" si="34"/>
        <v>0</v>
      </c>
      <c r="AI1792" s="130">
        <v>1792</v>
      </c>
    </row>
    <row r="1793" spans="34:35">
      <c r="AH1793" s="130">
        <f t="shared" ca="1" si="34"/>
        <v>0</v>
      </c>
      <c r="AI1793" s="130">
        <v>1793</v>
      </c>
    </row>
    <row r="1794" spans="34:35">
      <c r="AH1794" s="130">
        <f t="shared" ca="1" si="34"/>
        <v>0</v>
      </c>
      <c r="AI1794" s="130">
        <v>1794</v>
      </c>
    </row>
    <row r="1795" spans="34:35">
      <c r="AH1795" s="130">
        <f t="shared" ca="1" si="34"/>
        <v>0</v>
      </c>
      <c r="AI1795" s="130">
        <v>1795</v>
      </c>
    </row>
    <row r="1796" spans="34:35">
      <c r="AH1796" s="130">
        <f t="shared" ca="1" si="34"/>
        <v>0</v>
      </c>
      <c r="AI1796" s="130">
        <v>1796</v>
      </c>
    </row>
    <row r="1797" spans="34:35">
      <c r="AH1797" s="130">
        <f t="shared" ca="1" si="34"/>
        <v>0</v>
      </c>
      <c r="AI1797" s="130">
        <v>1797</v>
      </c>
    </row>
    <row r="1798" spans="34:35">
      <c r="AH1798" s="130">
        <f t="shared" ref="AH1798:AH1861" ca="1" si="35">INDIRECT("'"&amp;$AD$7&amp;"'!"&amp;"B"&amp;ROW(B1798))</f>
        <v>0</v>
      </c>
      <c r="AI1798" s="130">
        <v>1798</v>
      </c>
    </row>
    <row r="1799" spans="34:35">
      <c r="AH1799" s="130">
        <f t="shared" ca="1" si="35"/>
        <v>0</v>
      </c>
      <c r="AI1799" s="130">
        <v>1799</v>
      </c>
    </row>
    <row r="1800" spans="34:35">
      <c r="AH1800" s="130">
        <f t="shared" ca="1" si="35"/>
        <v>0</v>
      </c>
      <c r="AI1800" s="130">
        <v>1800</v>
      </c>
    </row>
    <row r="1801" spans="34:35">
      <c r="AH1801" s="130">
        <f t="shared" ca="1" si="35"/>
        <v>0</v>
      </c>
      <c r="AI1801" s="130">
        <v>1801</v>
      </c>
    </row>
    <row r="1802" spans="34:35">
      <c r="AH1802" s="130">
        <f t="shared" ca="1" si="35"/>
        <v>0</v>
      </c>
      <c r="AI1802" s="130">
        <v>1802</v>
      </c>
    </row>
    <row r="1803" spans="34:35">
      <c r="AH1803" s="130">
        <f t="shared" ca="1" si="35"/>
        <v>0</v>
      </c>
      <c r="AI1803" s="130">
        <v>1803</v>
      </c>
    </row>
    <row r="1804" spans="34:35">
      <c r="AH1804" s="130">
        <f t="shared" ca="1" si="35"/>
        <v>0</v>
      </c>
      <c r="AI1804" s="130">
        <v>1804</v>
      </c>
    </row>
    <row r="1805" spans="34:35">
      <c r="AH1805" s="130">
        <f t="shared" ca="1" si="35"/>
        <v>0</v>
      </c>
      <c r="AI1805" s="130">
        <v>1805</v>
      </c>
    </row>
    <row r="1806" spans="34:35">
      <c r="AH1806" s="130">
        <f t="shared" ca="1" si="35"/>
        <v>0</v>
      </c>
      <c r="AI1806" s="130">
        <v>1806</v>
      </c>
    </row>
    <row r="1807" spans="34:35">
      <c r="AH1807" s="130">
        <f t="shared" ca="1" si="35"/>
        <v>0</v>
      </c>
      <c r="AI1807" s="130">
        <v>1807</v>
      </c>
    </row>
    <row r="1808" spans="34:35">
      <c r="AH1808" s="130">
        <f t="shared" ca="1" si="35"/>
        <v>0</v>
      </c>
      <c r="AI1808" s="130">
        <v>1808</v>
      </c>
    </row>
    <row r="1809" spans="34:35">
      <c r="AH1809" s="130">
        <f t="shared" ca="1" si="35"/>
        <v>0</v>
      </c>
      <c r="AI1809" s="130">
        <v>1809</v>
      </c>
    </row>
    <row r="1810" spans="34:35">
      <c r="AH1810" s="130">
        <f t="shared" ca="1" si="35"/>
        <v>0</v>
      </c>
      <c r="AI1810" s="130">
        <v>1810</v>
      </c>
    </row>
    <row r="1811" spans="34:35">
      <c r="AH1811" s="130">
        <f t="shared" ca="1" si="35"/>
        <v>0</v>
      </c>
      <c r="AI1811" s="130">
        <v>1811</v>
      </c>
    </row>
    <row r="1812" spans="34:35">
      <c r="AH1812" s="130">
        <f t="shared" ca="1" si="35"/>
        <v>0</v>
      </c>
      <c r="AI1812" s="130">
        <v>1812</v>
      </c>
    </row>
    <row r="1813" spans="34:35">
      <c r="AH1813" s="130">
        <f t="shared" ca="1" si="35"/>
        <v>0</v>
      </c>
      <c r="AI1813" s="130">
        <v>1813</v>
      </c>
    </row>
    <row r="1814" spans="34:35">
      <c r="AH1814" s="130">
        <f t="shared" ca="1" si="35"/>
        <v>0</v>
      </c>
      <c r="AI1814" s="130">
        <v>1814</v>
      </c>
    </row>
    <row r="1815" spans="34:35">
      <c r="AH1815" s="130">
        <f t="shared" ca="1" si="35"/>
        <v>0</v>
      </c>
      <c r="AI1815" s="130">
        <v>1815</v>
      </c>
    </row>
    <row r="1816" spans="34:35">
      <c r="AH1816" s="130">
        <f t="shared" ca="1" si="35"/>
        <v>0</v>
      </c>
      <c r="AI1816" s="130">
        <v>1816</v>
      </c>
    </row>
    <row r="1817" spans="34:35">
      <c r="AH1817" s="130">
        <f t="shared" ca="1" si="35"/>
        <v>0</v>
      </c>
      <c r="AI1817" s="130">
        <v>1817</v>
      </c>
    </row>
    <row r="1818" spans="34:35">
      <c r="AH1818" s="130">
        <f t="shared" ca="1" si="35"/>
        <v>0</v>
      </c>
      <c r="AI1818" s="130">
        <v>1818</v>
      </c>
    </row>
    <row r="1819" spans="34:35">
      <c r="AH1819" s="130">
        <f t="shared" ca="1" si="35"/>
        <v>0</v>
      </c>
      <c r="AI1819" s="130">
        <v>1819</v>
      </c>
    </row>
    <row r="1820" spans="34:35">
      <c r="AH1820" s="130">
        <f t="shared" ca="1" si="35"/>
        <v>0</v>
      </c>
      <c r="AI1820" s="130">
        <v>1820</v>
      </c>
    </row>
    <row r="1821" spans="34:35">
      <c r="AH1821" s="130">
        <f t="shared" ca="1" si="35"/>
        <v>0</v>
      </c>
      <c r="AI1821" s="130">
        <v>1821</v>
      </c>
    </row>
    <row r="1822" spans="34:35">
      <c r="AH1822" s="130">
        <f t="shared" ca="1" si="35"/>
        <v>0</v>
      </c>
      <c r="AI1822" s="130">
        <v>1822</v>
      </c>
    </row>
    <row r="1823" spans="34:35">
      <c r="AH1823" s="130">
        <f t="shared" ca="1" si="35"/>
        <v>0</v>
      </c>
      <c r="AI1823" s="130">
        <v>1823</v>
      </c>
    </row>
    <row r="1824" spans="34:35">
      <c r="AH1824" s="130">
        <f t="shared" ca="1" si="35"/>
        <v>0</v>
      </c>
      <c r="AI1824" s="130">
        <v>1824</v>
      </c>
    </row>
    <row r="1825" spans="34:35">
      <c r="AH1825" s="130">
        <f t="shared" ca="1" si="35"/>
        <v>0</v>
      </c>
      <c r="AI1825" s="130">
        <v>1825</v>
      </c>
    </row>
    <row r="1826" spans="34:35">
      <c r="AH1826" s="130">
        <f t="shared" ca="1" si="35"/>
        <v>0</v>
      </c>
      <c r="AI1826" s="130">
        <v>1826</v>
      </c>
    </row>
    <row r="1827" spans="34:35">
      <c r="AH1827" s="130">
        <f t="shared" ca="1" si="35"/>
        <v>0</v>
      </c>
      <c r="AI1827" s="130">
        <v>1827</v>
      </c>
    </row>
    <row r="1828" spans="34:35">
      <c r="AH1828" s="130">
        <f t="shared" ca="1" si="35"/>
        <v>0</v>
      </c>
      <c r="AI1828" s="130">
        <v>1828</v>
      </c>
    </row>
    <row r="1829" spans="34:35">
      <c r="AH1829" s="130">
        <f t="shared" ca="1" si="35"/>
        <v>0</v>
      </c>
      <c r="AI1829" s="130">
        <v>1829</v>
      </c>
    </row>
    <row r="1830" spans="34:35">
      <c r="AH1830" s="130">
        <f t="shared" ca="1" si="35"/>
        <v>0</v>
      </c>
      <c r="AI1830" s="130">
        <v>1830</v>
      </c>
    </row>
    <row r="1831" spans="34:35">
      <c r="AH1831" s="130">
        <f t="shared" ca="1" si="35"/>
        <v>0</v>
      </c>
      <c r="AI1831" s="130">
        <v>1831</v>
      </c>
    </row>
    <row r="1832" spans="34:35">
      <c r="AH1832" s="130">
        <f t="shared" ca="1" si="35"/>
        <v>0</v>
      </c>
      <c r="AI1832" s="130">
        <v>1832</v>
      </c>
    </row>
    <row r="1833" spans="34:35">
      <c r="AH1833" s="130">
        <f t="shared" ca="1" si="35"/>
        <v>0</v>
      </c>
      <c r="AI1833" s="130">
        <v>1833</v>
      </c>
    </row>
    <row r="1834" spans="34:35">
      <c r="AH1834" s="130">
        <f t="shared" ca="1" si="35"/>
        <v>0</v>
      </c>
      <c r="AI1834" s="130">
        <v>1834</v>
      </c>
    </row>
    <row r="1835" spans="34:35">
      <c r="AH1835" s="130">
        <f t="shared" ca="1" si="35"/>
        <v>0</v>
      </c>
      <c r="AI1835" s="130">
        <v>1835</v>
      </c>
    </row>
    <row r="1836" spans="34:35">
      <c r="AH1836" s="130">
        <f t="shared" ca="1" si="35"/>
        <v>0</v>
      </c>
      <c r="AI1836" s="130">
        <v>1836</v>
      </c>
    </row>
    <row r="1837" spans="34:35">
      <c r="AH1837" s="130">
        <f t="shared" ca="1" si="35"/>
        <v>0</v>
      </c>
      <c r="AI1837" s="130">
        <v>1837</v>
      </c>
    </row>
    <row r="1838" spans="34:35">
      <c r="AH1838" s="130">
        <f t="shared" ca="1" si="35"/>
        <v>0</v>
      </c>
      <c r="AI1838" s="130">
        <v>1838</v>
      </c>
    </row>
    <row r="1839" spans="34:35">
      <c r="AH1839" s="130">
        <f t="shared" ca="1" si="35"/>
        <v>0</v>
      </c>
      <c r="AI1839" s="130">
        <v>1839</v>
      </c>
    </row>
    <row r="1840" spans="34:35">
      <c r="AH1840" s="130">
        <f t="shared" ca="1" si="35"/>
        <v>0</v>
      </c>
      <c r="AI1840" s="130">
        <v>1840</v>
      </c>
    </row>
    <row r="1841" spans="34:35">
      <c r="AH1841" s="130">
        <f t="shared" ca="1" si="35"/>
        <v>0</v>
      </c>
      <c r="AI1841" s="130">
        <v>1841</v>
      </c>
    </row>
    <row r="1842" spans="34:35">
      <c r="AH1842" s="130">
        <f t="shared" ca="1" si="35"/>
        <v>0</v>
      </c>
      <c r="AI1842" s="130">
        <v>1842</v>
      </c>
    </row>
    <row r="1843" spans="34:35">
      <c r="AH1843" s="130">
        <f t="shared" ca="1" si="35"/>
        <v>0</v>
      </c>
      <c r="AI1843" s="130">
        <v>1843</v>
      </c>
    </row>
    <row r="1844" spans="34:35">
      <c r="AH1844" s="130">
        <f t="shared" ca="1" si="35"/>
        <v>0</v>
      </c>
      <c r="AI1844" s="130">
        <v>1844</v>
      </c>
    </row>
    <row r="1845" spans="34:35">
      <c r="AH1845" s="130">
        <f t="shared" ca="1" si="35"/>
        <v>0</v>
      </c>
      <c r="AI1845" s="130">
        <v>1845</v>
      </c>
    </row>
    <row r="1846" spans="34:35">
      <c r="AH1846" s="130">
        <f t="shared" ca="1" si="35"/>
        <v>0</v>
      </c>
      <c r="AI1846" s="130">
        <v>1846</v>
      </c>
    </row>
    <row r="1847" spans="34:35">
      <c r="AH1847" s="130">
        <f t="shared" ca="1" si="35"/>
        <v>0</v>
      </c>
      <c r="AI1847" s="130">
        <v>1847</v>
      </c>
    </row>
    <row r="1848" spans="34:35">
      <c r="AH1848" s="130">
        <f t="shared" ca="1" si="35"/>
        <v>0</v>
      </c>
      <c r="AI1848" s="130">
        <v>1848</v>
      </c>
    </row>
    <row r="1849" spans="34:35">
      <c r="AH1849" s="130">
        <f t="shared" ca="1" si="35"/>
        <v>0</v>
      </c>
      <c r="AI1849" s="130">
        <v>1849</v>
      </c>
    </row>
    <row r="1850" spans="34:35">
      <c r="AH1850" s="130">
        <f t="shared" ca="1" si="35"/>
        <v>0</v>
      </c>
      <c r="AI1850" s="130">
        <v>1850</v>
      </c>
    </row>
    <row r="1851" spans="34:35">
      <c r="AH1851" s="130">
        <f t="shared" ca="1" si="35"/>
        <v>0</v>
      </c>
      <c r="AI1851" s="130">
        <v>1851</v>
      </c>
    </row>
    <row r="1852" spans="34:35">
      <c r="AH1852" s="130">
        <f t="shared" ca="1" si="35"/>
        <v>0</v>
      </c>
      <c r="AI1852" s="130">
        <v>1852</v>
      </c>
    </row>
    <row r="1853" spans="34:35">
      <c r="AH1853" s="130">
        <f t="shared" ca="1" si="35"/>
        <v>0</v>
      </c>
      <c r="AI1853" s="130">
        <v>1853</v>
      </c>
    </row>
    <row r="1854" spans="34:35">
      <c r="AH1854" s="130">
        <f t="shared" ca="1" si="35"/>
        <v>0</v>
      </c>
      <c r="AI1854" s="130">
        <v>1854</v>
      </c>
    </row>
    <row r="1855" spans="34:35">
      <c r="AH1855" s="130">
        <f t="shared" ca="1" si="35"/>
        <v>0</v>
      </c>
      <c r="AI1855" s="130">
        <v>1855</v>
      </c>
    </row>
    <row r="1856" spans="34:35">
      <c r="AH1856" s="130">
        <f t="shared" ca="1" si="35"/>
        <v>0</v>
      </c>
      <c r="AI1856" s="130">
        <v>1856</v>
      </c>
    </row>
    <row r="1857" spans="34:35">
      <c r="AH1857" s="130">
        <f t="shared" ca="1" si="35"/>
        <v>0</v>
      </c>
      <c r="AI1857" s="130">
        <v>1857</v>
      </c>
    </row>
    <row r="1858" spans="34:35">
      <c r="AH1858" s="130">
        <f t="shared" ca="1" si="35"/>
        <v>0</v>
      </c>
      <c r="AI1858" s="130">
        <v>1858</v>
      </c>
    </row>
    <row r="1859" spans="34:35">
      <c r="AH1859" s="130">
        <f t="shared" ca="1" si="35"/>
        <v>0</v>
      </c>
      <c r="AI1859" s="130">
        <v>1859</v>
      </c>
    </row>
    <row r="1860" spans="34:35">
      <c r="AH1860" s="130">
        <f t="shared" ca="1" si="35"/>
        <v>0</v>
      </c>
      <c r="AI1860" s="130">
        <v>1860</v>
      </c>
    </row>
    <row r="1861" spans="34:35">
      <c r="AH1861" s="130">
        <f t="shared" ca="1" si="35"/>
        <v>0</v>
      </c>
      <c r="AI1861" s="130">
        <v>1861</v>
      </c>
    </row>
    <row r="1862" spans="34:35">
      <c r="AH1862" s="130">
        <f t="shared" ref="AH1862:AH1925" ca="1" si="36">INDIRECT("'"&amp;$AD$7&amp;"'!"&amp;"B"&amp;ROW(B1862))</f>
        <v>0</v>
      </c>
      <c r="AI1862" s="130">
        <v>1862</v>
      </c>
    </row>
    <row r="1863" spans="34:35">
      <c r="AH1863" s="130">
        <f t="shared" ca="1" si="36"/>
        <v>0</v>
      </c>
      <c r="AI1863" s="130">
        <v>1863</v>
      </c>
    </row>
    <row r="1864" spans="34:35">
      <c r="AH1864" s="130">
        <f t="shared" ca="1" si="36"/>
        <v>0</v>
      </c>
      <c r="AI1864" s="130">
        <v>1864</v>
      </c>
    </row>
    <row r="1865" spans="34:35">
      <c r="AH1865" s="130">
        <f t="shared" ca="1" si="36"/>
        <v>0</v>
      </c>
      <c r="AI1865" s="130">
        <v>1865</v>
      </c>
    </row>
    <row r="1866" spans="34:35">
      <c r="AH1866" s="130">
        <f t="shared" ca="1" si="36"/>
        <v>0</v>
      </c>
      <c r="AI1866" s="130">
        <v>1866</v>
      </c>
    </row>
    <row r="1867" spans="34:35">
      <c r="AH1867" s="130">
        <f t="shared" ca="1" si="36"/>
        <v>0</v>
      </c>
      <c r="AI1867" s="130">
        <v>1867</v>
      </c>
    </row>
    <row r="1868" spans="34:35">
      <c r="AH1868" s="130">
        <f t="shared" ca="1" si="36"/>
        <v>0</v>
      </c>
      <c r="AI1868" s="130">
        <v>1868</v>
      </c>
    </row>
    <row r="1869" spans="34:35">
      <c r="AH1869" s="130">
        <f t="shared" ca="1" si="36"/>
        <v>0</v>
      </c>
      <c r="AI1869" s="130">
        <v>1869</v>
      </c>
    </row>
    <row r="1870" spans="34:35">
      <c r="AH1870" s="130">
        <f t="shared" ca="1" si="36"/>
        <v>0</v>
      </c>
      <c r="AI1870" s="130">
        <v>1870</v>
      </c>
    </row>
    <row r="1871" spans="34:35">
      <c r="AH1871" s="130">
        <f t="shared" ca="1" si="36"/>
        <v>0</v>
      </c>
      <c r="AI1871" s="130">
        <v>1871</v>
      </c>
    </row>
    <row r="1872" spans="34:35">
      <c r="AH1872" s="130">
        <f t="shared" ca="1" si="36"/>
        <v>0</v>
      </c>
      <c r="AI1872" s="130">
        <v>1872</v>
      </c>
    </row>
    <row r="1873" spans="34:35">
      <c r="AH1873" s="130">
        <f t="shared" ca="1" si="36"/>
        <v>0</v>
      </c>
      <c r="AI1873" s="130">
        <v>1873</v>
      </c>
    </row>
    <row r="1874" spans="34:35">
      <c r="AH1874" s="130">
        <f t="shared" ca="1" si="36"/>
        <v>0</v>
      </c>
      <c r="AI1874" s="130">
        <v>1874</v>
      </c>
    </row>
    <row r="1875" spans="34:35">
      <c r="AH1875" s="130">
        <f t="shared" ca="1" si="36"/>
        <v>0</v>
      </c>
      <c r="AI1875" s="130">
        <v>1875</v>
      </c>
    </row>
    <row r="1876" spans="34:35">
      <c r="AH1876" s="130">
        <f t="shared" ca="1" si="36"/>
        <v>0</v>
      </c>
      <c r="AI1876" s="130">
        <v>1876</v>
      </c>
    </row>
    <row r="1877" spans="34:35">
      <c r="AH1877" s="130">
        <f t="shared" ca="1" si="36"/>
        <v>0</v>
      </c>
      <c r="AI1877" s="130">
        <v>1877</v>
      </c>
    </row>
    <row r="1878" spans="34:35">
      <c r="AH1878" s="130">
        <f t="shared" ca="1" si="36"/>
        <v>0</v>
      </c>
      <c r="AI1878" s="130">
        <v>1878</v>
      </c>
    </row>
    <row r="1879" spans="34:35">
      <c r="AH1879" s="130">
        <f t="shared" ca="1" si="36"/>
        <v>0</v>
      </c>
      <c r="AI1879" s="130">
        <v>1879</v>
      </c>
    </row>
    <row r="1880" spans="34:35">
      <c r="AH1880" s="130">
        <f t="shared" ca="1" si="36"/>
        <v>0</v>
      </c>
      <c r="AI1880" s="130">
        <v>1880</v>
      </c>
    </row>
    <row r="1881" spans="34:35">
      <c r="AH1881" s="130">
        <f t="shared" ca="1" si="36"/>
        <v>0</v>
      </c>
      <c r="AI1881" s="130">
        <v>1881</v>
      </c>
    </row>
    <row r="1882" spans="34:35">
      <c r="AH1882" s="130">
        <f t="shared" ca="1" si="36"/>
        <v>0</v>
      </c>
      <c r="AI1882" s="130">
        <v>1882</v>
      </c>
    </row>
    <row r="1883" spans="34:35">
      <c r="AH1883" s="130">
        <f t="shared" ca="1" si="36"/>
        <v>0</v>
      </c>
      <c r="AI1883" s="130">
        <v>1883</v>
      </c>
    </row>
    <row r="1884" spans="34:35">
      <c r="AH1884" s="130">
        <f t="shared" ca="1" si="36"/>
        <v>0</v>
      </c>
      <c r="AI1884" s="130">
        <v>1884</v>
      </c>
    </row>
    <row r="1885" spans="34:35">
      <c r="AH1885" s="130">
        <f t="shared" ca="1" si="36"/>
        <v>0</v>
      </c>
      <c r="AI1885" s="130">
        <v>1885</v>
      </c>
    </row>
    <row r="1886" spans="34:35">
      <c r="AH1886" s="130">
        <f t="shared" ca="1" si="36"/>
        <v>0</v>
      </c>
      <c r="AI1886" s="130">
        <v>1886</v>
      </c>
    </row>
    <row r="1887" spans="34:35">
      <c r="AH1887" s="130">
        <f t="shared" ca="1" si="36"/>
        <v>0</v>
      </c>
      <c r="AI1887" s="130">
        <v>1887</v>
      </c>
    </row>
    <row r="1888" spans="34:35">
      <c r="AH1888" s="130">
        <f t="shared" ca="1" si="36"/>
        <v>0</v>
      </c>
      <c r="AI1888" s="130">
        <v>1888</v>
      </c>
    </row>
    <row r="1889" spans="34:35">
      <c r="AH1889" s="130">
        <f t="shared" ca="1" si="36"/>
        <v>0</v>
      </c>
      <c r="AI1889" s="130">
        <v>1889</v>
      </c>
    </row>
    <row r="1890" spans="34:35">
      <c r="AH1890" s="130">
        <f t="shared" ca="1" si="36"/>
        <v>0</v>
      </c>
      <c r="AI1890" s="130">
        <v>1890</v>
      </c>
    </row>
    <row r="1891" spans="34:35">
      <c r="AH1891" s="130">
        <f t="shared" ca="1" si="36"/>
        <v>0</v>
      </c>
      <c r="AI1891" s="130">
        <v>1891</v>
      </c>
    </row>
    <row r="1892" spans="34:35">
      <c r="AH1892" s="130">
        <f t="shared" ca="1" si="36"/>
        <v>0</v>
      </c>
      <c r="AI1892" s="130">
        <v>1892</v>
      </c>
    </row>
    <row r="1893" spans="34:35">
      <c r="AH1893" s="130">
        <f t="shared" ca="1" si="36"/>
        <v>0</v>
      </c>
      <c r="AI1893" s="130">
        <v>1893</v>
      </c>
    </row>
    <row r="1894" spans="34:35">
      <c r="AH1894" s="130">
        <f t="shared" ca="1" si="36"/>
        <v>0</v>
      </c>
      <c r="AI1894" s="130">
        <v>1894</v>
      </c>
    </row>
    <row r="1895" spans="34:35">
      <c r="AH1895" s="130">
        <f t="shared" ca="1" si="36"/>
        <v>0</v>
      </c>
      <c r="AI1895" s="130">
        <v>1895</v>
      </c>
    </row>
    <row r="1896" spans="34:35">
      <c r="AH1896" s="130">
        <f t="shared" ca="1" si="36"/>
        <v>0</v>
      </c>
      <c r="AI1896" s="130">
        <v>1896</v>
      </c>
    </row>
    <row r="1897" spans="34:35">
      <c r="AH1897" s="130">
        <f t="shared" ca="1" si="36"/>
        <v>0</v>
      </c>
      <c r="AI1897" s="130">
        <v>1897</v>
      </c>
    </row>
    <row r="1898" spans="34:35">
      <c r="AH1898" s="130">
        <f t="shared" ca="1" si="36"/>
        <v>0</v>
      </c>
      <c r="AI1898" s="130">
        <v>1898</v>
      </c>
    </row>
    <row r="1899" spans="34:35">
      <c r="AH1899" s="130">
        <f t="shared" ca="1" si="36"/>
        <v>0</v>
      </c>
      <c r="AI1899" s="130">
        <v>1899</v>
      </c>
    </row>
    <row r="1900" spans="34:35">
      <c r="AH1900" s="130">
        <f t="shared" ca="1" si="36"/>
        <v>0</v>
      </c>
      <c r="AI1900" s="130">
        <v>1900</v>
      </c>
    </row>
    <row r="1901" spans="34:35">
      <c r="AH1901" s="130">
        <f t="shared" ca="1" si="36"/>
        <v>0</v>
      </c>
      <c r="AI1901" s="130">
        <v>1901</v>
      </c>
    </row>
    <row r="1902" spans="34:35">
      <c r="AH1902" s="130">
        <f t="shared" ca="1" si="36"/>
        <v>0</v>
      </c>
      <c r="AI1902" s="130">
        <v>1902</v>
      </c>
    </row>
    <row r="1903" spans="34:35">
      <c r="AH1903" s="130">
        <f t="shared" ca="1" si="36"/>
        <v>0</v>
      </c>
      <c r="AI1903" s="130">
        <v>1903</v>
      </c>
    </row>
    <row r="1904" spans="34:35">
      <c r="AH1904" s="130">
        <f t="shared" ca="1" si="36"/>
        <v>0</v>
      </c>
      <c r="AI1904" s="130">
        <v>1904</v>
      </c>
    </row>
    <row r="1905" spans="34:35">
      <c r="AH1905" s="130">
        <f t="shared" ca="1" si="36"/>
        <v>0</v>
      </c>
      <c r="AI1905" s="130">
        <v>1905</v>
      </c>
    </row>
    <row r="1906" spans="34:35">
      <c r="AH1906" s="130">
        <f t="shared" ca="1" si="36"/>
        <v>0</v>
      </c>
      <c r="AI1906" s="130">
        <v>1906</v>
      </c>
    </row>
    <row r="1907" spans="34:35">
      <c r="AH1907" s="130">
        <f t="shared" ca="1" si="36"/>
        <v>0</v>
      </c>
      <c r="AI1907" s="130">
        <v>1907</v>
      </c>
    </row>
    <row r="1908" spans="34:35">
      <c r="AH1908" s="130">
        <f t="shared" ca="1" si="36"/>
        <v>0</v>
      </c>
      <c r="AI1908" s="130">
        <v>1908</v>
      </c>
    </row>
    <row r="1909" spans="34:35">
      <c r="AH1909" s="130">
        <f t="shared" ca="1" si="36"/>
        <v>0</v>
      </c>
      <c r="AI1909" s="130">
        <v>1909</v>
      </c>
    </row>
    <row r="1910" spans="34:35">
      <c r="AH1910" s="130">
        <f t="shared" ca="1" si="36"/>
        <v>0</v>
      </c>
      <c r="AI1910" s="130">
        <v>1910</v>
      </c>
    </row>
    <row r="1911" spans="34:35">
      <c r="AH1911" s="130">
        <f t="shared" ca="1" si="36"/>
        <v>0</v>
      </c>
      <c r="AI1911" s="130">
        <v>1911</v>
      </c>
    </row>
    <row r="1912" spans="34:35">
      <c r="AH1912" s="130">
        <f t="shared" ca="1" si="36"/>
        <v>0</v>
      </c>
      <c r="AI1912" s="130">
        <v>1912</v>
      </c>
    </row>
    <row r="1913" spans="34:35">
      <c r="AH1913" s="130">
        <f t="shared" ca="1" si="36"/>
        <v>0</v>
      </c>
      <c r="AI1913" s="130">
        <v>1913</v>
      </c>
    </row>
    <row r="1914" spans="34:35">
      <c r="AH1914" s="130">
        <f t="shared" ca="1" si="36"/>
        <v>0</v>
      </c>
      <c r="AI1914" s="130">
        <v>1914</v>
      </c>
    </row>
    <row r="1915" spans="34:35">
      <c r="AH1915" s="130">
        <f t="shared" ca="1" si="36"/>
        <v>0</v>
      </c>
      <c r="AI1915" s="130">
        <v>1915</v>
      </c>
    </row>
    <row r="1916" spans="34:35">
      <c r="AH1916" s="130">
        <f t="shared" ca="1" si="36"/>
        <v>0</v>
      </c>
      <c r="AI1916" s="130">
        <v>1916</v>
      </c>
    </row>
    <row r="1917" spans="34:35">
      <c r="AH1917" s="130">
        <f t="shared" ca="1" si="36"/>
        <v>0</v>
      </c>
      <c r="AI1917" s="130">
        <v>1917</v>
      </c>
    </row>
    <row r="1918" spans="34:35">
      <c r="AH1918" s="130">
        <f t="shared" ca="1" si="36"/>
        <v>0</v>
      </c>
      <c r="AI1918" s="130">
        <v>1918</v>
      </c>
    </row>
    <row r="1919" spans="34:35">
      <c r="AH1919" s="130">
        <f t="shared" ca="1" si="36"/>
        <v>0</v>
      </c>
      <c r="AI1919" s="130">
        <v>1919</v>
      </c>
    </row>
    <row r="1920" spans="34:35">
      <c r="AH1920" s="130">
        <f t="shared" ca="1" si="36"/>
        <v>0</v>
      </c>
      <c r="AI1920" s="130">
        <v>1920</v>
      </c>
    </row>
    <row r="1921" spans="34:35">
      <c r="AH1921" s="130">
        <f t="shared" ca="1" si="36"/>
        <v>0</v>
      </c>
      <c r="AI1921" s="130">
        <v>1921</v>
      </c>
    </row>
    <row r="1922" spans="34:35">
      <c r="AH1922" s="130">
        <f t="shared" ca="1" si="36"/>
        <v>0</v>
      </c>
      <c r="AI1922" s="130">
        <v>1922</v>
      </c>
    </row>
    <row r="1923" spans="34:35">
      <c r="AH1923" s="130">
        <f t="shared" ca="1" si="36"/>
        <v>0</v>
      </c>
      <c r="AI1923" s="130">
        <v>1923</v>
      </c>
    </row>
    <row r="1924" spans="34:35">
      <c r="AH1924" s="130">
        <f t="shared" ca="1" si="36"/>
        <v>0</v>
      </c>
      <c r="AI1924" s="130">
        <v>1924</v>
      </c>
    </row>
    <row r="1925" spans="34:35">
      <c r="AH1925" s="130">
        <f t="shared" ca="1" si="36"/>
        <v>0</v>
      </c>
      <c r="AI1925" s="130">
        <v>1925</v>
      </c>
    </row>
    <row r="1926" spans="34:35">
      <c r="AH1926" s="130">
        <f t="shared" ref="AH1926:AH1989" ca="1" si="37">INDIRECT("'"&amp;$AD$7&amp;"'!"&amp;"B"&amp;ROW(B1926))</f>
        <v>0</v>
      </c>
      <c r="AI1926" s="130">
        <v>1926</v>
      </c>
    </row>
    <row r="1927" spans="34:35">
      <c r="AH1927" s="130">
        <f t="shared" ca="1" si="37"/>
        <v>0</v>
      </c>
      <c r="AI1927" s="130">
        <v>1927</v>
      </c>
    </row>
    <row r="1928" spans="34:35">
      <c r="AH1928" s="130">
        <f t="shared" ca="1" si="37"/>
        <v>0</v>
      </c>
      <c r="AI1928" s="130">
        <v>1928</v>
      </c>
    </row>
    <row r="1929" spans="34:35">
      <c r="AH1929" s="130">
        <f t="shared" ca="1" si="37"/>
        <v>0</v>
      </c>
      <c r="AI1929" s="130">
        <v>1929</v>
      </c>
    </row>
    <row r="1930" spans="34:35">
      <c r="AH1930" s="130">
        <f t="shared" ca="1" si="37"/>
        <v>0</v>
      </c>
      <c r="AI1930" s="130">
        <v>1930</v>
      </c>
    </row>
    <row r="1931" spans="34:35">
      <c r="AH1931" s="130">
        <f t="shared" ca="1" si="37"/>
        <v>0</v>
      </c>
      <c r="AI1931" s="130">
        <v>1931</v>
      </c>
    </row>
    <row r="1932" spans="34:35">
      <c r="AH1932" s="130">
        <f t="shared" ca="1" si="37"/>
        <v>0</v>
      </c>
      <c r="AI1932" s="130">
        <v>1932</v>
      </c>
    </row>
    <row r="1933" spans="34:35">
      <c r="AH1933" s="130">
        <f t="shared" ca="1" si="37"/>
        <v>0</v>
      </c>
      <c r="AI1933" s="130">
        <v>1933</v>
      </c>
    </row>
    <row r="1934" spans="34:35">
      <c r="AH1934" s="130">
        <f t="shared" ca="1" si="37"/>
        <v>0</v>
      </c>
      <c r="AI1934" s="130">
        <v>1934</v>
      </c>
    </row>
    <row r="1935" spans="34:35">
      <c r="AH1935" s="130">
        <f t="shared" ca="1" si="37"/>
        <v>0</v>
      </c>
      <c r="AI1935" s="130">
        <v>1935</v>
      </c>
    </row>
    <row r="1936" spans="34:35">
      <c r="AH1936" s="130">
        <f t="shared" ca="1" si="37"/>
        <v>0</v>
      </c>
      <c r="AI1936" s="130">
        <v>1936</v>
      </c>
    </row>
    <row r="1937" spans="34:35">
      <c r="AH1937" s="130">
        <f t="shared" ca="1" si="37"/>
        <v>0</v>
      </c>
      <c r="AI1937" s="130">
        <v>1937</v>
      </c>
    </row>
    <row r="1938" spans="34:35">
      <c r="AH1938" s="130">
        <f t="shared" ca="1" si="37"/>
        <v>0</v>
      </c>
      <c r="AI1938" s="130">
        <v>1938</v>
      </c>
    </row>
    <row r="1939" spans="34:35">
      <c r="AH1939" s="130">
        <f t="shared" ca="1" si="37"/>
        <v>0</v>
      </c>
      <c r="AI1939" s="130">
        <v>1939</v>
      </c>
    </row>
    <row r="1940" spans="34:35">
      <c r="AH1940" s="130">
        <f t="shared" ca="1" si="37"/>
        <v>0</v>
      </c>
      <c r="AI1940" s="130">
        <v>1940</v>
      </c>
    </row>
    <row r="1941" spans="34:35">
      <c r="AH1941" s="130">
        <f t="shared" ca="1" si="37"/>
        <v>0</v>
      </c>
      <c r="AI1941" s="130">
        <v>1941</v>
      </c>
    </row>
    <row r="1942" spans="34:35">
      <c r="AH1942" s="130">
        <f t="shared" ca="1" si="37"/>
        <v>0</v>
      </c>
      <c r="AI1942" s="130">
        <v>1942</v>
      </c>
    </row>
    <row r="1943" spans="34:35">
      <c r="AH1943" s="130">
        <f t="shared" ca="1" si="37"/>
        <v>0</v>
      </c>
      <c r="AI1943" s="130">
        <v>1943</v>
      </c>
    </row>
    <row r="1944" spans="34:35">
      <c r="AH1944" s="130">
        <f t="shared" ca="1" si="37"/>
        <v>0</v>
      </c>
      <c r="AI1944" s="130">
        <v>1944</v>
      </c>
    </row>
    <row r="1945" spans="34:35">
      <c r="AH1945" s="130">
        <f t="shared" ca="1" si="37"/>
        <v>0</v>
      </c>
      <c r="AI1945" s="130">
        <v>1945</v>
      </c>
    </row>
    <row r="1946" spans="34:35">
      <c r="AH1946" s="130">
        <f t="shared" ca="1" si="37"/>
        <v>0</v>
      </c>
      <c r="AI1946" s="130">
        <v>1946</v>
      </c>
    </row>
    <row r="1947" spans="34:35">
      <c r="AH1947" s="130">
        <f t="shared" ca="1" si="37"/>
        <v>0</v>
      </c>
      <c r="AI1947" s="130">
        <v>1947</v>
      </c>
    </row>
    <row r="1948" spans="34:35">
      <c r="AH1948" s="130">
        <f t="shared" ca="1" si="37"/>
        <v>0</v>
      </c>
      <c r="AI1948" s="130">
        <v>1948</v>
      </c>
    </row>
    <row r="1949" spans="34:35">
      <c r="AH1949" s="130">
        <f t="shared" ca="1" si="37"/>
        <v>0</v>
      </c>
      <c r="AI1949" s="130">
        <v>1949</v>
      </c>
    </row>
    <row r="1950" spans="34:35">
      <c r="AH1950" s="130">
        <f t="shared" ca="1" si="37"/>
        <v>0</v>
      </c>
      <c r="AI1950" s="130">
        <v>1950</v>
      </c>
    </row>
    <row r="1951" spans="34:35">
      <c r="AH1951" s="130">
        <f t="shared" ca="1" si="37"/>
        <v>0</v>
      </c>
      <c r="AI1951" s="130">
        <v>1951</v>
      </c>
    </row>
    <row r="1952" spans="34:35">
      <c r="AH1952" s="130">
        <f t="shared" ca="1" si="37"/>
        <v>0</v>
      </c>
      <c r="AI1952" s="130">
        <v>1952</v>
      </c>
    </row>
    <row r="1953" spans="34:35">
      <c r="AH1953" s="130">
        <f t="shared" ca="1" si="37"/>
        <v>0</v>
      </c>
      <c r="AI1953" s="130">
        <v>1953</v>
      </c>
    </row>
    <row r="1954" spans="34:35">
      <c r="AH1954" s="130">
        <f t="shared" ca="1" si="37"/>
        <v>0</v>
      </c>
      <c r="AI1954" s="130">
        <v>1954</v>
      </c>
    </row>
    <row r="1955" spans="34:35">
      <c r="AH1955" s="130">
        <f t="shared" ca="1" si="37"/>
        <v>0</v>
      </c>
      <c r="AI1955" s="130">
        <v>1955</v>
      </c>
    </row>
    <row r="1956" spans="34:35">
      <c r="AH1956" s="130">
        <f t="shared" ca="1" si="37"/>
        <v>0</v>
      </c>
      <c r="AI1956" s="130">
        <v>1956</v>
      </c>
    </row>
    <row r="1957" spans="34:35">
      <c r="AH1957" s="130">
        <f t="shared" ca="1" si="37"/>
        <v>0</v>
      </c>
      <c r="AI1957" s="130">
        <v>1957</v>
      </c>
    </row>
    <row r="1958" spans="34:35">
      <c r="AH1958" s="130">
        <f t="shared" ca="1" si="37"/>
        <v>0</v>
      </c>
      <c r="AI1958" s="130">
        <v>1958</v>
      </c>
    </row>
    <row r="1959" spans="34:35">
      <c r="AH1959" s="130">
        <f t="shared" ca="1" si="37"/>
        <v>0</v>
      </c>
      <c r="AI1959" s="130">
        <v>1959</v>
      </c>
    </row>
    <row r="1960" spans="34:35">
      <c r="AH1960" s="130">
        <f t="shared" ca="1" si="37"/>
        <v>0</v>
      </c>
      <c r="AI1960" s="130">
        <v>1960</v>
      </c>
    </row>
    <row r="1961" spans="34:35">
      <c r="AH1961" s="130">
        <f t="shared" ca="1" si="37"/>
        <v>0</v>
      </c>
      <c r="AI1961" s="130">
        <v>1961</v>
      </c>
    </row>
    <row r="1962" spans="34:35">
      <c r="AH1962" s="130">
        <f t="shared" ca="1" si="37"/>
        <v>0</v>
      </c>
      <c r="AI1962" s="130">
        <v>1962</v>
      </c>
    </row>
    <row r="1963" spans="34:35">
      <c r="AH1963" s="130">
        <f t="shared" ca="1" si="37"/>
        <v>0</v>
      </c>
      <c r="AI1963" s="130">
        <v>1963</v>
      </c>
    </row>
    <row r="1964" spans="34:35">
      <c r="AH1964" s="130">
        <f t="shared" ca="1" si="37"/>
        <v>0</v>
      </c>
      <c r="AI1964" s="130">
        <v>1964</v>
      </c>
    </row>
    <row r="1965" spans="34:35">
      <c r="AH1965" s="130">
        <f t="shared" ca="1" si="37"/>
        <v>0</v>
      </c>
      <c r="AI1965" s="130">
        <v>1965</v>
      </c>
    </row>
    <row r="1966" spans="34:35">
      <c r="AH1966" s="130">
        <f t="shared" ca="1" si="37"/>
        <v>0</v>
      </c>
      <c r="AI1966" s="130">
        <v>1966</v>
      </c>
    </row>
    <row r="1967" spans="34:35">
      <c r="AH1967" s="130">
        <f t="shared" ca="1" si="37"/>
        <v>0</v>
      </c>
      <c r="AI1967" s="130">
        <v>1967</v>
      </c>
    </row>
    <row r="1968" spans="34:35">
      <c r="AH1968" s="130">
        <f t="shared" ca="1" si="37"/>
        <v>0</v>
      </c>
      <c r="AI1968" s="130">
        <v>1968</v>
      </c>
    </row>
    <row r="1969" spans="34:35">
      <c r="AH1969" s="130">
        <f t="shared" ca="1" si="37"/>
        <v>0</v>
      </c>
      <c r="AI1969" s="130">
        <v>1969</v>
      </c>
    </row>
    <row r="1970" spans="34:35">
      <c r="AH1970" s="130">
        <f t="shared" ca="1" si="37"/>
        <v>0</v>
      </c>
      <c r="AI1970" s="130">
        <v>1970</v>
      </c>
    </row>
    <row r="1971" spans="34:35">
      <c r="AH1971" s="130">
        <f t="shared" ca="1" si="37"/>
        <v>0</v>
      </c>
      <c r="AI1971" s="130">
        <v>1971</v>
      </c>
    </row>
    <row r="1972" spans="34:35">
      <c r="AH1972" s="130">
        <f t="shared" ca="1" si="37"/>
        <v>0</v>
      </c>
      <c r="AI1972" s="130">
        <v>1972</v>
      </c>
    </row>
    <row r="1973" spans="34:35">
      <c r="AH1973" s="130">
        <f t="shared" ca="1" si="37"/>
        <v>0</v>
      </c>
      <c r="AI1973" s="130">
        <v>1973</v>
      </c>
    </row>
    <row r="1974" spans="34:35">
      <c r="AH1974" s="130">
        <f t="shared" ca="1" si="37"/>
        <v>0</v>
      </c>
      <c r="AI1974" s="130">
        <v>1974</v>
      </c>
    </row>
    <row r="1975" spans="34:35">
      <c r="AH1975" s="130">
        <f t="shared" ca="1" si="37"/>
        <v>0</v>
      </c>
      <c r="AI1975" s="130">
        <v>1975</v>
      </c>
    </row>
    <row r="1976" spans="34:35">
      <c r="AH1976" s="130">
        <f t="shared" ca="1" si="37"/>
        <v>0</v>
      </c>
      <c r="AI1976" s="130">
        <v>1976</v>
      </c>
    </row>
    <row r="1977" spans="34:35">
      <c r="AH1977" s="130">
        <f t="shared" ca="1" si="37"/>
        <v>0</v>
      </c>
      <c r="AI1977" s="130">
        <v>1977</v>
      </c>
    </row>
    <row r="1978" spans="34:35">
      <c r="AH1978" s="130">
        <f t="shared" ca="1" si="37"/>
        <v>0</v>
      </c>
      <c r="AI1978" s="130">
        <v>1978</v>
      </c>
    </row>
    <row r="1979" spans="34:35">
      <c r="AH1979" s="130">
        <f t="shared" ca="1" si="37"/>
        <v>0</v>
      </c>
      <c r="AI1979" s="130">
        <v>1979</v>
      </c>
    </row>
    <row r="1980" spans="34:35">
      <c r="AH1980" s="130">
        <f t="shared" ca="1" si="37"/>
        <v>0</v>
      </c>
      <c r="AI1980" s="130">
        <v>1980</v>
      </c>
    </row>
    <row r="1981" spans="34:35">
      <c r="AH1981" s="130">
        <f t="shared" ca="1" si="37"/>
        <v>0</v>
      </c>
      <c r="AI1981" s="130">
        <v>1981</v>
      </c>
    </row>
    <row r="1982" spans="34:35">
      <c r="AH1982" s="130">
        <f t="shared" ca="1" si="37"/>
        <v>0</v>
      </c>
      <c r="AI1982" s="130">
        <v>1982</v>
      </c>
    </row>
    <row r="1983" spans="34:35">
      <c r="AH1983" s="130">
        <f t="shared" ca="1" si="37"/>
        <v>0</v>
      </c>
      <c r="AI1983" s="130">
        <v>1983</v>
      </c>
    </row>
    <row r="1984" spans="34:35">
      <c r="AH1984" s="130">
        <f t="shared" ca="1" si="37"/>
        <v>0</v>
      </c>
      <c r="AI1984" s="130">
        <v>1984</v>
      </c>
    </row>
    <row r="1985" spans="34:35">
      <c r="AH1985" s="130">
        <f t="shared" ca="1" si="37"/>
        <v>0</v>
      </c>
      <c r="AI1985" s="130">
        <v>1985</v>
      </c>
    </row>
    <row r="1986" spans="34:35">
      <c r="AH1986" s="130">
        <f t="shared" ca="1" si="37"/>
        <v>0</v>
      </c>
      <c r="AI1986" s="130">
        <v>1986</v>
      </c>
    </row>
    <row r="1987" spans="34:35">
      <c r="AH1987" s="130">
        <f t="shared" ca="1" si="37"/>
        <v>0</v>
      </c>
      <c r="AI1987" s="130">
        <v>1987</v>
      </c>
    </row>
    <row r="1988" spans="34:35">
      <c r="AH1988" s="130">
        <f t="shared" ca="1" si="37"/>
        <v>0</v>
      </c>
      <c r="AI1988" s="130">
        <v>1988</v>
      </c>
    </row>
    <row r="1989" spans="34:35">
      <c r="AH1989" s="130">
        <f t="shared" ca="1" si="37"/>
        <v>0</v>
      </c>
      <c r="AI1989" s="130">
        <v>1989</v>
      </c>
    </row>
    <row r="1990" spans="34:35">
      <c r="AH1990" s="130">
        <f t="shared" ref="AH1990:AH2053" ca="1" si="38">INDIRECT("'"&amp;$AD$7&amp;"'!"&amp;"B"&amp;ROW(B1990))</f>
        <v>0</v>
      </c>
      <c r="AI1990" s="130">
        <v>1990</v>
      </c>
    </row>
    <row r="1991" spans="34:35">
      <c r="AH1991" s="130">
        <f t="shared" ca="1" si="38"/>
        <v>0</v>
      </c>
      <c r="AI1991" s="130">
        <v>1991</v>
      </c>
    </row>
    <row r="1992" spans="34:35">
      <c r="AH1992" s="130">
        <f t="shared" ca="1" si="38"/>
        <v>0</v>
      </c>
      <c r="AI1992" s="130">
        <v>1992</v>
      </c>
    </row>
    <row r="1993" spans="34:35">
      <c r="AH1993" s="130">
        <f t="shared" ca="1" si="38"/>
        <v>0</v>
      </c>
      <c r="AI1993" s="130">
        <v>1993</v>
      </c>
    </row>
    <row r="1994" spans="34:35">
      <c r="AH1994" s="130">
        <f t="shared" ca="1" si="38"/>
        <v>0</v>
      </c>
      <c r="AI1994" s="130">
        <v>1994</v>
      </c>
    </row>
    <row r="1995" spans="34:35">
      <c r="AH1995" s="130">
        <f t="shared" ca="1" si="38"/>
        <v>0</v>
      </c>
      <c r="AI1995" s="130">
        <v>1995</v>
      </c>
    </row>
    <row r="1996" spans="34:35">
      <c r="AH1996" s="130">
        <f t="shared" ca="1" si="38"/>
        <v>0</v>
      </c>
      <c r="AI1996" s="130">
        <v>1996</v>
      </c>
    </row>
    <row r="1997" spans="34:35">
      <c r="AH1997" s="130">
        <f t="shared" ca="1" si="38"/>
        <v>0</v>
      </c>
      <c r="AI1997" s="130">
        <v>1997</v>
      </c>
    </row>
    <row r="1998" spans="34:35">
      <c r="AH1998" s="130">
        <f t="shared" ca="1" si="38"/>
        <v>0</v>
      </c>
      <c r="AI1998" s="130">
        <v>1998</v>
      </c>
    </row>
    <row r="1999" spans="34:35">
      <c r="AH1999" s="130">
        <f t="shared" ca="1" si="38"/>
        <v>0</v>
      </c>
      <c r="AI1999" s="130">
        <v>1999</v>
      </c>
    </row>
    <row r="2000" spans="34:35">
      <c r="AH2000" s="130">
        <f t="shared" ca="1" si="38"/>
        <v>0</v>
      </c>
      <c r="AI2000" s="130">
        <v>2000</v>
      </c>
    </row>
    <row r="2001" spans="34:35">
      <c r="AH2001" s="130">
        <f t="shared" ca="1" si="38"/>
        <v>0</v>
      </c>
      <c r="AI2001" s="130">
        <v>2001</v>
      </c>
    </row>
    <row r="2002" spans="34:35">
      <c r="AH2002" s="130">
        <f t="shared" ca="1" si="38"/>
        <v>0</v>
      </c>
      <c r="AI2002" s="130">
        <v>2002</v>
      </c>
    </row>
    <row r="2003" spans="34:35">
      <c r="AH2003" s="130">
        <f t="shared" ca="1" si="38"/>
        <v>0</v>
      </c>
      <c r="AI2003" s="130">
        <v>2003</v>
      </c>
    </row>
    <row r="2004" spans="34:35">
      <c r="AH2004" s="130">
        <f t="shared" ca="1" si="38"/>
        <v>0</v>
      </c>
      <c r="AI2004" s="130">
        <v>2004</v>
      </c>
    </row>
    <row r="2005" spans="34:35">
      <c r="AH2005" s="130">
        <f t="shared" ca="1" si="38"/>
        <v>0</v>
      </c>
      <c r="AI2005" s="130">
        <v>2005</v>
      </c>
    </row>
    <row r="2006" spans="34:35">
      <c r="AH2006" s="130">
        <f t="shared" ca="1" si="38"/>
        <v>0</v>
      </c>
      <c r="AI2006" s="130">
        <v>2006</v>
      </c>
    </row>
    <row r="2007" spans="34:35">
      <c r="AH2007" s="130">
        <f t="shared" ca="1" si="38"/>
        <v>0</v>
      </c>
      <c r="AI2007" s="130">
        <v>2007</v>
      </c>
    </row>
    <row r="2008" spans="34:35">
      <c r="AH2008" s="130">
        <f t="shared" ca="1" si="38"/>
        <v>0</v>
      </c>
      <c r="AI2008" s="130">
        <v>2008</v>
      </c>
    </row>
    <row r="2009" spans="34:35">
      <c r="AH2009" s="130">
        <f t="shared" ca="1" si="38"/>
        <v>0</v>
      </c>
      <c r="AI2009" s="130">
        <v>2009</v>
      </c>
    </row>
    <row r="2010" spans="34:35">
      <c r="AH2010" s="130">
        <f t="shared" ca="1" si="38"/>
        <v>0</v>
      </c>
      <c r="AI2010" s="130">
        <v>2010</v>
      </c>
    </row>
    <row r="2011" spans="34:35">
      <c r="AH2011" s="130">
        <f t="shared" ca="1" si="38"/>
        <v>0</v>
      </c>
      <c r="AI2011" s="130">
        <v>2011</v>
      </c>
    </row>
    <row r="2012" spans="34:35">
      <c r="AH2012" s="130">
        <f t="shared" ca="1" si="38"/>
        <v>0</v>
      </c>
      <c r="AI2012" s="130">
        <v>2012</v>
      </c>
    </row>
    <row r="2013" spans="34:35">
      <c r="AH2013" s="130">
        <f t="shared" ca="1" si="38"/>
        <v>0</v>
      </c>
      <c r="AI2013" s="130">
        <v>2013</v>
      </c>
    </row>
    <row r="2014" spans="34:35">
      <c r="AH2014" s="130">
        <f t="shared" ca="1" si="38"/>
        <v>0</v>
      </c>
      <c r="AI2014" s="130">
        <v>2014</v>
      </c>
    </row>
    <row r="2015" spans="34:35">
      <c r="AH2015" s="130">
        <f t="shared" ca="1" si="38"/>
        <v>0</v>
      </c>
      <c r="AI2015" s="130">
        <v>2015</v>
      </c>
    </row>
    <row r="2016" spans="34:35">
      <c r="AH2016" s="130">
        <f t="shared" ca="1" si="38"/>
        <v>0</v>
      </c>
      <c r="AI2016" s="130">
        <v>2016</v>
      </c>
    </row>
    <row r="2017" spans="34:35">
      <c r="AH2017" s="130">
        <f t="shared" ca="1" si="38"/>
        <v>0</v>
      </c>
      <c r="AI2017" s="130">
        <v>2017</v>
      </c>
    </row>
    <row r="2018" spans="34:35">
      <c r="AH2018" s="130">
        <f t="shared" ca="1" si="38"/>
        <v>0</v>
      </c>
      <c r="AI2018" s="130">
        <v>2018</v>
      </c>
    </row>
    <row r="2019" spans="34:35">
      <c r="AH2019" s="130">
        <f t="shared" ca="1" si="38"/>
        <v>0</v>
      </c>
      <c r="AI2019" s="130">
        <v>2019</v>
      </c>
    </row>
    <row r="2020" spans="34:35">
      <c r="AH2020" s="130">
        <f t="shared" ca="1" si="38"/>
        <v>0</v>
      </c>
      <c r="AI2020" s="130">
        <v>2020</v>
      </c>
    </row>
    <row r="2021" spans="34:35">
      <c r="AH2021" s="130">
        <f t="shared" ca="1" si="38"/>
        <v>0</v>
      </c>
      <c r="AI2021" s="130">
        <v>2021</v>
      </c>
    </row>
    <row r="2022" spans="34:35">
      <c r="AH2022" s="130">
        <f t="shared" ca="1" si="38"/>
        <v>0</v>
      </c>
      <c r="AI2022" s="130">
        <v>2022</v>
      </c>
    </row>
    <row r="2023" spans="34:35">
      <c r="AH2023" s="130">
        <f t="shared" ca="1" si="38"/>
        <v>0</v>
      </c>
      <c r="AI2023" s="130">
        <v>2023</v>
      </c>
    </row>
    <row r="2024" spans="34:35">
      <c r="AH2024" s="130">
        <f t="shared" ca="1" si="38"/>
        <v>0</v>
      </c>
      <c r="AI2024" s="130">
        <v>2024</v>
      </c>
    </row>
    <row r="2025" spans="34:35">
      <c r="AH2025" s="130">
        <f t="shared" ca="1" si="38"/>
        <v>0</v>
      </c>
      <c r="AI2025" s="130">
        <v>2025</v>
      </c>
    </row>
    <row r="2026" spans="34:35">
      <c r="AH2026" s="130">
        <f t="shared" ca="1" si="38"/>
        <v>0</v>
      </c>
      <c r="AI2026" s="130">
        <v>2026</v>
      </c>
    </row>
    <row r="2027" spans="34:35">
      <c r="AH2027" s="130">
        <f t="shared" ca="1" si="38"/>
        <v>0</v>
      </c>
      <c r="AI2027" s="130">
        <v>2027</v>
      </c>
    </row>
    <row r="2028" spans="34:35">
      <c r="AH2028" s="130">
        <f t="shared" ca="1" si="38"/>
        <v>0</v>
      </c>
      <c r="AI2028" s="130">
        <v>2028</v>
      </c>
    </row>
    <row r="2029" spans="34:35">
      <c r="AH2029" s="130">
        <f t="shared" ca="1" si="38"/>
        <v>0</v>
      </c>
      <c r="AI2029" s="130">
        <v>2029</v>
      </c>
    </row>
    <row r="2030" spans="34:35">
      <c r="AH2030" s="130">
        <f t="shared" ca="1" si="38"/>
        <v>0</v>
      </c>
      <c r="AI2030" s="130">
        <v>2030</v>
      </c>
    </row>
    <row r="2031" spans="34:35">
      <c r="AH2031" s="130">
        <f t="shared" ca="1" si="38"/>
        <v>0</v>
      </c>
      <c r="AI2031" s="130">
        <v>2031</v>
      </c>
    </row>
    <row r="2032" spans="34:35">
      <c r="AH2032" s="130">
        <f t="shared" ca="1" si="38"/>
        <v>0</v>
      </c>
      <c r="AI2032" s="130">
        <v>2032</v>
      </c>
    </row>
    <row r="2033" spans="34:35">
      <c r="AH2033" s="130">
        <f t="shared" ca="1" si="38"/>
        <v>0</v>
      </c>
      <c r="AI2033" s="130">
        <v>2033</v>
      </c>
    </row>
    <row r="2034" spans="34:35">
      <c r="AH2034" s="130">
        <f t="shared" ca="1" si="38"/>
        <v>0</v>
      </c>
      <c r="AI2034" s="130">
        <v>2034</v>
      </c>
    </row>
    <row r="2035" spans="34:35">
      <c r="AH2035" s="130">
        <f t="shared" ca="1" si="38"/>
        <v>0</v>
      </c>
      <c r="AI2035" s="130">
        <v>2035</v>
      </c>
    </row>
    <row r="2036" spans="34:35">
      <c r="AH2036" s="130">
        <f t="shared" ca="1" si="38"/>
        <v>0</v>
      </c>
      <c r="AI2036" s="130">
        <v>2036</v>
      </c>
    </row>
    <row r="2037" spans="34:35">
      <c r="AH2037" s="130">
        <f t="shared" ca="1" si="38"/>
        <v>0</v>
      </c>
      <c r="AI2037" s="130">
        <v>2037</v>
      </c>
    </row>
    <row r="2038" spans="34:35">
      <c r="AH2038" s="130">
        <f t="shared" ca="1" si="38"/>
        <v>0</v>
      </c>
      <c r="AI2038" s="130">
        <v>2038</v>
      </c>
    </row>
    <row r="2039" spans="34:35">
      <c r="AH2039" s="130">
        <f t="shared" ca="1" si="38"/>
        <v>0</v>
      </c>
      <c r="AI2039" s="130">
        <v>2039</v>
      </c>
    </row>
    <row r="2040" spans="34:35">
      <c r="AH2040" s="130">
        <f t="shared" ca="1" si="38"/>
        <v>0</v>
      </c>
      <c r="AI2040" s="130">
        <v>2040</v>
      </c>
    </row>
    <row r="2041" spans="34:35">
      <c r="AH2041" s="130">
        <f t="shared" ca="1" si="38"/>
        <v>0</v>
      </c>
      <c r="AI2041" s="130">
        <v>2041</v>
      </c>
    </row>
    <row r="2042" spans="34:35">
      <c r="AH2042" s="130">
        <f t="shared" ca="1" si="38"/>
        <v>0</v>
      </c>
      <c r="AI2042" s="130">
        <v>2042</v>
      </c>
    </row>
    <row r="2043" spans="34:35">
      <c r="AH2043" s="130">
        <f t="shared" ca="1" si="38"/>
        <v>0</v>
      </c>
      <c r="AI2043" s="130">
        <v>2043</v>
      </c>
    </row>
    <row r="2044" spans="34:35">
      <c r="AH2044" s="130">
        <f t="shared" ca="1" si="38"/>
        <v>0</v>
      </c>
      <c r="AI2044" s="130">
        <v>2044</v>
      </c>
    </row>
    <row r="2045" spans="34:35">
      <c r="AH2045" s="130">
        <f t="shared" ca="1" si="38"/>
        <v>0</v>
      </c>
      <c r="AI2045" s="130">
        <v>2045</v>
      </c>
    </row>
    <row r="2046" spans="34:35">
      <c r="AH2046" s="130">
        <f t="shared" ca="1" si="38"/>
        <v>0</v>
      </c>
      <c r="AI2046" s="130">
        <v>2046</v>
      </c>
    </row>
    <row r="2047" spans="34:35">
      <c r="AH2047" s="130">
        <f t="shared" ca="1" si="38"/>
        <v>0</v>
      </c>
      <c r="AI2047" s="130">
        <v>2047</v>
      </c>
    </row>
    <row r="2048" spans="34:35">
      <c r="AH2048" s="130">
        <f t="shared" ca="1" si="38"/>
        <v>0</v>
      </c>
      <c r="AI2048" s="130">
        <v>2048</v>
      </c>
    </row>
    <row r="2049" spans="34:35">
      <c r="AH2049" s="130">
        <f t="shared" ca="1" si="38"/>
        <v>0</v>
      </c>
      <c r="AI2049" s="130">
        <v>2049</v>
      </c>
    </row>
    <row r="2050" spans="34:35">
      <c r="AH2050" s="130">
        <f t="shared" ca="1" si="38"/>
        <v>0</v>
      </c>
      <c r="AI2050" s="130">
        <v>2050</v>
      </c>
    </row>
    <row r="2051" spans="34:35">
      <c r="AH2051" s="130">
        <f t="shared" ca="1" si="38"/>
        <v>0</v>
      </c>
      <c r="AI2051" s="130">
        <v>2051</v>
      </c>
    </row>
    <row r="2052" spans="34:35">
      <c r="AH2052" s="130">
        <f t="shared" ca="1" si="38"/>
        <v>0</v>
      </c>
      <c r="AI2052" s="130">
        <v>2052</v>
      </c>
    </row>
    <row r="2053" spans="34:35">
      <c r="AH2053" s="130">
        <f t="shared" ca="1" si="38"/>
        <v>0</v>
      </c>
      <c r="AI2053" s="130">
        <v>2053</v>
      </c>
    </row>
    <row r="2054" spans="34:35">
      <c r="AH2054" s="130">
        <f t="shared" ref="AH2054:AH2117" ca="1" si="39">INDIRECT("'"&amp;$AD$7&amp;"'!"&amp;"B"&amp;ROW(B2054))</f>
        <v>0</v>
      </c>
      <c r="AI2054" s="130">
        <v>2054</v>
      </c>
    </row>
    <row r="2055" spans="34:35">
      <c r="AH2055" s="130">
        <f t="shared" ca="1" si="39"/>
        <v>0</v>
      </c>
      <c r="AI2055" s="130">
        <v>2055</v>
      </c>
    </row>
    <row r="2056" spans="34:35">
      <c r="AH2056" s="130">
        <f t="shared" ca="1" si="39"/>
        <v>0</v>
      </c>
      <c r="AI2056" s="130">
        <v>2056</v>
      </c>
    </row>
    <row r="2057" spans="34:35">
      <c r="AH2057" s="130">
        <f t="shared" ca="1" si="39"/>
        <v>0</v>
      </c>
      <c r="AI2057" s="130">
        <v>2057</v>
      </c>
    </row>
    <row r="2058" spans="34:35">
      <c r="AH2058" s="130">
        <f t="shared" ca="1" si="39"/>
        <v>0</v>
      </c>
      <c r="AI2058" s="130">
        <v>2058</v>
      </c>
    </row>
    <row r="2059" spans="34:35">
      <c r="AH2059" s="130">
        <f t="shared" ca="1" si="39"/>
        <v>0</v>
      </c>
      <c r="AI2059" s="130">
        <v>2059</v>
      </c>
    </row>
    <row r="2060" spans="34:35">
      <c r="AH2060" s="130">
        <f t="shared" ca="1" si="39"/>
        <v>0</v>
      </c>
      <c r="AI2060" s="130">
        <v>2060</v>
      </c>
    </row>
    <row r="2061" spans="34:35">
      <c r="AH2061" s="130">
        <f t="shared" ca="1" si="39"/>
        <v>0</v>
      </c>
      <c r="AI2061" s="130">
        <v>2061</v>
      </c>
    </row>
    <row r="2062" spans="34:35">
      <c r="AH2062" s="130">
        <f t="shared" ca="1" si="39"/>
        <v>0</v>
      </c>
      <c r="AI2062" s="130">
        <v>2062</v>
      </c>
    </row>
    <row r="2063" spans="34:35">
      <c r="AH2063" s="130">
        <f t="shared" ca="1" si="39"/>
        <v>0</v>
      </c>
      <c r="AI2063" s="130">
        <v>2063</v>
      </c>
    </row>
    <row r="2064" spans="34:35">
      <c r="AH2064" s="130">
        <f t="shared" ca="1" si="39"/>
        <v>0</v>
      </c>
      <c r="AI2064" s="130">
        <v>2064</v>
      </c>
    </row>
    <row r="2065" spans="34:35">
      <c r="AH2065" s="130">
        <f t="shared" ca="1" si="39"/>
        <v>0</v>
      </c>
      <c r="AI2065" s="130">
        <v>2065</v>
      </c>
    </row>
    <row r="2066" spans="34:35">
      <c r="AH2066" s="130">
        <f t="shared" ca="1" si="39"/>
        <v>0</v>
      </c>
      <c r="AI2066" s="130">
        <v>2066</v>
      </c>
    </row>
    <row r="2067" spans="34:35">
      <c r="AH2067" s="130">
        <f t="shared" ca="1" si="39"/>
        <v>0</v>
      </c>
      <c r="AI2067" s="130">
        <v>2067</v>
      </c>
    </row>
    <row r="2068" spans="34:35">
      <c r="AH2068" s="130">
        <f t="shared" ca="1" si="39"/>
        <v>0</v>
      </c>
      <c r="AI2068" s="130">
        <v>2068</v>
      </c>
    </row>
    <row r="2069" spans="34:35">
      <c r="AH2069" s="130">
        <f t="shared" ca="1" si="39"/>
        <v>0</v>
      </c>
      <c r="AI2069" s="130">
        <v>2069</v>
      </c>
    </row>
    <row r="2070" spans="34:35">
      <c r="AH2070" s="130">
        <f t="shared" ca="1" si="39"/>
        <v>0</v>
      </c>
      <c r="AI2070" s="130">
        <v>2070</v>
      </c>
    </row>
    <row r="2071" spans="34:35">
      <c r="AH2071" s="130">
        <f t="shared" ca="1" si="39"/>
        <v>0</v>
      </c>
      <c r="AI2071" s="130">
        <v>2071</v>
      </c>
    </row>
    <row r="2072" spans="34:35">
      <c r="AH2072" s="130">
        <f t="shared" ca="1" si="39"/>
        <v>0</v>
      </c>
      <c r="AI2072" s="130">
        <v>2072</v>
      </c>
    </row>
    <row r="2073" spans="34:35">
      <c r="AH2073" s="130">
        <f t="shared" ca="1" si="39"/>
        <v>0</v>
      </c>
      <c r="AI2073" s="130">
        <v>2073</v>
      </c>
    </row>
    <row r="2074" spans="34:35">
      <c r="AH2074" s="130">
        <f t="shared" ca="1" si="39"/>
        <v>0</v>
      </c>
      <c r="AI2074" s="130">
        <v>2074</v>
      </c>
    </row>
    <row r="2075" spans="34:35">
      <c r="AH2075" s="130">
        <f t="shared" ca="1" si="39"/>
        <v>0</v>
      </c>
      <c r="AI2075" s="130">
        <v>2075</v>
      </c>
    </row>
    <row r="2076" spans="34:35">
      <c r="AH2076" s="130">
        <f t="shared" ca="1" si="39"/>
        <v>0</v>
      </c>
      <c r="AI2076" s="130">
        <v>2076</v>
      </c>
    </row>
    <row r="2077" spans="34:35">
      <c r="AH2077" s="130">
        <f t="shared" ca="1" si="39"/>
        <v>0</v>
      </c>
      <c r="AI2077" s="130">
        <v>2077</v>
      </c>
    </row>
    <row r="2078" spans="34:35">
      <c r="AH2078" s="130">
        <f t="shared" ca="1" si="39"/>
        <v>0</v>
      </c>
      <c r="AI2078" s="130">
        <v>2078</v>
      </c>
    </row>
    <row r="2079" spans="34:35">
      <c r="AH2079" s="130">
        <f t="shared" ca="1" si="39"/>
        <v>0</v>
      </c>
      <c r="AI2079" s="130">
        <v>2079</v>
      </c>
    </row>
    <row r="2080" spans="34:35">
      <c r="AH2080" s="130">
        <f t="shared" ca="1" si="39"/>
        <v>0</v>
      </c>
      <c r="AI2080" s="130">
        <v>2080</v>
      </c>
    </row>
    <row r="2081" spans="34:35">
      <c r="AH2081" s="130">
        <f t="shared" ca="1" si="39"/>
        <v>0</v>
      </c>
      <c r="AI2081" s="130">
        <v>2081</v>
      </c>
    </row>
    <row r="2082" spans="34:35">
      <c r="AH2082" s="130">
        <f t="shared" ca="1" si="39"/>
        <v>0</v>
      </c>
      <c r="AI2082" s="130">
        <v>2082</v>
      </c>
    </row>
    <row r="2083" spans="34:35">
      <c r="AH2083" s="130">
        <f t="shared" ca="1" si="39"/>
        <v>0</v>
      </c>
      <c r="AI2083" s="130">
        <v>2083</v>
      </c>
    </row>
    <row r="2084" spans="34:35">
      <c r="AH2084" s="130">
        <f t="shared" ca="1" si="39"/>
        <v>0</v>
      </c>
      <c r="AI2084" s="130">
        <v>2084</v>
      </c>
    </row>
    <row r="2085" spans="34:35">
      <c r="AH2085" s="130">
        <f t="shared" ca="1" si="39"/>
        <v>0</v>
      </c>
      <c r="AI2085" s="130">
        <v>2085</v>
      </c>
    </row>
    <row r="2086" spans="34:35">
      <c r="AH2086" s="130">
        <f t="shared" ca="1" si="39"/>
        <v>0</v>
      </c>
      <c r="AI2086" s="130">
        <v>2086</v>
      </c>
    </row>
    <row r="2087" spans="34:35">
      <c r="AH2087" s="130">
        <f t="shared" ca="1" si="39"/>
        <v>0</v>
      </c>
      <c r="AI2087" s="130">
        <v>2087</v>
      </c>
    </row>
    <row r="2088" spans="34:35">
      <c r="AH2088" s="130">
        <f t="shared" ca="1" si="39"/>
        <v>0</v>
      </c>
      <c r="AI2088" s="130">
        <v>2088</v>
      </c>
    </row>
    <row r="2089" spans="34:35">
      <c r="AH2089" s="130">
        <f t="shared" ca="1" si="39"/>
        <v>0</v>
      </c>
      <c r="AI2089" s="130">
        <v>2089</v>
      </c>
    </row>
    <row r="2090" spans="34:35">
      <c r="AH2090" s="130">
        <f t="shared" ca="1" si="39"/>
        <v>0</v>
      </c>
      <c r="AI2090" s="130">
        <v>2090</v>
      </c>
    </row>
    <row r="2091" spans="34:35">
      <c r="AH2091" s="130">
        <f t="shared" ca="1" si="39"/>
        <v>0</v>
      </c>
      <c r="AI2091" s="130">
        <v>2091</v>
      </c>
    </row>
    <row r="2092" spans="34:35">
      <c r="AH2092" s="130">
        <f t="shared" ca="1" si="39"/>
        <v>0</v>
      </c>
      <c r="AI2092" s="130">
        <v>2092</v>
      </c>
    </row>
    <row r="2093" spans="34:35">
      <c r="AH2093" s="130">
        <f t="shared" ca="1" si="39"/>
        <v>0</v>
      </c>
      <c r="AI2093" s="130">
        <v>2093</v>
      </c>
    </row>
    <row r="2094" spans="34:35">
      <c r="AH2094" s="130">
        <f t="shared" ca="1" si="39"/>
        <v>0</v>
      </c>
      <c r="AI2094" s="130">
        <v>2094</v>
      </c>
    </row>
    <row r="2095" spans="34:35">
      <c r="AH2095" s="130">
        <f t="shared" ca="1" si="39"/>
        <v>0</v>
      </c>
      <c r="AI2095" s="130">
        <v>2095</v>
      </c>
    </row>
    <row r="2096" spans="34:35">
      <c r="AH2096" s="130">
        <f t="shared" ca="1" si="39"/>
        <v>0</v>
      </c>
      <c r="AI2096" s="130">
        <v>2096</v>
      </c>
    </row>
    <row r="2097" spans="34:35">
      <c r="AH2097" s="130">
        <f t="shared" ca="1" si="39"/>
        <v>0</v>
      </c>
      <c r="AI2097" s="130">
        <v>2097</v>
      </c>
    </row>
    <row r="2098" spans="34:35">
      <c r="AH2098" s="130">
        <f t="shared" ca="1" si="39"/>
        <v>0</v>
      </c>
      <c r="AI2098" s="130">
        <v>2098</v>
      </c>
    </row>
    <row r="2099" spans="34:35">
      <c r="AH2099" s="130">
        <f t="shared" ca="1" si="39"/>
        <v>0</v>
      </c>
      <c r="AI2099" s="130">
        <v>2099</v>
      </c>
    </row>
    <row r="2100" spans="34:35">
      <c r="AH2100" s="130">
        <f t="shared" ca="1" si="39"/>
        <v>0</v>
      </c>
      <c r="AI2100" s="130">
        <v>2100</v>
      </c>
    </row>
    <row r="2101" spans="34:35">
      <c r="AH2101" s="130">
        <f t="shared" ca="1" si="39"/>
        <v>0</v>
      </c>
      <c r="AI2101" s="130">
        <v>2101</v>
      </c>
    </row>
    <row r="2102" spans="34:35">
      <c r="AH2102" s="130">
        <f t="shared" ca="1" si="39"/>
        <v>0</v>
      </c>
      <c r="AI2102" s="130">
        <v>2102</v>
      </c>
    </row>
    <row r="2103" spans="34:35">
      <c r="AH2103" s="130">
        <f t="shared" ca="1" si="39"/>
        <v>0</v>
      </c>
      <c r="AI2103" s="130">
        <v>2103</v>
      </c>
    </row>
    <row r="2104" spans="34:35">
      <c r="AH2104" s="130">
        <f t="shared" ca="1" si="39"/>
        <v>0</v>
      </c>
      <c r="AI2104" s="130">
        <v>2104</v>
      </c>
    </row>
    <row r="2105" spans="34:35">
      <c r="AH2105" s="130">
        <f t="shared" ca="1" si="39"/>
        <v>0</v>
      </c>
      <c r="AI2105" s="130">
        <v>2105</v>
      </c>
    </row>
    <row r="2106" spans="34:35">
      <c r="AH2106" s="130">
        <f t="shared" ca="1" si="39"/>
        <v>0</v>
      </c>
      <c r="AI2106" s="130">
        <v>2106</v>
      </c>
    </row>
    <row r="2107" spans="34:35">
      <c r="AH2107" s="130">
        <f t="shared" ca="1" si="39"/>
        <v>0</v>
      </c>
      <c r="AI2107" s="130">
        <v>2107</v>
      </c>
    </row>
    <row r="2108" spans="34:35">
      <c r="AH2108" s="130">
        <f t="shared" ca="1" si="39"/>
        <v>0</v>
      </c>
      <c r="AI2108" s="130">
        <v>2108</v>
      </c>
    </row>
    <row r="2109" spans="34:35">
      <c r="AH2109" s="130">
        <f t="shared" ca="1" si="39"/>
        <v>0</v>
      </c>
      <c r="AI2109" s="130">
        <v>2109</v>
      </c>
    </row>
    <row r="2110" spans="34:35">
      <c r="AH2110" s="130">
        <f t="shared" ca="1" si="39"/>
        <v>0</v>
      </c>
      <c r="AI2110" s="130">
        <v>2110</v>
      </c>
    </row>
    <row r="2111" spans="34:35">
      <c r="AH2111" s="130">
        <f t="shared" ca="1" si="39"/>
        <v>0</v>
      </c>
      <c r="AI2111" s="130">
        <v>2111</v>
      </c>
    </row>
    <row r="2112" spans="34:35">
      <c r="AH2112" s="130">
        <f t="shared" ca="1" si="39"/>
        <v>0</v>
      </c>
      <c r="AI2112" s="130">
        <v>2112</v>
      </c>
    </row>
    <row r="2113" spans="34:35">
      <c r="AH2113" s="130">
        <f t="shared" ca="1" si="39"/>
        <v>0</v>
      </c>
      <c r="AI2113" s="130">
        <v>2113</v>
      </c>
    </row>
    <row r="2114" spans="34:35">
      <c r="AH2114" s="130">
        <f t="shared" ca="1" si="39"/>
        <v>0</v>
      </c>
      <c r="AI2114" s="130">
        <v>2114</v>
      </c>
    </row>
    <row r="2115" spans="34:35">
      <c r="AH2115" s="130">
        <f t="shared" ca="1" si="39"/>
        <v>0</v>
      </c>
      <c r="AI2115" s="130">
        <v>2115</v>
      </c>
    </row>
    <row r="2116" spans="34:35">
      <c r="AH2116" s="130">
        <f t="shared" ca="1" si="39"/>
        <v>0</v>
      </c>
      <c r="AI2116" s="130">
        <v>2116</v>
      </c>
    </row>
    <row r="2117" spans="34:35">
      <c r="AH2117" s="130">
        <f t="shared" ca="1" si="39"/>
        <v>0</v>
      </c>
      <c r="AI2117" s="130">
        <v>2117</v>
      </c>
    </row>
    <row r="2118" spans="34:35">
      <c r="AH2118" s="130">
        <f t="shared" ref="AH2118:AH2181" ca="1" si="40">INDIRECT("'"&amp;$AD$7&amp;"'!"&amp;"B"&amp;ROW(B2118))</f>
        <v>0</v>
      </c>
      <c r="AI2118" s="130">
        <v>2118</v>
      </c>
    </row>
    <row r="2119" spans="34:35">
      <c r="AH2119" s="130">
        <f t="shared" ca="1" si="40"/>
        <v>0</v>
      </c>
      <c r="AI2119" s="130">
        <v>2119</v>
      </c>
    </row>
    <row r="2120" spans="34:35">
      <c r="AH2120" s="130">
        <f t="shared" ca="1" si="40"/>
        <v>0</v>
      </c>
      <c r="AI2120" s="130">
        <v>2120</v>
      </c>
    </row>
    <row r="2121" spans="34:35">
      <c r="AH2121" s="130">
        <f t="shared" ca="1" si="40"/>
        <v>0</v>
      </c>
      <c r="AI2121" s="130">
        <v>2121</v>
      </c>
    </row>
    <row r="2122" spans="34:35">
      <c r="AH2122" s="130">
        <f t="shared" ca="1" si="40"/>
        <v>0</v>
      </c>
      <c r="AI2122" s="130">
        <v>2122</v>
      </c>
    </row>
    <row r="2123" spans="34:35">
      <c r="AH2123" s="130">
        <f t="shared" ca="1" si="40"/>
        <v>0</v>
      </c>
      <c r="AI2123" s="130">
        <v>2123</v>
      </c>
    </row>
    <row r="2124" spans="34:35">
      <c r="AH2124" s="130">
        <f t="shared" ca="1" si="40"/>
        <v>0</v>
      </c>
      <c r="AI2124" s="130">
        <v>2124</v>
      </c>
    </row>
    <row r="2125" spans="34:35">
      <c r="AH2125" s="130">
        <f t="shared" ca="1" si="40"/>
        <v>0</v>
      </c>
      <c r="AI2125" s="130">
        <v>2125</v>
      </c>
    </row>
    <row r="2126" spans="34:35">
      <c r="AH2126" s="130">
        <f t="shared" ca="1" si="40"/>
        <v>0</v>
      </c>
      <c r="AI2126" s="130">
        <v>2126</v>
      </c>
    </row>
    <row r="2127" spans="34:35">
      <c r="AH2127" s="130">
        <f t="shared" ca="1" si="40"/>
        <v>0</v>
      </c>
      <c r="AI2127" s="130">
        <v>2127</v>
      </c>
    </row>
    <row r="2128" spans="34:35">
      <c r="AH2128" s="130">
        <f t="shared" ca="1" si="40"/>
        <v>0</v>
      </c>
      <c r="AI2128" s="130">
        <v>2128</v>
      </c>
    </row>
    <row r="2129" spans="34:35">
      <c r="AH2129" s="130">
        <f t="shared" ca="1" si="40"/>
        <v>0</v>
      </c>
      <c r="AI2129" s="130">
        <v>2129</v>
      </c>
    </row>
    <row r="2130" spans="34:35">
      <c r="AH2130" s="130">
        <f t="shared" ca="1" si="40"/>
        <v>0</v>
      </c>
      <c r="AI2130" s="130">
        <v>2130</v>
      </c>
    </row>
    <row r="2131" spans="34:35">
      <c r="AH2131" s="130">
        <f t="shared" ca="1" si="40"/>
        <v>0</v>
      </c>
      <c r="AI2131" s="130">
        <v>2131</v>
      </c>
    </row>
    <row r="2132" spans="34:35">
      <c r="AH2132" s="130">
        <f t="shared" ca="1" si="40"/>
        <v>0</v>
      </c>
      <c r="AI2132" s="130">
        <v>2132</v>
      </c>
    </row>
    <row r="2133" spans="34:35">
      <c r="AH2133" s="130">
        <f t="shared" ca="1" si="40"/>
        <v>0</v>
      </c>
      <c r="AI2133" s="130">
        <v>2133</v>
      </c>
    </row>
    <row r="2134" spans="34:35">
      <c r="AH2134" s="130">
        <f t="shared" ca="1" si="40"/>
        <v>0</v>
      </c>
      <c r="AI2134" s="130">
        <v>2134</v>
      </c>
    </row>
    <row r="2135" spans="34:35">
      <c r="AH2135" s="130">
        <f t="shared" ca="1" si="40"/>
        <v>0</v>
      </c>
      <c r="AI2135" s="130">
        <v>2135</v>
      </c>
    </row>
    <row r="2136" spans="34:35">
      <c r="AH2136" s="130">
        <f t="shared" ca="1" si="40"/>
        <v>0</v>
      </c>
      <c r="AI2136" s="130">
        <v>2136</v>
      </c>
    </row>
    <row r="2137" spans="34:35">
      <c r="AH2137" s="130">
        <f t="shared" ca="1" si="40"/>
        <v>0</v>
      </c>
      <c r="AI2137" s="130">
        <v>2137</v>
      </c>
    </row>
    <row r="2138" spans="34:35">
      <c r="AH2138" s="130">
        <f t="shared" ca="1" si="40"/>
        <v>0</v>
      </c>
      <c r="AI2138" s="130">
        <v>2138</v>
      </c>
    </row>
    <row r="2139" spans="34:35">
      <c r="AH2139" s="130">
        <f t="shared" ca="1" si="40"/>
        <v>0</v>
      </c>
      <c r="AI2139" s="130">
        <v>2139</v>
      </c>
    </row>
    <row r="2140" spans="34:35">
      <c r="AH2140" s="130">
        <f t="shared" ca="1" si="40"/>
        <v>0</v>
      </c>
      <c r="AI2140" s="130">
        <v>2140</v>
      </c>
    </row>
    <row r="2141" spans="34:35">
      <c r="AH2141" s="130">
        <f t="shared" ca="1" si="40"/>
        <v>0</v>
      </c>
      <c r="AI2141" s="130">
        <v>2141</v>
      </c>
    </row>
    <row r="2142" spans="34:35">
      <c r="AH2142" s="130">
        <f t="shared" ca="1" si="40"/>
        <v>0</v>
      </c>
      <c r="AI2142" s="130">
        <v>2142</v>
      </c>
    </row>
    <row r="2143" spans="34:35">
      <c r="AH2143" s="130">
        <f t="shared" ca="1" si="40"/>
        <v>0</v>
      </c>
      <c r="AI2143" s="130">
        <v>2143</v>
      </c>
    </row>
    <row r="2144" spans="34:35">
      <c r="AH2144" s="130">
        <f t="shared" ca="1" si="40"/>
        <v>0</v>
      </c>
      <c r="AI2144" s="130">
        <v>2144</v>
      </c>
    </row>
    <row r="2145" spans="34:35">
      <c r="AH2145" s="130">
        <f t="shared" ca="1" si="40"/>
        <v>0</v>
      </c>
      <c r="AI2145" s="130">
        <v>2145</v>
      </c>
    </row>
    <row r="2146" spans="34:35">
      <c r="AH2146" s="130">
        <f t="shared" ca="1" si="40"/>
        <v>0</v>
      </c>
      <c r="AI2146" s="130">
        <v>2146</v>
      </c>
    </row>
    <row r="2147" spans="34:35">
      <c r="AH2147" s="130">
        <f t="shared" ca="1" si="40"/>
        <v>0</v>
      </c>
      <c r="AI2147" s="130">
        <v>2147</v>
      </c>
    </row>
    <row r="2148" spans="34:35">
      <c r="AH2148" s="130">
        <f t="shared" ca="1" si="40"/>
        <v>0</v>
      </c>
      <c r="AI2148" s="130">
        <v>2148</v>
      </c>
    </row>
    <row r="2149" spans="34:35">
      <c r="AH2149" s="130">
        <f t="shared" ca="1" si="40"/>
        <v>0</v>
      </c>
      <c r="AI2149" s="130">
        <v>2149</v>
      </c>
    </row>
    <row r="2150" spans="34:35">
      <c r="AH2150" s="130">
        <f t="shared" ca="1" si="40"/>
        <v>0</v>
      </c>
      <c r="AI2150" s="130">
        <v>2150</v>
      </c>
    </row>
    <row r="2151" spans="34:35">
      <c r="AH2151" s="130">
        <f t="shared" ca="1" si="40"/>
        <v>0</v>
      </c>
      <c r="AI2151" s="130">
        <v>2151</v>
      </c>
    </row>
    <row r="2152" spans="34:35">
      <c r="AH2152" s="130">
        <f t="shared" ca="1" si="40"/>
        <v>0</v>
      </c>
      <c r="AI2152" s="130">
        <v>2152</v>
      </c>
    </row>
    <row r="2153" spans="34:35">
      <c r="AH2153" s="130">
        <f t="shared" ca="1" si="40"/>
        <v>0</v>
      </c>
      <c r="AI2153" s="130">
        <v>2153</v>
      </c>
    </row>
    <row r="2154" spans="34:35">
      <c r="AH2154" s="130">
        <f t="shared" ca="1" si="40"/>
        <v>0</v>
      </c>
      <c r="AI2154" s="130">
        <v>2154</v>
      </c>
    </row>
    <row r="2155" spans="34:35">
      <c r="AH2155" s="130">
        <f t="shared" ca="1" si="40"/>
        <v>0</v>
      </c>
      <c r="AI2155" s="130">
        <v>2155</v>
      </c>
    </row>
    <row r="2156" spans="34:35">
      <c r="AH2156" s="130">
        <f t="shared" ca="1" si="40"/>
        <v>0</v>
      </c>
      <c r="AI2156" s="130">
        <v>2156</v>
      </c>
    </row>
    <row r="2157" spans="34:35">
      <c r="AH2157" s="130">
        <f t="shared" ca="1" si="40"/>
        <v>0</v>
      </c>
      <c r="AI2157" s="130">
        <v>2157</v>
      </c>
    </row>
    <row r="2158" spans="34:35">
      <c r="AH2158" s="130">
        <f t="shared" ca="1" si="40"/>
        <v>0</v>
      </c>
      <c r="AI2158" s="130">
        <v>2158</v>
      </c>
    </row>
    <row r="2159" spans="34:35">
      <c r="AH2159" s="130">
        <f t="shared" ca="1" si="40"/>
        <v>0</v>
      </c>
      <c r="AI2159" s="130">
        <v>2159</v>
      </c>
    </row>
    <row r="2160" spans="34:35">
      <c r="AH2160" s="130">
        <f t="shared" ca="1" si="40"/>
        <v>0</v>
      </c>
      <c r="AI2160" s="130">
        <v>2160</v>
      </c>
    </row>
    <row r="2161" spans="34:35">
      <c r="AH2161" s="130">
        <f t="shared" ca="1" si="40"/>
        <v>0</v>
      </c>
      <c r="AI2161" s="130">
        <v>2161</v>
      </c>
    </row>
    <row r="2162" spans="34:35">
      <c r="AH2162" s="130">
        <f t="shared" ca="1" si="40"/>
        <v>0</v>
      </c>
      <c r="AI2162" s="130">
        <v>2162</v>
      </c>
    </row>
    <row r="2163" spans="34:35">
      <c r="AH2163" s="130">
        <f t="shared" ca="1" si="40"/>
        <v>0</v>
      </c>
      <c r="AI2163" s="130">
        <v>2163</v>
      </c>
    </row>
    <row r="2164" spans="34:35">
      <c r="AH2164" s="130">
        <f t="shared" ca="1" si="40"/>
        <v>0</v>
      </c>
      <c r="AI2164" s="130">
        <v>2164</v>
      </c>
    </row>
    <row r="2165" spans="34:35">
      <c r="AH2165" s="130">
        <f t="shared" ca="1" si="40"/>
        <v>0</v>
      </c>
      <c r="AI2165" s="130">
        <v>2165</v>
      </c>
    </row>
    <row r="2166" spans="34:35">
      <c r="AH2166" s="130">
        <f t="shared" ca="1" si="40"/>
        <v>0</v>
      </c>
      <c r="AI2166" s="130">
        <v>2166</v>
      </c>
    </row>
    <row r="2167" spans="34:35">
      <c r="AH2167" s="130">
        <f t="shared" ca="1" si="40"/>
        <v>0</v>
      </c>
      <c r="AI2167" s="130">
        <v>2167</v>
      </c>
    </row>
    <row r="2168" spans="34:35">
      <c r="AH2168" s="130">
        <f t="shared" ca="1" si="40"/>
        <v>0</v>
      </c>
      <c r="AI2168" s="130">
        <v>2168</v>
      </c>
    </row>
    <row r="2169" spans="34:35">
      <c r="AH2169" s="130">
        <f t="shared" ca="1" si="40"/>
        <v>0</v>
      </c>
      <c r="AI2169" s="130">
        <v>2169</v>
      </c>
    </row>
    <row r="2170" spans="34:35">
      <c r="AH2170" s="130">
        <f t="shared" ca="1" si="40"/>
        <v>0</v>
      </c>
      <c r="AI2170" s="130">
        <v>2170</v>
      </c>
    </row>
    <row r="2171" spans="34:35">
      <c r="AH2171" s="130">
        <f t="shared" ca="1" si="40"/>
        <v>0</v>
      </c>
      <c r="AI2171" s="130">
        <v>2171</v>
      </c>
    </row>
    <row r="2172" spans="34:35">
      <c r="AH2172" s="130">
        <f t="shared" ca="1" si="40"/>
        <v>0</v>
      </c>
      <c r="AI2172" s="130">
        <v>2172</v>
      </c>
    </row>
    <row r="2173" spans="34:35">
      <c r="AH2173" s="130">
        <f t="shared" ca="1" si="40"/>
        <v>0</v>
      </c>
      <c r="AI2173" s="130">
        <v>2173</v>
      </c>
    </row>
    <row r="2174" spans="34:35">
      <c r="AH2174" s="130">
        <f t="shared" ca="1" si="40"/>
        <v>0</v>
      </c>
      <c r="AI2174" s="130">
        <v>2174</v>
      </c>
    </row>
    <row r="2175" spans="34:35">
      <c r="AH2175" s="130">
        <f t="shared" ca="1" si="40"/>
        <v>0</v>
      </c>
      <c r="AI2175" s="130">
        <v>2175</v>
      </c>
    </row>
    <row r="2176" spans="34:35">
      <c r="AH2176" s="130">
        <f t="shared" ca="1" si="40"/>
        <v>0</v>
      </c>
      <c r="AI2176" s="130">
        <v>2176</v>
      </c>
    </row>
    <row r="2177" spans="34:35">
      <c r="AH2177" s="130">
        <f t="shared" ca="1" si="40"/>
        <v>0</v>
      </c>
      <c r="AI2177" s="130">
        <v>2177</v>
      </c>
    </row>
    <row r="2178" spans="34:35">
      <c r="AH2178" s="130">
        <f t="shared" ca="1" si="40"/>
        <v>0</v>
      </c>
      <c r="AI2178" s="130">
        <v>2178</v>
      </c>
    </row>
    <row r="2179" spans="34:35">
      <c r="AH2179" s="130">
        <f t="shared" ca="1" si="40"/>
        <v>0</v>
      </c>
      <c r="AI2179" s="130">
        <v>2179</v>
      </c>
    </row>
    <row r="2180" spans="34:35">
      <c r="AH2180" s="130">
        <f t="shared" ca="1" si="40"/>
        <v>0</v>
      </c>
      <c r="AI2180" s="130">
        <v>2180</v>
      </c>
    </row>
    <row r="2181" spans="34:35">
      <c r="AH2181" s="130">
        <f t="shared" ca="1" si="40"/>
        <v>0</v>
      </c>
      <c r="AI2181" s="130">
        <v>2181</v>
      </c>
    </row>
    <row r="2182" spans="34:35">
      <c r="AH2182" s="130">
        <f t="shared" ref="AH2182:AH2245" ca="1" si="41">INDIRECT("'"&amp;$AD$7&amp;"'!"&amp;"B"&amp;ROW(B2182))</f>
        <v>0</v>
      </c>
      <c r="AI2182" s="130">
        <v>2182</v>
      </c>
    </row>
    <row r="2183" spans="34:35">
      <c r="AH2183" s="130">
        <f t="shared" ca="1" si="41"/>
        <v>0</v>
      </c>
      <c r="AI2183" s="130">
        <v>2183</v>
      </c>
    </row>
    <row r="2184" spans="34:35">
      <c r="AH2184" s="130">
        <f t="shared" ca="1" si="41"/>
        <v>0</v>
      </c>
      <c r="AI2184" s="130">
        <v>2184</v>
      </c>
    </row>
    <row r="2185" spans="34:35">
      <c r="AH2185" s="130">
        <f t="shared" ca="1" si="41"/>
        <v>0</v>
      </c>
      <c r="AI2185" s="130">
        <v>2185</v>
      </c>
    </row>
    <row r="2186" spans="34:35">
      <c r="AH2186" s="130">
        <f t="shared" ca="1" si="41"/>
        <v>0</v>
      </c>
      <c r="AI2186" s="130">
        <v>2186</v>
      </c>
    </row>
    <row r="2187" spans="34:35">
      <c r="AH2187" s="130">
        <f t="shared" ca="1" si="41"/>
        <v>0</v>
      </c>
      <c r="AI2187" s="130">
        <v>2187</v>
      </c>
    </row>
    <row r="2188" spans="34:35">
      <c r="AH2188" s="130">
        <f t="shared" ca="1" si="41"/>
        <v>0</v>
      </c>
      <c r="AI2188" s="130">
        <v>2188</v>
      </c>
    </row>
    <row r="2189" spans="34:35">
      <c r="AH2189" s="130">
        <f t="shared" ca="1" si="41"/>
        <v>0</v>
      </c>
      <c r="AI2189" s="130">
        <v>2189</v>
      </c>
    </row>
    <row r="2190" spans="34:35">
      <c r="AH2190" s="130">
        <f t="shared" ca="1" si="41"/>
        <v>0</v>
      </c>
      <c r="AI2190" s="130">
        <v>2190</v>
      </c>
    </row>
    <row r="2191" spans="34:35">
      <c r="AH2191" s="130">
        <f t="shared" ca="1" si="41"/>
        <v>0</v>
      </c>
      <c r="AI2191" s="130">
        <v>2191</v>
      </c>
    </row>
    <row r="2192" spans="34:35">
      <c r="AH2192" s="130">
        <f t="shared" ca="1" si="41"/>
        <v>0</v>
      </c>
      <c r="AI2192" s="130">
        <v>2192</v>
      </c>
    </row>
    <row r="2193" spans="34:35">
      <c r="AH2193" s="130">
        <f t="shared" ca="1" si="41"/>
        <v>0</v>
      </c>
      <c r="AI2193" s="130">
        <v>2193</v>
      </c>
    </row>
    <row r="2194" spans="34:35">
      <c r="AH2194" s="130">
        <f t="shared" ca="1" si="41"/>
        <v>0</v>
      </c>
      <c r="AI2194" s="130">
        <v>2194</v>
      </c>
    </row>
    <row r="2195" spans="34:35">
      <c r="AH2195" s="130">
        <f t="shared" ca="1" si="41"/>
        <v>0</v>
      </c>
      <c r="AI2195" s="130">
        <v>2195</v>
      </c>
    </row>
    <row r="2196" spans="34:35">
      <c r="AH2196" s="130">
        <f t="shared" ca="1" si="41"/>
        <v>0</v>
      </c>
      <c r="AI2196" s="130">
        <v>2196</v>
      </c>
    </row>
    <row r="2197" spans="34:35">
      <c r="AH2197" s="130">
        <f t="shared" ca="1" si="41"/>
        <v>0</v>
      </c>
      <c r="AI2197" s="130">
        <v>2197</v>
      </c>
    </row>
    <row r="2198" spans="34:35">
      <c r="AH2198" s="130">
        <f t="shared" ca="1" si="41"/>
        <v>0</v>
      </c>
      <c r="AI2198" s="130">
        <v>2198</v>
      </c>
    </row>
    <row r="2199" spans="34:35">
      <c r="AH2199" s="130">
        <f t="shared" ca="1" si="41"/>
        <v>0</v>
      </c>
      <c r="AI2199" s="130">
        <v>2199</v>
      </c>
    </row>
    <row r="2200" spans="34:35">
      <c r="AH2200" s="130">
        <f t="shared" ca="1" si="41"/>
        <v>0</v>
      </c>
      <c r="AI2200" s="130">
        <v>2200</v>
      </c>
    </row>
    <row r="2201" spans="34:35">
      <c r="AH2201" s="130">
        <f t="shared" ca="1" si="41"/>
        <v>0</v>
      </c>
      <c r="AI2201" s="130">
        <v>2201</v>
      </c>
    </row>
    <row r="2202" spans="34:35">
      <c r="AH2202" s="130">
        <f t="shared" ca="1" si="41"/>
        <v>0</v>
      </c>
      <c r="AI2202" s="130">
        <v>2202</v>
      </c>
    </row>
    <row r="2203" spans="34:35">
      <c r="AH2203" s="130">
        <f t="shared" ca="1" si="41"/>
        <v>0</v>
      </c>
      <c r="AI2203" s="130">
        <v>2203</v>
      </c>
    </row>
    <row r="2204" spans="34:35">
      <c r="AH2204" s="130">
        <f t="shared" ca="1" si="41"/>
        <v>0</v>
      </c>
      <c r="AI2204" s="130">
        <v>2204</v>
      </c>
    </row>
    <row r="2205" spans="34:35">
      <c r="AH2205" s="130">
        <f t="shared" ca="1" si="41"/>
        <v>0</v>
      </c>
      <c r="AI2205" s="130">
        <v>2205</v>
      </c>
    </row>
    <row r="2206" spans="34:35">
      <c r="AH2206" s="130">
        <f t="shared" ca="1" si="41"/>
        <v>0</v>
      </c>
      <c r="AI2206" s="130">
        <v>2206</v>
      </c>
    </row>
    <row r="2207" spans="34:35">
      <c r="AH2207" s="130">
        <f t="shared" ca="1" si="41"/>
        <v>0</v>
      </c>
      <c r="AI2207" s="130">
        <v>2207</v>
      </c>
    </row>
    <row r="2208" spans="34:35">
      <c r="AH2208" s="130">
        <f t="shared" ca="1" si="41"/>
        <v>0</v>
      </c>
      <c r="AI2208" s="130">
        <v>2208</v>
      </c>
    </row>
    <row r="2209" spans="34:35">
      <c r="AH2209" s="130">
        <f t="shared" ca="1" si="41"/>
        <v>0</v>
      </c>
      <c r="AI2209" s="130">
        <v>2209</v>
      </c>
    </row>
    <row r="2210" spans="34:35">
      <c r="AH2210" s="130">
        <f t="shared" ca="1" si="41"/>
        <v>0</v>
      </c>
      <c r="AI2210" s="130">
        <v>2210</v>
      </c>
    </row>
    <row r="2211" spans="34:35">
      <c r="AH2211" s="130">
        <f t="shared" ca="1" si="41"/>
        <v>0</v>
      </c>
      <c r="AI2211" s="130">
        <v>2211</v>
      </c>
    </row>
    <row r="2212" spans="34:35">
      <c r="AH2212" s="130">
        <f t="shared" ca="1" si="41"/>
        <v>0</v>
      </c>
      <c r="AI2212" s="130">
        <v>2212</v>
      </c>
    </row>
    <row r="2213" spans="34:35">
      <c r="AH2213" s="130">
        <f t="shared" ca="1" si="41"/>
        <v>0</v>
      </c>
      <c r="AI2213" s="130">
        <v>2213</v>
      </c>
    </row>
    <row r="2214" spans="34:35">
      <c r="AH2214" s="130">
        <f t="shared" ca="1" si="41"/>
        <v>0</v>
      </c>
      <c r="AI2214" s="130">
        <v>2214</v>
      </c>
    </row>
    <row r="2215" spans="34:35">
      <c r="AH2215" s="130">
        <f t="shared" ca="1" si="41"/>
        <v>0</v>
      </c>
      <c r="AI2215" s="130">
        <v>2215</v>
      </c>
    </row>
    <row r="2216" spans="34:35">
      <c r="AH2216" s="130">
        <f t="shared" ca="1" si="41"/>
        <v>0</v>
      </c>
      <c r="AI2216" s="130">
        <v>2216</v>
      </c>
    </row>
    <row r="2217" spans="34:35">
      <c r="AH2217" s="130">
        <f t="shared" ca="1" si="41"/>
        <v>0</v>
      </c>
      <c r="AI2217" s="130">
        <v>2217</v>
      </c>
    </row>
    <row r="2218" spans="34:35">
      <c r="AH2218" s="130">
        <f t="shared" ca="1" si="41"/>
        <v>0</v>
      </c>
      <c r="AI2218" s="130">
        <v>2218</v>
      </c>
    </row>
    <row r="2219" spans="34:35">
      <c r="AH2219" s="130">
        <f t="shared" ca="1" si="41"/>
        <v>0</v>
      </c>
      <c r="AI2219" s="130">
        <v>2219</v>
      </c>
    </row>
    <row r="2220" spans="34:35">
      <c r="AH2220" s="130">
        <f t="shared" ca="1" si="41"/>
        <v>0</v>
      </c>
      <c r="AI2220" s="130">
        <v>2220</v>
      </c>
    </row>
    <row r="2221" spans="34:35">
      <c r="AH2221" s="130">
        <f t="shared" ca="1" si="41"/>
        <v>0</v>
      </c>
      <c r="AI2221" s="130">
        <v>2221</v>
      </c>
    </row>
    <row r="2222" spans="34:35">
      <c r="AH2222" s="130">
        <f t="shared" ca="1" si="41"/>
        <v>0</v>
      </c>
      <c r="AI2222" s="130">
        <v>2222</v>
      </c>
    </row>
    <row r="2223" spans="34:35">
      <c r="AH2223" s="130">
        <f t="shared" ca="1" si="41"/>
        <v>0</v>
      </c>
      <c r="AI2223" s="130">
        <v>2223</v>
      </c>
    </row>
    <row r="2224" spans="34:35">
      <c r="AH2224" s="130">
        <f t="shared" ca="1" si="41"/>
        <v>0</v>
      </c>
      <c r="AI2224" s="130">
        <v>2224</v>
      </c>
    </row>
    <row r="2225" spans="34:35">
      <c r="AH2225" s="130">
        <f t="shared" ca="1" si="41"/>
        <v>0</v>
      </c>
      <c r="AI2225" s="130">
        <v>2225</v>
      </c>
    </row>
    <row r="2226" spans="34:35">
      <c r="AH2226" s="130">
        <f t="shared" ca="1" si="41"/>
        <v>0</v>
      </c>
      <c r="AI2226" s="130">
        <v>2226</v>
      </c>
    </row>
    <row r="2227" spans="34:35">
      <c r="AH2227" s="130">
        <f t="shared" ca="1" si="41"/>
        <v>0</v>
      </c>
      <c r="AI2227" s="130">
        <v>2227</v>
      </c>
    </row>
    <row r="2228" spans="34:35">
      <c r="AH2228" s="130">
        <f t="shared" ca="1" si="41"/>
        <v>0</v>
      </c>
      <c r="AI2228" s="130">
        <v>2228</v>
      </c>
    </row>
    <row r="2229" spans="34:35">
      <c r="AH2229" s="130">
        <f t="shared" ca="1" si="41"/>
        <v>0</v>
      </c>
      <c r="AI2229" s="130">
        <v>2229</v>
      </c>
    </row>
    <row r="2230" spans="34:35">
      <c r="AH2230" s="130">
        <f t="shared" ca="1" si="41"/>
        <v>0</v>
      </c>
      <c r="AI2230" s="130">
        <v>2230</v>
      </c>
    </row>
    <row r="2231" spans="34:35">
      <c r="AH2231" s="130">
        <f t="shared" ca="1" si="41"/>
        <v>0</v>
      </c>
      <c r="AI2231" s="130">
        <v>2231</v>
      </c>
    </row>
    <row r="2232" spans="34:35">
      <c r="AH2232" s="130">
        <f t="shared" ca="1" si="41"/>
        <v>0</v>
      </c>
      <c r="AI2232" s="130">
        <v>2232</v>
      </c>
    </row>
    <row r="2233" spans="34:35">
      <c r="AH2233" s="130">
        <f t="shared" ca="1" si="41"/>
        <v>0</v>
      </c>
      <c r="AI2233" s="130">
        <v>2233</v>
      </c>
    </row>
    <row r="2234" spans="34:35">
      <c r="AH2234" s="130">
        <f t="shared" ca="1" si="41"/>
        <v>0</v>
      </c>
      <c r="AI2234" s="130">
        <v>2234</v>
      </c>
    </row>
    <row r="2235" spans="34:35">
      <c r="AH2235" s="130">
        <f t="shared" ca="1" si="41"/>
        <v>0</v>
      </c>
      <c r="AI2235" s="130">
        <v>2235</v>
      </c>
    </row>
    <row r="2236" spans="34:35">
      <c r="AH2236" s="130">
        <f t="shared" ca="1" si="41"/>
        <v>0</v>
      </c>
      <c r="AI2236" s="130">
        <v>2236</v>
      </c>
    </row>
    <row r="2237" spans="34:35">
      <c r="AH2237" s="130">
        <f t="shared" ca="1" si="41"/>
        <v>0</v>
      </c>
      <c r="AI2237" s="130">
        <v>2237</v>
      </c>
    </row>
    <row r="2238" spans="34:35">
      <c r="AH2238" s="130">
        <f t="shared" ca="1" si="41"/>
        <v>0</v>
      </c>
      <c r="AI2238" s="130">
        <v>2238</v>
      </c>
    </row>
    <row r="2239" spans="34:35">
      <c r="AH2239" s="130">
        <f t="shared" ca="1" si="41"/>
        <v>0</v>
      </c>
      <c r="AI2239" s="130">
        <v>2239</v>
      </c>
    </row>
    <row r="2240" spans="34:35">
      <c r="AH2240" s="130">
        <f t="shared" ca="1" si="41"/>
        <v>0</v>
      </c>
      <c r="AI2240" s="130">
        <v>2240</v>
      </c>
    </row>
    <row r="2241" spans="34:35">
      <c r="AH2241" s="130">
        <f t="shared" ca="1" si="41"/>
        <v>0</v>
      </c>
      <c r="AI2241" s="130">
        <v>2241</v>
      </c>
    </row>
    <row r="2242" spans="34:35">
      <c r="AH2242" s="130">
        <f t="shared" ca="1" si="41"/>
        <v>0</v>
      </c>
      <c r="AI2242" s="130">
        <v>2242</v>
      </c>
    </row>
    <row r="2243" spans="34:35">
      <c r="AH2243" s="130">
        <f t="shared" ca="1" si="41"/>
        <v>0</v>
      </c>
      <c r="AI2243" s="130">
        <v>2243</v>
      </c>
    </row>
    <row r="2244" spans="34:35">
      <c r="AH2244" s="130">
        <f t="shared" ca="1" si="41"/>
        <v>0</v>
      </c>
      <c r="AI2244" s="130">
        <v>2244</v>
      </c>
    </row>
    <row r="2245" spans="34:35">
      <c r="AH2245" s="130">
        <f t="shared" ca="1" si="41"/>
        <v>0</v>
      </c>
      <c r="AI2245" s="130">
        <v>2245</v>
      </c>
    </row>
    <row r="2246" spans="34:35">
      <c r="AH2246" s="130">
        <f t="shared" ref="AH2246:AH2309" ca="1" si="42">INDIRECT("'"&amp;$AD$7&amp;"'!"&amp;"B"&amp;ROW(B2246))</f>
        <v>0</v>
      </c>
      <c r="AI2246" s="130">
        <v>2246</v>
      </c>
    </row>
    <row r="2247" spans="34:35">
      <c r="AH2247" s="130">
        <f t="shared" ca="1" si="42"/>
        <v>0</v>
      </c>
      <c r="AI2247" s="130">
        <v>2247</v>
      </c>
    </row>
    <row r="2248" spans="34:35">
      <c r="AH2248" s="130">
        <f t="shared" ca="1" si="42"/>
        <v>0</v>
      </c>
      <c r="AI2248" s="130">
        <v>2248</v>
      </c>
    </row>
    <row r="2249" spans="34:35">
      <c r="AH2249" s="130">
        <f t="shared" ca="1" si="42"/>
        <v>0</v>
      </c>
      <c r="AI2249" s="130">
        <v>2249</v>
      </c>
    </row>
    <row r="2250" spans="34:35">
      <c r="AH2250" s="130">
        <f t="shared" ca="1" si="42"/>
        <v>0</v>
      </c>
      <c r="AI2250" s="130">
        <v>2250</v>
      </c>
    </row>
    <row r="2251" spans="34:35">
      <c r="AH2251" s="130">
        <f t="shared" ca="1" si="42"/>
        <v>0</v>
      </c>
      <c r="AI2251" s="130">
        <v>2251</v>
      </c>
    </row>
    <row r="2252" spans="34:35">
      <c r="AH2252" s="130">
        <f t="shared" ca="1" si="42"/>
        <v>0</v>
      </c>
      <c r="AI2252" s="130">
        <v>2252</v>
      </c>
    </row>
    <row r="2253" spans="34:35">
      <c r="AH2253" s="130">
        <f t="shared" ca="1" si="42"/>
        <v>0</v>
      </c>
      <c r="AI2253" s="130">
        <v>2253</v>
      </c>
    </row>
    <row r="2254" spans="34:35">
      <c r="AH2254" s="130">
        <f t="shared" ca="1" si="42"/>
        <v>0</v>
      </c>
      <c r="AI2254" s="130">
        <v>2254</v>
      </c>
    </row>
    <row r="2255" spans="34:35">
      <c r="AH2255" s="130">
        <f t="shared" ca="1" si="42"/>
        <v>0</v>
      </c>
      <c r="AI2255" s="130">
        <v>2255</v>
      </c>
    </row>
    <row r="2256" spans="34:35">
      <c r="AH2256" s="130">
        <f t="shared" ca="1" si="42"/>
        <v>0</v>
      </c>
      <c r="AI2256" s="130">
        <v>2256</v>
      </c>
    </row>
    <row r="2257" spans="34:35">
      <c r="AH2257" s="130">
        <f t="shared" ca="1" si="42"/>
        <v>0</v>
      </c>
      <c r="AI2257" s="130">
        <v>2257</v>
      </c>
    </row>
    <row r="2258" spans="34:35">
      <c r="AH2258" s="130">
        <f t="shared" ca="1" si="42"/>
        <v>0</v>
      </c>
      <c r="AI2258" s="130">
        <v>2258</v>
      </c>
    </row>
    <row r="2259" spans="34:35">
      <c r="AH2259" s="130">
        <f t="shared" ca="1" si="42"/>
        <v>0</v>
      </c>
      <c r="AI2259" s="130">
        <v>2259</v>
      </c>
    </row>
    <row r="2260" spans="34:35">
      <c r="AH2260" s="130">
        <f t="shared" ca="1" si="42"/>
        <v>0</v>
      </c>
      <c r="AI2260" s="130">
        <v>2260</v>
      </c>
    </row>
    <row r="2261" spans="34:35">
      <c r="AH2261" s="130">
        <f t="shared" ca="1" si="42"/>
        <v>0</v>
      </c>
      <c r="AI2261" s="130">
        <v>2261</v>
      </c>
    </row>
    <row r="2262" spans="34:35">
      <c r="AH2262" s="130">
        <f t="shared" ca="1" si="42"/>
        <v>0</v>
      </c>
      <c r="AI2262" s="130">
        <v>2262</v>
      </c>
    </row>
    <row r="2263" spans="34:35">
      <c r="AH2263" s="130">
        <f t="shared" ca="1" si="42"/>
        <v>0</v>
      </c>
      <c r="AI2263" s="130">
        <v>2263</v>
      </c>
    </row>
    <row r="2264" spans="34:35">
      <c r="AH2264" s="130">
        <f t="shared" ca="1" si="42"/>
        <v>0</v>
      </c>
      <c r="AI2264" s="130">
        <v>2264</v>
      </c>
    </row>
    <row r="2265" spans="34:35">
      <c r="AH2265" s="130">
        <f t="shared" ca="1" si="42"/>
        <v>0</v>
      </c>
      <c r="AI2265" s="130">
        <v>2265</v>
      </c>
    </row>
    <row r="2266" spans="34:35">
      <c r="AH2266" s="130">
        <f t="shared" ca="1" si="42"/>
        <v>0</v>
      </c>
      <c r="AI2266" s="130">
        <v>2266</v>
      </c>
    </row>
    <row r="2267" spans="34:35">
      <c r="AH2267" s="130">
        <f t="shared" ca="1" si="42"/>
        <v>0</v>
      </c>
      <c r="AI2267" s="130">
        <v>2267</v>
      </c>
    </row>
    <row r="2268" spans="34:35">
      <c r="AH2268" s="130">
        <f t="shared" ca="1" si="42"/>
        <v>0</v>
      </c>
      <c r="AI2268" s="130">
        <v>2268</v>
      </c>
    </row>
    <row r="2269" spans="34:35">
      <c r="AH2269" s="130">
        <f t="shared" ca="1" si="42"/>
        <v>0</v>
      </c>
      <c r="AI2269" s="130">
        <v>2269</v>
      </c>
    </row>
    <row r="2270" spans="34:35">
      <c r="AH2270" s="130">
        <f t="shared" ca="1" si="42"/>
        <v>0</v>
      </c>
      <c r="AI2270" s="130">
        <v>2270</v>
      </c>
    </row>
    <row r="2271" spans="34:35">
      <c r="AH2271" s="130">
        <f t="shared" ca="1" si="42"/>
        <v>0</v>
      </c>
      <c r="AI2271" s="130">
        <v>2271</v>
      </c>
    </row>
    <row r="2272" spans="34:35">
      <c r="AH2272" s="130">
        <f t="shared" ca="1" si="42"/>
        <v>0</v>
      </c>
      <c r="AI2272" s="130">
        <v>2272</v>
      </c>
    </row>
    <row r="2273" spans="34:35">
      <c r="AH2273" s="130">
        <f t="shared" ca="1" si="42"/>
        <v>0</v>
      </c>
      <c r="AI2273" s="130">
        <v>2273</v>
      </c>
    </row>
    <row r="2274" spans="34:35">
      <c r="AH2274" s="130">
        <f t="shared" ca="1" si="42"/>
        <v>0</v>
      </c>
      <c r="AI2274" s="130">
        <v>2274</v>
      </c>
    </row>
    <row r="2275" spans="34:35">
      <c r="AH2275" s="130">
        <f t="shared" ca="1" si="42"/>
        <v>0</v>
      </c>
      <c r="AI2275" s="130">
        <v>2275</v>
      </c>
    </row>
    <row r="2276" spans="34:35">
      <c r="AH2276" s="130">
        <f t="shared" ca="1" si="42"/>
        <v>0</v>
      </c>
      <c r="AI2276" s="130">
        <v>2276</v>
      </c>
    </row>
    <row r="2277" spans="34:35">
      <c r="AH2277" s="130">
        <f t="shared" ca="1" si="42"/>
        <v>0</v>
      </c>
      <c r="AI2277" s="130">
        <v>2277</v>
      </c>
    </row>
    <row r="2278" spans="34:35">
      <c r="AH2278" s="130">
        <f t="shared" ca="1" si="42"/>
        <v>0</v>
      </c>
      <c r="AI2278" s="130">
        <v>2278</v>
      </c>
    </row>
    <row r="2279" spans="34:35">
      <c r="AH2279" s="130">
        <f t="shared" ca="1" si="42"/>
        <v>0</v>
      </c>
      <c r="AI2279" s="130">
        <v>2279</v>
      </c>
    </row>
    <row r="2280" spans="34:35">
      <c r="AH2280" s="130">
        <f t="shared" ca="1" si="42"/>
        <v>0</v>
      </c>
      <c r="AI2280" s="130">
        <v>2280</v>
      </c>
    </row>
    <row r="2281" spans="34:35">
      <c r="AH2281" s="130">
        <f t="shared" ca="1" si="42"/>
        <v>0</v>
      </c>
      <c r="AI2281" s="130">
        <v>2281</v>
      </c>
    </row>
    <row r="2282" spans="34:35">
      <c r="AH2282" s="130">
        <f t="shared" ca="1" si="42"/>
        <v>0</v>
      </c>
      <c r="AI2282" s="130">
        <v>2282</v>
      </c>
    </row>
    <row r="2283" spans="34:35">
      <c r="AH2283" s="130">
        <f t="shared" ca="1" si="42"/>
        <v>0</v>
      </c>
      <c r="AI2283" s="130">
        <v>2283</v>
      </c>
    </row>
    <row r="2284" spans="34:35">
      <c r="AH2284" s="130">
        <f t="shared" ca="1" si="42"/>
        <v>0</v>
      </c>
      <c r="AI2284" s="130">
        <v>2284</v>
      </c>
    </row>
    <row r="2285" spans="34:35">
      <c r="AH2285" s="130">
        <f t="shared" ca="1" si="42"/>
        <v>0</v>
      </c>
      <c r="AI2285" s="130">
        <v>2285</v>
      </c>
    </row>
    <row r="2286" spans="34:35">
      <c r="AH2286" s="130">
        <f t="shared" ca="1" si="42"/>
        <v>0</v>
      </c>
      <c r="AI2286" s="130">
        <v>2286</v>
      </c>
    </row>
    <row r="2287" spans="34:35">
      <c r="AH2287" s="130">
        <f t="shared" ca="1" si="42"/>
        <v>0</v>
      </c>
      <c r="AI2287" s="130">
        <v>2287</v>
      </c>
    </row>
    <row r="2288" spans="34:35">
      <c r="AH2288" s="130">
        <f t="shared" ca="1" si="42"/>
        <v>0</v>
      </c>
      <c r="AI2288" s="130">
        <v>2288</v>
      </c>
    </row>
    <row r="2289" spans="34:35">
      <c r="AH2289" s="130">
        <f t="shared" ca="1" si="42"/>
        <v>0</v>
      </c>
      <c r="AI2289" s="130">
        <v>2289</v>
      </c>
    </row>
    <row r="2290" spans="34:35">
      <c r="AH2290" s="130">
        <f t="shared" ca="1" si="42"/>
        <v>0</v>
      </c>
      <c r="AI2290" s="130">
        <v>2290</v>
      </c>
    </row>
    <row r="2291" spans="34:35">
      <c r="AH2291" s="130">
        <f t="shared" ca="1" si="42"/>
        <v>0</v>
      </c>
      <c r="AI2291" s="130">
        <v>2291</v>
      </c>
    </row>
    <row r="2292" spans="34:35">
      <c r="AH2292" s="130">
        <f t="shared" ca="1" si="42"/>
        <v>0</v>
      </c>
      <c r="AI2292" s="130">
        <v>2292</v>
      </c>
    </row>
    <row r="2293" spans="34:35">
      <c r="AH2293" s="130">
        <f t="shared" ca="1" si="42"/>
        <v>0</v>
      </c>
      <c r="AI2293" s="130">
        <v>2293</v>
      </c>
    </row>
    <row r="2294" spans="34:35">
      <c r="AH2294" s="130">
        <f t="shared" ca="1" si="42"/>
        <v>0</v>
      </c>
      <c r="AI2294" s="130">
        <v>2294</v>
      </c>
    </row>
    <row r="2295" spans="34:35">
      <c r="AH2295" s="130">
        <f t="shared" ca="1" si="42"/>
        <v>0</v>
      </c>
      <c r="AI2295" s="130">
        <v>2295</v>
      </c>
    </row>
    <row r="2296" spans="34:35">
      <c r="AH2296" s="130">
        <f t="shared" ca="1" si="42"/>
        <v>0</v>
      </c>
      <c r="AI2296" s="130">
        <v>2296</v>
      </c>
    </row>
    <row r="2297" spans="34:35">
      <c r="AH2297" s="130">
        <f t="shared" ca="1" si="42"/>
        <v>0</v>
      </c>
      <c r="AI2297" s="130">
        <v>2297</v>
      </c>
    </row>
    <row r="2298" spans="34:35">
      <c r="AH2298" s="130">
        <f t="shared" ca="1" si="42"/>
        <v>0</v>
      </c>
      <c r="AI2298" s="130">
        <v>2298</v>
      </c>
    </row>
    <row r="2299" spans="34:35">
      <c r="AH2299" s="130">
        <f t="shared" ca="1" si="42"/>
        <v>0</v>
      </c>
      <c r="AI2299" s="130">
        <v>2299</v>
      </c>
    </row>
    <row r="2300" spans="34:35">
      <c r="AH2300" s="130">
        <f t="shared" ca="1" si="42"/>
        <v>0</v>
      </c>
      <c r="AI2300" s="130">
        <v>2300</v>
      </c>
    </row>
    <row r="2301" spans="34:35">
      <c r="AH2301" s="130">
        <f t="shared" ca="1" si="42"/>
        <v>0</v>
      </c>
      <c r="AI2301" s="130">
        <v>2301</v>
      </c>
    </row>
    <row r="2302" spans="34:35">
      <c r="AH2302" s="130">
        <f t="shared" ca="1" si="42"/>
        <v>0</v>
      </c>
      <c r="AI2302" s="130">
        <v>2302</v>
      </c>
    </row>
    <row r="2303" spans="34:35">
      <c r="AH2303" s="130">
        <f t="shared" ca="1" si="42"/>
        <v>0</v>
      </c>
      <c r="AI2303" s="130">
        <v>2303</v>
      </c>
    </row>
    <row r="2304" spans="34:35">
      <c r="AH2304" s="130">
        <f t="shared" ca="1" si="42"/>
        <v>0</v>
      </c>
      <c r="AI2304" s="130">
        <v>2304</v>
      </c>
    </row>
    <row r="2305" spans="34:35">
      <c r="AH2305" s="130">
        <f t="shared" ca="1" si="42"/>
        <v>0</v>
      </c>
      <c r="AI2305" s="130">
        <v>2305</v>
      </c>
    </row>
    <row r="2306" spans="34:35">
      <c r="AH2306" s="130">
        <f t="shared" ca="1" si="42"/>
        <v>0</v>
      </c>
      <c r="AI2306" s="130">
        <v>2306</v>
      </c>
    </row>
    <row r="2307" spans="34:35">
      <c r="AH2307" s="130">
        <f t="shared" ca="1" si="42"/>
        <v>0</v>
      </c>
      <c r="AI2307" s="130">
        <v>2307</v>
      </c>
    </row>
    <row r="2308" spans="34:35">
      <c r="AH2308" s="130">
        <f t="shared" ca="1" si="42"/>
        <v>0</v>
      </c>
      <c r="AI2308" s="130">
        <v>2308</v>
      </c>
    </row>
    <row r="2309" spans="34:35">
      <c r="AH2309" s="130">
        <f t="shared" ca="1" si="42"/>
        <v>0</v>
      </c>
      <c r="AI2309" s="130">
        <v>2309</v>
      </c>
    </row>
    <row r="2310" spans="34:35">
      <c r="AH2310" s="130">
        <f t="shared" ref="AH2310:AH2373" ca="1" si="43">INDIRECT("'"&amp;$AD$7&amp;"'!"&amp;"B"&amp;ROW(B2310))</f>
        <v>0</v>
      </c>
      <c r="AI2310" s="130">
        <v>2310</v>
      </c>
    </row>
    <row r="2311" spans="34:35">
      <c r="AH2311" s="130">
        <f t="shared" ca="1" si="43"/>
        <v>0</v>
      </c>
      <c r="AI2311" s="130">
        <v>2311</v>
      </c>
    </row>
    <row r="2312" spans="34:35">
      <c r="AH2312" s="130">
        <f t="shared" ca="1" si="43"/>
        <v>0</v>
      </c>
      <c r="AI2312" s="130">
        <v>2312</v>
      </c>
    </row>
    <row r="2313" spans="34:35">
      <c r="AH2313" s="130">
        <f t="shared" ca="1" si="43"/>
        <v>0</v>
      </c>
      <c r="AI2313" s="130">
        <v>2313</v>
      </c>
    </row>
    <row r="2314" spans="34:35">
      <c r="AH2314" s="130">
        <f t="shared" ca="1" si="43"/>
        <v>0</v>
      </c>
      <c r="AI2314" s="130">
        <v>2314</v>
      </c>
    </row>
    <row r="2315" spans="34:35">
      <c r="AH2315" s="130">
        <f t="shared" ca="1" si="43"/>
        <v>0</v>
      </c>
      <c r="AI2315" s="130">
        <v>2315</v>
      </c>
    </row>
    <row r="2316" spans="34:35">
      <c r="AH2316" s="130">
        <f t="shared" ca="1" si="43"/>
        <v>0</v>
      </c>
      <c r="AI2316" s="130">
        <v>2316</v>
      </c>
    </row>
    <row r="2317" spans="34:35">
      <c r="AH2317" s="130">
        <f t="shared" ca="1" si="43"/>
        <v>0</v>
      </c>
      <c r="AI2317" s="130">
        <v>2317</v>
      </c>
    </row>
    <row r="2318" spans="34:35">
      <c r="AH2318" s="130">
        <f t="shared" ca="1" si="43"/>
        <v>0</v>
      </c>
      <c r="AI2318" s="130">
        <v>2318</v>
      </c>
    </row>
    <row r="2319" spans="34:35">
      <c r="AH2319" s="130">
        <f t="shared" ca="1" si="43"/>
        <v>0</v>
      </c>
      <c r="AI2319" s="130">
        <v>2319</v>
      </c>
    </row>
    <row r="2320" spans="34:35">
      <c r="AH2320" s="130">
        <f t="shared" ca="1" si="43"/>
        <v>0</v>
      </c>
      <c r="AI2320" s="130">
        <v>2320</v>
      </c>
    </row>
    <row r="2321" spans="34:35">
      <c r="AH2321" s="130">
        <f t="shared" ca="1" si="43"/>
        <v>0</v>
      </c>
      <c r="AI2321" s="130">
        <v>2321</v>
      </c>
    </row>
    <row r="2322" spans="34:35">
      <c r="AH2322" s="130">
        <f t="shared" ca="1" si="43"/>
        <v>0</v>
      </c>
      <c r="AI2322" s="130">
        <v>2322</v>
      </c>
    </row>
    <row r="2323" spans="34:35">
      <c r="AH2323" s="130">
        <f t="shared" ca="1" si="43"/>
        <v>0</v>
      </c>
      <c r="AI2323" s="130">
        <v>2323</v>
      </c>
    </row>
    <row r="2324" spans="34:35">
      <c r="AH2324" s="130">
        <f t="shared" ca="1" si="43"/>
        <v>0</v>
      </c>
      <c r="AI2324" s="130">
        <v>2324</v>
      </c>
    </row>
    <row r="2325" spans="34:35">
      <c r="AH2325" s="130">
        <f t="shared" ca="1" si="43"/>
        <v>0</v>
      </c>
      <c r="AI2325" s="130">
        <v>2325</v>
      </c>
    </row>
    <row r="2326" spans="34:35">
      <c r="AH2326" s="130">
        <f t="shared" ca="1" si="43"/>
        <v>0</v>
      </c>
      <c r="AI2326" s="130">
        <v>2326</v>
      </c>
    </row>
    <row r="2327" spans="34:35">
      <c r="AH2327" s="130">
        <f t="shared" ca="1" si="43"/>
        <v>0</v>
      </c>
      <c r="AI2327" s="130">
        <v>2327</v>
      </c>
    </row>
    <row r="2328" spans="34:35">
      <c r="AH2328" s="130">
        <f t="shared" ca="1" si="43"/>
        <v>0</v>
      </c>
      <c r="AI2328" s="130">
        <v>2328</v>
      </c>
    </row>
    <row r="2329" spans="34:35">
      <c r="AH2329" s="130">
        <f t="shared" ca="1" si="43"/>
        <v>0</v>
      </c>
      <c r="AI2329" s="130">
        <v>2329</v>
      </c>
    </row>
    <row r="2330" spans="34:35">
      <c r="AH2330" s="130">
        <f t="shared" ca="1" si="43"/>
        <v>0</v>
      </c>
      <c r="AI2330" s="130">
        <v>2330</v>
      </c>
    </row>
    <row r="2331" spans="34:35">
      <c r="AH2331" s="130">
        <f t="shared" ca="1" si="43"/>
        <v>0</v>
      </c>
      <c r="AI2331" s="130">
        <v>2331</v>
      </c>
    </row>
    <row r="2332" spans="34:35">
      <c r="AH2332" s="130">
        <f t="shared" ca="1" si="43"/>
        <v>0</v>
      </c>
      <c r="AI2332" s="130">
        <v>2332</v>
      </c>
    </row>
    <row r="2333" spans="34:35">
      <c r="AH2333" s="130">
        <f t="shared" ca="1" si="43"/>
        <v>0</v>
      </c>
      <c r="AI2333" s="130">
        <v>2333</v>
      </c>
    </row>
    <row r="2334" spans="34:35">
      <c r="AH2334" s="130">
        <f t="shared" ca="1" si="43"/>
        <v>0</v>
      </c>
      <c r="AI2334" s="130">
        <v>2334</v>
      </c>
    </row>
    <row r="2335" spans="34:35">
      <c r="AH2335" s="130">
        <f t="shared" ca="1" si="43"/>
        <v>0</v>
      </c>
      <c r="AI2335" s="130">
        <v>2335</v>
      </c>
    </row>
    <row r="2336" spans="34:35">
      <c r="AH2336" s="130">
        <f t="shared" ca="1" si="43"/>
        <v>0</v>
      </c>
      <c r="AI2336" s="130">
        <v>2336</v>
      </c>
    </row>
    <row r="2337" spans="34:35">
      <c r="AH2337" s="130">
        <f t="shared" ca="1" si="43"/>
        <v>0</v>
      </c>
      <c r="AI2337" s="130">
        <v>2337</v>
      </c>
    </row>
    <row r="2338" spans="34:35">
      <c r="AH2338" s="130">
        <f t="shared" ca="1" si="43"/>
        <v>0</v>
      </c>
      <c r="AI2338" s="130">
        <v>2338</v>
      </c>
    </row>
    <row r="2339" spans="34:35">
      <c r="AH2339" s="130">
        <f t="shared" ca="1" si="43"/>
        <v>0</v>
      </c>
      <c r="AI2339" s="130">
        <v>2339</v>
      </c>
    </row>
    <row r="2340" spans="34:35">
      <c r="AH2340" s="130">
        <f t="shared" ca="1" si="43"/>
        <v>0</v>
      </c>
      <c r="AI2340" s="130">
        <v>2340</v>
      </c>
    </row>
    <row r="2341" spans="34:35">
      <c r="AH2341" s="130">
        <f t="shared" ca="1" si="43"/>
        <v>0</v>
      </c>
      <c r="AI2341" s="130">
        <v>2341</v>
      </c>
    </row>
    <row r="2342" spans="34:35">
      <c r="AH2342" s="130">
        <f t="shared" ca="1" si="43"/>
        <v>0</v>
      </c>
      <c r="AI2342" s="130">
        <v>2342</v>
      </c>
    </row>
    <row r="2343" spans="34:35">
      <c r="AH2343" s="130">
        <f t="shared" ca="1" si="43"/>
        <v>0</v>
      </c>
      <c r="AI2343" s="130">
        <v>2343</v>
      </c>
    </row>
    <row r="2344" spans="34:35">
      <c r="AH2344" s="130">
        <f t="shared" ca="1" si="43"/>
        <v>0</v>
      </c>
      <c r="AI2344" s="130">
        <v>2344</v>
      </c>
    </row>
    <row r="2345" spans="34:35">
      <c r="AH2345" s="130">
        <f t="shared" ca="1" si="43"/>
        <v>0</v>
      </c>
      <c r="AI2345" s="130">
        <v>2345</v>
      </c>
    </row>
    <row r="2346" spans="34:35">
      <c r="AH2346" s="130">
        <f t="shared" ca="1" si="43"/>
        <v>0</v>
      </c>
      <c r="AI2346" s="130">
        <v>2346</v>
      </c>
    </row>
    <row r="2347" spans="34:35">
      <c r="AH2347" s="130">
        <f t="shared" ca="1" si="43"/>
        <v>0</v>
      </c>
      <c r="AI2347" s="130">
        <v>2347</v>
      </c>
    </row>
    <row r="2348" spans="34:35">
      <c r="AH2348" s="130">
        <f t="shared" ca="1" si="43"/>
        <v>0</v>
      </c>
      <c r="AI2348" s="130">
        <v>2348</v>
      </c>
    </row>
    <row r="2349" spans="34:35">
      <c r="AH2349" s="130">
        <f t="shared" ca="1" si="43"/>
        <v>0</v>
      </c>
      <c r="AI2349" s="130">
        <v>2349</v>
      </c>
    </row>
    <row r="2350" spans="34:35">
      <c r="AH2350" s="130">
        <f t="shared" ca="1" si="43"/>
        <v>0</v>
      </c>
      <c r="AI2350" s="130">
        <v>2350</v>
      </c>
    </row>
    <row r="2351" spans="34:35">
      <c r="AH2351" s="130">
        <f t="shared" ca="1" si="43"/>
        <v>0</v>
      </c>
      <c r="AI2351" s="130">
        <v>2351</v>
      </c>
    </row>
    <row r="2352" spans="34:35">
      <c r="AH2352" s="130">
        <f t="shared" ca="1" si="43"/>
        <v>0</v>
      </c>
      <c r="AI2352" s="130">
        <v>2352</v>
      </c>
    </row>
    <row r="2353" spans="34:35">
      <c r="AH2353" s="130">
        <f t="shared" ca="1" si="43"/>
        <v>0</v>
      </c>
      <c r="AI2353" s="130">
        <v>2353</v>
      </c>
    </row>
    <row r="2354" spans="34:35">
      <c r="AH2354" s="130">
        <f t="shared" ca="1" si="43"/>
        <v>0</v>
      </c>
      <c r="AI2354" s="130">
        <v>2354</v>
      </c>
    </row>
    <row r="2355" spans="34:35">
      <c r="AH2355" s="130">
        <f t="shared" ca="1" si="43"/>
        <v>0</v>
      </c>
      <c r="AI2355" s="130">
        <v>2355</v>
      </c>
    </row>
    <row r="2356" spans="34:35">
      <c r="AH2356" s="130">
        <f t="shared" ca="1" si="43"/>
        <v>0</v>
      </c>
      <c r="AI2356" s="130">
        <v>2356</v>
      </c>
    </row>
    <row r="2357" spans="34:35">
      <c r="AH2357" s="130">
        <f t="shared" ca="1" si="43"/>
        <v>0</v>
      </c>
      <c r="AI2357" s="130">
        <v>2357</v>
      </c>
    </row>
    <row r="2358" spans="34:35">
      <c r="AH2358" s="130">
        <f t="shared" ca="1" si="43"/>
        <v>0</v>
      </c>
      <c r="AI2358" s="130">
        <v>2358</v>
      </c>
    </row>
    <row r="2359" spans="34:35">
      <c r="AH2359" s="130">
        <f t="shared" ca="1" si="43"/>
        <v>0</v>
      </c>
      <c r="AI2359" s="130">
        <v>2359</v>
      </c>
    </row>
    <row r="2360" spans="34:35">
      <c r="AH2360" s="130">
        <f t="shared" ca="1" si="43"/>
        <v>0</v>
      </c>
      <c r="AI2360" s="130">
        <v>2360</v>
      </c>
    </row>
    <row r="2361" spans="34:35">
      <c r="AH2361" s="130">
        <f t="shared" ca="1" si="43"/>
        <v>0</v>
      </c>
      <c r="AI2361" s="130">
        <v>2361</v>
      </c>
    </row>
    <row r="2362" spans="34:35">
      <c r="AH2362" s="130">
        <f t="shared" ca="1" si="43"/>
        <v>0</v>
      </c>
      <c r="AI2362" s="130">
        <v>2362</v>
      </c>
    </row>
    <row r="2363" spans="34:35">
      <c r="AH2363" s="130">
        <f t="shared" ca="1" si="43"/>
        <v>0</v>
      </c>
      <c r="AI2363" s="130">
        <v>2363</v>
      </c>
    </row>
    <row r="2364" spans="34:35">
      <c r="AH2364" s="130">
        <f t="shared" ca="1" si="43"/>
        <v>0</v>
      </c>
      <c r="AI2364" s="130">
        <v>2364</v>
      </c>
    </row>
    <row r="2365" spans="34:35">
      <c r="AH2365" s="130">
        <f t="shared" ca="1" si="43"/>
        <v>0</v>
      </c>
      <c r="AI2365" s="130">
        <v>2365</v>
      </c>
    </row>
    <row r="2366" spans="34:35">
      <c r="AH2366" s="130">
        <f t="shared" ca="1" si="43"/>
        <v>0</v>
      </c>
      <c r="AI2366" s="130">
        <v>2366</v>
      </c>
    </row>
    <row r="2367" spans="34:35">
      <c r="AH2367" s="130">
        <f t="shared" ca="1" si="43"/>
        <v>0</v>
      </c>
      <c r="AI2367" s="130">
        <v>2367</v>
      </c>
    </row>
    <row r="2368" spans="34:35">
      <c r="AH2368" s="130">
        <f t="shared" ca="1" si="43"/>
        <v>0</v>
      </c>
      <c r="AI2368" s="130">
        <v>2368</v>
      </c>
    </row>
    <row r="2369" spans="34:35">
      <c r="AH2369" s="130">
        <f t="shared" ca="1" si="43"/>
        <v>0</v>
      </c>
      <c r="AI2369" s="130">
        <v>2369</v>
      </c>
    </row>
    <row r="2370" spans="34:35">
      <c r="AH2370" s="130">
        <f t="shared" ca="1" si="43"/>
        <v>0</v>
      </c>
      <c r="AI2370" s="130">
        <v>2370</v>
      </c>
    </row>
    <row r="2371" spans="34:35">
      <c r="AH2371" s="130">
        <f t="shared" ca="1" si="43"/>
        <v>0</v>
      </c>
      <c r="AI2371" s="130">
        <v>2371</v>
      </c>
    </row>
    <row r="2372" spans="34:35">
      <c r="AH2372" s="130">
        <f t="shared" ca="1" si="43"/>
        <v>0</v>
      </c>
      <c r="AI2372" s="130">
        <v>2372</v>
      </c>
    </row>
    <row r="2373" spans="34:35">
      <c r="AH2373" s="130">
        <f t="shared" ca="1" si="43"/>
        <v>0</v>
      </c>
      <c r="AI2373" s="130">
        <v>2373</v>
      </c>
    </row>
    <row r="2374" spans="34:35">
      <c r="AH2374" s="130">
        <f t="shared" ref="AH2374:AH2400" ca="1" si="44">INDIRECT("'"&amp;$AD$7&amp;"'!"&amp;"B"&amp;ROW(B2374))</f>
        <v>0</v>
      </c>
      <c r="AI2374" s="130">
        <v>2374</v>
      </c>
    </row>
    <row r="2375" spans="34:35">
      <c r="AH2375" s="130">
        <f t="shared" ca="1" si="44"/>
        <v>0</v>
      </c>
      <c r="AI2375" s="130">
        <v>2375</v>
      </c>
    </row>
    <row r="2376" spans="34:35">
      <c r="AH2376" s="130">
        <f t="shared" ca="1" si="44"/>
        <v>0</v>
      </c>
      <c r="AI2376" s="130">
        <v>2376</v>
      </c>
    </row>
    <row r="2377" spans="34:35">
      <c r="AH2377" s="130">
        <f t="shared" ca="1" si="44"/>
        <v>0</v>
      </c>
      <c r="AI2377" s="130">
        <v>2377</v>
      </c>
    </row>
    <row r="2378" spans="34:35">
      <c r="AH2378" s="130">
        <f t="shared" ca="1" si="44"/>
        <v>0</v>
      </c>
      <c r="AI2378" s="130">
        <v>2378</v>
      </c>
    </row>
    <row r="2379" spans="34:35">
      <c r="AH2379" s="130">
        <f t="shared" ca="1" si="44"/>
        <v>0</v>
      </c>
      <c r="AI2379" s="130">
        <v>2379</v>
      </c>
    </row>
    <row r="2380" spans="34:35">
      <c r="AH2380" s="130">
        <f t="shared" ca="1" si="44"/>
        <v>0</v>
      </c>
      <c r="AI2380" s="130">
        <v>2380</v>
      </c>
    </row>
    <row r="2381" spans="34:35">
      <c r="AH2381" s="130">
        <f t="shared" ca="1" si="44"/>
        <v>0</v>
      </c>
      <c r="AI2381" s="130">
        <v>2381</v>
      </c>
    </row>
    <row r="2382" spans="34:35">
      <c r="AH2382" s="130">
        <f t="shared" ca="1" si="44"/>
        <v>0</v>
      </c>
      <c r="AI2382" s="130">
        <v>2382</v>
      </c>
    </row>
    <row r="2383" spans="34:35">
      <c r="AH2383" s="130">
        <f t="shared" ca="1" si="44"/>
        <v>0</v>
      </c>
      <c r="AI2383" s="130">
        <v>2383</v>
      </c>
    </row>
    <row r="2384" spans="34:35">
      <c r="AH2384" s="130">
        <f t="shared" ca="1" si="44"/>
        <v>0</v>
      </c>
      <c r="AI2384" s="130">
        <v>2384</v>
      </c>
    </row>
    <row r="2385" spans="34:35">
      <c r="AH2385" s="130">
        <f t="shared" ca="1" si="44"/>
        <v>0</v>
      </c>
      <c r="AI2385" s="130">
        <v>2385</v>
      </c>
    </row>
    <row r="2386" spans="34:35">
      <c r="AH2386" s="130">
        <f t="shared" ca="1" si="44"/>
        <v>0</v>
      </c>
      <c r="AI2386" s="130">
        <v>2386</v>
      </c>
    </row>
    <row r="2387" spans="34:35">
      <c r="AH2387" s="130">
        <f t="shared" ca="1" si="44"/>
        <v>0</v>
      </c>
      <c r="AI2387" s="130">
        <v>2387</v>
      </c>
    </row>
    <row r="2388" spans="34:35">
      <c r="AH2388" s="130">
        <f t="shared" ca="1" si="44"/>
        <v>0</v>
      </c>
      <c r="AI2388" s="130">
        <v>2388</v>
      </c>
    </row>
    <row r="2389" spans="34:35">
      <c r="AH2389" s="130">
        <f t="shared" ca="1" si="44"/>
        <v>0</v>
      </c>
      <c r="AI2389" s="130">
        <v>2389</v>
      </c>
    </row>
    <row r="2390" spans="34:35">
      <c r="AH2390" s="130">
        <f t="shared" ca="1" si="44"/>
        <v>0</v>
      </c>
      <c r="AI2390" s="130">
        <v>2390</v>
      </c>
    </row>
    <row r="2391" spans="34:35">
      <c r="AH2391" s="130">
        <f t="shared" ca="1" si="44"/>
        <v>0</v>
      </c>
      <c r="AI2391" s="130">
        <v>2391</v>
      </c>
    </row>
    <row r="2392" spans="34:35">
      <c r="AH2392" s="130">
        <f t="shared" ca="1" si="44"/>
        <v>0</v>
      </c>
      <c r="AI2392" s="130">
        <v>2392</v>
      </c>
    </row>
    <row r="2393" spans="34:35">
      <c r="AH2393" s="130">
        <f t="shared" ca="1" si="44"/>
        <v>0</v>
      </c>
      <c r="AI2393" s="130">
        <v>2393</v>
      </c>
    </row>
    <row r="2394" spans="34:35">
      <c r="AH2394" s="130">
        <f t="shared" ca="1" si="44"/>
        <v>0</v>
      </c>
      <c r="AI2394" s="130">
        <v>2394</v>
      </c>
    </row>
    <row r="2395" spans="34:35">
      <c r="AH2395" s="130">
        <f t="shared" ca="1" si="44"/>
        <v>0</v>
      </c>
      <c r="AI2395" s="130">
        <v>2395</v>
      </c>
    </row>
    <row r="2396" spans="34:35">
      <c r="AH2396" s="130">
        <f t="shared" ca="1" si="44"/>
        <v>0</v>
      </c>
      <c r="AI2396" s="130">
        <v>2396</v>
      </c>
    </row>
    <row r="2397" spans="34:35">
      <c r="AH2397" s="130">
        <f t="shared" ca="1" si="44"/>
        <v>0</v>
      </c>
      <c r="AI2397" s="130">
        <v>2397</v>
      </c>
    </row>
    <row r="2398" spans="34:35">
      <c r="AH2398" s="130">
        <f t="shared" ca="1" si="44"/>
        <v>0</v>
      </c>
      <c r="AI2398" s="130">
        <v>2398</v>
      </c>
    </row>
    <row r="2399" spans="34:35">
      <c r="AH2399" s="130">
        <f t="shared" ca="1" si="44"/>
        <v>0</v>
      </c>
      <c r="AI2399" s="130">
        <v>2399</v>
      </c>
    </row>
    <row r="2400" spans="34:35">
      <c r="AH2400" s="130">
        <f t="shared" ca="1" si="44"/>
        <v>0</v>
      </c>
      <c r="AI2400" s="130">
        <v>2400</v>
      </c>
    </row>
    <row r="2401" spans="34:35">
      <c r="AH2401" s="132"/>
      <c r="AI2401" s="132"/>
    </row>
    <row r="2402" spans="34:35">
      <c r="AH2402" s="132"/>
      <c r="AI2402" s="132"/>
    </row>
    <row r="2403" spans="34:35">
      <c r="AH2403" s="132"/>
      <c r="AI2403" s="132"/>
    </row>
    <row r="2404" spans="34:35">
      <c r="AH2404" s="132"/>
      <c r="AI2404" s="132"/>
    </row>
    <row r="2405" spans="34:35">
      <c r="AH2405" s="132"/>
      <c r="AI2405" s="132"/>
    </row>
    <row r="2406" spans="34:35">
      <c r="AH2406" s="132"/>
      <c r="AI2406" s="132"/>
    </row>
    <row r="2407" spans="34:35">
      <c r="AH2407" s="132"/>
      <c r="AI2407" s="132"/>
    </row>
    <row r="2408" spans="34:35">
      <c r="AH2408" s="132"/>
      <c r="AI2408" s="132"/>
    </row>
    <row r="2409" spans="34:35">
      <c r="AH2409" s="132"/>
      <c r="AI2409" s="132"/>
    </row>
    <row r="2410" spans="34:35">
      <c r="AH2410" s="132"/>
      <c r="AI2410" s="132"/>
    </row>
    <row r="2411" spans="34:35">
      <c r="AH2411" s="132"/>
      <c r="AI2411" s="132"/>
    </row>
    <row r="2412" spans="34:35">
      <c r="AH2412" s="132"/>
      <c r="AI2412" s="132"/>
    </row>
    <row r="2413" spans="34:35">
      <c r="AH2413" s="132"/>
      <c r="AI2413" s="132"/>
    </row>
    <row r="2414" spans="34:35">
      <c r="AH2414" s="132"/>
      <c r="AI2414" s="132"/>
    </row>
    <row r="2415" spans="34:35">
      <c r="AH2415" s="132"/>
      <c r="AI2415" s="132"/>
    </row>
    <row r="2416" spans="34:35">
      <c r="AH2416" s="132"/>
      <c r="AI2416" s="132"/>
    </row>
    <row r="2417" spans="34:35">
      <c r="AH2417" s="132"/>
      <c r="AI2417" s="132"/>
    </row>
    <row r="2418" spans="34:35">
      <c r="AH2418" s="132"/>
      <c r="AI2418" s="132"/>
    </row>
    <row r="2419" spans="34:35">
      <c r="AH2419" s="132"/>
      <c r="AI2419" s="132"/>
    </row>
    <row r="2420" spans="34:35">
      <c r="AH2420" s="132"/>
      <c r="AI2420" s="132"/>
    </row>
    <row r="2421" spans="34:35">
      <c r="AH2421" s="132"/>
      <c r="AI2421" s="132"/>
    </row>
    <row r="2422" spans="34:35">
      <c r="AH2422" s="132"/>
      <c r="AI2422" s="132"/>
    </row>
    <row r="2423" spans="34:35">
      <c r="AH2423" s="132"/>
      <c r="AI2423" s="132"/>
    </row>
    <row r="2424" spans="34:35">
      <c r="AH2424" s="132"/>
      <c r="AI2424" s="132"/>
    </row>
    <row r="2425" spans="34:35">
      <c r="AH2425" s="132"/>
      <c r="AI2425" s="132"/>
    </row>
    <row r="2426" spans="34:35">
      <c r="AH2426" s="132"/>
      <c r="AI2426" s="132"/>
    </row>
    <row r="2427" spans="34:35">
      <c r="AH2427" s="132"/>
      <c r="AI2427" s="132"/>
    </row>
    <row r="2428" spans="34:35">
      <c r="AH2428" s="132"/>
      <c r="AI2428" s="132"/>
    </row>
    <row r="2429" spans="34:35">
      <c r="AH2429" s="132"/>
      <c r="AI2429" s="132"/>
    </row>
    <row r="2430" spans="34:35">
      <c r="AH2430" s="132"/>
      <c r="AI2430" s="132"/>
    </row>
    <row r="2431" spans="34:35">
      <c r="AH2431" s="132"/>
      <c r="AI2431" s="132"/>
    </row>
    <row r="2432" spans="34:35">
      <c r="AH2432" s="132"/>
      <c r="AI2432" s="132"/>
    </row>
    <row r="2433" spans="34:35">
      <c r="AH2433" s="132"/>
      <c r="AI2433" s="132"/>
    </row>
    <row r="2434" spans="34:35">
      <c r="AH2434" s="132"/>
      <c r="AI2434" s="132"/>
    </row>
    <row r="2435" spans="34:35">
      <c r="AH2435" s="132"/>
      <c r="AI2435" s="132"/>
    </row>
    <row r="2436" spans="34:35">
      <c r="AH2436" s="132"/>
      <c r="AI2436" s="132"/>
    </row>
    <row r="2437" spans="34:35">
      <c r="AH2437" s="132"/>
      <c r="AI2437" s="132"/>
    </row>
    <row r="2438" spans="34:35">
      <c r="AH2438" s="132"/>
      <c r="AI2438" s="132"/>
    </row>
    <row r="2439" spans="34:35">
      <c r="AH2439" s="132"/>
      <c r="AI2439" s="132"/>
    </row>
    <row r="2440" spans="34:35">
      <c r="AH2440" s="132"/>
      <c r="AI2440" s="132"/>
    </row>
    <row r="2441" spans="34:35">
      <c r="AH2441" s="132"/>
      <c r="AI2441" s="132"/>
    </row>
    <row r="2442" spans="34:35">
      <c r="AH2442" s="132"/>
      <c r="AI2442" s="132"/>
    </row>
    <row r="2443" spans="34:35">
      <c r="AH2443" s="132"/>
      <c r="AI2443" s="132"/>
    </row>
    <row r="2444" spans="34:35">
      <c r="AH2444" s="132"/>
      <c r="AI2444" s="132"/>
    </row>
    <row r="2445" spans="34:35">
      <c r="AH2445" s="132"/>
      <c r="AI2445" s="132"/>
    </row>
    <row r="2446" spans="34:35">
      <c r="AH2446" s="132"/>
      <c r="AI2446" s="132"/>
    </row>
    <row r="2447" spans="34:35">
      <c r="AH2447" s="132"/>
      <c r="AI2447" s="132"/>
    </row>
    <row r="2448" spans="34:35">
      <c r="AH2448" s="132"/>
      <c r="AI2448" s="132"/>
    </row>
    <row r="2449" spans="34:35">
      <c r="AH2449" s="132"/>
      <c r="AI2449" s="132"/>
    </row>
    <row r="2450" spans="34:35">
      <c r="AH2450" s="132"/>
      <c r="AI2450" s="132"/>
    </row>
    <row r="2451" spans="34:35">
      <c r="AH2451" s="132"/>
      <c r="AI2451" s="132"/>
    </row>
    <row r="2452" spans="34:35">
      <c r="AH2452" s="132"/>
      <c r="AI2452" s="132"/>
    </row>
    <row r="2453" spans="34:35">
      <c r="AH2453" s="132"/>
      <c r="AI2453" s="132"/>
    </row>
    <row r="2454" spans="34:35">
      <c r="AH2454" s="132"/>
      <c r="AI2454" s="132"/>
    </row>
    <row r="2455" spans="34:35">
      <c r="AH2455" s="132"/>
      <c r="AI2455" s="132"/>
    </row>
    <row r="2456" spans="34:35">
      <c r="AH2456" s="132"/>
      <c r="AI2456" s="132"/>
    </row>
    <row r="2457" spans="34:35">
      <c r="AH2457" s="132"/>
      <c r="AI2457" s="132"/>
    </row>
    <row r="2458" spans="34:35">
      <c r="AH2458" s="132"/>
      <c r="AI2458" s="132"/>
    </row>
    <row r="2459" spans="34:35">
      <c r="AH2459" s="132"/>
      <c r="AI2459" s="132"/>
    </row>
    <row r="2460" spans="34:35">
      <c r="AH2460" s="132"/>
      <c r="AI2460" s="132"/>
    </row>
    <row r="2461" spans="34:35">
      <c r="AH2461" s="132"/>
      <c r="AI2461" s="132"/>
    </row>
    <row r="2462" spans="34:35">
      <c r="AH2462" s="132"/>
      <c r="AI2462" s="132"/>
    </row>
    <row r="2463" spans="34:35">
      <c r="AH2463" s="132"/>
      <c r="AI2463" s="132"/>
    </row>
    <row r="2464" spans="34:35">
      <c r="AH2464" s="132"/>
      <c r="AI2464" s="132"/>
    </row>
    <row r="2465" spans="34:35">
      <c r="AH2465" s="132"/>
      <c r="AI2465" s="132"/>
    </row>
    <row r="2466" spans="34:35">
      <c r="AH2466" s="132"/>
      <c r="AI2466" s="132"/>
    </row>
    <row r="2467" spans="34:35">
      <c r="AH2467" s="132"/>
      <c r="AI2467" s="132"/>
    </row>
    <row r="2468" spans="34:35">
      <c r="AH2468" s="132"/>
      <c r="AI2468" s="132"/>
    </row>
    <row r="2469" spans="34:35">
      <c r="AH2469" s="132"/>
      <c r="AI2469" s="132"/>
    </row>
    <row r="2470" spans="34:35">
      <c r="AH2470" s="132"/>
      <c r="AI2470" s="132"/>
    </row>
    <row r="2471" spans="34:35">
      <c r="AH2471" s="132"/>
      <c r="AI2471" s="132"/>
    </row>
    <row r="2472" spans="34:35">
      <c r="AH2472" s="132"/>
      <c r="AI2472" s="132"/>
    </row>
    <row r="2473" spans="34:35">
      <c r="AH2473" s="132"/>
      <c r="AI2473" s="132"/>
    </row>
    <row r="2474" spans="34:35">
      <c r="AH2474" s="132"/>
      <c r="AI2474" s="132"/>
    </row>
    <row r="2475" spans="34:35">
      <c r="AH2475" s="132"/>
      <c r="AI2475" s="132"/>
    </row>
    <row r="2476" spans="34:35">
      <c r="AH2476" s="132"/>
      <c r="AI2476" s="132"/>
    </row>
    <row r="2477" spans="34:35">
      <c r="AH2477" s="132"/>
      <c r="AI2477" s="132"/>
    </row>
    <row r="2478" spans="34:35">
      <c r="AH2478" s="132"/>
      <c r="AI2478" s="132"/>
    </row>
    <row r="2479" spans="34:35">
      <c r="AH2479" s="132"/>
      <c r="AI2479" s="132"/>
    </row>
    <row r="2480" spans="34:35">
      <c r="AH2480" s="132"/>
      <c r="AI2480" s="132"/>
    </row>
    <row r="2481" spans="34:35">
      <c r="AH2481" s="132"/>
      <c r="AI2481" s="132"/>
    </row>
    <row r="2482" spans="34:35">
      <c r="AH2482" s="132"/>
      <c r="AI2482" s="132"/>
    </row>
    <row r="2483" spans="34:35">
      <c r="AH2483" s="132"/>
      <c r="AI2483" s="132"/>
    </row>
    <row r="2484" spans="34:35">
      <c r="AH2484" s="132"/>
      <c r="AI2484" s="132"/>
    </row>
    <row r="2485" spans="34:35">
      <c r="AH2485" s="132"/>
      <c r="AI2485" s="132"/>
    </row>
    <row r="2486" spans="34:35">
      <c r="AH2486" s="132"/>
      <c r="AI2486" s="132"/>
    </row>
    <row r="2487" spans="34:35">
      <c r="AH2487" s="132"/>
      <c r="AI2487" s="132"/>
    </row>
    <row r="2488" spans="34:35">
      <c r="AH2488" s="132"/>
      <c r="AI2488" s="132"/>
    </row>
    <row r="2489" spans="34:35">
      <c r="AH2489" s="132"/>
      <c r="AI2489" s="132"/>
    </row>
    <row r="2490" spans="34:35">
      <c r="AH2490" s="132"/>
      <c r="AI2490" s="132"/>
    </row>
    <row r="2491" spans="34:35">
      <c r="AH2491" s="132"/>
      <c r="AI2491" s="132"/>
    </row>
    <row r="2492" spans="34:35">
      <c r="AH2492" s="132"/>
      <c r="AI2492" s="132"/>
    </row>
    <row r="2493" spans="34:35">
      <c r="AH2493" s="132"/>
      <c r="AI2493" s="132"/>
    </row>
    <row r="2494" spans="34:35">
      <c r="AH2494" s="132"/>
      <c r="AI2494" s="132"/>
    </row>
    <row r="2495" spans="34:35">
      <c r="AH2495" s="132"/>
      <c r="AI2495" s="132"/>
    </row>
    <row r="2496" spans="34:35">
      <c r="AH2496" s="132"/>
      <c r="AI2496" s="132"/>
    </row>
    <row r="2497" spans="34:35">
      <c r="AH2497" s="132"/>
      <c r="AI2497" s="132"/>
    </row>
    <row r="2498" spans="34:35">
      <c r="AH2498" s="132"/>
      <c r="AI2498" s="132"/>
    </row>
    <row r="2499" spans="34:35">
      <c r="AH2499" s="132"/>
      <c r="AI2499" s="132"/>
    </row>
    <row r="2500" spans="34:35">
      <c r="AH2500" s="132"/>
      <c r="AI2500" s="132"/>
    </row>
    <row r="2501" spans="34:35">
      <c r="AH2501" s="139"/>
      <c r="AI2501" s="139"/>
    </row>
    <row r="2502" spans="34:35">
      <c r="AH2502" s="139"/>
      <c r="AI2502" s="139"/>
    </row>
    <row r="2503" spans="34:35">
      <c r="AH2503" s="139"/>
      <c r="AI2503" s="139"/>
    </row>
    <row r="2504" spans="34:35">
      <c r="AH2504" s="139"/>
      <c r="AI2504" s="139"/>
    </row>
    <row r="2505" spans="34:35">
      <c r="AH2505" s="139"/>
      <c r="AI2505" s="139"/>
    </row>
    <row r="2506" spans="34:35">
      <c r="AH2506" s="139"/>
      <c r="AI2506" s="139"/>
    </row>
    <row r="2507" spans="34:35">
      <c r="AH2507" s="139"/>
      <c r="AI2507" s="139"/>
    </row>
    <row r="2508" spans="34:35">
      <c r="AH2508" s="139"/>
      <c r="AI2508" s="139"/>
    </row>
    <row r="2509" spans="34:35">
      <c r="AH2509" s="139"/>
      <c r="AI2509" s="139"/>
    </row>
    <row r="2510" spans="34:35">
      <c r="AH2510" s="139"/>
      <c r="AI2510" s="139"/>
    </row>
    <row r="2511" spans="34:35">
      <c r="AH2511" s="139"/>
      <c r="AI2511" s="139"/>
    </row>
    <row r="2512" spans="34:35">
      <c r="AH2512" s="139"/>
      <c r="AI2512" s="139"/>
    </row>
    <row r="2513" spans="34:35">
      <c r="AH2513" s="139"/>
      <c r="AI2513" s="139"/>
    </row>
    <row r="2514" spans="34:35">
      <c r="AH2514" s="139"/>
      <c r="AI2514" s="139"/>
    </row>
    <row r="2515" spans="34:35">
      <c r="AH2515" s="139"/>
      <c r="AI2515" s="139"/>
    </row>
    <row r="2516" spans="34:35">
      <c r="AH2516" s="139"/>
      <c r="AI2516" s="139"/>
    </row>
    <row r="2517" spans="34:35">
      <c r="AH2517" s="139"/>
      <c r="AI2517" s="139"/>
    </row>
    <row r="2518" spans="34:35">
      <c r="AH2518" s="139"/>
      <c r="AI2518" s="139"/>
    </row>
    <row r="2519" spans="34:35">
      <c r="AH2519" s="139"/>
      <c r="AI2519" s="139"/>
    </row>
    <row r="2520" spans="34:35">
      <c r="AH2520" s="139"/>
      <c r="AI2520" s="139"/>
    </row>
    <row r="2521" spans="34:35">
      <c r="AH2521" s="139"/>
      <c r="AI2521" s="139"/>
    </row>
    <row r="2522" spans="34:35">
      <c r="AH2522" s="139"/>
      <c r="AI2522" s="139"/>
    </row>
    <row r="2523" spans="34:35">
      <c r="AH2523" s="139"/>
      <c r="AI2523" s="139"/>
    </row>
    <row r="2524" spans="34:35">
      <c r="AH2524" s="139"/>
      <c r="AI2524" s="139"/>
    </row>
    <row r="2525" spans="34:35">
      <c r="AH2525" s="139"/>
      <c r="AI2525" s="139"/>
    </row>
    <row r="2526" spans="34:35">
      <c r="AH2526" s="139"/>
      <c r="AI2526" s="139"/>
    </row>
    <row r="2527" spans="34:35">
      <c r="AH2527" s="139"/>
      <c r="AI2527" s="139"/>
    </row>
    <row r="2528" spans="34:35">
      <c r="AH2528" s="139"/>
      <c r="AI2528" s="139"/>
    </row>
    <row r="2529" spans="34:35">
      <c r="AH2529" s="139"/>
      <c r="AI2529" s="139"/>
    </row>
    <row r="2530" spans="34:35">
      <c r="AH2530" s="139"/>
      <c r="AI2530" s="139"/>
    </row>
    <row r="2531" spans="34:35">
      <c r="AH2531" s="139"/>
      <c r="AI2531" s="139"/>
    </row>
    <row r="2532" spans="34:35">
      <c r="AH2532" s="139"/>
      <c r="AI2532" s="139"/>
    </row>
    <row r="2533" spans="34:35">
      <c r="AH2533" s="139"/>
      <c r="AI2533" s="139"/>
    </row>
    <row r="2534" spans="34:35">
      <c r="AH2534" s="139"/>
      <c r="AI2534" s="139"/>
    </row>
    <row r="2535" spans="34:35">
      <c r="AH2535" s="139"/>
      <c r="AI2535" s="139"/>
    </row>
    <row r="2536" spans="34:35">
      <c r="AH2536" s="139"/>
      <c r="AI2536" s="139"/>
    </row>
    <row r="2537" spans="34:35">
      <c r="AH2537" s="139"/>
      <c r="AI2537" s="139"/>
    </row>
    <row r="2538" spans="34:35">
      <c r="AH2538" s="139"/>
      <c r="AI2538" s="139"/>
    </row>
    <row r="2539" spans="34:35">
      <c r="AH2539" s="139"/>
      <c r="AI2539" s="139"/>
    </row>
    <row r="2540" spans="34:35">
      <c r="AH2540" s="139"/>
      <c r="AI2540" s="139"/>
    </row>
    <row r="2541" spans="34:35">
      <c r="AH2541" s="139"/>
      <c r="AI2541" s="139"/>
    </row>
    <row r="2542" spans="34:35">
      <c r="AH2542" s="139"/>
      <c r="AI2542" s="139"/>
    </row>
    <row r="2543" spans="34:35">
      <c r="AH2543" s="139"/>
      <c r="AI2543" s="139"/>
    </row>
    <row r="2544" spans="34:35">
      <c r="AH2544" s="139"/>
      <c r="AI2544" s="139"/>
    </row>
    <row r="2545" spans="34:35">
      <c r="AH2545" s="139"/>
      <c r="AI2545" s="139"/>
    </row>
    <row r="2546" spans="34:35">
      <c r="AH2546" s="139"/>
      <c r="AI2546" s="139"/>
    </row>
    <row r="2547" spans="34:35">
      <c r="AH2547" s="139"/>
      <c r="AI2547" s="139"/>
    </row>
    <row r="2548" spans="34:35">
      <c r="AH2548" s="139"/>
      <c r="AI2548" s="139"/>
    </row>
    <row r="2549" spans="34:35">
      <c r="AH2549" s="139"/>
      <c r="AI2549" s="139"/>
    </row>
    <row r="2550" spans="34:35">
      <c r="AH2550" s="139"/>
      <c r="AI2550" s="139"/>
    </row>
    <row r="2551" spans="34:35">
      <c r="AH2551" s="139"/>
      <c r="AI2551" s="139"/>
    </row>
    <row r="2552" spans="34:35">
      <c r="AH2552" s="139"/>
      <c r="AI2552" s="139"/>
    </row>
    <row r="2553" spans="34:35">
      <c r="AH2553" s="139"/>
      <c r="AI2553" s="139"/>
    </row>
    <row r="2554" spans="34:35">
      <c r="AH2554" s="139"/>
      <c r="AI2554" s="139"/>
    </row>
    <row r="2555" spans="34:35">
      <c r="AH2555" s="139"/>
      <c r="AI2555" s="139"/>
    </row>
    <row r="2556" spans="34:35">
      <c r="AH2556" s="139"/>
      <c r="AI2556" s="139"/>
    </row>
    <row r="2557" spans="34:35">
      <c r="AH2557" s="139"/>
      <c r="AI2557" s="139"/>
    </row>
    <row r="2558" spans="34:35">
      <c r="AH2558" s="139"/>
      <c r="AI2558" s="139"/>
    </row>
    <row r="2559" spans="34:35">
      <c r="AH2559" s="139"/>
      <c r="AI2559" s="139"/>
    </row>
    <row r="2560" spans="34:35">
      <c r="AH2560" s="139"/>
      <c r="AI2560" s="139"/>
    </row>
    <row r="2561" spans="34:35">
      <c r="AH2561" s="139"/>
      <c r="AI2561" s="139"/>
    </row>
    <row r="2562" spans="34:35">
      <c r="AH2562" s="139"/>
      <c r="AI2562" s="139"/>
    </row>
    <row r="2563" spans="34:35">
      <c r="AH2563" s="139"/>
      <c r="AI2563" s="139"/>
    </row>
    <row r="2564" spans="34:35">
      <c r="AH2564" s="139"/>
      <c r="AI2564" s="139"/>
    </row>
    <row r="2565" spans="34:35">
      <c r="AH2565" s="139"/>
      <c r="AI2565" s="139"/>
    </row>
    <row r="2566" spans="34:35">
      <c r="AH2566" s="139"/>
      <c r="AI2566" s="139"/>
    </row>
    <row r="2567" spans="34:35">
      <c r="AH2567" s="139"/>
      <c r="AI2567" s="139"/>
    </row>
    <row r="2568" spans="34:35">
      <c r="AH2568" s="139"/>
      <c r="AI2568" s="139"/>
    </row>
    <row r="2569" spans="34:35">
      <c r="AH2569" s="139"/>
      <c r="AI2569" s="139"/>
    </row>
    <row r="2570" spans="34:35">
      <c r="AH2570" s="139"/>
      <c r="AI2570" s="139"/>
    </row>
    <row r="2571" spans="34:35">
      <c r="AH2571" s="139"/>
      <c r="AI2571" s="139"/>
    </row>
    <row r="2572" spans="34:35">
      <c r="AH2572" s="139"/>
      <c r="AI2572" s="139"/>
    </row>
    <row r="2573" spans="34:35">
      <c r="AH2573" s="139"/>
      <c r="AI2573" s="139"/>
    </row>
    <row r="2574" spans="34:35">
      <c r="AH2574" s="139"/>
      <c r="AI2574" s="139"/>
    </row>
    <row r="2575" spans="34:35">
      <c r="AH2575" s="139"/>
      <c r="AI2575" s="139"/>
    </row>
    <row r="2576" spans="34:35">
      <c r="AH2576" s="139"/>
      <c r="AI2576" s="139"/>
    </row>
    <row r="2577" spans="34:35">
      <c r="AH2577" s="139"/>
      <c r="AI2577" s="139"/>
    </row>
    <row r="2578" spans="34:35">
      <c r="AH2578" s="139"/>
      <c r="AI2578" s="139"/>
    </row>
    <row r="2579" spans="34:35">
      <c r="AH2579" s="139"/>
      <c r="AI2579" s="139"/>
    </row>
    <row r="2580" spans="34:35">
      <c r="AH2580" s="139"/>
      <c r="AI2580" s="139"/>
    </row>
    <row r="2581" spans="34:35">
      <c r="AH2581" s="139"/>
      <c r="AI2581" s="139"/>
    </row>
    <row r="2582" spans="34:35">
      <c r="AH2582" s="139"/>
      <c r="AI2582" s="139"/>
    </row>
    <row r="2583" spans="34:35">
      <c r="AH2583" s="139"/>
      <c r="AI2583" s="139"/>
    </row>
    <row r="2584" spans="34:35">
      <c r="AH2584" s="139"/>
      <c r="AI2584" s="139"/>
    </row>
    <row r="2585" spans="34:35">
      <c r="AH2585" s="139"/>
      <c r="AI2585" s="139"/>
    </row>
    <row r="2586" spans="34:35">
      <c r="AH2586" s="139"/>
      <c r="AI2586" s="139"/>
    </row>
    <row r="2587" spans="34:35">
      <c r="AH2587" s="139"/>
      <c r="AI2587" s="139"/>
    </row>
    <row r="2588" spans="34:35">
      <c r="AH2588" s="139"/>
      <c r="AI2588" s="139"/>
    </row>
    <row r="2589" spans="34:35">
      <c r="AH2589" s="139"/>
      <c r="AI2589" s="139"/>
    </row>
    <row r="2590" spans="34:35">
      <c r="AH2590" s="139"/>
      <c r="AI2590" s="139"/>
    </row>
    <row r="2591" spans="34:35">
      <c r="AH2591" s="139"/>
      <c r="AI2591" s="139"/>
    </row>
    <row r="2592" spans="34:35">
      <c r="AH2592" s="139"/>
      <c r="AI2592" s="139"/>
    </row>
    <row r="2593" spans="34:35">
      <c r="AH2593" s="139"/>
      <c r="AI2593" s="139"/>
    </row>
    <row r="2594" spans="34:35">
      <c r="AH2594" s="139"/>
      <c r="AI2594" s="139"/>
    </row>
    <row r="2595" spans="34:35">
      <c r="AH2595" s="139"/>
      <c r="AI2595" s="139"/>
    </row>
    <row r="2596" spans="34:35">
      <c r="AH2596" s="139"/>
      <c r="AI2596" s="139"/>
    </row>
    <row r="2597" spans="34:35">
      <c r="AH2597" s="139"/>
      <c r="AI2597" s="139"/>
    </row>
    <row r="2598" spans="34:35">
      <c r="AH2598" s="139"/>
      <c r="AI2598" s="139"/>
    </row>
    <row r="2599" spans="34:35">
      <c r="AH2599" s="139"/>
      <c r="AI2599" s="139"/>
    </row>
    <row r="2600" spans="34:35">
      <c r="AH2600" s="139"/>
      <c r="AI2600" s="139"/>
    </row>
    <row r="2601" spans="34:35">
      <c r="AH2601" s="139"/>
      <c r="AI2601" s="139"/>
    </row>
    <row r="2602" spans="34:35">
      <c r="AH2602" s="139"/>
      <c r="AI2602" s="139"/>
    </row>
    <row r="2603" spans="34:35">
      <c r="AH2603" s="139"/>
      <c r="AI2603" s="139"/>
    </row>
    <row r="2604" spans="34:35">
      <c r="AH2604" s="139"/>
      <c r="AI2604" s="139"/>
    </row>
    <row r="2605" spans="34:35">
      <c r="AH2605" s="139"/>
      <c r="AI2605" s="139"/>
    </row>
    <row r="2606" spans="34:35">
      <c r="AH2606" s="139"/>
      <c r="AI2606" s="139"/>
    </row>
    <row r="2607" spans="34:35">
      <c r="AH2607" s="139"/>
      <c r="AI2607" s="139"/>
    </row>
    <row r="2608" spans="34:35">
      <c r="AH2608" s="139"/>
      <c r="AI2608" s="139"/>
    </row>
    <row r="2609" spans="34:35">
      <c r="AH2609" s="139"/>
      <c r="AI2609" s="139"/>
    </row>
    <row r="2610" spans="34:35">
      <c r="AH2610" s="139"/>
      <c r="AI2610" s="139"/>
    </row>
    <row r="2611" spans="34:35">
      <c r="AH2611" s="139"/>
      <c r="AI2611" s="139"/>
    </row>
    <row r="2612" spans="34:35">
      <c r="AH2612" s="139"/>
      <c r="AI2612" s="139"/>
    </row>
    <row r="2613" spans="34:35">
      <c r="AH2613" s="139"/>
      <c r="AI2613" s="139"/>
    </row>
    <row r="2614" spans="34:35">
      <c r="AH2614" s="139"/>
      <c r="AI2614" s="139"/>
    </row>
    <row r="2615" spans="34:35">
      <c r="AH2615" s="139"/>
      <c r="AI2615" s="139"/>
    </row>
    <row r="2616" spans="34:35">
      <c r="AH2616" s="139"/>
      <c r="AI2616" s="139"/>
    </row>
    <row r="2617" spans="34:35">
      <c r="AH2617" s="139"/>
      <c r="AI2617" s="139"/>
    </row>
    <row r="2618" spans="34:35">
      <c r="AH2618" s="139"/>
      <c r="AI2618" s="139"/>
    </row>
    <row r="2619" spans="34:35">
      <c r="AH2619" s="139"/>
      <c r="AI2619" s="139"/>
    </row>
    <row r="2620" spans="34:35">
      <c r="AH2620" s="139"/>
      <c r="AI2620" s="139"/>
    </row>
    <row r="2621" spans="34:35">
      <c r="AH2621" s="139"/>
      <c r="AI2621" s="139"/>
    </row>
    <row r="2622" spans="34:35">
      <c r="AH2622" s="139"/>
      <c r="AI2622" s="139"/>
    </row>
    <row r="2623" spans="34:35">
      <c r="AH2623" s="139"/>
      <c r="AI2623" s="139"/>
    </row>
    <row r="2624" spans="34:35">
      <c r="AH2624" s="139"/>
      <c r="AI2624" s="139"/>
    </row>
    <row r="2625" spans="34:35">
      <c r="AH2625" s="139"/>
      <c r="AI2625" s="139"/>
    </row>
    <row r="2626" spans="34:35">
      <c r="AH2626" s="139"/>
      <c r="AI2626" s="139"/>
    </row>
    <row r="2627" spans="34:35">
      <c r="AH2627" s="139"/>
      <c r="AI2627" s="139"/>
    </row>
    <row r="2628" spans="34:35">
      <c r="AH2628" s="139"/>
      <c r="AI2628" s="139"/>
    </row>
    <row r="2629" spans="34:35">
      <c r="AH2629" s="139"/>
      <c r="AI2629" s="139"/>
    </row>
    <row r="2630" spans="34:35">
      <c r="AH2630" s="139"/>
      <c r="AI2630" s="139"/>
    </row>
    <row r="2631" spans="34:35">
      <c r="AH2631" s="139"/>
      <c r="AI2631" s="139"/>
    </row>
    <row r="2632" spans="34:35">
      <c r="AH2632" s="139"/>
      <c r="AI2632" s="139"/>
    </row>
    <row r="2633" spans="34:35">
      <c r="AH2633" s="139"/>
      <c r="AI2633" s="139"/>
    </row>
    <row r="2634" spans="34:35">
      <c r="AH2634" s="139"/>
      <c r="AI2634" s="139"/>
    </row>
    <row r="2635" spans="34:35">
      <c r="AH2635" s="139"/>
      <c r="AI2635" s="139"/>
    </row>
    <row r="2636" spans="34:35">
      <c r="AH2636" s="139"/>
      <c r="AI2636" s="139"/>
    </row>
    <row r="2637" spans="34:35">
      <c r="AH2637" s="139"/>
      <c r="AI2637" s="139"/>
    </row>
    <row r="2638" spans="34:35">
      <c r="AH2638" s="139"/>
      <c r="AI2638" s="139"/>
    </row>
    <row r="2639" spans="34:35">
      <c r="AH2639" s="139"/>
      <c r="AI2639" s="139"/>
    </row>
    <row r="2640" spans="34:35">
      <c r="AH2640" s="139"/>
      <c r="AI2640" s="139"/>
    </row>
    <row r="2641" spans="34:35">
      <c r="AH2641" s="139"/>
      <c r="AI2641" s="139"/>
    </row>
    <row r="2642" spans="34:35">
      <c r="AH2642" s="139"/>
      <c r="AI2642" s="139"/>
    </row>
    <row r="2643" spans="34:35">
      <c r="AH2643" s="139"/>
      <c r="AI2643" s="139"/>
    </row>
    <row r="2644" spans="34:35">
      <c r="AH2644" s="139"/>
      <c r="AI2644" s="139"/>
    </row>
    <row r="2645" spans="34:35">
      <c r="AH2645" s="139"/>
      <c r="AI2645" s="139"/>
    </row>
    <row r="2646" spans="34:35">
      <c r="AH2646" s="139"/>
      <c r="AI2646" s="139"/>
    </row>
    <row r="2647" spans="34:35">
      <c r="AH2647" s="139"/>
      <c r="AI2647" s="139"/>
    </row>
    <row r="2648" spans="34:35">
      <c r="AH2648" s="139"/>
      <c r="AI2648" s="139"/>
    </row>
    <row r="2649" spans="34:35">
      <c r="AH2649" s="139"/>
      <c r="AI2649" s="139"/>
    </row>
    <row r="2650" spans="34:35">
      <c r="AH2650" s="139"/>
      <c r="AI2650" s="139"/>
    </row>
    <row r="2651" spans="34:35">
      <c r="AH2651" s="139"/>
      <c r="AI2651" s="139"/>
    </row>
    <row r="2652" spans="34:35">
      <c r="AH2652" s="139"/>
      <c r="AI2652" s="139"/>
    </row>
    <row r="2653" spans="34:35">
      <c r="AH2653" s="139"/>
      <c r="AI2653" s="139"/>
    </row>
    <row r="2654" spans="34:35">
      <c r="AH2654" s="139"/>
      <c r="AI2654" s="139"/>
    </row>
    <row r="2655" spans="34:35">
      <c r="AH2655" s="139"/>
      <c r="AI2655" s="139"/>
    </row>
    <row r="2656" spans="34:35">
      <c r="AH2656" s="139"/>
      <c r="AI2656" s="139"/>
    </row>
    <row r="2657" spans="34:35">
      <c r="AH2657" s="139"/>
      <c r="AI2657" s="139"/>
    </row>
    <row r="2658" spans="34:35">
      <c r="AH2658" s="139"/>
      <c r="AI2658" s="139"/>
    </row>
    <row r="2659" spans="34:35">
      <c r="AH2659" s="139"/>
      <c r="AI2659" s="139"/>
    </row>
    <row r="2660" spans="34:35">
      <c r="AH2660" s="139"/>
      <c r="AI2660" s="139"/>
    </row>
    <row r="2661" spans="34:35">
      <c r="AH2661" s="139"/>
      <c r="AI2661" s="139"/>
    </row>
    <row r="2662" spans="34:35">
      <c r="AH2662" s="139"/>
      <c r="AI2662" s="139"/>
    </row>
    <row r="2663" spans="34:35">
      <c r="AH2663" s="139"/>
      <c r="AI2663" s="139"/>
    </row>
    <row r="2664" spans="34:35">
      <c r="AH2664" s="139"/>
      <c r="AI2664" s="139"/>
    </row>
    <row r="2665" spans="34:35">
      <c r="AH2665" s="139"/>
      <c r="AI2665" s="139"/>
    </row>
    <row r="2666" spans="34:35">
      <c r="AH2666" s="139"/>
      <c r="AI2666" s="139"/>
    </row>
    <row r="2667" spans="34:35">
      <c r="AH2667" s="139"/>
      <c r="AI2667" s="139"/>
    </row>
    <row r="2668" spans="34:35">
      <c r="AH2668" s="139"/>
      <c r="AI2668" s="139"/>
    </row>
    <row r="2669" spans="34:35">
      <c r="AH2669" s="139"/>
      <c r="AI2669" s="139"/>
    </row>
    <row r="2670" spans="34:35">
      <c r="AH2670" s="139"/>
      <c r="AI2670" s="139"/>
    </row>
    <row r="2671" spans="34:35">
      <c r="AH2671" s="139"/>
      <c r="AI2671" s="139"/>
    </row>
    <row r="2672" spans="34:35">
      <c r="AH2672" s="139"/>
      <c r="AI2672" s="139"/>
    </row>
    <row r="2673" spans="34:35">
      <c r="AH2673" s="139"/>
      <c r="AI2673" s="139"/>
    </row>
    <row r="2674" spans="34:35">
      <c r="AH2674" s="139"/>
      <c r="AI2674" s="139"/>
    </row>
    <row r="2675" spans="34:35">
      <c r="AH2675" s="139"/>
      <c r="AI2675" s="139"/>
    </row>
    <row r="2676" spans="34:35">
      <c r="AH2676" s="139"/>
      <c r="AI2676" s="139"/>
    </row>
    <row r="2677" spans="34:35">
      <c r="AH2677" s="139"/>
      <c r="AI2677" s="139"/>
    </row>
    <row r="2678" spans="34:35">
      <c r="AH2678" s="139"/>
      <c r="AI2678" s="139"/>
    </row>
    <row r="2679" spans="34:35">
      <c r="AH2679" s="139"/>
      <c r="AI2679" s="139"/>
    </row>
    <row r="2680" spans="34:35">
      <c r="AH2680" s="139"/>
      <c r="AI2680" s="139"/>
    </row>
    <row r="2681" spans="34:35">
      <c r="AH2681" s="139"/>
      <c r="AI2681" s="139"/>
    </row>
    <row r="2682" spans="34:35">
      <c r="AH2682" s="139"/>
      <c r="AI2682" s="139"/>
    </row>
    <row r="2683" spans="34:35">
      <c r="AH2683" s="139"/>
      <c r="AI2683" s="139"/>
    </row>
    <row r="2684" spans="34:35">
      <c r="AH2684" s="139"/>
      <c r="AI2684" s="139"/>
    </row>
    <row r="2685" spans="34:35">
      <c r="AH2685" s="139"/>
      <c r="AI2685" s="139"/>
    </row>
    <row r="2686" spans="34:35">
      <c r="AH2686" s="139"/>
      <c r="AI2686" s="139"/>
    </row>
    <row r="2687" spans="34:35">
      <c r="AH2687" s="139"/>
      <c r="AI2687" s="139"/>
    </row>
    <row r="2688" spans="34:35">
      <c r="AH2688" s="139"/>
      <c r="AI2688" s="139"/>
    </row>
    <row r="2689" spans="34:35">
      <c r="AH2689" s="139"/>
      <c r="AI2689" s="139"/>
    </row>
    <row r="2690" spans="34:35">
      <c r="AH2690" s="139"/>
      <c r="AI2690" s="139"/>
    </row>
    <row r="2691" spans="34:35">
      <c r="AH2691" s="139"/>
      <c r="AI2691" s="139"/>
    </row>
    <row r="2692" spans="34:35">
      <c r="AH2692" s="139"/>
      <c r="AI2692" s="139"/>
    </row>
    <row r="2693" spans="34:35">
      <c r="AH2693" s="139"/>
      <c r="AI2693" s="139"/>
    </row>
    <row r="2694" spans="34:35">
      <c r="AH2694" s="139"/>
      <c r="AI2694" s="139"/>
    </row>
    <row r="2695" spans="34:35">
      <c r="AH2695" s="139"/>
      <c r="AI2695" s="139"/>
    </row>
    <row r="2696" spans="34:35">
      <c r="AH2696" s="139"/>
      <c r="AI2696" s="139"/>
    </row>
    <row r="2697" spans="34:35">
      <c r="AH2697" s="139"/>
      <c r="AI2697" s="139"/>
    </row>
    <row r="2698" spans="34:35">
      <c r="AH2698" s="139"/>
      <c r="AI2698" s="139"/>
    </row>
    <row r="2699" spans="34:35">
      <c r="AH2699" s="139"/>
      <c r="AI2699" s="139"/>
    </row>
    <row r="2700" spans="34:35">
      <c r="AH2700" s="139"/>
      <c r="AI2700" s="139"/>
    </row>
    <row r="2701" spans="34:35">
      <c r="AH2701" s="139"/>
      <c r="AI2701" s="139"/>
    </row>
    <row r="2702" spans="34:35">
      <c r="AH2702" s="139"/>
      <c r="AI2702" s="139"/>
    </row>
    <row r="2703" spans="34:35">
      <c r="AH2703" s="139"/>
      <c r="AI2703" s="139"/>
    </row>
    <row r="2704" spans="34:35">
      <c r="AH2704" s="139"/>
      <c r="AI2704" s="139"/>
    </row>
    <row r="2705" spans="34:35">
      <c r="AH2705" s="139"/>
      <c r="AI2705" s="139"/>
    </row>
    <row r="2706" spans="34:35">
      <c r="AH2706" s="139"/>
      <c r="AI2706" s="139"/>
    </row>
    <row r="2707" spans="34:35">
      <c r="AH2707" s="139"/>
      <c r="AI2707" s="139"/>
    </row>
    <row r="2708" spans="34:35">
      <c r="AH2708" s="139"/>
      <c r="AI2708" s="139"/>
    </row>
    <row r="2709" spans="34:35">
      <c r="AH2709" s="139"/>
      <c r="AI2709" s="139"/>
    </row>
    <row r="2710" spans="34:35">
      <c r="AH2710" s="139"/>
      <c r="AI2710" s="139"/>
    </row>
    <row r="2711" spans="34:35">
      <c r="AH2711" s="139"/>
      <c r="AI2711" s="139"/>
    </row>
    <row r="2712" spans="34:35">
      <c r="AH2712" s="139"/>
      <c r="AI2712" s="139"/>
    </row>
    <row r="2713" spans="34:35">
      <c r="AH2713" s="139"/>
      <c r="AI2713" s="139"/>
    </row>
    <row r="2714" spans="34:35">
      <c r="AH2714" s="139"/>
      <c r="AI2714" s="139"/>
    </row>
    <row r="2715" spans="34:35">
      <c r="AH2715" s="139"/>
      <c r="AI2715" s="139"/>
    </row>
    <row r="2716" spans="34:35">
      <c r="AH2716" s="139"/>
      <c r="AI2716" s="139"/>
    </row>
    <row r="2717" spans="34:35">
      <c r="AH2717" s="139"/>
      <c r="AI2717" s="139"/>
    </row>
    <row r="2718" spans="34:35">
      <c r="AH2718" s="139"/>
      <c r="AI2718" s="139"/>
    </row>
    <row r="2719" spans="34:35">
      <c r="AH2719" s="139"/>
      <c r="AI2719" s="139"/>
    </row>
    <row r="2720" spans="34:35">
      <c r="AH2720" s="139"/>
      <c r="AI2720" s="139"/>
    </row>
    <row r="2721" spans="34:35">
      <c r="AH2721" s="139"/>
      <c r="AI2721" s="139"/>
    </row>
    <row r="2722" spans="34:35">
      <c r="AH2722" s="139"/>
      <c r="AI2722" s="139"/>
    </row>
    <row r="2723" spans="34:35">
      <c r="AH2723" s="139"/>
      <c r="AI2723" s="139"/>
    </row>
    <row r="2724" spans="34:35">
      <c r="AH2724" s="139"/>
      <c r="AI2724" s="139"/>
    </row>
    <row r="2725" spans="34:35">
      <c r="AH2725" s="139"/>
      <c r="AI2725" s="139"/>
    </row>
    <row r="2726" spans="34:35">
      <c r="AH2726" s="139"/>
      <c r="AI2726" s="139"/>
    </row>
    <row r="2727" spans="34:35">
      <c r="AH2727" s="139"/>
      <c r="AI2727" s="139"/>
    </row>
    <row r="2728" spans="34:35">
      <c r="AH2728" s="139"/>
      <c r="AI2728" s="139"/>
    </row>
    <row r="2729" spans="34:35">
      <c r="AH2729" s="139"/>
      <c r="AI2729" s="139"/>
    </row>
    <row r="2730" spans="34:35">
      <c r="AH2730" s="139"/>
      <c r="AI2730" s="139"/>
    </row>
    <row r="2731" spans="34:35">
      <c r="AH2731" s="139"/>
      <c r="AI2731" s="139"/>
    </row>
    <row r="2732" spans="34:35">
      <c r="AH2732" s="139"/>
      <c r="AI2732" s="139"/>
    </row>
    <row r="2733" spans="34:35">
      <c r="AH2733" s="139"/>
      <c r="AI2733" s="139"/>
    </row>
    <row r="2734" spans="34:35">
      <c r="AH2734" s="139"/>
      <c r="AI2734" s="139"/>
    </row>
    <row r="2735" spans="34:35">
      <c r="AH2735" s="139"/>
      <c r="AI2735" s="139"/>
    </row>
    <row r="2736" spans="34:35">
      <c r="AH2736" s="139"/>
      <c r="AI2736" s="139"/>
    </row>
    <row r="2737" spans="34:35">
      <c r="AH2737" s="139"/>
      <c r="AI2737" s="139"/>
    </row>
    <row r="2738" spans="34:35">
      <c r="AH2738" s="139"/>
      <c r="AI2738" s="139"/>
    </row>
    <row r="2739" spans="34:35">
      <c r="AH2739" s="139"/>
      <c r="AI2739" s="139"/>
    </row>
    <row r="2740" spans="34:35">
      <c r="AH2740" s="139"/>
      <c r="AI2740" s="139"/>
    </row>
    <row r="2741" spans="34:35">
      <c r="AH2741" s="139"/>
      <c r="AI2741" s="139"/>
    </row>
    <row r="2742" spans="34:35">
      <c r="AH2742" s="139"/>
      <c r="AI2742" s="139"/>
    </row>
    <row r="2743" spans="34:35">
      <c r="AH2743" s="139"/>
      <c r="AI2743" s="139"/>
    </row>
    <row r="2744" spans="34:35">
      <c r="AH2744" s="139"/>
      <c r="AI2744" s="139"/>
    </row>
    <row r="2745" spans="34:35">
      <c r="AH2745" s="139"/>
      <c r="AI2745" s="139"/>
    </row>
    <row r="2746" spans="34:35">
      <c r="AH2746" s="139"/>
      <c r="AI2746" s="139"/>
    </row>
    <row r="2747" spans="34:35">
      <c r="AH2747" s="139"/>
      <c r="AI2747" s="139"/>
    </row>
    <row r="2748" spans="34:35">
      <c r="AH2748" s="139"/>
      <c r="AI2748" s="139"/>
    </row>
    <row r="2749" spans="34:35">
      <c r="AH2749" s="139"/>
      <c r="AI2749" s="139"/>
    </row>
    <row r="2750" spans="34:35">
      <c r="AH2750" s="139"/>
      <c r="AI2750" s="139"/>
    </row>
    <row r="2751" spans="34:35">
      <c r="AH2751" s="139"/>
      <c r="AI2751" s="139"/>
    </row>
    <row r="2752" spans="34:35">
      <c r="AH2752" s="139"/>
      <c r="AI2752" s="139"/>
    </row>
    <row r="2753" spans="34:35">
      <c r="AH2753" s="139"/>
      <c r="AI2753" s="139"/>
    </row>
    <row r="2754" spans="34:35">
      <c r="AH2754" s="139"/>
      <c r="AI2754" s="139"/>
    </row>
    <row r="2755" spans="34:35">
      <c r="AH2755" s="139"/>
      <c r="AI2755" s="139"/>
    </row>
    <row r="2756" spans="34:35">
      <c r="AH2756" s="139"/>
      <c r="AI2756" s="139"/>
    </row>
    <row r="2757" spans="34:35">
      <c r="AH2757" s="139"/>
      <c r="AI2757" s="139"/>
    </row>
    <row r="2758" spans="34:35">
      <c r="AH2758" s="139"/>
      <c r="AI2758" s="139"/>
    </row>
    <row r="2759" spans="34:35">
      <c r="AH2759" s="139"/>
      <c r="AI2759" s="139"/>
    </row>
    <row r="2760" spans="34:35">
      <c r="AH2760" s="139"/>
      <c r="AI2760" s="139"/>
    </row>
    <row r="2761" spans="34:35">
      <c r="AH2761" s="139"/>
      <c r="AI2761" s="139"/>
    </row>
    <row r="2762" spans="34:35">
      <c r="AH2762" s="139"/>
      <c r="AI2762" s="139"/>
    </row>
    <row r="2763" spans="34:35">
      <c r="AH2763" s="139"/>
      <c r="AI2763" s="139"/>
    </row>
    <row r="2764" spans="34:35">
      <c r="AH2764" s="139"/>
      <c r="AI2764" s="139"/>
    </row>
    <row r="2765" spans="34:35">
      <c r="AH2765" s="139"/>
      <c r="AI2765" s="139"/>
    </row>
    <row r="2766" spans="34:35">
      <c r="AH2766" s="139"/>
      <c r="AI2766" s="139"/>
    </row>
    <row r="2767" spans="34:35">
      <c r="AH2767" s="139"/>
      <c r="AI2767" s="139"/>
    </row>
    <row r="2768" spans="34:35">
      <c r="AH2768" s="139"/>
      <c r="AI2768" s="139"/>
    </row>
    <row r="2769" spans="34:35">
      <c r="AH2769" s="139"/>
      <c r="AI2769" s="139"/>
    </row>
    <row r="2770" spans="34:35">
      <c r="AH2770" s="139"/>
      <c r="AI2770" s="139"/>
    </row>
    <row r="2771" spans="34:35">
      <c r="AH2771" s="139"/>
      <c r="AI2771" s="139"/>
    </row>
    <row r="2772" spans="34:35">
      <c r="AH2772" s="139"/>
      <c r="AI2772" s="139"/>
    </row>
    <row r="2773" spans="34:35">
      <c r="AH2773" s="139"/>
      <c r="AI2773" s="139"/>
    </row>
    <row r="2774" spans="34:35">
      <c r="AH2774" s="139"/>
      <c r="AI2774" s="139"/>
    </row>
    <row r="2775" spans="34:35">
      <c r="AH2775" s="139"/>
      <c r="AI2775" s="139"/>
    </row>
    <row r="2776" spans="34:35">
      <c r="AH2776" s="139"/>
      <c r="AI2776" s="139"/>
    </row>
    <row r="2777" spans="34:35">
      <c r="AH2777" s="139"/>
      <c r="AI2777" s="139"/>
    </row>
    <row r="2778" spans="34:35">
      <c r="AH2778" s="139"/>
      <c r="AI2778" s="139"/>
    </row>
    <row r="2779" spans="34:35">
      <c r="AH2779" s="139"/>
      <c r="AI2779" s="139"/>
    </row>
    <row r="2780" spans="34:35">
      <c r="AH2780" s="139"/>
      <c r="AI2780" s="139"/>
    </row>
    <row r="2781" spans="34:35">
      <c r="AH2781" s="139"/>
      <c r="AI2781" s="139"/>
    </row>
    <row r="2782" spans="34:35">
      <c r="AH2782" s="139"/>
      <c r="AI2782" s="139"/>
    </row>
    <row r="2783" spans="34:35">
      <c r="AH2783" s="139"/>
      <c r="AI2783" s="139"/>
    </row>
    <row r="2784" spans="34:35">
      <c r="AH2784" s="139"/>
      <c r="AI2784" s="139"/>
    </row>
    <row r="2785" spans="34:35">
      <c r="AH2785" s="139"/>
      <c r="AI2785" s="139"/>
    </row>
    <row r="2786" spans="34:35">
      <c r="AH2786" s="139"/>
      <c r="AI2786" s="139"/>
    </row>
    <row r="2787" spans="34:35">
      <c r="AH2787" s="139"/>
      <c r="AI2787" s="139"/>
    </row>
    <row r="2788" spans="34:35">
      <c r="AH2788" s="139"/>
      <c r="AI2788" s="139"/>
    </row>
    <row r="2789" spans="34:35">
      <c r="AH2789" s="139"/>
      <c r="AI2789" s="139"/>
    </row>
    <row r="2790" spans="34:35">
      <c r="AH2790" s="139"/>
      <c r="AI2790" s="139"/>
    </row>
    <row r="2791" spans="34:35">
      <c r="AH2791" s="139"/>
      <c r="AI2791" s="139"/>
    </row>
    <row r="2792" spans="34:35">
      <c r="AH2792" s="139"/>
      <c r="AI2792" s="139"/>
    </row>
    <row r="2793" spans="34:35">
      <c r="AH2793" s="139"/>
      <c r="AI2793" s="139"/>
    </row>
    <row r="2794" spans="34:35">
      <c r="AH2794" s="139"/>
      <c r="AI2794" s="139"/>
    </row>
    <row r="2795" spans="34:35">
      <c r="AH2795" s="139"/>
      <c r="AI2795" s="139"/>
    </row>
    <row r="2796" spans="34:35">
      <c r="AH2796" s="139"/>
      <c r="AI2796" s="139"/>
    </row>
    <row r="2797" spans="34:35">
      <c r="AH2797" s="139"/>
      <c r="AI2797" s="139"/>
    </row>
    <row r="2798" spans="34:35">
      <c r="AH2798" s="139"/>
      <c r="AI2798" s="139"/>
    </row>
    <row r="2799" spans="34:35">
      <c r="AH2799" s="139"/>
      <c r="AI2799" s="139"/>
    </row>
    <row r="2800" spans="34:35">
      <c r="AH2800" s="139"/>
      <c r="AI2800" s="139"/>
    </row>
    <row r="2801" spans="34:35">
      <c r="AH2801" s="139"/>
      <c r="AI2801" s="139"/>
    </row>
    <row r="2802" spans="34:35">
      <c r="AH2802" s="139"/>
      <c r="AI2802" s="139"/>
    </row>
    <row r="2803" spans="34:35">
      <c r="AH2803" s="139"/>
      <c r="AI2803" s="139"/>
    </row>
    <row r="2804" spans="34:35">
      <c r="AH2804" s="139"/>
      <c r="AI2804" s="139"/>
    </row>
    <row r="2805" spans="34:35">
      <c r="AH2805" s="139"/>
      <c r="AI2805" s="139"/>
    </row>
    <row r="2806" spans="34:35">
      <c r="AH2806" s="139"/>
      <c r="AI2806" s="139"/>
    </row>
    <row r="2807" spans="34:35">
      <c r="AH2807" s="139"/>
      <c r="AI2807" s="139"/>
    </row>
    <row r="2808" spans="34:35">
      <c r="AH2808" s="139"/>
      <c r="AI2808" s="139"/>
    </row>
    <row r="2809" spans="34:35">
      <c r="AH2809" s="139"/>
      <c r="AI2809" s="139"/>
    </row>
    <row r="2810" spans="34:35">
      <c r="AH2810" s="139"/>
      <c r="AI2810" s="139"/>
    </row>
    <row r="2811" spans="34:35">
      <c r="AH2811" s="139"/>
      <c r="AI2811" s="139"/>
    </row>
    <row r="2812" spans="34:35">
      <c r="AH2812" s="139"/>
      <c r="AI2812" s="139"/>
    </row>
    <row r="2813" spans="34:35">
      <c r="AH2813" s="139"/>
      <c r="AI2813" s="139"/>
    </row>
    <row r="2814" spans="34:35">
      <c r="AH2814" s="139"/>
      <c r="AI2814" s="139"/>
    </row>
    <row r="2815" spans="34:35">
      <c r="AH2815" s="139"/>
      <c r="AI2815" s="139"/>
    </row>
    <row r="2816" spans="34:35">
      <c r="AH2816" s="139"/>
      <c r="AI2816" s="139"/>
    </row>
    <row r="2817" spans="34:35">
      <c r="AH2817" s="139"/>
      <c r="AI2817" s="139"/>
    </row>
    <row r="2818" spans="34:35">
      <c r="AH2818" s="139"/>
      <c r="AI2818" s="139"/>
    </row>
    <row r="2819" spans="34:35">
      <c r="AH2819" s="139"/>
      <c r="AI2819" s="139"/>
    </row>
    <row r="2820" spans="34:35">
      <c r="AH2820" s="139"/>
      <c r="AI2820" s="139"/>
    </row>
    <row r="2821" spans="34:35">
      <c r="AH2821" s="139"/>
      <c r="AI2821" s="139"/>
    </row>
    <row r="2822" spans="34:35">
      <c r="AH2822" s="139"/>
      <c r="AI2822" s="139"/>
    </row>
    <row r="2823" spans="34:35">
      <c r="AH2823" s="139"/>
      <c r="AI2823" s="139"/>
    </row>
    <row r="2824" spans="34:35">
      <c r="AH2824" s="139"/>
      <c r="AI2824" s="139"/>
    </row>
    <row r="2825" spans="34:35">
      <c r="AH2825" s="139"/>
      <c r="AI2825" s="139"/>
    </row>
    <row r="2826" spans="34:35">
      <c r="AH2826" s="139"/>
      <c r="AI2826" s="139"/>
    </row>
    <row r="2827" spans="34:35">
      <c r="AH2827" s="139"/>
      <c r="AI2827" s="139"/>
    </row>
    <row r="2828" spans="34:35">
      <c r="AH2828" s="139"/>
      <c r="AI2828" s="139"/>
    </row>
    <row r="2829" spans="34:35">
      <c r="AH2829" s="139"/>
      <c r="AI2829" s="139"/>
    </row>
    <row r="2830" spans="34:35">
      <c r="AH2830" s="139"/>
      <c r="AI2830" s="139"/>
    </row>
    <row r="2831" spans="34:35">
      <c r="AH2831" s="139"/>
      <c r="AI2831" s="139"/>
    </row>
    <row r="2832" spans="34:35">
      <c r="AH2832" s="139"/>
      <c r="AI2832" s="139"/>
    </row>
    <row r="2833" spans="34:35">
      <c r="AH2833" s="139"/>
      <c r="AI2833" s="139"/>
    </row>
    <row r="2834" spans="34:35">
      <c r="AH2834" s="139"/>
      <c r="AI2834" s="139"/>
    </row>
    <row r="2835" spans="34:35">
      <c r="AH2835" s="139"/>
      <c r="AI2835" s="139"/>
    </row>
    <row r="2836" spans="34:35">
      <c r="AH2836" s="139"/>
      <c r="AI2836" s="139"/>
    </row>
    <row r="2837" spans="34:35">
      <c r="AH2837" s="139"/>
      <c r="AI2837" s="139"/>
    </row>
    <row r="2838" spans="34:35">
      <c r="AH2838" s="139"/>
      <c r="AI2838" s="139"/>
    </row>
    <row r="2839" spans="34:35">
      <c r="AH2839" s="139"/>
      <c r="AI2839" s="139"/>
    </row>
    <row r="2840" spans="34:35">
      <c r="AH2840" s="139"/>
      <c r="AI2840" s="139"/>
    </row>
    <row r="2841" spans="34:35">
      <c r="AH2841" s="139"/>
      <c r="AI2841" s="139"/>
    </row>
    <row r="2842" spans="34:35">
      <c r="AH2842" s="139"/>
      <c r="AI2842" s="139"/>
    </row>
    <row r="2843" spans="34:35">
      <c r="AH2843" s="139"/>
      <c r="AI2843" s="139"/>
    </row>
    <row r="2844" spans="34:35">
      <c r="AH2844" s="139"/>
      <c r="AI2844" s="139"/>
    </row>
    <row r="2845" spans="34:35">
      <c r="AH2845" s="139"/>
      <c r="AI2845" s="139"/>
    </row>
    <row r="2846" spans="34:35">
      <c r="AH2846" s="139"/>
      <c r="AI2846" s="139"/>
    </row>
    <row r="2847" spans="34:35">
      <c r="AH2847" s="139"/>
      <c r="AI2847" s="139"/>
    </row>
    <row r="2848" spans="34:35">
      <c r="AH2848" s="139"/>
      <c r="AI2848" s="139"/>
    </row>
    <row r="2849" spans="34:35">
      <c r="AH2849" s="139"/>
      <c r="AI2849" s="139"/>
    </row>
    <row r="2850" spans="34:35">
      <c r="AH2850" s="139"/>
      <c r="AI2850" s="139"/>
    </row>
    <row r="2851" spans="34:35">
      <c r="AH2851" s="139"/>
      <c r="AI2851" s="139"/>
    </row>
    <row r="2852" spans="34:35">
      <c r="AH2852" s="139"/>
      <c r="AI2852" s="139"/>
    </row>
    <row r="2853" spans="34:35">
      <c r="AH2853" s="139"/>
      <c r="AI2853" s="139"/>
    </row>
    <row r="2854" spans="34:35">
      <c r="AH2854" s="139"/>
      <c r="AI2854" s="139"/>
    </row>
    <row r="2855" spans="34:35">
      <c r="AH2855" s="139"/>
      <c r="AI2855" s="139"/>
    </row>
    <row r="2856" spans="34:35">
      <c r="AH2856" s="139"/>
      <c r="AI2856" s="139"/>
    </row>
    <row r="2857" spans="34:35">
      <c r="AH2857" s="139"/>
      <c r="AI2857" s="139"/>
    </row>
    <row r="2858" spans="34:35">
      <c r="AH2858" s="139"/>
      <c r="AI2858" s="139"/>
    </row>
    <row r="2859" spans="34:35">
      <c r="AH2859" s="139"/>
      <c r="AI2859" s="139"/>
    </row>
    <row r="2860" spans="34:35">
      <c r="AH2860" s="139"/>
      <c r="AI2860" s="139"/>
    </row>
    <row r="2861" spans="34:35">
      <c r="AH2861" s="139"/>
      <c r="AI2861" s="139"/>
    </row>
    <row r="2862" spans="34:35">
      <c r="AH2862" s="139"/>
      <c r="AI2862" s="139"/>
    </row>
    <row r="2863" spans="34:35">
      <c r="AH2863" s="139"/>
      <c r="AI2863" s="139"/>
    </row>
    <row r="2864" spans="34:35">
      <c r="AH2864" s="139"/>
      <c r="AI2864" s="139"/>
    </row>
    <row r="2865" spans="34:35">
      <c r="AH2865" s="139"/>
      <c r="AI2865" s="139"/>
    </row>
    <row r="2866" spans="34:35">
      <c r="AH2866" s="139"/>
      <c r="AI2866" s="139"/>
    </row>
    <row r="2867" spans="34:35">
      <c r="AH2867" s="139"/>
      <c r="AI2867" s="139"/>
    </row>
    <row r="2868" spans="34:35">
      <c r="AH2868" s="139"/>
      <c r="AI2868" s="139"/>
    </row>
    <row r="2869" spans="34:35">
      <c r="AH2869" s="139"/>
      <c r="AI2869" s="139"/>
    </row>
    <row r="2870" spans="34:35">
      <c r="AH2870" s="139"/>
      <c r="AI2870" s="139"/>
    </row>
    <row r="2871" spans="34:35">
      <c r="AH2871" s="139"/>
      <c r="AI2871" s="139"/>
    </row>
    <row r="2872" spans="34:35">
      <c r="AH2872" s="139"/>
      <c r="AI2872" s="139"/>
    </row>
    <row r="2873" spans="34:35">
      <c r="AH2873" s="139"/>
      <c r="AI2873" s="139"/>
    </row>
    <row r="2874" spans="34:35">
      <c r="AH2874" s="139"/>
      <c r="AI2874" s="139"/>
    </row>
    <row r="2875" spans="34:35">
      <c r="AH2875" s="139"/>
      <c r="AI2875" s="139"/>
    </row>
    <row r="2876" spans="34:35">
      <c r="AH2876" s="139"/>
      <c r="AI2876" s="139"/>
    </row>
    <row r="2877" spans="34:35">
      <c r="AH2877" s="139"/>
      <c r="AI2877" s="139"/>
    </row>
    <row r="2878" spans="34:35">
      <c r="AH2878" s="139"/>
      <c r="AI2878" s="139"/>
    </row>
    <row r="2879" spans="34:35">
      <c r="AH2879" s="139"/>
      <c r="AI2879" s="139"/>
    </row>
    <row r="2880" spans="34:35">
      <c r="AH2880" s="139"/>
      <c r="AI2880" s="139"/>
    </row>
    <row r="2881" spans="34:35">
      <c r="AH2881" s="139"/>
      <c r="AI2881" s="139"/>
    </row>
    <row r="2882" spans="34:35">
      <c r="AH2882" s="139"/>
      <c r="AI2882" s="139"/>
    </row>
    <row r="2883" spans="34:35">
      <c r="AH2883" s="139"/>
      <c r="AI2883" s="139"/>
    </row>
    <row r="2884" spans="34:35">
      <c r="AH2884" s="139"/>
      <c r="AI2884" s="139"/>
    </row>
    <row r="2885" spans="34:35">
      <c r="AH2885" s="139"/>
      <c r="AI2885" s="139"/>
    </row>
    <row r="2886" spans="34:35">
      <c r="AH2886" s="139"/>
      <c r="AI2886" s="139"/>
    </row>
    <row r="2887" spans="34:35">
      <c r="AH2887" s="139"/>
      <c r="AI2887" s="139"/>
    </row>
    <row r="2888" spans="34:35">
      <c r="AH2888" s="139"/>
      <c r="AI2888" s="139"/>
    </row>
    <row r="2889" spans="34:35">
      <c r="AH2889" s="139"/>
      <c r="AI2889" s="139"/>
    </row>
    <row r="2890" spans="34:35">
      <c r="AH2890" s="139"/>
      <c r="AI2890" s="139"/>
    </row>
    <row r="2891" spans="34:35">
      <c r="AH2891" s="139"/>
      <c r="AI2891" s="139"/>
    </row>
    <row r="2892" spans="34:35">
      <c r="AH2892" s="139"/>
      <c r="AI2892" s="139"/>
    </row>
    <row r="2893" spans="34:35">
      <c r="AH2893" s="139"/>
      <c r="AI2893" s="139"/>
    </row>
    <row r="2894" spans="34:35">
      <c r="AH2894" s="139"/>
      <c r="AI2894" s="139"/>
    </row>
    <row r="2895" spans="34:35">
      <c r="AH2895" s="139"/>
      <c r="AI2895" s="139"/>
    </row>
    <row r="2896" spans="34:35">
      <c r="AH2896" s="139"/>
      <c r="AI2896" s="139"/>
    </row>
    <row r="2897" spans="34:35">
      <c r="AH2897" s="139"/>
      <c r="AI2897" s="139"/>
    </row>
    <row r="2898" spans="34:35">
      <c r="AH2898" s="139"/>
      <c r="AI2898" s="139"/>
    </row>
    <row r="2899" spans="34:35">
      <c r="AH2899" s="139"/>
      <c r="AI2899" s="139"/>
    </row>
    <row r="2900" spans="34:35">
      <c r="AH2900" s="139"/>
      <c r="AI2900" s="139"/>
    </row>
    <row r="2901" spans="34:35">
      <c r="AH2901" s="139"/>
      <c r="AI2901" s="139"/>
    </row>
    <row r="2902" spans="34:35">
      <c r="AH2902" s="139"/>
      <c r="AI2902" s="139"/>
    </row>
    <row r="2903" spans="34:35">
      <c r="AH2903" s="139"/>
      <c r="AI2903" s="139"/>
    </row>
    <row r="2904" spans="34:35">
      <c r="AH2904" s="139"/>
      <c r="AI2904" s="139"/>
    </row>
    <row r="2905" spans="34:35">
      <c r="AH2905" s="139"/>
      <c r="AI2905" s="139"/>
    </row>
    <row r="2906" spans="34:35">
      <c r="AH2906" s="139"/>
      <c r="AI2906" s="139"/>
    </row>
    <row r="2907" spans="34:35">
      <c r="AH2907" s="139"/>
      <c r="AI2907" s="139"/>
    </row>
    <row r="2908" spans="34:35">
      <c r="AH2908" s="139"/>
      <c r="AI2908" s="139"/>
    </row>
    <row r="2909" spans="34:35">
      <c r="AH2909" s="139"/>
      <c r="AI2909" s="139"/>
    </row>
    <row r="2910" spans="34:35">
      <c r="AH2910" s="139"/>
      <c r="AI2910" s="139"/>
    </row>
    <row r="2911" spans="34:35">
      <c r="AH2911" s="139"/>
      <c r="AI2911" s="139"/>
    </row>
    <row r="2912" spans="34:35">
      <c r="AH2912" s="139"/>
      <c r="AI2912" s="139"/>
    </row>
    <row r="2913" spans="34:35">
      <c r="AH2913" s="139"/>
      <c r="AI2913" s="139"/>
    </row>
    <row r="2914" spans="34:35">
      <c r="AH2914" s="139"/>
      <c r="AI2914" s="139"/>
    </row>
    <row r="2915" spans="34:35">
      <c r="AH2915" s="139"/>
      <c r="AI2915" s="139"/>
    </row>
    <row r="2916" spans="34:35">
      <c r="AH2916" s="139"/>
      <c r="AI2916" s="139"/>
    </row>
    <row r="2917" spans="34:35">
      <c r="AH2917" s="139"/>
      <c r="AI2917" s="139"/>
    </row>
    <row r="2918" spans="34:35">
      <c r="AH2918" s="139"/>
      <c r="AI2918" s="139"/>
    </row>
    <row r="2919" spans="34:35">
      <c r="AH2919" s="139"/>
      <c r="AI2919" s="139"/>
    </row>
    <row r="2920" spans="34:35">
      <c r="AH2920" s="139"/>
      <c r="AI2920" s="139"/>
    </row>
    <row r="2921" spans="34:35">
      <c r="AH2921" s="139"/>
      <c r="AI2921" s="139"/>
    </row>
    <row r="2922" spans="34:35">
      <c r="AH2922" s="139"/>
      <c r="AI2922" s="139"/>
    </row>
    <row r="2923" spans="34:35">
      <c r="AH2923" s="139"/>
      <c r="AI2923" s="139"/>
    </row>
    <row r="2924" spans="34:35">
      <c r="AH2924" s="139"/>
      <c r="AI2924" s="139"/>
    </row>
    <row r="2925" spans="34:35">
      <c r="AH2925" s="139"/>
      <c r="AI2925" s="139"/>
    </row>
    <row r="2926" spans="34:35">
      <c r="AH2926" s="139"/>
      <c r="AI2926" s="139"/>
    </row>
    <row r="2927" spans="34:35">
      <c r="AH2927" s="139"/>
      <c r="AI2927" s="139"/>
    </row>
    <row r="2928" spans="34:35">
      <c r="AH2928" s="139"/>
      <c r="AI2928" s="139"/>
    </row>
    <row r="2929" spans="34:35">
      <c r="AH2929" s="139"/>
      <c r="AI2929" s="139"/>
    </row>
    <row r="2930" spans="34:35">
      <c r="AH2930" s="139"/>
      <c r="AI2930" s="139"/>
    </row>
    <row r="2931" spans="34:35">
      <c r="AH2931" s="139"/>
      <c r="AI2931" s="139"/>
    </row>
    <row r="2932" spans="34:35">
      <c r="AH2932" s="139"/>
      <c r="AI2932" s="139"/>
    </row>
    <row r="2933" spans="34:35">
      <c r="AH2933" s="139"/>
      <c r="AI2933" s="139"/>
    </row>
    <row r="2934" spans="34:35">
      <c r="AH2934" s="139"/>
      <c r="AI2934" s="139"/>
    </row>
    <row r="2935" spans="34:35">
      <c r="AH2935" s="139"/>
      <c r="AI2935" s="139"/>
    </row>
    <row r="2936" spans="34:35">
      <c r="AH2936" s="139"/>
      <c r="AI2936" s="139"/>
    </row>
    <row r="2937" spans="34:35">
      <c r="AH2937" s="139"/>
      <c r="AI2937" s="139"/>
    </row>
    <row r="2938" spans="34:35">
      <c r="AH2938" s="139"/>
      <c r="AI2938" s="139"/>
    </row>
    <row r="2939" spans="34:35">
      <c r="AH2939" s="139"/>
      <c r="AI2939" s="139"/>
    </row>
    <row r="2940" spans="34:35">
      <c r="AH2940" s="139"/>
      <c r="AI2940" s="139"/>
    </row>
    <row r="2941" spans="34:35">
      <c r="AH2941" s="139"/>
      <c r="AI2941" s="139"/>
    </row>
    <row r="2942" spans="34:35">
      <c r="AH2942" s="139"/>
      <c r="AI2942" s="139"/>
    </row>
    <row r="2943" spans="34:35">
      <c r="AH2943" s="139"/>
      <c r="AI2943" s="139"/>
    </row>
    <row r="2944" spans="34:35">
      <c r="AH2944" s="139"/>
      <c r="AI2944" s="139"/>
    </row>
    <row r="2945" spans="34:35">
      <c r="AH2945" s="139"/>
      <c r="AI2945" s="139"/>
    </row>
    <row r="2946" spans="34:35">
      <c r="AH2946" s="139"/>
      <c r="AI2946" s="139"/>
    </row>
    <row r="2947" spans="34:35">
      <c r="AH2947" s="139"/>
      <c r="AI2947" s="139"/>
    </row>
    <row r="2948" spans="34:35">
      <c r="AH2948" s="139"/>
      <c r="AI2948" s="139"/>
    </row>
    <row r="2949" spans="34:35">
      <c r="AH2949" s="139"/>
      <c r="AI2949" s="139"/>
    </row>
    <row r="2950" spans="34:35">
      <c r="AH2950" s="139"/>
      <c r="AI2950" s="139"/>
    </row>
    <row r="2951" spans="34:35">
      <c r="AH2951" s="139"/>
      <c r="AI2951" s="139"/>
    </row>
    <row r="2952" spans="34:35">
      <c r="AH2952" s="139"/>
      <c r="AI2952" s="139"/>
    </row>
    <row r="2953" spans="34:35">
      <c r="AH2953" s="139"/>
      <c r="AI2953" s="139"/>
    </row>
    <row r="2954" spans="34:35">
      <c r="AH2954" s="139"/>
      <c r="AI2954" s="139"/>
    </row>
    <row r="2955" spans="34:35">
      <c r="AH2955" s="139"/>
      <c r="AI2955" s="139"/>
    </row>
    <row r="2956" spans="34:35">
      <c r="AH2956" s="139"/>
      <c r="AI2956" s="139"/>
    </row>
    <row r="2957" spans="34:35">
      <c r="AH2957" s="139"/>
      <c r="AI2957" s="139"/>
    </row>
    <row r="2958" spans="34:35">
      <c r="AH2958" s="139"/>
      <c r="AI2958" s="139"/>
    </row>
    <row r="2959" spans="34:35">
      <c r="AH2959" s="139"/>
      <c r="AI2959" s="139"/>
    </row>
    <row r="2960" spans="34:35">
      <c r="AH2960" s="139"/>
      <c r="AI2960" s="139"/>
    </row>
    <row r="2961" spans="34:35">
      <c r="AH2961" s="139"/>
      <c r="AI2961" s="139"/>
    </row>
    <row r="2962" spans="34:35">
      <c r="AH2962" s="139"/>
      <c r="AI2962" s="139"/>
    </row>
    <row r="2963" spans="34:35">
      <c r="AH2963" s="139"/>
      <c r="AI2963" s="139"/>
    </row>
    <row r="2964" spans="34:35">
      <c r="AH2964" s="139"/>
      <c r="AI2964" s="139"/>
    </row>
    <row r="2965" spans="34:35">
      <c r="AH2965" s="139"/>
      <c r="AI2965" s="139"/>
    </row>
    <row r="2966" spans="34:35">
      <c r="AH2966" s="139"/>
      <c r="AI2966" s="139"/>
    </row>
    <row r="2967" spans="34:35">
      <c r="AH2967" s="139"/>
      <c r="AI2967" s="139"/>
    </row>
    <row r="2968" spans="34:35">
      <c r="AH2968" s="139"/>
      <c r="AI2968" s="139"/>
    </row>
    <row r="2969" spans="34:35">
      <c r="AH2969" s="139"/>
      <c r="AI2969" s="139"/>
    </row>
    <row r="2970" spans="34:35">
      <c r="AH2970" s="139"/>
      <c r="AI2970" s="139"/>
    </row>
    <row r="2971" spans="34:35">
      <c r="AH2971" s="139"/>
      <c r="AI2971" s="139"/>
    </row>
    <row r="2972" spans="34:35">
      <c r="AH2972" s="139"/>
      <c r="AI2972" s="139"/>
    </row>
    <row r="2973" spans="34:35">
      <c r="AH2973" s="139"/>
      <c r="AI2973" s="139"/>
    </row>
    <row r="2974" spans="34:35">
      <c r="AH2974" s="139"/>
      <c r="AI2974" s="139"/>
    </row>
    <row r="2975" spans="34:35">
      <c r="AH2975" s="139"/>
      <c r="AI2975" s="139"/>
    </row>
    <row r="2976" spans="34:35">
      <c r="AH2976" s="139"/>
      <c r="AI2976" s="139"/>
    </row>
    <row r="2977" spans="34:35">
      <c r="AH2977" s="139"/>
      <c r="AI2977" s="139"/>
    </row>
    <row r="2978" spans="34:35">
      <c r="AH2978" s="139"/>
      <c r="AI2978" s="139"/>
    </row>
    <row r="2979" spans="34:35">
      <c r="AH2979" s="139"/>
      <c r="AI2979" s="139"/>
    </row>
    <row r="2980" spans="34:35">
      <c r="AH2980" s="139"/>
      <c r="AI2980" s="139"/>
    </row>
    <row r="2981" spans="34:35">
      <c r="AH2981" s="139"/>
      <c r="AI2981" s="139"/>
    </row>
    <row r="2982" spans="34:35">
      <c r="AH2982" s="139"/>
      <c r="AI2982" s="139"/>
    </row>
    <row r="2983" spans="34:35">
      <c r="AH2983" s="139"/>
      <c r="AI2983" s="139"/>
    </row>
    <row r="2984" spans="34:35">
      <c r="AH2984" s="139"/>
      <c r="AI2984" s="139"/>
    </row>
    <row r="2985" spans="34:35">
      <c r="AH2985" s="139"/>
      <c r="AI2985" s="139"/>
    </row>
    <row r="2986" spans="34:35">
      <c r="AH2986" s="139"/>
      <c r="AI2986" s="139"/>
    </row>
    <row r="2987" spans="34:35">
      <c r="AH2987" s="139"/>
      <c r="AI2987" s="139"/>
    </row>
    <row r="2988" spans="34:35">
      <c r="AH2988" s="139"/>
      <c r="AI2988" s="139"/>
    </row>
    <row r="2989" spans="34:35">
      <c r="AH2989" s="139"/>
      <c r="AI2989" s="139"/>
    </row>
    <row r="2990" spans="34:35">
      <c r="AH2990" s="139"/>
      <c r="AI2990" s="139"/>
    </row>
    <row r="2991" spans="34:35">
      <c r="AH2991" s="139"/>
      <c r="AI2991" s="139"/>
    </row>
    <row r="2992" spans="34:35">
      <c r="AH2992" s="139"/>
      <c r="AI2992" s="139"/>
    </row>
    <row r="2993" spans="34:35">
      <c r="AH2993" s="139"/>
      <c r="AI2993" s="139"/>
    </row>
    <row r="2994" spans="34:35">
      <c r="AH2994" s="139"/>
      <c r="AI2994" s="139"/>
    </row>
    <row r="2995" spans="34:35">
      <c r="AH2995" s="139"/>
      <c r="AI2995" s="139"/>
    </row>
    <row r="2996" spans="34:35">
      <c r="AH2996" s="139"/>
      <c r="AI2996" s="139"/>
    </row>
    <row r="2997" spans="34:35">
      <c r="AH2997" s="139"/>
      <c r="AI2997" s="139"/>
    </row>
    <row r="2998" spans="34:35">
      <c r="AH2998" s="139"/>
      <c r="AI2998" s="139"/>
    </row>
    <row r="2999" spans="34:35">
      <c r="AH2999" s="139"/>
      <c r="AI2999" s="139"/>
    </row>
    <row r="3000" spans="34:35">
      <c r="AH3000" s="139"/>
      <c r="AI3000" s="139"/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6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ueki yoshiharu</dc:creator>
  <cp:lastModifiedBy>田中 優希</cp:lastModifiedBy>
  <cp:lastPrinted>2014-07-11T01:27:20Z</cp:lastPrinted>
  <dcterms:created xsi:type="dcterms:W3CDTF">2008-01-24T06:28:57Z</dcterms:created>
  <dcterms:modified xsi:type="dcterms:W3CDTF">2018-12-13T05:53:00Z</dcterms:modified>
</cp:coreProperties>
</file>