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47沖縄県）\"/>
    </mc:Choice>
  </mc:AlternateContent>
  <bookViews>
    <workbookView minimized="1"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水洗化人口等!$A$6:$AA$47</definedName>
    <definedName name="_xlnm.Print_Area" localSheetId="2">し尿集計結果!$A$1:$M$36</definedName>
    <definedName name="_xlnm.Print_Area" localSheetId="1">し尿処理状況!$2:$48</definedName>
    <definedName name="_xlnm.Print_Area" localSheetId="0">水洗化人口等!$2:$48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V8" i="2"/>
  <c r="V9" i="2"/>
  <c r="N9" i="2" s="1"/>
  <c r="V10" i="2"/>
  <c r="V11" i="2"/>
  <c r="V12" i="2"/>
  <c r="V13" i="2"/>
  <c r="N13" i="2" s="1"/>
  <c r="V14" i="2"/>
  <c r="V15" i="2"/>
  <c r="V16" i="2"/>
  <c r="V17" i="2"/>
  <c r="N17" i="2" s="1"/>
  <c r="V18" i="2"/>
  <c r="V19" i="2"/>
  <c r="V20" i="2"/>
  <c r="V21" i="2"/>
  <c r="N21" i="2" s="1"/>
  <c r="V22" i="2"/>
  <c r="V23" i="2"/>
  <c r="V24" i="2"/>
  <c r="V25" i="2"/>
  <c r="N25" i="2" s="1"/>
  <c r="V26" i="2"/>
  <c r="V27" i="2"/>
  <c r="V28" i="2"/>
  <c r="V29" i="2"/>
  <c r="N29" i="2" s="1"/>
  <c r="V30" i="2"/>
  <c r="V31" i="2"/>
  <c r="V32" i="2"/>
  <c r="V33" i="2"/>
  <c r="N33" i="2" s="1"/>
  <c r="V34" i="2"/>
  <c r="V35" i="2"/>
  <c r="V36" i="2"/>
  <c r="V37" i="2"/>
  <c r="N37" i="2" s="1"/>
  <c r="V38" i="2"/>
  <c r="V39" i="2"/>
  <c r="V40" i="2"/>
  <c r="V41" i="2"/>
  <c r="N41" i="2" s="1"/>
  <c r="V42" i="2"/>
  <c r="V43" i="2"/>
  <c r="V44" i="2"/>
  <c r="V45" i="2"/>
  <c r="N45" i="2" s="1"/>
  <c r="V46" i="2"/>
  <c r="V47" i="2"/>
  <c r="V48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N11" i="2"/>
  <c r="N15" i="2"/>
  <c r="N19" i="2"/>
  <c r="N23" i="2"/>
  <c r="N27" i="2"/>
  <c r="N31" i="2"/>
  <c r="N35" i="2"/>
  <c r="N39" i="2"/>
  <c r="N43" i="2"/>
  <c r="N47" i="2"/>
  <c r="K8" i="2"/>
  <c r="K9" i="2"/>
  <c r="K10" i="2"/>
  <c r="K11" i="2"/>
  <c r="D11" i="2" s="1"/>
  <c r="K12" i="2"/>
  <c r="K13" i="2"/>
  <c r="K14" i="2"/>
  <c r="K15" i="2"/>
  <c r="D15" i="2" s="1"/>
  <c r="K16" i="2"/>
  <c r="K17" i="2"/>
  <c r="K18" i="2"/>
  <c r="K19" i="2"/>
  <c r="D19" i="2" s="1"/>
  <c r="K20" i="2"/>
  <c r="K21" i="2"/>
  <c r="K22" i="2"/>
  <c r="K23" i="2"/>
  <c r="D23" i="2" s="1"/>
  <c r="K24" i="2"/>
  <c r="K25" i="2"/>
  <c r="K26" i="2"/>
  <c r="K27" i="2"/>
  <c r="D27" i="2" s="1"/>
  <c r="K28" i="2"/>
  <c r="K29" i="2"/>
  <c r="K30" i="2"/>
  <c r="K31" i="2"/>
  <c r="D31" i="2" s="1"/>
  <c r="K32" i="2"/>
  <c r="K33" i="2"/>
  <c r="K34" i="2"/>
  <c r="K35" i="2"/>
  <c r="D35" i="2" s="1"/>
  <c r="K36" i="2"/>
  <c r="K37" i="2"/>
  <c r="K38" i="2"/>
  <c r="K39" i="2"/>
  <c r="D39" i="2" s="1"/>
  <c r="K40" i="2"/>
  <c r="K41" i="2"/>
  <c r="K42" i="2"/>
  <c r="K43" i="2"/>
  <c r="D43" i="2" s="1"/>
  <c r="K44" i="2"/>
  <c r="K45" i="2"/>
  <c r="K46" i="2"/>
  <c r="K47" i="2"/>
  <c r="D47" i="2" s="1"/>
  <c r="K48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D9" i="2"/>
  <c r="D13" i="2"/>
  <c r="D17" i="2"/>
  <c r="D21" i="2"/>
  <c r="D25" i="2"/>
  <c r="D29" i="2"/>
  <c r="D33" i="2"/>
  <c r="D37" i="2"/>
  <c r="D41" i="2"/>
  <c r="D45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N48" i="2" l="1"/>
  <c r="N46" i="2"/>
  <c r="N44" i="2"/>
  <c r="N42" i="2"/>
  <c r="N40" i="2"/>
  <c r="N38" i="2"/>
  <c r="N36" i="2"/>
  <c r="N34" i="2"/>
  <c r="N32" i="2"/>
  <c r="N30" i="2"/>
  <c r="N28" i="2"/>
  <c r="N26" i="2"/>
  <c r="N24" i="2"/>
  <c r="N22" i="2"/>
  <c r="N20" i="2"/>
  <c r="N18" i="2"/>
  <c r="N16" i="2"/>
  <c r="N14" i="2"/>
  <c r="N12" i="2"/>
  <c r="N10" i="2"/>
  <c r="N8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D12" i="2"/>
  <c r="D10" i="2"/>
  <c r="D8" i="2"/>
  <c r="J48" i="1"/>
  <c r="J46" i="1"/>
  <c r="J44" i="1"/>
  <c r="J42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  <c r="J8" i="1"/>
  <c r="L47" i="1"/>
  <c r="L45" i="1"/>
  <c r="L43" i="1"/>
  <c r="L41" i="1"/>
  <c r="L39" i="1"/>
  <c r="L37" i="1"/>
  <c r="L35" i="1"/>
  <c r="L33" i="1"/>
  <c r="L31" i="1"/>
  <c r="L29" i="1"/>
  <c r="L27" i="1"/>
  <c r="L25" i="1"/>
  <c r="L23" i="1"/>
  <c r="L21" i="1"/>
  <c r="L19" i="1"/>
  <c r="L17" i="1"/>
  <c r="L15" i="1"/>
  <c r="L13" i="1"/>
  <c r="L11" i="1"/>
  <c r="L9" i="1"/>
  <c r="N4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Q47" i="1"/>
  <c r="Q45" i="1"/>
  <c r="Q43" i="1"/>
  <c r="Q41" i="1"/>
  <c r="Q39" i="1"/>
  <c r="Q37" i="1"/>
  <c r="Q35" i="1"/>
  <c r="Q33" i="1"/>
  <c r="Q31" i="1"/>
  <c r="Q29" i="1"/>
  <c r="Q27" i="1"/>
  <c r="Q25" i="1"/>
  <c r="Q23" i="1"/>
  <c r="Q21" i="1"/>
  <c r="Q19" i="1"/>
  <c r="Q17" i="1"/>
  <c r="Q15" i="1"/>
  <c r="Q13" i="1"/>
  <c r="Q11" i="1"/>
  <c r="Q9" i="1"/>
  <c r="J47" i="1"/>
  <c r="J45" i="1"/>
  <c r="J43" i="1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J15" i="1"/>
  <c r="J13" i="1"/>
  <c r="J11" i="1"/>
  <c r="J9" i="1"/>
  <c r="L48" i="1"/>
  <c r="L46" i="1"/>
  <c r="L44" i="1"/>
  <c r="L42" i="1"/>
  <c r="L40" i="1"/>
  <c r="L38" i="1"/>
  <c r="L36" i="1"/>
  <c r="L34" i="1"/>
  <c r="L32" i="1"/>
  <c r="L30" i="1"/>
  <c r="L28" i="1"/>
  <c r="L26" i="1"/>
  <c r="L24" i="1"/>
  <c r="L22" i="1"/>
  <c r="L20" i="1"/>
  <c r="L18" i="1"/>
  <c r="L16" i="1"/>
  <c r="L14" i="1"/>
  <c r="L12" i="1"/>
  <c r="L10" i="1"/>
  <c r="L8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Q48" i="1"/>
  <c r="Q46" i="1"/>
  <c r="Q44" i="1"/>
  <c r="Q42" i="1"/>
  <c r="Q40" i="1"/>
  <c r="Q3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F7" i="2"/>
  <c r="AC7" i="2"/>
  <c r="E7" i="2"/>
  <c r="E7" i="1"/>
  <c r="I7" i="1"/>
  <c r="H7" i="2"/>
  <c r="O7" i="2"/>
  <c r="AD2" i="4"/>
  <c r="AD15" i="4" s="1"/>
  <c r="H8" i="4" s="1"/>
  <c r="AG2" i="4"/>
  <c r="K7" i="2"/>
  <c r="V7" i="2"/>
  <c r="AJ7" i="2"/>
  <c r="N7" i="2" l="1"/>
  <c r="D7" i="1"/>
  <c r="N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L7" i="1" l="1"/>
  <c r="Q7" i="1"/>
  <c r="J7" i="1"/>
  <c r="F7" i="1"/>
  <c r="M15" i="4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<sst xmlns="http://schemas.openxmlformats.org/spreadsheetml/2006/main" count="853" uniqueCount="378">
  <si>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</si>
  <si>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</si>
  <si>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</si>
  <si>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</si>
  <si>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</si>
  <si>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</si>
  <si>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</si>
  <si>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</si>
  <si>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</si>
  <si>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</si>
  <si>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</si>
  <si>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</si>
  <si>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</si>
  <si>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</si>
  <si>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</si>
  <si>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</si>
  <si>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</si>
  <si>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</si>
  <si>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</si>
  <si>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</si>
  <si>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</si>
  <si>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</si>
  <si>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</si>
  <si>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</si>
  <si>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</si>
  <si>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</si>
  <si>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</si>
  <si>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</si>
  <si>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</si>
  <si>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</si>
  <si>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</si>
  <si>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</si>
  <si>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</si>
  <si>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</si>
  <si>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</si>
  <si>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</si>
  <si>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</si>
  <si>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</si>
  <si>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</si>
  <si>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</si>
  <si>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</si>
  <si>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</si>
  <si>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</si>
  <si>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</si>
  <si>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</si>
  <si>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</si>
  <si>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</si>
  <si>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</si>
  <si>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</si>
  <si>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</si>
  <si>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</si>
  <si>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</si>
  <si>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</si>
  <si>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</si>
  <si>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</si>
  <si>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</si>
  <si>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</si>
  <si>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</si>
  <si>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</si>
  <si>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</si>
  <si>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</si>
  <si>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</si>
  <si>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</si>
  <si>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</si>
  <si>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</si>
  <si>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</si>
  <si>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</si>
  <si>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</si>
  <si>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</si>
  <si>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</si>
  <si>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</si>
  <si>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</si>
  <si>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</si>
  <si>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</si>
  <si>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</si>
  <si>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</si>
  <si>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</si>
  <si>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</si>
  <si>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</si>
  <si>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</si>
  <si>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</si>
  <si>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</si>
  <si>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</si>
  <si>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</si>
  <si>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</si>
  <si>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</si>
  <si>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</si>
  <si>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</si>
  <si>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</si>
  <si>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</si>
  <si>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</si>
  <si>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</si>
  <si>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</si>
  <si>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</si>
  <si>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</si>
  <si>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</si>
  <si>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</si>
  <si>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</si>
  <si>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</si>
  <si>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</si>
  <si>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</si>
  <si>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</si>
  <si>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</si>
  <si>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</si>
  <si>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</si>
  <si>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</si>
  <si>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</si>
  <si>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</si>
  <si>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</si>
  <si>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</si>
  <si>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</si>
  <si>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</si>
  <si>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</si>
  <si>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</si>
  <si>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</si>
  <si>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</si>
  <si>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</si>
  <si>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</si>
  <si>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</si>
  <si>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</si>
  <si>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</si>
  <si>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</si>
  <si>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</si>
  <si>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</si>
  <si>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</si>
  <si>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</si>
  <si>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</si>
  <si>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</si>
  <si>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</si>
  <si>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</si>
  <si>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</si>
  <si>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</si>
  <si>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</si>
  <si>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</si>
  <si>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</si>
  <si>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</si>
  <si>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</si>
  <si>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</si>
  <si>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</si>
  <si>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</si>
  <si>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</si>
  <si>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</si>
  <si>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</si>
  <si>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</si>
  <si>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</si>
  <si>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</si>
  <si>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</si>
  <si>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</si>
  <si>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</si>
  <si>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</si>
  <si>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</si>
  <si>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</si>
  <si>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</si>
  <si>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</si>
  <si>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</si>
  <si>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</si>
  <si>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</si>
  <si>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</si>
  <si>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</si>
  <si>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</si>
  <si>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</si>
  <si>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</si>
  <si>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</si>
  <si>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</si>
  <si>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</si>
  <si>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</si>
  <si>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</si>
  <si>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</si>
  <si>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</si>
  <si>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</si>
  <si>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</si>
  <si>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</si>
  <si>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</si>
  <si>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</si>
  <si>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</si>
  <si>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</si>
  <si>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</si>
  <si>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</si>
  <si>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</si>
  <si>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</si>
  <si>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</si>
  <si>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</si>
  <si>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</si>
  <si>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</si>
  <si>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</si>
  <si>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</si>
  <si>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</si>
  <si>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</si>
  <si>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</si>
  <si>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</si>
  <si>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</si>
  <si>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</si>
  <si>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</si>
  <si>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</si>
  <si>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</si>
  <si>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</si>
  <si>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</si>
  <si>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</si>
  <si>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</si>
  <si>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</si>
  <si>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</si>
  <si>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</si>
  <si>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</si>
  <si>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</si>
  <si>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</si>
  <si>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</si>
  <si>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</si>
  <si>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</si>
  <si>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</si>
  <si>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</si>
  <si>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</si>
  <si>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</si>
  <si>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</si>
  <si>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</si>
  <si>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</si>
  <si>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</si>
  <si>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</si>
  <si>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</si>
  <si>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</si>
  <si>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</si>
  <si>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</si>
  <si>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</si>
  <si>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</si>
  <si>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</si>
  <si>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</si>
  <si>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</si>
  <si>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</si>
  <si>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</si>
  <si>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</si>
  <si>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</si>
  <si>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</si>
  <si>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</si>
  <si>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</si>
  <si>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</si>
  <si>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</si>
  <si>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</si>
  <si>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</si>
  <si>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</si>
  <si>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</si>
  <si>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</si>
  <si>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</si>
  <si>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</si>
  <si>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</si>
  <si>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</si>
  <si>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</si>
  <si>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</si>
  <si>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</si>
  <si>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</si>
  <si>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</si>
  <si>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</si>
  <si>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</si>
  <si>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47000</t>
  </si>
  <si>
    <t>水洗化人口等（平成28年度実績）</t>
    <phoneticPr fontId="3"/>
  </si>
  <si>
    <t>し尿処理の状況（平成28年度実績）</t>
    <phoneticPr fontId="3"/>
  </si>
  <si>
    <t>47201</t>
  </si>
  <si>
    <t>那覇市</t>
  </si>
  <si>
    <t>○</t>
  </si>
  <si>
    <t>471201</t>
    <phoneticPr fontId="3"/>
  </si>
  <si>
    <t>47205</t>
  </si>
  <si>
    <t>宜野湾市</t>
  </si>
  <si>
    <t>471205</t>
    <phoneticPr fontId="3"/>
  </si>
  <si>
    <t>47207</t>
  </si>
  <si>
    <t>石垣市</t>
  </si>
  <si>
    <t>471207</t>
    <phoneticPr fontId="3"/>
  </si>
  <si>
    <t>47208</t>
  </si>
  <si>
    <t>浦添市</t>
  </si>
  <si>
    <t>471208</t>
    <phoneticPr fontId="3"/>
  </si>
  <si>
    <t>47209</t>
  </si>
  <si>
    <t>名護市</t>
  </si>
  <si>
    <t>471209</t>
    <phoneticPr fontId="3"/>
  </si>
  <si>
    <t>47210</t>
  </si>
  <si>
    <t>糸満市</t>
  </si>
  <si>
    <t>471210</t>
    <phoneticPr fontId="3"/>
  </si>
  <si>
    <t>47211</t>
  </si>
  <si>
    <t>沖縄市</t>
  </si>
  <si>
    <t>471211</t>
    <phoneticPr fontId="3"/>
  </si>
  <si>
    <t>47212</t>
  </si>
  <si>
    <t>豊見城市</t>
  </si>
  <si>
    <t>471212</t>
    <phoneticPr fontId="3"/>
  </si>
  <si>
    <t>47213</t>
  </si>
  <si>
    <t>うるま市</t>
  </si>
  <si>
    <t>471213</t>
    <phoneticPr fontId="3"/>
  </si>
  <si>
    <t>47214</t>
  </si>
  <si>
    <t>宮古島市</t>
  </si>
  <si>
    <t>471214</t>
    <phoneticPr fontId="3"/>
  </si>
  <si>
    <t>47215</t>
  </si>
  <si>
    <t>南城市</t>
  </si>
  <si>
    <t>471215</t>
    <phoneticPr fontId="3"/>
  </si>
  <si>
    <t>47301</t>
  </si>
  <si>
    <t>国頭村</t>
  </si>
  <si>
    <t>471301</t>
    <phoneticPr fontId="3"/>
  </si>
  <si>
    <t>47302</t>
  </si>
  <si>
    <t>大宜味村</t>
  </si>
  <si>
    <t>471302</t>
    <phoneticPr fontId="3"/>
  </si>
  <si>
    <t>47303</t>
  </si>
  <si>
    <t>東村</t>
  </si>
  <si>
    <t>471303</t>
    <phoneticPr fontId="3"/>
  </si>
  <si>
    <t>47306</t>
  </si>
  <si>
    <t>今帰仁村</t>
  </si>
  <si>
    <t>471306</t>
    <phoneticPr fontId="3"/>
  </si>
  <si>
    <t>47308</t>
  </si>
  <si>
    <t>本部町</t>
  </si>
  <si>
    <t>471308</t>
    <phoneticPr fontId="3"/>
  </si>
  <si>
    <t>47311</t>
  </si>
  <si>
    <t>恩納村</t>
  </si>
  <si>
    <t>471311</t>
    <phoneticPr fontId="3"/>
  </si>
  <si>
    <t>47313</t>
  </si>
  <si>
    <t>宜野座村</t>
  </si>
  <si>
    <t>471313</t>
    <phoneticPr fontId="3"/>
  </si>
  <si>
    <t>47314</t>
  </si>
  <si>
    <t>金武町</t>
  </si>
  <si>
    <t>471314</t>
    <phoneticPr fontId="3"/>
  </si>
  <si>
    <t>47315</t>
  </si>
  <si>
    <t>伊江村</t>
  </si>
  <si>
    <t>471315</t>
    <phoneticPr fontId="3"/>
  </si>
  <si>
    <t>47324</t>
  </si>
  <si>
    <t>読谷村</t>
  </si>
  <si>
    <t>471324</t>
    <phoneticPr fontId="3"/>
  </si>
  <si>
    <t>47325</t>
  </si>
  <si>
    <t>嘉手納町</t>
  </si>
  <si>
    <t>471325</t>
    <phoneticPr fontId="3"/>
  </si>
  <si>
    <t>47326</t>
  </si>
  <si>
    <t>北谷町</t>
  </si>
  <si>
    <t>471326</t>
    <phoneticPr fontId="3"/>
  </si>
  <si>
    <t>47327</t>
  </si>
  <si>
    <t>北中城村</t>
  </si>
  <si>
    <t>471327</t>
    <phoneticPr fontId="3"/>
  </si>
  <si>
    <t>47328</t>
  </si>
  <si>
    <t>中城村</t>
  </si>
  <si>
    <t>471328</t>
    <phoneticPr fontId="3"/>
  </si>
  <si>
    <t>47329</t>
  </si>
  <si>
    <t>西原町</t>
  </si>
  <si>
    <t>471329</t>
    <phoneticPr fontId="3"/>
  </si>
  <si>
    <t>47348</t>
  </si>
  <si>
    <t>与那原町</t>
  </si>
  <si>
    <t>471348</t>
    <phoneticPr fontId="3"/>
  </si>
  <si>
    <t>47350</t>
  </si>
  <si>
    <t>南風原町</t>
  </si>
  <si>
    <t>471350</t>
    <phoneticPr fontId="3"/>
  </si>
  <si>
    <t>47353</t>
  </si>
  <si>
    <t>渡嘉敷村</t>
  </si>
  <si>
    <t>471353</t>
    <phoneticPr fontId="3"/>
  </si>
  <si>
    <t>47354</t>
  </si>
  <si>
    <t>座間味村</t>
  </si>
  <si>
    <t>471354</t>
    <phoneticPr fontId="3"/>
  </si>
  <si>
    <t>47355</t>
  </si>
  <si>
    <t>粟国村</t>
  </si>
  <si>
    <t>471355</t>
    <phoneticPr fontId="3"/>
  </si>
  <si>
    <t>47356</t>
  </si>
  <si>
    <t>渡名喜村</t>
  </si>
  <si>
    <t>471356</t>
    <phoneticPr fontId="3"/>
  </si>
  <si>
    <t>47357</t>
  </si>
  <si>
    <t>南大東村</t>
  </si>
  <si>
    <t>471357</t>
    <phoneticPr fontId="3"/>
  </si>
  <si>
    <t>47358</t>
  </si>
  <si>
    <t>北大東村</t>
  </si>
  <si>
    <t>471358</t>
    <phoneticPr fontId="3"/>
  </si>
  <si>
    <t>47359</t>
  </si>
  <si>
    <t>伊平屋村</t>
  </si>
  <si>
    <t>471359</t>
    <phoneticPr fontId="3"/>
  </si>
  <si>
    <t>47360</t>
  </si>
  <si>
    <t>伊是名村</t>
  </si>
  <si>
    <t>471360</t>
    <phoneticPr fontId="3"/>
  </si>
  <si>
    <t>47361</t>
  </si>
  <si>
    <t>久米島町</t>
  </si>
  <si>
    <t>471361</t>
    <phoneticPr fontId="3"/>
  </si>
  <si>
    <t>47362</t>
  </si>
  <si>
    <t>八重瀬町</t>
  </si>
  <si>
    <t>471362</t>
    <phoneticPr fontId="3"/>
  </si>
  <si>
    <t>47375</t>
  </si>
  <si>
    <t>多良間村</t>
  </si>
  <si>
    <t>471375</t>
    <phoneticPr fontId="3"/>
  </si>
  <si>
    <t>47381</t>
  </si>
  <si>
    <t>竹富町</t>
  </si>
  <si>
    <t>471381</t>
    <phoneticPr fontId="3"/>
  </si>
  <si>
    <t>47382</t>
  </si>
  <si>
    <t>与那国町</t>
  </si>
  <si>
    <t>471382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</si>
</sst>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7</v>
      </c>
      <c r="B7" s="116" t="s">
        <v>251</v>
      </c>
      <c r="C7" s="109" t="s">
        <v>200</v>
      </c>
      <c r="D7" s="110">
        <f>+SUM(E7,+I7)</f>
        <v>1464056</v>
      </c>
      <c r="E7" s="110">
        <f>+SUM(G7,+H7)</f>
        <v>76479</v>
      </c>
      <c r="F7" s="111">
        <f>IF(D7&gt;0,E7/D7*100,"-")</f>
        <v>5.2237755932833165</v>
      </c>
      <c r="G7" s="108">
        <f>SUM(G$8:G$1000)</f>
        <v>76389</v>
      </c>
      <c r="H7" s="108">
        <f>SUM(H$8:H$1000)</f>
        <v>90</v>
      </c>
      <c r="I7" s="110">
        <f>+SUM(K7,+M7,+O7)</f>
        <v>1387577</v>
      </c>
      <c r="J7" s="111">
        <f>IF(D7&gt;0,I7/D7*100,"-")</f>
        <v>94.776224406716679</v>
      </c>
      <c r="K7" s="108">
        <f>SUM(K$8:K$1000)</f>
        <v>917392</v>
      </c>
      <c r="L7" s="111">
        <f>IF(D7&gt;0,K7/D7*100,"-")</f>
        <v>62.660991109629684</v>
      </c>
      <c r="M7" s="108">
        <f>SUM(M$8:M$1000)</f>
        <v>0</v>
      </c>
      <c r="N7" s="111">
        <f>IF(D7&gt;0,M7/D7*100,"-")</f>
        <v>0</v>
      </c>
      <c r="O7" s="108">
        <f>SUM(O$8:O$1000)</f>
        <v>470185</v>
      </c>
      <c r="P7" s="108">
        <f>SUM(P$8:P$1000)</f>
        <v>193771</v>
      </c>
      <c r="Q7" s="111">
        <f>IF(D7&gt;0,O7/D7*100,"-")</f>
        <v>32.115233297086995</v>
      </c>
      <c r="R7" s="108">
        <f>SUM(R$8:R$1000)</f>
        <v>13380</v>
      </c>
      <c r="S7" s="112">
        <f t="shared" ref="S7:Z7" si="0">COUNTIF(S$8:S$1000,"○")</f>
        <v>24</v>
      </c>
      <c r="T7" s="112">
        <f t="shared" si="0"/>
        <v>1</v>
      </c>
      <c r="U7" s="112">
        <f t="shared" si="0"/>
        <v>1</v>
      </c>
      <c r="V7" s="112">
        <f t="shared" si="0"/>
        <v>15</v>
      </c>
      <c r="W7" s="112">
        <f t="shared" si="0"/>
        <v>22</v>
      </c>
      <c r="X7" s="112">
        <f t="shared" si="0"/>
        <v>2</v>
      </c>
      <c r="Y7" s="112">
        <f t="shared" si="0"/>
        <v>1</v>
      </c>
      <c r="Z7" s="112">
        <f t="shared" si="0"/>
        <v>16</v>
      </c>
      <c r="AA7" s="188"/>
      <c r="AB7" s="188"/>
    </row>
    <row r="8" spans="1:28" s="105" customFormat="1" ht="13.5" customHeight="1">
      <c r="A8" s="101" t="s">
        <v>7</v>
      </c>
      <c r="B8" s="102" t="s">
        <v>254</v>
      </c>
      <c r="C8" s="101" t="s">
        <v>255</v>
      </c>
      <c r="D8" s="103">
        <f>+SUM(E8,+I8)</f>
        <v>323993</v>
      </c>
      <c r="E8" s="103">
        <f>+SUM(G8,+H8)</f>
        <v>940</v>
      </c>
      <c r="F8" s="104">
        <f>IF(D8&gt;0,E8/D8*100,"-")</f>
        <v>0.2901297250249234</v>
      </c>
      <c r="G8" s="103">
        <v>940</v>
      </c>
      <c r="H8" s="103">
        <v>0</v>
      </c>
      <c r="I8" s="103">
        <f>+SUM(K8,+M8,+O8)</f>
        <v>323053</v>
      </c>
      <c r="J8" s="104">
        <f>IF(D8&gt;0,I8/D8*100,"-")</f>
        <v>99.709870274975074</v>
      </c>
      <c r="K8" s="103">
        <v>303226</v>
      </c>
      <c r="L8" s="104">
        <f>IF(D8&gt;0,K8/D8*100,"-")</f>
        <v>93.590293617454705</v>
      </c>
      <c r="M8" s="103">
        <v>0</v>
      </c>
      <c r="N8" s="104">
        <f>IF(D8&gt;0,M8/D8*100,"-")</f>
        <v>0</v>
      </c>
      <c r="O8" s="103">
        <v>19827</v>
      </c>
      <c r="P8" s="103">
        <v>1647</v>
      </c>
      <c r="Q8" s="104">
        <f>IF(D8&gt;0,O8/D8*100,"-")</f>
        <v>6.1195766575203789</v>
      </c>
      <c r="R8" s="103">
        <v>3866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7</v>
      </c>
      <c r="B9" s="102" t="s">
        <v>258</v>
      </c>
      <c r="C9" s="101" t="s">
        <v>259</v>
      </c>
      <c r="D9" s="103">
        <f>+SUM(E9,+I9)</f>
        <v>97964</v>
      </c>
      <c r="E9" s="103">
        <f>+SUM(G9,+H9)</f>
        <v>23248</v>
      </c>
      <c r="F9" s="104">
        <f>IF(D9&gt;0,E9/D9*100,"-")</f>
        <v>23.73116655097791</v>
      </c>
      <c r="G9" s="103">
        <v>23248</v>
      </c>
      <c r="H9" s="103">
        <v>0</v>
      </c>
      <c r="I9" s="103">
        <f>+SUM(K9,+M9,+O9)</f>
        <v>74716</v>
      </c>
      <c r="J9" s="104">
        <f>IF(D9&gt;0,I9/D9*100,"-")</f>
        <v>76.268833449022083</v>
      </c>
      <c r="K9" s="103">
        <v>74716</v>
      </c>
      <c r="L9" s="104">
        <f>IF(D9&gt;0,K9/D9*100,"-")</f>
        <v>76.268833449022083</v>
      </c>
      <c r="M9" s="103">
        <v>0</v>
      </c>
      <c r="N9" s="104">
        <f>IF(D9&gt;0,M9/D9*100,"-")</f>
        <v>0</v>
      </c>
      <c r="O9" s="103">
        <v>0</v>
      </c>
      <c r="P9" s="103">
        <v>0</v>
      </c>
      <c r="Q9" s="104">
        <f>IF(D9&gt;0,O9/D9*100,"-")</f>
        <v>0</v>
      </c>
      <c r="R9" s="103">
        <v>1078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7</v>
      </c>
      <c r="B10" s="102" t="s">
        <v>261</v>
      </c>
      <c r="C10" s="101" t="s">
        <v>262</v>
      </c>
      <c r="D10" s="103">
        <f>+SUM(E10,+I10)</f>
        <v>49141</v>
      </c>
      <c r="E10" s="103">
        <f>+SUM(G10,+H10)</f>
        <v>637</v>
      </c>
      <c r="F10" s="104">
        <f>IF(D10&gt;0,E10/D10*100,"-")</f>
        <v>1.2962699171771026</v>
      </c>
      <c r="G10" s="103">
        <v>637</v>
      </c>
      <c r="H10" s="103">
        <v>0</v>
      </c>
      <c r="I10" s="103">
        <f>+SUM(K10,+M10,+O10)</f>
        <v>48504</v>
      </c>
      <c r="J10" s="104">
        <f>IF(D10&gt;0,I10/D10*100,"-")</f>
        <v>98.703730082822887</v>
      </c>
      <c r="K10" s="103">
        <v>15578</v>
      </c>
      <c r="L10" s="104">
        <f>IF(D10&gt;0,K10/D10*100,"-")</f>
        <v>31.700616593068926</v>
      </c>
      <c r="M10" s="103">
        <v>0</v>
      </c>
      <c r="N10" s="104">
        <f>IF(D10&gt;0,M10/D10*100,"-")</f>
        <v>0</v>
      </c>
      <c r="O10" s="103">
        <v>32926</v>
      </c>
      <c r="P10" s="103">
        <v>13561</v>
      </c>
      <c r="Q10" s="104">
        <f>IF(D10&gt;0,O10/D10*100,"-")</f>
        <v>67.003113489753972</v>
      </c>
      <c r="R10" s="103">
        <v>315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7</v>
      </c>
      <c r="B11" s="102" t="s">
        <v>264</v>
      </c>
      <c r="C11" s="101" t="s">
        <v>265</v>
      </c>
      <c r="D11" s="103">
        <f>+SUM(E11,+I11)</f>
        <v>113918</v>
      </c>
      <c r="E11" s="103">
        <f>+SUM(G11,+H11)</f>
        <v>678</v>
      </c>
      <c r="F11" s="104">
        <f>IF(D11&gt;0,E11/D11*100,"-")</f>
        <v>0.59516494320476132</v>
      </c>
      <c r="G11" s="103">
        <v>678</v>
      </c>
      <c r="H11" s="103">
        <v>0</v>
      </c>
      <c r="I11" s="103">
        <f>+SUM(K11,+M11,+O11)</f>
        <v>113240</v>
      </c>
      <c r="J11" s="104">
        <f>IF(D11&gt;0,I11/D11*100,"-")</f>
        <v>99.404835056795235</v>
      </c>
      <c r="K11" s="103">
        <v>105108</v>
      </c>
      <c r="L11" s="104">
        <f>IF(D11&gt;0,K11/D11*100,"-")</f>
        <v>92.266367035938131</v>
      </c>
      <c r="M11" s="103">
        <v>0</v>
      </c>
      <c r="N11" s="104">
        <f>IF(D11&gt;0,M11/D11*100,"-")</f>
        <v>0</v>
      </c>
      <c r="O11" s="103">
        <v>8132</v>
      </c>
      <c r="P11" s="103">
        <v>1134</v>
      </c>
      <c r="Q11" s="104">
        <f>IF(D11&gt;0,O11/D11*100,"-")</f>
        <v>7.1384680208571085</v>
      </c>
      <c r="R11" s="103">
        <v>832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7</v>
      </c>
      <c r="B12" s="102" t="s">
        <v>267</v>
      </c>
      <c r="C12" s="101" t="s">
        <v>268</v>
      </c>
      <c r="D12" s="103">
        <f>+SUM(E12,+I12)</f>
        <v>62457</v>
      </c>
      <c r="E12" s="103">
        <f>+SUM(G12,+H12)</f>
        <v>12790</v>
      </c>
      <c r="F12" s="104">
        <f>IF(D12&gt;0,E12/D12*100,"-")</f>
        <v>20.478088925180522</v>
      </c>
      <c r="G12" s="103">
        <v>12790</v>
      </c>
      <c r="H12" s="103">
        <v>0</v>
      </c>
      <c r="I12" s="103">
        <f>+SUM(K12,+M12,+O12)</f>
        <v>49667</v>
      </c>
      <c r="J12" s="104">
        <f>IF(D12&gt;0,I12/D12*100,"-")</f>
        <v>79.521911074819471</v>
      </c>
      <c r="K12" s="103">
        <v>38141</v>
      </c>
      <c r="L12" s="104">
        <f>IF(D12&gt;0,K12/D12*100,"-")</f>
        <v>61.067614518788929</v>
      </c>
      <c r="M12" s="103">
        <v>0</v>
      </c>
      <c r="N12" s="104">
        <f>IF(D12&gt;0,M12/D12*100,"-")</f>
        <v>0</v>
      </c>
      <c r="O12" s="103">
        <v>11526</v>
      </c>
      <c r="P12" s="103">
        <v>3896</v>
      </c>
      <c r="Q12" s="104">
        <f>IF(D12&gt;0,O12/D12*100,"-")</f>
        <v>18.454296556030549</v>
      </c>
      <c r="R12" s="103">
        <v>367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7</v>
      </c>
      <c r="B13" s="102" t="s">
        <v>270</v>
      </c>
      <c r="C13" s="101" t="s">
        <v>271</v>
      </c>
      <c r="D13" s="103">
        <f>+SUM(E13,+I13)</f>
        <v>60673</v>
      </c>
      <c r="E13" s="103">
        <f>+SUM(G13,+H13)</f>
        <v>534</v>
      </c>
      <c r="F13" s="104">
        <f>IF(D13&gt;0,E13/D13*100,"-")</f>
        <v>0.88012789873584629</v>
      </c>
      <c r="G13" s="103">
        <v>534</v>
      </c>
      <c r="H13" s="103">
        <v>0</v>
      </c>
      <c r="I13" s="103">
        <f>+SUM(K13,+M13,+O13)</f>
        <v>60139</v>
      </c>
      <c r="J13" s="104">
        <f>IF(D13&gt;0,I13/D13*100,"-")</f>
        <v>99.11987210126415</v>
      </c>
      <c r="K13" s="103">
        <v>34122</v>
      </c>
      <c r="L13" s="104">
        <f>IF(D13&gt;0,K13/D13*100,"-")</f>
        <v>56.239183821469183</v>
      </c>
      <c r="M13" s="103">
        <v>0</v>
      </c>
      <c r="N13" s="104">
        <f>IF(D13&gt;0,M13/D13*100,"-")</f>
        <v>0</v>
      </c>
      <c r="O13" s="103">
        <v>26017</v>
      </c>
      <c r="P13" s="103">
        <v>18443</v>
      </c>
      <c r="Q13" s="104">
        <f>IF(D13&gt;0,O13/D13*100,"-")</f>
        <v>42.880688279794967</v>
      </c>
      <c r="R13" s="103">
        <v>393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7</v>
      </c>
      <c r="B14" s="102" t="s">
        <v>273</v>
      </c>
      <c r="C14" s="101" t="s">
        <v>274</v>
      </c>
      <c r="D14" s="103">
        <f>+SUM(E14,+I14)</f>
        <v>141090</v>
      </c>
      <c r="E14" s="103">
        <f>+SUM(G14,+H14)</f>
        <v>0</v>
      </c>
      <c r="F14" s="104">
        <f>IF(D14&gt;0,E14/D14*100,"-")</f>
        <v>0</v>
      </c>
      <c r="G14" s="103">
        <v>0</v>
      </c>
      <c r="H14" s="103">
        <v>0</v>
      </c>
      <c r="I14" s="103">
        <f>+SUM(K14,+M14,+O14)</f>
        <v>141090</v>
      </c>
      <c r="J14" s="104">
        <f>IF(D14&gt;0,I14/D14*100,"-")</f>
        <v>100</v>
      </c>
      <c r="K14" s="103">
        <v>119542</v>
      </c>
      <c r="L14" s="104">
        <f>IF(D14&gt;0,K14/D14*100,"-")</f>
        <v>84.727478914168259</v>
      </c>
      <c r="M14" s="103">
        <v>0</v>
      </c>
      <c r="N14" s="104">
        <f>IF(D14&gt;0,M14/D14*100,"-")</f>
        <v>0</v>
      </c>
      <c r="O14" s="103">
        <v>21548</v>
      </c>
      <c r="P14" s="103">
        <v>2184</v>
      </c>
      <c r="Q14" s="104">
        <f>IF(D14&gt;0,O14/D14*100,"-")</f>
        <v>15.272521085831739</v>
      </c>
      <c r="R14" s="103">
        <v>1356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7</v>
      </c>
      <c r="B15" s="102" t="s">
        <v>276</v>
      </c>
      <c r="C15" s="101" t="s">
        <v>277</v>
      </c>
      <c r="D15" s="103">
        <f>+SUM(E15,+I15)</f>
        <v>62779</v>
      </c>
      <c r="E15" s="103">
        <f>+SUM(G15,+H15)</f>
        <v>1346</v>
      </c>
      <c r="F15" s="104">
        <f>IF(D15&gt;0,E15/D15*100,"-")</f>
        <v>2.1440290543015976</v>
      </c>
      <c r="G15" s="103">
        <v>1346</v>
      </c>
      <c r="H15" s="103">
        <v>0</v>
      </c>
      <c r="I15" s="103">
        <f>+SUM(K15,+M15,+O15)</f>
        <v>61433</v>
      </c>
      <c r="J15" s="104">
        <f>IF(D15&gt;0,I15/D15*100,"-")</f>
        <v>97.855970945698402</v>
      </c>
      <c r="K15" s="103">
        <v>39350</v>
      </c>
      <c r="L15" s="104">
        <f>IF(D15&gt;0,K15/D15*100,"-")</f>
        <v>62.680195606811196</v>
      </c>
      <c r="M15" s="103">
        <v>0</v>
      </c>
      <c r="N15" s="104">
        <f>IF(D15&gt;0,M15/D15*100,"-")</f>
        <v>0</v>
      </c>
      <c r="O15" s="103">
        <v>22083</v>
      </c>
      <c r="P15" s="103">
        <v>4094</v>
      </c>
      <c r="Q15" s="104">
        <f>IF(D15&gt;0,O15/D15*100,"-")</f>
        <v>35.175775338887206</v>
      </c>
      <c r="R15" s="103">
        <v>252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7</v>
      </c>
      <c r="B16" s="102" t="s">
        <v>279</v>
      </c>
      <c r="C16" s="101" t="s">
        <v>280</v>
      </c>
      <c r="D16" s="103">
        <f>+SUM(E16,+I16)</f>
        <v>122381</v>
      </c>
      <c r="E16" s="103">
        <f>+SUM(G16,+H16)</f>
        <v>3779</v>
      </c>
      <c r="F16" s="104">
        <f>IF(D16&gt;0,E16/D16*100,"-")</f>
        <v>3.0878976311682371</v>
      </c>
      <c r="G16" s="103">
        <v>3779</v>
      </c>
      <c r="H16" s="103">
        <v>0</v>
      </c>
      <c r="I16" s="103">
        <f>+SUM(K16,+M16,+O16)</f>
        <v>118602</v>
      </c>
      <c r="J16" s="104">
        <f>IF(D16&gt;0,I16/D16*100,"-")</f>
        <v>96.912102368831768</v>
      </c>
      <c r="K16" s="103">
        <v>62118</v>
      </c>
      <c r="L16" s="104">
        <f>IF(D16&gt;0,K16/D16*100,"-")</f>
        <v>50.757879082537329</v>
      </c>
      <c r="M16" s="103">
        <v>0</v>
      </c>
      <c r="N16" s="104">
        <f>IF(D16&gt;0,M16/D16*100,"-")</f>
        <v>0</v>
      </c>
      <c r="O16" s="103">
        <v>56484</v>
      </c>
      <c r="P16" s="103">
        <v>15664</v>
      </c>
      <c r="Q16" s="104">
        <f>IF(D16&gt;0,O16/D16*100,"-")</f>
        <v>46.154223286294446</v>
      </c>
      <c r="R16" s="103">
        <v>857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7</v>
      </c>
      <c r="B17" s="102" t="s">
        <v>282</v>
      </c>
      <c r="C17" s="101" t="s">
        <v>283</v>
      </c>
      <c r="D17" s="103">
        <f>+SUM(E17,+I17)</f>
        <v>54260</v>
      </c>
      <c r="E17" s="103">
        <f>+SUM(G17,+H17)</f>
        <v>21459</v>
      </c>
      <c r="F17" s="104">
        <f>IF(D17&gt;0,E17/D17*100,"-")</f>
        <v>39.548470328050129</v>
      </c>
      <c r="G17" s="103">
        <v>21429</v>
      </c>
      <c r="H17" s="103">
        <v>30</v>
      </c>
      <c r="I17" s="103">
        <f>+SUM(K17,+M17,+O17)</f>
        <v>32801</v>
      </c>
      <c r="J17" s="104">
        <f>IF(D17&gt;0,I17/D17*100,"-")</f>
        <v>60.451529671949864</v>
      </c>
      <c r="K17" s="103">
        <v>8666</v>
      </c>
      <c r="L17" s="104">
        <f>IF(D17&gt;0,K17/D17*100,"-")</f>
        <v>15.971249539255435</v>
      </c>
      <c r="M17" s="103">
        <v>0</v>
      </c>
      <c r="N17" s="104">
        <f>IF(D17&gt;0,M17/D17*100,"-")</f>
        <v>0</v>
      </c>
      <c r="O17" s="103">
        <v>24135</v>
      </c>
      <c r="P17" s="103">
        <v>8666</v>
      </c>
      <c r="Q17" s="104">
        <f>IF(D17&gt;0,O17/D17*100,"-")</f>
        <v>44.480280132694432</v>
      </c>
      <c r="R17" s="103">
        <v>258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7</v>
      </c>
      <c r="B18" s="102" t="s">
        <v>285</v>
      </c>
      <c r="C18" s="101" t="s">
        <v>286</v>
      </c>
      <c r="D18" s="103">
        <f>+SUM(E18,+I18)</f>
        <v>43151</v>
      </c>
      <c r="E18" s="103">
        <f>+SUM(G18,+H18)</f>
        <v>268</v>
      </c>
      <c r="F18" s="104">
        <f>IF(D18&gt;0,E18/D18*100,"-")</f>
        <v>0.62107483024727117</v>
      </c>
      <c r="G18" s="103">
        <v>268</v>
      </c>
      <c r="H18" s="103">
        <v>0</v>
      </c>
      <c r="I18" s="103">
        <f>+SUM(K18,+M18,+O18)</f>
        <v>42883</v>
      </c>
      <c r="J18" s="104">
        <f>IF(D18&gt;0,I18/D18*100,"-")</f>
        <v>99.378925169752733</v>
      </c>
      <c r="K18" s="103">
        <v>5982</v>
      </c>
      <c r="L18" s="104">
        <f>IF(D18&gt;0,K18/D18*100,"-")</f>
        <v>13.862946397534239</v>
      </c>
      <c r="M18" s="103">
        <v>0</v>
      </c>
      <c r="N18" s="104">
        <f>IF(D18&gt;0,M18/D18*100,"-")</f>
        <v>0</v>
      </c>
      <c r="O18" s="103">
        <v>36901</v>
      </c>
      <c r="P18" s="103">
        <v>7998</v>
      </c>
      <c r="Q18" s="104">
        <f>IF(D18&gt;0,O18/D18*100,"-")</f>
        <v>85.515978772218489</v>
      </c>
      <c r="R18" s="103">
        <v>166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7</v>
      </c>
      <c r="B19" s="102" t="s">
        <v>288</v>
      </c>
      <c r="C19" s="101" t="s">
        <v>289</v>
      </c>
      <c r="D19" s="103">
        <f>+SUM(E19,+I19)</f>
        <v>4950</v>
      </c>
      <c r="E19" s="103">
        <f>+SUM(G19,+H19)</f>
        <v>200</v>
      </c>
      <c r="F19" s="104">
        <f>IF(D19&gt;0,E19/D19*100,"-")</f>
        <v>4.0404040404040407</v>
      </c>
      <c r="G19" s="103">
        <v>200</v>
      </c>
      <c r="H19" s="103">
        <v>0</v>
      </c>
      <c r="I19" s="103">
        <f>+SUM(K19,+M19,+O19)</f>
        <v>4750</v>
      </c>
      <c r="J19" s="104">
        <f>IF(D19&gt;0,I19/D19*100,"-")</f>
        <v>95.959595959595958</v>
      </c>
      <c r="K19" s="103">
        <v>0</v>
      </c>
      <c r="L19" s="104">
        <f>IF(D19&gt;0,K19/D19*100,"-")</f>
        <v>0</v>
      </c>
      <c r="M19" s="103">
        <v>0</v>
      </c>
      <c r="N19" s="104">
        <f>IF(D19&gt;0,M19/D19*100,"-")</f>
        <v>0</v>
      </c>
      <c r="O19" s="103">
        <v>4750</v>
      </c>
      <c r="P19" s="103">
        <v>0</v>
      </c>
      <c r="Q19" s="104">
        <f>IF(D19&gt;0,O19/D19*100,"-")</f>
        <v>95.959595959595958</v>
      </c>
      <c r="R19" s="103">
        <v>36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7</v>
      </c>
      <c r="B20" s="102" t="s">
        <v>291</v>
      </c>
      <c r="C20" s="101" t="s">
        <v>292</v>
      </c>
      <c r="D20" s="103">
        <f>+SUM(E20,+I20)</f>
        <v>3158</v>
      </c>
      <c r="E20" s="103">
        <f>+SUM(G20,+H20)</f>
        <v>54</v>
      </c>
      <c r="F20" s="104">
        <f>IF(D20&gt;0,E20/D20*100,"-")</f>
        <v>1.7099430018999366</v>
      </c>
      <c r="G20" s="103">
        <v>54</v>
      </c>
      <c r="H20" s="103">
        <v>0</v>
      </c>
      <c r="I20" s="103">
        <f>+SUM(K20,+M20,+O20)</f>
        <v>3104</v>
      </c>
      <c r="J20" s="104">
        <f>IF(D20&gt;0,I20/D20*100,"-")</f>
        <v>98.290056998100056</v>
      </c>
      <c r="K20" s="103">
        <v>142</v>
      </c>
      <c r="L20" s="104">
        <f>IF(D20&gt;0,K20/D20*100,"-")</f>
        <v>4.4965167827739077</v>
      </c>
      <c r="M20" s="103">
        <v>0</v>
      </c>
      <c r="N20" s="104">
        <f>IF(D20&gt;0,M20/D20*100,"-")</f>
        <v>0</v>
      </c>
      <c r="O20" s="103">
        <v>2962</v>
      </c>
      <c r="P20" s="103">
        <v>953</v>
      </c>
      <c r="Q20" s="104">
        <f>IF(D20&gt;0,O20/D20*100,"-")</f>
        <v>93.793540215326161</v>
      </c>
      <c r="R20" s="103">
        <v>16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7</v>
      </c>
      <c r="B21" s="102" t="s">
        <v>294</v>
      </c>
      <c r="C21" s="101" t="s">
        <v>295</v>
      </c>
      <c r="D21" s="103">
        <f>+SUM(E21,+I21)</f>
        <v>1709</v>
      </c>
      <c r="E21" s="103">
        <f>+SUM(G21,+H21)</f>
        <v>0</v>
      </c>
      <c r="F21" s="104">
        <f>IF(D21&gt;0,E21/D21*100,"-")</f>
        <v>0</v>
      </c>
      <c r="G21" s="103">
        <v>0</v>
      </c>
      <c r="H21" s="103">
        <v>0</v>
      </c>
      <c r="I21" s="103">
        <f>+SUM(K21,+M21,+O21)</f>
        <v>1709</v>
      </c>
      <c r="J21" s="104">
        <f>IF(D21&gt;0,I21/D21*100,"-")</f>
        <v>100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1709</v>
      </c>
      <c r="P21" s="103">
        <v>267</v>
      </c>
      <c r="Q21" s="104">
        <f>IF(D21&gt;0,O21/D21*100,"-")</f>
        <v>100</v>
      </c>
      <c r="R21" s="103">
        <v>6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7</v>
      </c>
      <c r="B22" s="102" t="s">
        <v>297</v>
      </c>
      <c r="C22" s="101" t="s">
        <v>298</v>
      </c>
      <c r="D22" s="103">
        <f>+SUM(E22,+I22)</f>
        <v>9615</v>
      </c>
      <c r="E22" s="103">
        <f>+SUM(G22,+H22)</f>
        <v>1288</v>
      </c>
      <c r="F22" s="104">
        <f>IF(D22&gt;0,E22/D22*100,"-")</f>
        <v>13.395735829433178</v>
      </c>
      <c r="G22" s="103">
        <v>1288</v>
      </c>
      <c r="H22" s="103">
        <v>0</v>
      </c>
      <c r="I22" s="103">
        <f>+SUM(K22,+M22,+O22)</f>
        <v>8327</v>
      </c>
      <c r="J22" s="104">
        <f>IF(D22&gt;0,I22/D22*100,"-")</f>
        <v>86.604264170566822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8327</v>
      </c>
      <c r="P22" s="103">
        <v>2636</v>
      </c>
      <c r="Q22" s="104">
        <f>IF(D22&gt;0,O22/D22*100,"-")</f>
        <v>86.604264170566822</v>
      </c>
      <c r="R22" s="103">
        <v>33</v>
      </c>
      <c r="S22" s="101"/>
      <c r="T22" s="101"/>
      <c r="U22" s="101"/>
      <c r="V22" s="101" t="s">
        <v>256</v>
      </c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7</v>
      </c>
      <c r="B23" s="102" t="s">
        <v>300</v>
      </c>
      <c r="C23" s="101" t="s">
        <v>301</v>
      </c>
      <c r="D23" s="103">
        <f>+SUM(E23,+I23)</f>
        <v>13503</v>
      </c>
      <c r="E23" s="103">
        <f>+SUM(G23,+H23)</f>
        <v>0</v>
      </c>
      <c r="F23" s="104">
        <f>IF(D23&gt;0,E23/D23*100,"-")</f>
        <v>0</v>
      </c>
      <c r="G23" s="103">
        <v>0</v>
      </c>
      <c r="H23" s="103">
        <v>0</v>
      </c>
      <c r="I23" s="103">
        <f>+SUM(K23,+M23,+O23)</f>
        <v>13503</v>
      </c>
      <c r="J23" s="104">
        <f>IF(D23&gt;0,I23/D23*100,"-")</f>
        <v>100</v>
      </c>
      <c r="K23" s="103">
        <v>8558</v>
      </c>
      <c r="L23" s="104">
        <f>IF(D23&gt;0,K23/D23*100,"-")</f>
        <v>63.37850847959713</v>
      </c>
      <c r="M23" s="103">
        <v>0</v>
      </c>
      <c r="N23" s="104">
        <f>IF(D23&gt;0,M23/D23*100,"-")</f>
        <v>0</v>
      </c>
      <c r="O23" s="103">
        <v>4945</v>
      </c>
      <c r="P23" s="103">
        <v>760</v>
      </c>
      <c r="Q23" s="104">
        <f>IF(D23&gt;0,O23/D23*100,"-")</f>
        <v>36.62149152040287</v>
      </c>
      <c r="R23" s="103">
        <v>65</v>
      </c>
      <c r="S23" s="101"/>
      <c r="T23" s="101"/>
      <c r="U23" s="101"/>
      <c r="V23" s="101" t="s">
        <v>256</v>
      </c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7</v>
      </c>
      <c r="B24" s="102" t="s">
        <v>303</v>
      </c>
      <c r="C24" s="101" t="s">
        <v>304</v>
      </c>
      <c r="D24" s="103">
        <f>+SUM(E24,+I24)</f>
        <v>11002</v>
      </c>
      <c r="E24" s="103">
        <f>+SUM(G24,+H24)</f>
        <v>550</v>
      </c>
      <c r="F24" s="104">
        <f>IF(D24&gt;0,E24/D24*100,"-")</f>
        <v>4.999091074350118</v>
      </c>
      <c r="G24" s="103">
        <v>550</v>
      </c>
      <c r="H24" s="103">
        <v>0</v>
      </c>
      <c r="I24" s="103">
        <f>+SUM(K24,+M24,+O24)</f>
        <v>10452</v>
      </c>
      <c r="J24" s="104">
        <f>IF(D24&gt;0,I24/D24*100,"-")</f>
        <v>95.000908925649881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10452</v>
      </c>
      <c r="P24" s="103">
        <v>8282</v>
      </c>
      <c r="Q24" s="104">
        <f>IF(D24&gt;0,O24/D24*100,"-")</f>
        <v>95.000908925649881</v>
      </c>
      <c r="R24" s="103">
        <v>608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7</v>
      </c>
      <c r="B25" s="102" t="s">
        <v>306</v>
      </c>
      <c r="C25" s="101" t="s">
        <v>307</v>
      </c>
      <c r="D25" s="103">
        <f>+SUM(E25,+I25)</f>
        <v>5955</v>
      </c>
      <c r="E25" s="103">
        <f>+SUM(G25,+H25)</f>
        <v>0</v>
      </c>
      <c r="F25" s="104">
        <f>IF(D25&gt;0,E25/D25*100,"-")</f>
        <v>0</v>
      </c>
      <c r="G25" s="103">
        <v>0</v>
      </c>
      <c r="H25" s="103">
        <v>0</v>
      </c>
      <c r="I25" s="103">
        <f>+SUM(K25,+M25,+O25)</f>
        <v>5955</v>
      </c>
      <c r="J25" s="104">
        <f>IF(D25&gt;0,I25/D25*100,"-")</f>
        <v>100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5955</v>
      </c>
      <c r="P25" s="103">
        <v>127</v>
      </c>
      <c r="Q25" s="104">
        <f>IF(D25&gt;0,O25/D25*100,"-")</f>
        <v>100</v>
      </c>
      <c r="R25" s="103">
        <v>32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7</v>
      </c>
      <c r="B26" s="102" t="s">
        <v>309</v>
      </c>
      <c r="C26" s="101" t="s">
        <v>310</v>
      </c>
      <c r="D26" s="103">
        <f>+SUM(E26,+I26)</f>
        <v>11476</v>
      </c>
      <c r="E26" s="103">
        <f>+SUM(G26,+H26)</f>
        <v>0</v>
      </c>
      <c r="F26" s="104">
        <f>IF(D26&gt;0,E26/D26*100,"-")</f>
        <v>0</v>
      </c>
      <c r="G26" s="103">
        <v>0</v>
      </c>
      <c r="H26" s="103">
        <v>0</v>
      </c>
      <c r="I26" s="103">
        <f>+SUM(K26,+M26,+O26)</f>
        <v>11476</v>
      </c>
      <c r="J26" s="104">
        <f>IF(D26&gt;0,I26/D26*100,"-")</f>
        <v>100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11476</v>
      </c>
      <c r="P26" s="103">
        <v>11016</v>
      </c>
      <c r="Q26" s="104">
        <f>IF(D26&gt;0,O26/D26*100,"-")</f>
        <v>100</v>
      </c>
      <c r="R26" s="103">
        <v>95</v>
      </c>
      <c r="S26" s="101"/>
      <c r="T26" s="101"/>
      <c r="U26" s="101" t="s">
        <v>256</v>
      </c>
      <c r="V26" s="101"/>
      <c r="W26" s="101"/>
      <c r="X26" s="101"/>
      <c r="Y26" s="101" t="s">
        <v>256</v>
      </c>
      <c r="Z26" s="101"/>
      <c r="AA26" s="189" t="s">
        <v>311</v>
      </c>
      <c r="AB26" s="190"/>
    </row>
    <row r="27" spans="1:28" s="105" customFormat="1" ht="13.5" customHeight="1">
      <c r="A27" s="101" t="s">
        <v>7</v>
      </c>
      <c r="B27" s="102" t="s">
        <v>312</v>
      </c>
      <c r="C27" s="101" t="s">
        <v>313</v>
      </c>
      <c r="D27" s="103">
        <f>+SUM(E27,+I27)</f>
        <v>4640</v>
      </c>
      <c r="E27" s="103">
        <f>+SUM(G27,+H27)</f>
        <v>76</v>
      </c>
      <c r="F27" s="104">
        <f>IF(D27&gt;0,E27/D27*100,"-")</f>
        <v>1.6379310344827587</v>
      </c>
      <c r="G27" s="103">
        <v>66</v>
      </c>
      <c r="H27" s="103">
        <v>10</v>
      </c>
      <c r="I27" s="103">
        <f>+SUM(K27,+M27,+O27)</f>
        <v>4564</v>
      </c>
      <c r="J27" s="104">
        <f>IF(D27&gt;0,I27/D27*100,"-")</f>
        <v>98.362068965517253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4564</v>
      </c>
      <c r="P27" s="103">
        <v>3488</v>
      </c>
      <c r="Q27" s="104">
        <f>IF(D27&gt;0,O27/D27*100,"-")</f>
        <v>98.362068965517253</v>
      </c>
      <c r="R27" s="103">
        <v>16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7</v>
      </c>
      <c r="B28" s="102" t="s">
        <v>315</v>
      </c>
      <c r="C28" s="101" t="s">
        <v>316</v>
      </c>
      <c r="D28" s="103">
        <f>+SUM(E28,+I28)</f>
        <v>41323</v>
      </c>
      <c r="E28" s="103">
        <f>+SUM(G28,+H28)</f>
        <v>80</v>
      </c>
      <c r="F28" s="104">
        <f>IF(D28&gt;0,E28/D28*100,"-")</f>
        <v>0.19359678629334753</v>
      </c>
      <c r="G28" s="103">
        <v>80</v>
      </c>
      <c r="H28" s="103">
        <v>0</v>
      </c>
      <c r="I28" s="103">
        <f>+SUM(K28,+M28,+O28)</f>
        <v>41243</v>
      </c>
      <c r="J28" s="104">
        <f>IF(D28&gt;0,I28/D28*100,"-")</f>
        <v>99.806403213706645</v>
      </c>
      <c r="K28" s="103">
        <v>6260</v>
      </c>
      <c r="L28" s="104">
        <f>IF(D28&gt;0,K28/D28*100,"-")</f>
        <v>15.148948527454445</v>
      </c>
      <c r="M28" s="103">
        <v>0</v>
      </c>
      <c r="N28" s="104">
        <f>IF(D28&gt;0,M28/D28*100,"-")</f>
        <v>0</v>
      </c>
      <c r="O28" s="103">
        <v>34983</v>
      </c>
      <c r="P28" s="103">
        <v>17502</v>
      </c>
      <c r="Q28" s="104">
        <f>IF(D28&gt;0,O28/D28*100,"-")</f>
        <v>84.657454686252208</v>
      </c>
      <c r="R28" s="103">
        <v>523</v>
      </c>
      <c r="S28" s="101"/>
      <c r="T28" s="101"/>
      <c r="U28" s="101"/>
      <c r="V28" s="101" t="s">
        <v>256</v>
      </c>
      <c r="W28" s="101"/>
      <c r="X28" s="101"/>
      <c r="Y28" s="101"/>
      <c r="Z28" s="101" t="s">
        <v>256</v>
      </c>
      <c r="AA28" s="189" t="s">
        <v>317</v>
      </c>
      <c r="AB28" s="190"/>
    </row>
    <row r="29" spans="1:28" s="105" customFormat="1" ht="13.5" customHeight="1">
      <c r="A29" s="101" t="s">
        <v>7</v>
      </c>
      <c r="B29" s="102" t="s">
        <v>318</v>
      </c>
      <c r="C29" s="101" t="s">
        <v>319</v>
      </c>
      <c r="D29" s="103">
        <f>+SUM(E29,+I29)</f>
        <v>13756</v>
      </c>
      <c r="E29" s="103">
        <f>+SUM(G29,+H29)</f>
        <v>1114</v>
      </c>
      <c r="F29" s="104">
        <f>IF(D29&gt;0,E29/D29*100,"-")</f>
        <v>8.0982843849956385</v>
      </c>
      <c r="G29" s="103">
        <v>1114</v>
      </c>
      <c r="H29" s="103">
        <v>0</v>
      </c>
      <c r="I29" s="103">
        <f>+SUM(K29,+M29,+O29)</f>
        <v>12642</v>
      </c>
      <c r="J29" s="104">
        <f>IF(D29&gt;0,I29/D29*100,"-")</f>
        <v>91.901715615004363</v>
      </c>
      <c r="K29" s="103">
        <v>12642</v>
      </c>
      <c r="L29" s="104">
        <f>IF(D29&gt;0,K29/D29*100,"-")</f>
        <v>91.901715615004363</v>
      </c>
      <c r="M29" s="103">
        <v>0</v>
      </c>
      <c r="N29" s="104">
        <f>IF(D29&gt;0,M29/D29*100,"-")</f>
        <v>0</v>
      </c>
      <c r="O29" s="103">
        <v>0</v>
      </c>
      <c r="P29" s="103">
        <v>0</v>
      </c>
      <c r="Q29" s="104">
        <f>IF(D29&gt;0,O29/D29*100,"-")</f>
        <v>0</v>
      </c>
      <c r="R29" s="103">
        <v>88</v>
      </c>
      <c r="S29" s="101"/>
      <c r="T29" s="101"/>
      <c r="U29" s="101"/>
      <c r="V29" s="101" t="s">
        <v>256</v>
      </c>
      <c r="W29" s="101"/>
      <c r="X29" s="101"/>
      <c r="Y29" s="101"/>
      <c r="Z29" s="101" t="s">
        <v>256</v>
      </c>
      <c r="AA29" s="189" t="s">
        <v>320</v>
      </c>
      <c r="AB29" s="190"/>
    </row>
    <row r="30" spans="1:28" s="105" customFormat="1" ht="13.5" customHeight="1">
      <c r="A30" s="101" t="s">
        <v>7</v>
      </c>
      <c r="B30" s="102" t="s">
        <v>321</v>
      </c>
      <c r="C30" s="101" t="s">
        <v>322</v>
      </c>
      <c r="D30" s="103">
        <f>+SUM(E30,+I30)</f>
        <v>29215</v>
      </c>
      <c r="E30" s="103">
        <f>+SUM(G30,+H30)</f>
        <v>286</v>
      </c>
      <c r="F30" s="104">
        <f>IF(D30&gt;0,E30/D30*100,"-")</f>
        <v>0.97894916994694503</v>
      </c>
      <c r="G30" s="103">
        <v>286</v>
      </c>
      <c r="H30" s="103">
        <v>0</v>
      </c>
      <c r="I30" s="103">
        <f>+SUM(K30,+M30,+O30)</f>
        <v>28929</v>
      </c>
      <c r="J30" s="104">
        <f>IF(D30&gt;0,I30/D30*100,"-")</f>
        <v>99.021050830053056</v>
      </c>
      <c r="K30" s="103">
        <v>27795</v>
      </c>
      <c r="L30" s="104">
        <f>IF(D30&gt;0,K30/D30*100,"-")</f>
        <v>95.139483142221465</v>
      </c>
      <c r="M30" s="103">
        <v>0</v>
      </c>
      <c r="N30" s="104">
        <f>IF(D30&gt;0,M30/D30*100,"-")</f>
        <v>0</v>
      </c>
      <c r="O30" s="103">
        <v>1134</v>
      </c>
      <c r="P30" s="103">
        <v>36</v>
      </c>
      <c r="Q30" s="104">
        <f>IF(D30&gt;0,O30/D30*100,"-")</f>
        <v>3.8815676878315934</v>
      </c>
      <c r="R30" s="103">
        <v>685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7</v>
      </c>
      <c r="B31" s="102" t="s">
        <v>324</v>
      </c>
      <c r="C31" s="101" t="s">
        <v>325</v>
      </c>
      <c r="D31" s="103">
        <f>+SUM(E31,+I31)</f>
        <v>16808</v>
      </c>
      <c r="E31" s="103">
        <f>+SUM(G31,+H31)</f>
        <v>0</v>
      </c>
      <c r="F31" s="104">
        <f>IF(D31&gt;0,E31/D31*100,"-")</f>
        <v>0</v>
      </c>
      <c r="G31" s="103">
        <v>0</v>
      </c>
      <c r="H31" s="103">
        <v>0</v>
      </c>
      <c r="I31" s="103">
        <f>+SUM(K31,+M31,+O31)</f>
        <v>16808</v>
      </c>
      <c r="J31" s="104">
        <f>IF(D31&gt;0,I31/D31*100,"-")</f>
        <v>100</v>
      </c>
      <c r="K31" s="103">
        <v>5715</v>
      </c>
      <c r="L31" s="104">
        <f>IF(D31&gt;0,K31/D31*100,"-")</f>
        <v>34.00166587339362</v>
      </c>
      <c r="M31" s="103">
        <v>0</v>
      </c>
      <c r="N31" s="104">
        <f>IF(D31&gt;0,M31/D31*100,"-")</f>
        <v>0</v>
      </c>
      <c r="O31" s="103">
        <v>11093</v>
      </c>
      <c r="P31" s="103">
        <v>1886</v>
      </c>
      <c r="Q31" s="104">
        <f>IF(D31&gt;0,O31/D31*100,"-")</f>
        <v>65.998334126606366</v>
      </c>
      <c r="R31" s="103">
        <v>306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7</v>
      </c>
      <c r="B32" s="102" t="s">
        <v>327</v>
      </c>
      <c r="C32" s="101" t="s">
        <v>328</v>
      </c>
      <c r="D32" s="103">
        <f>+SUM(E32,+I32)</f>
        <v>20154</v>
      </c>
      <c r="E32" s="103">
        <f>+SUM(G32,+H32)</f>
        <v>2686</v>
      </c>
      <c r="F32" s="104">
        <f>IF(D32&gt;0,E32/D32*100,"-")</f>
        <v>13.327379180311599</v>
      </c>
      <c r="G32" s="103">
        <v>2686</v>
      </c>
      <c r="H32" s="103">
        <v>0</v>
      </c>
      <c r="I32" s="103">
        <f>+SUM(K32,+M32,+O32)</f>
        <v>17468</v>
      </c>
      <c r="J32" s="104">
        <f>IF(D32&gt;0,I32/D32*100,"-")</f>
        <v>86.67262081968839</v>
      </c>
      <c r="K32" s="103">
        <v>4418</v>
      </c>
      <c r="L32" s="104">
        <f>IF(D32&gt;0,K32/D32*100,"-")</f>
        <v>21.921206708345739</v>
      </c>
      <c r="M32" s="103">
        <v>0</v>
      </c>
      <c r="N32" s="104">
        <f>IF(D32&gt;0,M32/D32*100,"-")</f>
        <v>0</v>
      </c>
      <c r="O32" s="103">
        <v>13050</v>
      </c>
      <c r="P32" s="103">
        <v>9022</v>
      </c>
      <c r="Q32" s="104">
        <f>IF(D32&gt;0,O32/D32*100,"-")</f>
        <v>64.751414111342669</v>
      </c>
      <c r="R32" s="103">
        <v>174</v>
      </c>
      <c r="S32" s="101"/>
      <c r="T32" s="101"/>
      <c r="U32" s="101"/>
      <c r="V32" s="101" t="s">
        <v>256</v>
      </c>
      <c r="W32" s="101"/>
      <c r="X32" s="101"/>
      <c r="Y32" s="101"/>
      <c r="Z32" s="101" t="s">
        <v>256</v>
      </c>
      <c r="AA32" s="189" t="s">
        <v>329</v>
      </c>
      <c r="AB32" s="190"/>
    </row>
    <row r="33" spans="1:28" s="105" customFormat="1" ht="13.5" customHeight="1">
      <c r="A33" s="101" t="s">
        <v>7</v>
      </c>
      <c r="B33" s="102" t="s">
        <v>330</v>
      </c>
      <c r="C33" s="101" t="s">
        <v>331</v>
      </c>
      <c r="D33" s="103">
        <f>+SUM(E33,+I33)</f>
        <v>35121</v>
      </c>
      <c r="E33" s="103">
        <f>+SUM(G33,+H33)</f>
        <v>518</v>
      </c>
      <c r="F33" s="104">
        <f>IF(D33&gt;0,E33/D33*100,"-")</f>
        <v>1.4749010563480538</v>
      </c>
      <c r="G33" s="103">
        <v>518</v>
      </c>
      <c r="H33" s="103">
        <v>0</v>
      </c>
      <c r="I33" s="103">
        <f>+SUM(K33,+M33,+O33)</f>
        <v>34603</v>
      </c>
      <c r="J33" s="104">
        <f>IF(D33&gt;0,I33/D33*100,"-")</f>
        <v>98.52509894365194</v>
      </c>
      <c r="K33" s="103">
        <v>7647</v>
      </c>
      <c r="L33" s="104">
        <f>IF(D33&gt;0,K33/D33*100,"-")</f>
        <v>21.773298026821561</v>
      </c>
      <c r="M33" s="103">
        <v>0</v>
      </c>
      <c r="N33" s="104">
        <f>IF(D33&gt;0,M33/D33*100,"-")</f>
        <v>0</v>
      </c>
      <c r="O33" s="103">
        <v>26956</v>
      </c>
      <c r="P33" s="103">
        <v>17140</v>
      </c>
      <c r="Q33" s="104">
        <f>IF(D33&gt;0,O33/D33*100,"-")</f>
        <v>76.751800916830376</v>
      </c>
      <c r="R33" s="103">
        <v>397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7</v>
      </c>
      <c r="B34" s="102" t="s">
        <v>333</v>
      </c>
      <c r="C34" s="101" t="s">
        <v>334</v>
      </c>
      <c r="D34" s="103">
        <f>+SUM(E34,+I34)</f>
        <v>19160</v>
      </c>
      <c r="E34" s="103">
        <f>+SUM(G34,+H34)</f>
        <v>188</v>
      </c>
      <c r="F34" s="104">
        <f>IF(D34&gt;0,E34/D34*100,"-")</f>
        <v>0.98121085594989554</v>
      </c>
      <c r="G34" s="103">
        <v>188</v>
      </c>
      <c r="H34" s="103">
        <v>0</v>
      </c>
      <c r="I34" s="103">
        <f>+SUM(K34,+M34,+O34)</f>
        <v>18972</v>
      </c>
      <c r="J34" s="104">
        <f>IF(D34&gt;0,I34/D34*100,"-")</f>
        <v>99.018789144050103</v>
      </c>
      <c r="K34" s="103">
        <v>11023</v>
      </c>
      <c r="L34" s="104">
        <f>IF(D34&gt;0,K34/D34*100,"-")</f>
        <v>57.531315240083501</v>
      </c>
      <c r="M34" s="103">
        <v>0</v>
      </c>
      <c r="N34" s="104">
        <f>IF(D34&gt;0,M34/D34*100,"-")</f>
        <v>0</v>
      </c>
      <c r="O34" s="103">
        <v>7949</v>
      </c>
      <c r="P34" s="103">
        <v>1807</v>
      </c>
      <c r="Q34" s="104">
        <f>IF(D34&gt;0,O34/D34*100,"-")</f>
        <v>41.487473903966595</v>
      </c>
      <c r="R34" s="103">
        <v>104</v>
      </c>
      <c r="S34" s="101"/>
      <c r="T34" s="101"/>
      <c r="U34" s="101"/>
      <c r="V34" s="101" t="s">
        <v>256</v>
      </c>
      <c r="W34" s="101"/>
      <c r="X34" s="101"/>
      <c r="Y34" s="101"/>
      <c r="Z34" s="101" t="s">
        <v>256</v>
      </c>
      <c r="AA34" s="189" t="s">
        <v>335</v>
      </c>
      <c r="AB34" s="190"/>
    </row>
    <row r="35" spans="1:28" s="105" customFormat="1" ht="13.5" customHeight="1">
      <c r="A35" s="101" t="s">
        <v>7</v>
      </c>
      <c r="B35" s="102" t="s">
        <v>336</v>
      </c>
      <c r="C35" s="101" t="s">
        <v>337</v>
      </c>
      <c r="D35" s="103">
        <f>+SUM(E35,+I35)</f>
        <v>37679</v>
      </c>
      <c r="E35" s="103">
        <f>+SUM(G35,+H35)</f>
        <v>104</v>
      </c>
      <c r="F35" s="104">
        <f>IF(D35&gt;0,E35/D35*100,"-")</f>
        <v>0.27601581782956019</v>
      </c>
      <c r="G35" s="103">
        <v>104</v>
      </c>
      <c r="H35" s="103">
        <v>0</v>
      </c>
      <c r="I35" s="103">
        <f>+SUM(K35,+M35,+O35)</f>
        <v>37575</v>
      </c>
      <c r="J35" s="104">
        <f>IF(D35&gt;0,I35/D35*100,"-")</f>
        <v>99.72398418217044</v>
      </c>
      <c r="K35" s="103">
        <v>20416</v>
      </c>
      <c r="L35" s="104">
        <f>IF(D35&gt;0,K35/D35*100,"-")</f>
        <v>54.184028238541359</v>
      </c>
      <c r="M35" s="103">
        <v>0</v>
      </c>
      <c r="N35" s="104">
        <f>IF(D35&gt;0,M35/D35*100,"-")</f>
        <v>0</v>
      </c>
      <c r="O35" s="103">
        <v>17159</v>
      </c>
      <c r="P35" s="103">
        <v>6225</v>
      </c>
      <c r="Q35" s="104">
        <f>IF(D35&gt;0,O35/D35*100,"-")</f>
        <v>45.539955943629082</v>
      </c>
      <c r="R35" s="103">
        <v>99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>
      <c r="A36" s="101" t="s">
        <v>7</v>
      </c>
      <c r="B36" s="102" t="s">
        <v>339</v>
      </c>
      <c r="C36" s="101" t="s">
        <v>340</v>
      </c>
      <c r="D36" s="103">
        <f>+SUM(E36,+I36)</f>
        <v>707</v>
      </c>
      <c r="E36" s="103">
        <f>+SUM(G36,+H36)</f>
        <v>14</v>
      </c>
      <c r="F36" s="104">
        <f>IF(D36&gt;0,E36/D36*100,"-")</f>
        <v>1.9801980198019802</v>
      </c>
      <c r="G36" s="103">
        <v>14</v>
      </c>
      <c r="H36" s="103">
        <v>0</v>
      </c>
      <c r="I36" s="103">
        <f>+SUM(K36,+M36,+O36)</f>
        <v>693</v>
      </c>
      <c r="J36" s="104">
        <f>IF(D36&gt;0,I36/D36*100,"-")</f>
        <v>98.019801980198025</v>
      </c>
      <c r="K36" s="103">
        <v>233</v>
      </c>
      <c r="L36" s="104">
        <f>IF(D36&gt;0,K36/D36*100,"-")</f>
        <v>32.956152758132959</v>
      </c>
      <c r="M36" s="103">
        <v>0</v>
      </c>
      <c r="N36" s="104">
        <f>IF(D36&gt;0,M36/D36*100,"-")</f>
        <v>0</v>
      </c>
      <c r="O36" s="103">
        <v>460</v>
      </c>
      <c r="P36" s="103">
        <v>193</v>
      </c>
      <c r="Q36" s="104">
        <f>IF(D36&gt;0,O36/D36*100,"-")</f>
        <v>65.063649222065067</v>
      </c>
      <c r="R36" s="103">
        <v>17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>
      <c r="A37" s="101" t="s">
        <v>7</v>
      </c>
      <c r="B37" s="102" t="s">
        <v>342</v>
      </c>
      <c r="C37" s="101" t="s">
        <v>343</v>
      </c>
      <c r="D37" s="103">
        <f>+SUM(E37,+I37)</f>
        <v>935</v>
      </c>
      <c r="E37" s="103">
        <f>+SUM(G37,+H37)</f>
        <v>73</v>
      </c>
      <c r="F37" s="104">
        <f>IF(D37&gt;0,E37/D37*100,"-")</f>
        <v>7.8074866310160429</v>
      </c>
      <c r="G37" s="103">
        <v>73</v>
      </c>
      <c r="H37" s="103">
        <v>0</v>
      </c>
      <c r="I37" s="103">
        <f>+SUM(K37,+M37,+O37)</f>
        <v>862</v>
      </c>
      <c r="J37" s="104">
        <f>IF(D37&gt;0,I37/D37*100,"-")</f>
        <v>92.192513368983953</v>
      </c>
      <c r="K37" s="103">
        <v>571</v>
      </c>
      <c r="L37" s="104">
        <f>IF(D37&gt;0,K37/D37*100,"-")</f>
        <v>61.069518716577541</v>
      </c>
      <c r="M37" s="103">
        <v>0</v>
      </c>
      <c r="N37" s="104">
        <f>IF(D37&gt;0,M37/D37*100,"-")</f>
        <v>0</v>
      </c>
      <c r="O37" s="103">
        <v>291</v>
      </c>
      <c r="P37" s="103">
        <v>291</v>
      </c>
      <c r="Q37" s="104">
        <f>IF(D37&gt;0,O37/D37*100,"-")</f>
        <v>31.122994652406415</v>
      </c>
      <c r="R37" s="103">
        <v>17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7</v>
      </c>
      <c r="B38" s="102" t="s">
        <v>345</v>
      </c>
      <c r="C38" s="101" t="s">
        <v>346</v>
      </c>
      <c r="D38" s="103">
        <f>+SUM(E38,+I38)</f>
        <v>727</v>
      </c>
      <c r="E38" s="103">
        <f>+SUM(G38,+H38)</f>
        <v>11</v>
      </c>
      <c r="F38" s="104">
        <f>IF(D38&gt;0,E38/D38*100,"-")</f>
        <v>1.5130674002751032</v>
      </c>
      <c r="G38" s="103">
        <v>11</v>
      </c>
      <c r="H38" s="103">
        <v>0</v>
      </c>
      <c r="I38" s="103">
        <f>+SUM(K38,+M38,+O38)</f>
        <v>716</v>
      </c>
      <c r="J38" s="104">
        <f>IF(D38&gt;0,I38/D38*100,"-")</f>
        <v>98.486932599724895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716</v>
      </c>
      <c r="P38" s="103">
        <v>716</v>
      </c>
      <c r="Q38" s="104">
        <f>IF(D38&gt;0,O38/D38*100,"-")</f>
        <v>98.486932599724895</v>
      </c>
      <c r="R38" s="103">
        <v>44</v>
      </c>
      <c r="S38" s="101" t="s">
        <v>256</v>
      </c>
      <c r="T38" s="101"/>
      <c r="U38" s="101"/>
      <c r="V38" s="101"/>
      <c r="W38" s="101"/>
      <c r="X38" s="101"/>
      <c r="Y38" s="101"/>
      <c r="Z38" s="101" t="s">
        <v>256</v>
      </c>
      <c r="AA38" s="189" t="s">
        <v>347</v>
      </c>
      <c r="AB38" s="190"/>
    </row>
    <row r="39" spans="1:28" s="105" customFormat="1" ht="13.5" customHeight="1">
      <c r="A39" s="101" t="s">
        <v>7</v>
      </c>
      <c r="B39" s="102" t="s">
        <v>348</v>
      </c>
      <c r="C39" s="101" t="s">
        <v>349</v>
      </c>
      <c r="D39" s="103">
        <f>+SUM(E39,+I39)</f>
        <v>389</v>
      </c>
      <c r="E39" s="103">
        <f>+SUM(G39,+H39)</f>
        <v>0</v>
      </c>
      <c r="F39" s="104">
        <f>IF(D39&gt;0,E39/D39*100,"-")</f>
        <v>0</v>
      </c>
      <c r="G39" s="103">
        <v>0</v>
      </c>
      <c r="H39" s="103">
        <v>0</v>
      </c>
      <c r="I39" s="103">
        <f>+SUM(K39,+M39,+O39)</f>
        <v>389</v>
      </c>
      <c r="J39" s="104">
        <f>IF(D39&gt;0,I39/D39*100,"-")</f>
        <v>100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389</v>
      </c>
      <c r="P39" s="103">
        <v>389</v>
      </c>
      <c r="Q39" s="104">
        <f>IF(D39&gt;0,O39/D39*100,"-")</f>
        <v>100</v>
      </c>
      <c r="R39" s="103">
        <v>2</v>
      </c>
      <c r="S39" s="101"/>
      <c r="T39" s="101"/>
      <c r="U39" s="101"/>
      <c r="V39" s="101" t="s">
        <v>256</v>
      </c>
      <c r="W39" s="101"/>
      <c r="X39" s="101"/>
      <c r="Y39" s="101"/>
      <c r="Z39" s="101" t="s">
        <v>256</v>
      </c>
      <c r="AA39" s="189" t="s">
        <v>350</v>
      </c>
      <c r="AB39" s="190"/>
    </row>
    <row r="40" spans="1:28" s="105" customFormat="1" ht="13.5" customHeight="1">
      <c r="A40" s="101" t="s">
        <v>7</v>
      </c>
      <c r="B40" s="102" t="s">
        <v>351</v>
      </c>
      <c r="C40" s="101" t="s">
        <v>352</v>
      </c>
      <c r="D40" s="103">
        <f>+SUM(E40,+I40)</f>
        <v>1256</v>
      </c>
      <c r="E40" s="103">
        <f>+SUM(G40,+H40)</f>
        <v>512</v>
      </c>
      <c r="F40" s="104">
        <f>IF(D40&gt;0,E40/D40*100,"-")</f>
        <v>40.764331210191088</v>
      </c>
      <c r="G40" s="103">
        <v>512</v>
      </c>
      <c r="H40" s="103">
        <v>0</v>
      </c>
      <c r="I40" s="103">
        <f>+SUM(K40,+M40,+O40)</f>
        <v>744</v>
      </c>
      <c r="J40" s="104">
        <f>IF(D40&gt;0,I40/D40*100,"-")</f>
        <v>59.235668789808912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744</v>
      </c>
      <c r="P40" s="103">
        <v>91</v>
      </c>
      <c r="Q40" s="104">
        <f>IF(D40&gt;0,O40/D40*100,"-")</f>
        <v>59.235668789808912</v>
      </c>
      <c r="R40" s="103">
        <v>34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>
      <c r="A41" s="101" t="s">
        <v>7</v>
      </c>
      <c r="B41" s="102" t="s">
        <v>354</v>
      </c>
      <c r="C41" s="101" t="s">
        <v>355</v>
      </c>
      <c r="D41" s="103">
        <f>+SUM(E41,+I41)</f>
        <v>561</v>
      </c>
      <c r="E41" s="103">
        <f>+SUM(G41,+H41)</f>
        <v>7</v>
      </c>
      <c r="F41" s="104">
        <f>IF(D41&gt;0,E41/D41*100,"-")</f>
        <v>1.2477718360071302</v>
      </c>
      <c r="G41" s="103">
        <v>7</v>
      </c>
      <c r="H41" s="103">
        <v>0</v>
      </c>
      <c r="I41" s="103">
        <f>+SUM(K41,+M41,+O41)</f>
        <v>554</v>
      </c>
      <c r="J41" s="104">
        <f>IF(D41&gt;0,I41/D41*100,"-")</f>
        <v>98.752228163992868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554</v>
      </c>
      <c r="P41" s="103">
        <v>272</v>
      </c>
      <c r="Q41" s="104">
        <f>IF(D41&gt;0,O41/D41*100,"-")</f>
        <v>98.752228163992868</v>
      </c>
      <c r="R41" s="103">
        <v>4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356</v>
      </c>
      <c r="AB41" s="190"/>
    </row>
    <row r="42" spans="1:28" s="105" customFormat="1" ht="13.5" customHeight="1">
      <c r="A42" s="101" t="s">
        <v>7</v>
      </c>
      <c r="B42" s="102" t="s">
        <v>357</v>
      </c>
      <c r="C42" s="101" t="s">
        <v>358</v>
      </c>
      <c r="D42" s="103">
        <f>+SUM(E42,+I42)</f>
        <v>1261</v>
      </c>
      <c r="E42" s="103">
        <f>+SUM(G42,+H42)</f>
        <v>58</v>
      </c>
      <c r="F42" s="104">
        <f>IF(D42&gt;0,E42/D42*100,"-")</f>
        <v>4.5995241871530537</v>
      </c>
      <c r="G42" s="103">
        <v>58</v>
      </c>
      <c r="H42" s="103">
        <v>0</v>
      </c>
      <c r="I42" s="103">
        <f>+SUM(K42,+M42,+O42)</f>
        <v>1203</v>
      </c>
      <c r="J42" s="104">
        <f>IF(D42&gt;0,I42/D42*100,"-")</f>
        <v>95.400475812846949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1203</v>
      </c>
      <c r="P42" s="103">
        <v>1203</v>
      </c>
      <c r="Q42" s="104">
        <f>IF(D42&gt;0,O42/D42*100,"-")</f>
        <v>95.400475812846949</v>
      </c>
      <c r="R42" s="103">
        <v>11</v>
      </c>
      <c r="S42" s="101" t="s">
        <v>256</v>
      </c>
      <c r="T42" s="101"/>
      <c r="U42" s="101"/>
      <c r="V42" s="101"/>
      <c r="W42" s="101"/>
      <c r="X42" s="101" t="s">
        <v>256</v>
      </c>
      <c r="Y42" s="101"/>
      <c r="Z42" s="101"/>
      <c r="AA42" s="189" t="s">
        <v>359</v>
      </c>
      <c r="AB42" s="190"/>
    </row>
    <row r="43" spans="1:28" s="105" customFormat="1" ht="13.5" customHeight="1">
      <c r="A43" s="101" t="s">
        <v>7</v>
      </c>
      <c r="B43" s="102" t="s">
        <v>360</v>
      </c>
      <c r="C43" s="101" t="s">
        <v>361</v>
      </c>
      <c r="D43" s="103">
        <f>+SUM(E43,+I43)</f>
        <v>1532</v>
      </c>
      <c r="E43" s="103">
        <f>+SUM(G43,+H43)</f>
        <v>0</v>
      </c>
      <c r="F43" s="104">
        <f>IF(D43&gt;0,E43/D43*100,"-")</f>
        <v>0</v>
      </c>
      <c r="G43" s="103">
        <v>0</v>
      </c>
      <c r="H43" s="103">
        <v>0</v>
      </c>
      <c r="I43" s="103">
        <f>+SUM(K43,+M43,+O43)</f>
        <v>1532</v>
      </c>
      <c r="J43" s="104">
        <f>IF(D43&gt;0,I43/D43*100,"-")</f>
        <v>100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1532</v>
      </c>
      <c r="P43" s="103">
        <v>1532</v>
      </c>
      <c r="Q43" s="104">
        <f>IF(D43&gt;0,O43/D43*100,"-")</f>
        <v>100</v>
      </c>
      <c r="R43" s="103">
        <v>30</v>
      </c>
      <c r="S43" s="101"/>
      <c r="T43" s="101"/>
      <c r="U43" s="101"/>
      <c r="V43" s="101" t="s">
        <v>256</v>
      </c>
      <c r="W43" s="101"/>
      <c r="X43" s="101"/>
      <c r="Y43" s="101"/>
      <c r="Z43" s="101" t="s">
        <v>256</v>
      </c>
      <c r="AA43" s="189" t="s">
        <v>362</v>
      </c>
      <c r="AB43" s="190"/>
    </row>
    <row r="44" spans="1:28" s="105" customFormat="1" ht="13.5" customHeight="1">
      <c r="A44" s="101" t="s">
        <v>7</v>
      </c>
      <c r="B44" s="102" t="s">
        <v>363</v>
      </c>
      <c r="C44" s="101" t="s">
        <v>364</v>
      </c>
      <c r="D44" s="103">
        <f>+SUM(E44,+I44)</f>
        <v>8121</v>
      </c>
      <c r="E44" s="103">
        <f>+SUM(G44,+H44)</f>
        <v>1647</v>
      </c>
      <c r="F44" s="104">
        <f>IF(D44&gt;0,E44/D44*100,"-")</f>
        <v>20.280753601773181</v>
      </c>
      <c r="G44" s="103">
        <v>1647</v>
      </c>
      <c r="H44" s="103">
        <v>0</v>
      </c>
      <c r="I44" s="103">
        <f>+SUM(K44,+M44,+O44)</f>
        <v>6474</v>
      </c>
      <c r="J44" s="104">
        <f>IF(D44&gt;0,I44/D44*100,"-")</f>
        <v>79.719246398226815</v>
      </c>
      <c r="K44" s="103">
        <v>5068</v>
      </c>
      <c r="L44" s="104">
        <f>IF(D44&gt;0,K44/D44*100,"-")</f>
        <v>62.406107622214016</v>
      </c>
      <c r="M44" s="103">
        <v>0</v>
      </c>
      <c r="N44" s="104">
        <f>IF(D44&gt;0,M44/D44*100,"-")</f>
        <v>0</v>
      </c>
      <c r="O44" s="103">
        <v>1406</v>
      </c>
      <c r="P44" s="103">
        <v>343</v>
      </c>
      <c r="Q44" s="104">
        <f>IF(D44&gt;0,O44/D44*100,"-")</f>
        <v>17.313138776012806</v>
      </c>
      <c r="R44" s="103">
        <v>49</v>
      </c>
      <c r="S44" s="101"/>
      <c r="T44" s="101" t="s">
        <v>256</v>
      </c>
      <c r="U44" s="101"/>
      <c r="V44" s="101"/>
      <c r="W44" s="101"/>
      <c r="X44" s="101" t="s">
        <v>256</v>
      </c>
      <c r="Y44" s="101"/>
      <c r="Z44" s="101"/>
      <c r="AA44" s="189" t="s">
        <v>365</v>
      </c>
      <c r="AB44" s="190"/>
    </row>
    <row r="45" spans="1:28" s="105" customFormat="1" ht="13.5" customHeight="1">
      <c r="A45" s="101" t="s">
        <v>7</v>
      </c>
      <c r="B45" s="102" t="s">
        <v>366</v>
      </c>
      <c r="C45" s="101" t="s">
        <v>367</v>
      </c>
      <c r="D45" s="103">
        <f>+SUM(E45,+I45)</f>
        <v>30361</v>
      </c>
      <c r="E45" s="103">
        <f>+SUM(G45,+H45)</f>
        <v>402</v>
      </c>
      <c r="F45" s="104">
        <f>IF(D45&gt;0,E45/D45*100,"-")</f>
        <v>1.3240670597147657</v>
      </c>
      <c r="G45" s="103">
        <v>402</v>
      </c>
      <c r="H45" s="103">
        <v>0</v>
      </c>
      <c r="I45" s="103">
        <f>+SUM(K45,+M45,+O45)</f>
        <v>29959</v>
      </c>
      <c r="J45" s="104">
        <f>IF(D45&gt;0,I45/D45*100,"-")</f>
        <v>98.675932940285236</v>
      </c>
      <c r="K45" s="103">
        <v>0</v>
      </c>
      <c r="L45" s="104">
        <f>IF(D45&gt;0,K45/D45*100,"-")</f>
        <v>0</v>
      </c>
      <c r="M45" s="103">
        <v>0</v>
      </c>
      <c r="N45" s="104">
        <f>IF(D45&gt;0,M45/D45*100,"-")</f>
        <v>0</v>
      </c>
      <c r="O45" s="103">
        <v>29959</v>
      </c>
      <c r="P45" s="103">
        <v>26556</v>
      </c>
      <c r="Q45" s="104">
        <f>IF(D45&gt;0,O45/D45*100,"-")</f>
        <v>98.675932940285236</v>
      </c>
      <c r="R45" s="103">
        <v>80</v>
      </c>
      <c r="S45" s="101" t="s">
        <v>256</v>
      </c>
      <c r="T45" s="101"/>
      <c r="U45" s="101"/>
      <c r="V45" s="101"/>
      <c r="W45" s="101" t="s">
        <v>256</v>
      </c>
      <c r="X45" s="101"/>
      <c r="Y45" s="101"/>
      <c r="Z45" s="101"/>
      <c r="AA45" s="189" t="s">
        <v>368</v>
      </c>
      <c r="AB45" s="190"/>
    </row>
    <row r="46" spans="1:28" s="105" customFormat="1" ht="13.5" customHeight="1">
      <c r="A46" s="101" t="s">
        <v>7</v>
      </c>
      <c r="B46" s="102" t="s">
        <v>369</v>
      </c>
      <c r="C46" s="101" t="s">
        <v>370</v>
      </c>
      <c r="D46" s="103">
        <f>+SUM(E46,+I46)</f>
        <v>1179</v>
      </c>
      <c r="E46" s="103">
        <f>+SUM(G46,+H46)</f>
        <v>874</v>
      </c>
      <c r="F46" s="104">
        <f>IF(D46&gt;0,E46/D46*100,"-")</f>
        <v>74.130619168787106</v>
      </c>
      <c r="G46" s="103">
        <v>869</v>
      </c>
      <c r="H46" s="103">
        <v>5</v>
      </c>
      <c r="I46" s="103">
        <f>+SUM(K46,+M46,+O46)</f>
        <v>305</v>
      </c>
      <c r="J46" s="104">
        <f>IF(D46&gt;0,I46/D46*100,"-")</f>
        <v>25.86938083121289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305</v>
      </c>
      <c r="P46" s="103">
        <v>305</v>
      </c>
      <c r="Q46" s="104">
        <f>IF(D46&gt;0,O46/D46*100,"-")</f>
        <v>25.86938083121289</v>
      </c>
      <c r="R46" s="103">
        <v>17</v>
      </c>
      <c r="S46" s="101" t="s">
        <v>256</v>
      </c>
      <c r="T46" s="101"/>
      <c r="U46" s="101"/>
      <c r="V46" s="101"/>
      <c r="W46" s="101" t="s">
        <v>256</v>
      </c>
      <c r="X46" s="101"/>
      <c r="Y46" s="101"/>
      <c r="Z46" s="101"/>
      <c r="AA46" s="189" t="s">
        <v>371</v>
      </c>
      <c r="AB46" s="190"/>
    </row>
    <row r="47" spans="1:28" s="105" customFormat="1" ht="13.5" customHeight="1">
      <c r="A47" s="101" t="s">
        <v>7</v>
      </c>
      <c r="B47" s="102" t="s">
        <v>372</v>
      </c>
      <c r="C47" s="101" t="s">
        <v>373</v>
      </c>
      <c r="D47" s="103">
        <f>+SUM(E47,+I47)</f>
        <v>4292</v>
      </c>
      <c r="E47" s="103">
        <f>+SUM(G47,+H47)</f>
        <v>45</v>
      </c>
      <c r="F47" s="104">
        <f>IF(D47&gt;0,E47/D47*100,"-")</f>
        <v>1.048462255358807</v>
      </c>
      <c r="G47" s="103">
        <v>0</v>
      </c>
      <c r="H47" s="103">
        <v>45</v>
      </c>
      <c r="I47" s="103">
        <f>+SUM(K47,+M47,+O47)</f>
        <v>4247</v>
      </c>
      <c r="J47" s="104">
        <f>IF(D47&gt;0,I47/D47*100,"-")</f>
        <v>98.9515377446412</v>
      </c>
      <c r="K47" s="103">
        <v>355</v>
      </c>
      <c r="L47" s="104">
        <f>IF(D47&gt;0,K47/D47*100,"-")</f>
        <v>8.2712022367194784</v>
      </c>
      <c r="M47" s="103">
        <v>0</v>
      </c>
      <c r="N47" s="104">
        <f>IF(D47&gt;0,M47/D47*100,"-")</f>
        <v>0</v>
      </c>
      <c r="O47" s="103">
        <v>3892</v>
      </c>
      <c r="P47" s="103">
        <v>1755</v>
      </c>
      <c r="Q47" s="104">
        <f>IF(D47&gt;0,O47/D47*100,"-")</f>
        <v>90.680335507921711</v>
      </c>
      <c r="R47" s="103">
        <v>45</v>
      </c>
      <c r="S47" s="101"/>
      <c r="T47" s="101"/>
      <c r="U47" s="101"/>
      <c r="V47" s="101" t="s">
        <v>256</v>
      </c>
      <c r="W47" s="101"/>
      <c r="X47" s="101"/>
      <c r="Y47" s="101"/>
      <c r="Z47" s="101" t="s">
        <v>256</v>
      </c>
      <c r="AA47" s="189" t="s">
        <v>374</v>
      </c>
      <c r="AB47" s="190"/>
    </row>
    <row r="48" spans="1:28" s="105" customFormat="1" ht="13.5" customHeight="1">
      <c r="A48" s="101" t="s">
        <v>7</v>
      </c>
      <c r="B48" s="102" t="s">
        <v>375</v>
      </c>
      <c r="C48" s="101" t="s">
        <v>376</v>
      </c>
      <c r="D48" s="103">
        <f>+SUM(E48,+I48)</f>
        <v>1704</v>
      </c>
      <c r="E48" s="103">
        <f>+SUM(G48,+H48)</f>
        <v>13</v>
      </c>
      <c r="F48" s="104">
        <f>IF(D48&gt;0,E48/D48*100,"-")</f>
        <v>0.76291079812206575</v>
      </c>
      <c r="G48" s="103">
        <v>13</v>
      </c>
      <c r="H48" s="103">
        <v>0</v>
      </c>
      <c r="I48" s="103">
        <f>+SUM(K48,+M48,+O48)</f>
        <v>1691</v>
      </c>
      <c r="J48" s="104">
        <f>IF(D48&gt;0,I48/D48*100,"-")</f>
        <v>99.237089201877936</v>
      </c>
      <c r="K48" s="103">
        <v>0</v>
      </c>
      <c r="L48" s="104">
        <f>IF(D48&gt;0,K48/D48*100,"-")</f>
        <v>0</v>
      </c>
      <c r="M48" s="103">
        <v>0</v>
      </c>
      <c r="N48" s="104">
        <f>IF(D48&gt;0,M48/D48*100,"-")</f>
        <v>0</v>
      </c>
      <c r="O48" s="103">
        <v>1691</v>
      </c>
      <c r="P48" s="103">
        <v>1691</v>
      </c>
      <c r="Q48" s="104">
        <f>IF(D48&gt;0,O48/D48*100,"-")</f>
        <v>99.237089201877936</v>
      </c>
      <c r="R48" s="103">
        <v>7</v>
      </c>
      <c r="S48" s="101"/>
      <c r="T48" s="101"/>
      <c r="U48" s="101"/>
      <c r="V48" s="101" t="s">
        <v>256</v>
      </c>
      <c r="W48" s="101"/>
      <c r="X48" s="101"/>
      <c r="Y48" s="101"/>
      <c r="Z48" s="101" t="s">
        <v>256</v>
      </c>
      <c r="AA48" s="189" t="s">
        <v>377</v>
      </c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48">
    <sortCondition ref="A8:A48"/>
    <sortCondition ref="B8:B48"/>
    <sortCondition ref="C8:C48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沖縄県</v>
      </c>
      <c r="B7" s="107" t="str">
        <f>水洗化人口等!B7</f>
        <v>47000</v>
      </c>
      <c r="C7" s="106" t="s">
        <v>200</v>
      </c>
      <c r="D7" s="108">
        <f>SUM(E7,+H7,+K7)</f>
        <v>147918</v>
      </c>
      <c r="E7" s="108">
        <f>SUM(F7:G7)</f>
        <v>2722</v>
      </c>
      <c r="F7" s="108">
        <f>SUM(F$8:F$1000)</f>
        <v>300</v>
      </c>
      <c r="G7" s="108">
        <f>SUM(G$8:G$1000)</f>
        <v>2422</v>
      </c>
      <c r="H7" s="108">
        <f>SUM(I7:J7)</f>
        <v>366</v>
      </c>
      <c r="I7" s="108">
        <f>SUM(I$8:I$1000)</f>
        <v>269</v>
      </c>
      <c r="J7" s="108">
        <f>SUM(J$8:J$1000)</f>
        <v>97</v>
      </c>
      <c r="K7" s="108">
        <f>SUM(L7:M7)</f>
        <v>144830</v>
      </c>
      <c r="L7" s="108">
        <f>SUM(L$8:L$1000)</f>
        <v>19790</v>
      </c>
      <c r="M7" s="108">
        <f>SUM(M$8:M$1000)</f>
        <v>125040</v>
      </c>
      <c r="N7" s="108">
        <f>SUM(O7,+V7,+AC7)</f>
        <v>147983</v>
      </c>
      <c r="O7" s="108">
        <f>SUM(P7:U7)</f>
        <v>20359</v>
      </c>
      <c r="P7" s="108">
        <f t="shared" ref="P7:U7" si="0">SUM(P$8:P$1000)</f>
        <v>12422</v>
      </c>
      <c r="Q7" s="108">
        <f t="shared" si="0"/>
        <v>0</v>
      </c>
      <c r="R7" s="108">
        <f t="shared" si="0"/>
        <v>0</v>
      </c>
      <c r="S7" s="108">
        <f t="shared" si="0"/>
        <v>2649</v>
      </c>
      <c r="T7" s="108">
        <f t="shared" si="0"/>
        <v>1822</v>
      </c>
      <c r="U7" s="108">
        <f t="shared" si="0"/>
        <v>3466</v>
      </c>
      <c r="V7" s="108">
        <f>SUM(W7:AB7)</f>
        <v>127559</v>
      </c>
      <c r="W7" s="108">
        <f t="shared" ref="W7:AB7" si="1">SUM(W$8:W$1000)</f>
        <v>99253</v>
      </c>
      <c r="X7" s="108">
        <f t="shared" si="1"/>
        <v>0</v>
      </c>
      <c r="Y7" s="108">
        <f t="shared" si="1"/>
        <v>0</v>
      </c>
      <c r="Z7" s="108">
        <f t="shared" si="1"/>
        <v>21892</v>
      </c>
      <c r="AA7" s="108">
        <f t="shared" si="1"/>
        <v>1660</v>
      </c>
      <c r="AB7" s="108">
        <f t="shared" si="1"/>
        <v>4754</v>
      </c>
      <c r="AC7" s="108">
        <f>SUM(AD7:AE7)</f>
        <v>65</v>
      </c>
      <c r="AD7" s="108">
        <f>SUM(AD$8:AD$1000)</f>
        <v>41</v>
      </c>
      <c r="AE7" s="108">
        <f>SUM(AE$8:AE$1000)</f>
        <v>24</v>
      </c>
      <c r="AF7" s="108">
        <f>SUM(AG7:AI7)</f>
        <v>5370</v>
      </c>
      <c r="AG7" s="108">
        <f>SUM(AG$8:AG$1000)</f>
        <v>5370</v>
      </c>
      <c r="AH7" s="108">
        <f>SUM(AH$8:AH$1000)</f>
        <v>0</v>
      </c>
      <c r="AI7" s="108">
        <f>SUM(AI$8:AI$1000)</f>
        <v>0</v>
      </c>
      <c r="AJ7" s="108">
        <f>SUM(AK7:AS7)</f>
        <v>5496</v>
      </c>
      <c r="AK7" s="108">
        <f t="shared" ref="AK7:AS7" si="2">SUM(AK$8:AK$1000)</f>
        <v>156</v>
      </c>
      <c r="AL7" s="108">
        <f t="shared" si="2"/>
        <v>0</v>
      </c>
      <c r="AM7" s="108">
        <f t="shared" si="2"/>
        <v>2604</v>
      </c>
      <c r="AN7" s="108">
        <f t="shared" si="2"/>
        <v>902</v>
      </c>
      <c r="AO7" s="108">
        <f t="shared" si="2"/>
        <v>0</v>
      </c>
      <c r="AP7" s="108">
        <f t="shared" si="2"/>
        <v>0</v>
      </c>
      <c r="AQ7" s="108">
        <f t="shared" si="2"/>
        <v>1358</v>
      </c>
      <c r="AR7" s="108">
        <f t="shared" si="2"/>
        <v>476</v>
      </c>
      <c r="AS7" s="108">
        <f t="shared" si="2"/>
        <v>0</v>
      </c>
      <c r="AT7" s="108">
        <f>SUM(AU7:AY7)</f>
        <v>476</v>
      </c>
      <c r="AU7" s="108">
        <f>SUM(AU$8:AU$1000)</f>
        <v>30</v>
      </c>
      <c r="AV7" s="108">
        <f>SUM(AV$8:AV$1000)</f>
        <v>0</v>
      </c>
      <c r="AW7" s="108">
        <f>SUM(AW$8:AW$1000)</f>
        <v>116</v>
      </c>
      <c r="AX7" s="108">
        <f>SUM(AX$8:AX$1000)</f>
        <v>330</v>
      </c>
      <c r="AY7" s="108">
        <f>SUM(AY$8:AY$1000)</f>
        <v>0</v>
      </c>
      <c r="AZ7" s="108">
        <f>SUM(BA7:BC7)</f>
        <v>734</v>
      </c>
      <c r="BA7" s="108">
        <f>SUM(BA$8:BA$1000)</f>
        <v>734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7</v>
      </c>
      <c r="B8" s="113" t="s">
        <v>254</v>
      </c>
      <c r="C8" s="101" t="s">
        <v>255</v>
      </c>
      <c r="D8" s="103">
        <f>SUM(E8,+H8,+K8)</f>
        <v>5284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5284</v>
      </c>
      <c r="L8" s="103">
        <v>2169</v>
      </c>
      <c r="M8" s="103">
        <v>3115</v>
      </c>
      <c r="N8" s="103">
        <f>SUM(O8,+V8,+AC8)</f>
        <v>5284</v>
      </c>
      <c r="O8" s="103">
        <f>SUM(P8:U8)</f>
        <v>2169</v>
      </c>
      <c r="P8" s="103">
        <v>0</v>
      </c>
      <c r="Q8" s="103">
        <v>0</v>
      </c>
      <c r="R8" s="103">
        <v>0</v>
      </c>
      <c r="S8" s="103">
        <v>2169</v>
      </c>
      <c r="T8" s="103">
        <v>0</v>
      </c>
      <c r="U8" s="103">
        <v>0</v>
      </c>
      <c r="V8" s="103">
        <f>SUM(W8:AB8)</f>
        <v>3115</v>
      </c>
      <c r="W8" s="103">
        <v>0</v>
      </c>
      <c r="X8" s="103">
        <v>0</v>
      </c>
      <c r="Y8" s="103">
        <v>0</v>
      </c>
      <c r="Z8" s="103">
        <v>3115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7</v>
      </c>
      <c r="B9" s="113" t="s">
        <v>258</v>
      </c>
      <c r="C9" s="101" t="s">
        <v>259</v>
      </c>
      <c r="D9" s="103">
        <f>SUM(E9,+H9,+K9)</f>
        <v>3209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3209</v>
      </c>
      <c r="L9" s="103">
        <v>788</v>
      </c>
      <c r="M9" s="103">
        <v>2421</v>
      </c>
      <c r="N9" s="103">
        <f>SUM(O9,+V9,+AC9)</f>
        <v>3209</v>
      </c>
      <c r="O9" s="103">
        <f>SUM(P9:U9)</f>
        <v>788</v>
      </c>
      <c r="P9" s="103">
        <v>788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2421</v>
      </c>
      <c r="W9" s="103">
        <v>2421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156</v>
      </c>
      <c r="AK9" s="103">
        <v>156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7</v>
      </c>
      <c r="B10" s="113" t="s">
        <v>261</v>
      </c>
      <c r="C10" s="101" t="s">
        <v>262</v>
      </c>
      <c r="D10" s="103">
        <f>SUM(E10,+H10,+K10)</f>
        <v>14044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14044</v>
      </c>
      <c r="L10" s="103">
        <v>570</v>
      </c>
      <c r="M10" s="103">
        <v>13474</v>
      </c>
      <c r="N10" s="103">
        <f>SUM(O10,+V10,+AC10)</f>
        <v>14044</v>
      </c>
      <c r="O10" s="103">
        <f>SUM(P10:U10)</f>
        <v>570</v>
      </c>
      <c r="P10" s="103">
        <v>570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13474</v>
      </c>
      <c r="W10" s="103">
        <v>13474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460</v>
      </c>
      <c r="AG10" s="103">
        <v>460</v>
      </c>
      <c r="AH10" s="103">
        <v>0</v>
      </c>
      <c r="AI10" s="103">
        <v>0</v>
      </c>
      <c r="AJ10" s="103">
        <f>SUM(AK10:AS10)</f>
        <v>460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460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7</v>
      </c>
      <c r="B11" s="113" t="s">
        <v>264</v>
      </c>
      <c r="C11" s="101" t="s">
        <v>265</v>
      </c>
      <c r="D11" s="103">
        <f>SUM(E11,+H11,+K11)</f>
        <v>1721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1721</v>
      </c>
      <c r="L11" s="103">
        <v>541</v>
      </c>
      <c r="M11" s="103">
        <v>1180</v>
      </c>
      <c r="N11" s="103">
        <f>SUM(O11,+V11,+AC11)</f>
        <v>1721</v>
      </c>
      <c r="O11" s="103">
        <f>SUM(P11:U11)</f>
        <v>541</v>
      </c>
      <c r="P11" s="103">
        <v>0</v>
      </c>
      <c r="Q11" s="103">
        <v>0</v>
      </c>
      <c r="R11" s="103">
        <v>0</v>
      </c>
      <c r="S11" s="103">
        <v>0</v>
      </c>
      <c r="T11" s="103">
        <v>0</v>
      </c>
      <c r="U11" s="103">
        <v>541</v>
      </c>
      <c r="V11" s="103">
        <f>SUM(W11:AB11)</f>
        <v>1180</v>
      </c>
      <c r="W11" s="103">
        <v>0</v>
      </c>
      <c r="X11" s="103">
        <v>0</v>
      </c>
      <c r="Y11" s="103">
        <v>0</v>
      </c>
      <c r="Z11" s="103">
        <v>0</v>
      </c>
      <c r="AA11" s="103">
        <v>0</v>
      </c>
      <c r="AB11" s="103">
        <v>1180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7</v>
      </c>
      <c r="B12" s="113" t="s">
        <v>267</v>
      </c>
      <c r="C12" s="101" t="s">
        <v>268</v>
      </c>
      <c r="D12" s="103">
        <f>SUM(E12,+H12,+K12)</f>
        <v>14483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14483</v>
      </c>
      <c r="L12" s="103">
        <v>5359</v>
      </c>
      <c r="M12" s="103">
        <v>9124</v>
      </c>
      <c r="N12" s="103">
        <f>SUM(O12,+V12,+AC12)</f>
        <v>14483</v>
      </c>
      <c r="O12" s="103">
        <f>SUM(P12:U12)</f>
        <v>5359</v>
      </c>
      <c r="P12" s="103">
        <v>5359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9124</v>
      </c>
      <c r="W12" s="103">
        <v>9124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469</v>
      </c>
      <c r="AG12" s="103">
        <v>469</v>
      </c>
      <c r="AH12" s="103">
        <v>0</v>
      </c>
      <c r="AI12" s="103">
        <v>0</v>
      </c>
      <c r="AJ12" s="103">
        <f>SUM(AK12:AS12)</f>
        <v>469</v>
      </c>
      <c r="AK12" s="103">
        <v>0</v>
      </c>
      <c r="AL12" s="103">
        <v>0</v>
      </c>
      <c r="AM12" s="103">
        <v>0</v>
      </c>
      <c r="AN12" s="103">
        <v>469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7</v>
      </c>
      <c r="B13" s="113" t="s">
        <v>270</v>
      </c>
      <c r="C13" s="101" t="s">
        <v>271</v>
      </c>
      <c r="D13" s="103">
        <f>SUM(E13,+H13,+K13)</f>
        <v>6641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6641</v>
      </c>
      <c r="L13" s="103">
        <v>741</v>
      </c>
      <c r="M13" s="103">
        <v>5900</v>
      </c>
      <c r="N13" s="103">
        <f>SUM(O13,+V13,+AC13)</f>
        <v>6641</v>
      </c>
      <c r="O13" s="103">
        <f>SUM(P13:U13)</f>
        <v>741</v>
      </c>
      <c r="P13" s="103">
        <v>741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5900</v>
      </c>
      <c r="W13" s="103">
        <v>5900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382</v>
      </c>
      <c r="AG13" s="103">
        <v>382</v>
      </c>
      <c r="AH13" s="103">
        <v>0</v>
      </c>
      <c r="AI13" s="103">
        <v>0</v>
      </c>
      <c r="AJ13" s="103">
        <f>SUM(AK13:AS13)</f>
        <v>382</v>
      </c>
      <c r="AK13" s="103">
        <v>0</v>
      </c>
      <c r="AL13" s="103">
        <v>0</v>
      </c>
      <c r="AM13" s="103">
        <v>382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7</v>
      </c>
      <c r="B14" s="113" t="s">
        <v>273</v>
      </c>
      <c r="C14" s="101" t="s">
        <v>274</v>
      </c>
      <c r="D14" s="103">
        <f>SUM(E14,+H14,+K14)</f>
        <v>4601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4601</v>
      </c>
      <c r="L14" s="103">
        <v>1349</v>
      </c>
      <c r="M14" s="103">
        <v>3252</v>
      </c>
      <c r="N14" s="103">
        <f>SUM(O14,+V14,+AC14)</f>
        <v>4601</v>
      </c>
      <c r="O14" s="103">
        <f>SUM(P14:U14)</f>
        <v>1349</v>
      </c>
      <c r="P14" s="103">
        <v>1349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3252</v>
      </c>
      <c r="W14" s="103">
        <v>3252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224</v>
      </c>
      <c r="AG14" s="103">
        <v>224</v>
      </c>
      <c r="AH14" s="103">
        <v>0</v>
      </c>
      <c r="AI14" s="103">
        <v>0</v>
      </c>
      <c r="AJ14" s="103">
        <f>SUM(AK14:AS14)</f>
        <v>224</v>
      </c>
      <c r="AK14" s="103">
        <v>0</v>
      </c>
      <c r="AL14" s="103">
        <v>0</v>
      </c>
      <c r="AM14" s="103">
        <v>195</v>
      </c>
      <c r="AN14" s="103">
        <v>29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7</v>
      </c>
      <c r="B15" s="113" t="s">
        <v>276</v>
      </c>
      <c r="C15" s="101" t="s">
        <v>277</v>
      </c>
      <c r="D15" s="103">
        <f>SUM(E15,+H15,+K15)</f>
        <v>5771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5771</v>
      </c>
      <c r="L15" s="103">
        <v>171</v>
      </c>
      <c r="M15" s="103">
        <v>5600</v>
      </c>
      <c r="N15" s="103">
        <f>SUM(O15,+V15,+AC15)</f>
        <v>5771</v>
      </c>
      <c r="O15" s="103">
        <f>SUM(P15:U15)</f>
        <v>171</v>
      </c>
      <c r="P15" s="103">
        <v>171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5600</v>
      </c>
      <c r="W15" s="103">
        <v>5600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332</v>
      </c>
      <c r="AG15" s="103">
        <v>332</v>
      </c>
      <c r="AH15" s="103">
        <v>0</v>
      </c>
      <c r="AI15" s="103">
        <v>0</v>
      </c>
      <c r="AJ15" s="103">
        <f>SUM(AK15:AS15)</f>
        <v>332</v>
      </c>
      <c r="AK15" s="103">
        <v>0</v>
      </c>
      <c r="AL15" s="103">
        <v>0</v>
      </c>
      <c r="AM15" s="103">
        <v>332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7</v>
      </c>
      <c r="B16" s="113" t="s">
        <v>279</v>
      </c>
      <c r="C16" s="101" t="s">
        <v>280</v>
      </c>
      <c r="D16" s="103">
        <f>SUM(E16,+H16,+K16)</f>
        <v>13289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13289</v>
      </c>
      <c r="L16" s="103">
        <v>835</v>
      </c>
      <c r="M16" s="103">
        <v>12454</v>
      </c>
      <c r="N16" s="103">
        <f>SUM(O16,+V16,+AC16)</f>
        <v>13289</v>
      </c>
      <c r="O16" s="103">
        <f>SUM(P16:U16)</f>
        <v>835</v>
      </c>
      <c r="P16" s="103">
        <v>785</v>
      </c>
      <c r="Q16" s="103">
        <v>0</v>
      </c>
      <c r="R16" s="103">
        <v>0</v>
      </c>
      <c r="S16" s="103">
        <v>50</v>
      </c>
      <c r="T16" s="103">
        <v>0</v>
      </c>
      <c r="U16" s="103">
        <v>0</v>
      </c>
      <c r="V16" s="103">
        <f>SUM(W16:AB16)</f>
        <v>12454</v>
      </c>
      <c r="W16" s="103">
        <v>11505</v>
      </c>
      <c r="X16" s="103">
        <v>0</v>
      </c>
      <c r="Y16" s="103">
        <v>0</v>
      </c>
      <c r="Z16" s="103">
        <v>949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1143</v>
      </c>
      <c r="AG16" s="103">
        <v>1143</v>
      </c>
      <c r="AH16" s="103">
        <v>0</v>
      </c>
      <c r="AI16" s="103">
        <v>0</v>
      </c>
      <c r="AJ16" s="103">
        <f>SUM(AK16:AS16)</f>
        <v>1143</v>
      </c>
      <c r="AK16" s="103">
        <v>0</v>
      </c>
      <c r="AL16" s="103">
        <v>0</v>
      </c>
      <c r="AM16" s="103">
        <v>65</v>
      </c>
      <c r="AN16" s="103">
        <v>0</v>
      </c>
      <c r="AO16" s="103">
        <v>0</v>
      </c>
      <c r="AP16" s="103">
        <v>0</v>
      </c>
      <c r="AQ16" s="103">
        <v>1078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7</v>
      </c>
      <c r="B17" s="113" t="s">
        <v>282</v>
      </c>
      <c r="C17" s="101" t="s">
        <v>283</v>
      </c>
      <c r="D17" s="103">
        <f>SUM(E17,+H17,+K17)</f>
        <v>11109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11109</v>
      </c>
      <c r="L17" s="103">
        <v>2</v>
      </c>
      <c r="M17" s="103">
        <v>11107</v>
      </c>
      <c r="N17" s="103">
        <f>SUM(O17,+V17,+AC17)</f>
        <v>11110</v>
      </c>
      <c r="O17" s="103">
        <f>SUM(P17:U17)</f>
        <v>2</v>
      </c>
      <c r="P17" s="103">
        <v>0</v>
      </c>
      <c r="Q17" s="103">
        <v>0</v>
      </c>
      <c r="R17" s="103">
        <v>0</v>
      </c>
      <c r="S17" s="103">
        <v>2</v>
      </c>
      <c r="T17" s="103">
        <v>0</v>
      </c>
      <c r="U17" s="103">
        <v>0</v>
      </c>
      <c r="V17" s="103">
        <f>SUM(W17:AB17)</f>
        <v>11107</v>
      </c>
      <c r="W17" s="103">
        <v>0</v>
      </c>
      <c r="X17" s="103">
        <v>0</v>
      </c>
      <c r="Y17" s="103">
        <v>0</v>
      </c>
      <c r="Z17" s="103">
        <v>11107</v>
      </c>
      <c r="AA17" s="103">
        <v>0</v>
      </c>
      <c r="AB17" s="103">
        <v>0</v>
      </c>
      <c r="AC17" s="103">
        <f>SUM(AD17:AE17)</f>
        <v>1</v>
      </c>
      <c r="AD17" s="103">
        <v>1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7</v>
      </c>
      <c r="B18" s="113" t="s">
        <v>285</v>
      </c>
      <c r="C18" s="101" t="s">
        <v>286</v>
      </c>
      <c r="D18" s="103">
        <f>SUM(E18,+H18,+K18)</f>
        <v>4620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4620</v>
      </c>
      <c r="L18" s="103">
        <v>77</v>
      </c>
      <c r="M18" s="103">
        <v>4543</v>
      </c>
      <c r="N18" s="103">
        <f>SUM(O18,+V18,+AC18)</f>
        <v>4620</v>
      </c>
      <c r="O18" s="103">
        <f>SUM(P18:U18)</f>
        <v>77</v>
      </c>
      <c r="P18" s="103">
        <v>77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4543</v>
      </c>
      <c r="W18" s="103">
        <v>4543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330</v>
      </c>
      <c r="AG18" s="103">
        <v>330</v>
      </c>
      <c r="AH18" s="103">
        <v>0</v>
      </c>
      <c r="AI18" s="103">
        <v>0</v>
      </c>
      <c r="AJ18" s="103">
        <f>SUM(AK18:AS18)</f>
        <v>330</v>
      </c>
      <c r="AK18" s="103">
        <v>0</v>
      </c>
      <c r="AL18" s="103">
        <v>0</v>
      </c>
      <c r="AM18" s="103">
        <v>330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330</v>
      </c>
      <c r="AU18" s="103">
        <v>0</v>
      </c>
      <c r="AV18" s="103">
        <v>0</v>
      </c>
      <c r="AW18" s="103">
        <v>0</v>
      </c>
      <c r="AX18" s="103">
        <v>330</v>
      </c>
      <c r="AY18" s="103">
        <v>0</v>
      </c>
      <c r="AZ18" s="103">
        <f>SUM(BA18:BC18)</f>
        <v>330</v>
      </c>
      <c r="BA18" s="103">
        <v>330</v>
      </c>
      <c r="BB18" s="103">
        <v>0</v>
      </c>
      <c r="BC18" s="103">
        <v>0</v>
      </c>
    </row>
    <row r="19" spans="1:55" s="105" customFormat="1" ht="13.5" customHeight="1">
      <c r="A19" s="115" t="s">
        <v>7</v>
      </c>
      <c r="B19" s="113" t="s">
        <v>288</v>
      </c>
      <c r="C19" s="101" t="s">
        <v>289</v>
      </c>
      <c r="D19" s="103">
        <f>SUM(E19,+H19,+K19)</f>
        <v>1872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1872</v>
      </c>
      <c r="L19" s="103">
        <v>124</v>
      </c>
      <c r="M19" s="103">
        <v>1748</v>
      </c>
      <c r="N19" s="103">
        <f>SUM(O19,+V19,+AC19)</f>
        <v>1872</v>
      </c>
      <c r="O19" s="103">
        <f>SUM(P19:U19)</f>
        <v>124</v>
      </c>
      <c r="P19" s="103">
        <v>124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1748</v>
      </c>
      <c r="W19" s="103">
        <v>1748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7</v>
      </c>
      <c r="B20" s="113" t="s">
        <v>291</v>
      </c>
      <c r="C20" s="101" t="s">
        <v>292</v>
      </c>
      <c r="D20" s="103">
        <f>SUM(E20,+H20,+K20)</f>
        <v>930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930</v>
      </c>
      <c r="L20" s="103">
        <v>93</v>
      </c>
      <c r="M20" s="103">
        <v>837</v>
      </c>
      <c r="N20" s="103">
        <f>SUM(O20,+V20,+AC20)</f>
        <v>930</v>
      </c>
      <c r="O20" s="103">
        <f>SUM(P20:U20)</f>
        <v>93</v>
      </c>
      <c r="P20" s="103">
        <v>93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837</v>
      </c>
      <c r="W20" s="103">
        <v>837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30</v>
      </c>
      <c r="AG20" s="103">
        <v>30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30</v>
      </c>
      <c r="AU20" s="103">
        <v>30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7</v>
      </c>
      <c r="B21" s="113" t="s">
        <v>294</v>
      </c>
      <c r="C21" s="101" t="s">
        <v>295</v>
      </c>
      <c r="D21" s="103">
        <f>SUM(E21,+H21,+K21)</f>
        <v>1181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1181</v>
      </c>
      <c r="L21" s="103">
        <v>118</v>
      </c>
      <c r="M21" s="103">
        <v>1063</v>
      </c>
      <c r="N21" s="103">
        <f>SUM(O21,+V21,+AC21)</f>
        <v>1181</v>
      </c>
      <c r="O21" s="103">
        <f>SUM(P21:U21)</f>
        <v>118</v>
      </c>
      <c r="P21" s="103">
        <v>118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1063</v>
      </c>
      <c r="W21" s="103">
        <v>1063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7</v>
      </c>
      <c r="B22" s="113" t="s">
        <v>297</v>
      </c>
      <c r="C22" s="101" t="s">
        <v>298</v>
      </c>
      <c r="D22" s="103">
        <f>SUM(E22,+H22,+K22)</f>
        <v>4460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4460</v>
      </c>
      <c r="L22" s="103">
        <v>223</v>
      </c>
      <c r="M22" s="103">
        <v>4237</v>
      </c>
      <c r="N22" s="103">
        <f>SUM(O22,+V22,+AC22)</f>
        <v>4460</v>
      </c>
      <c r="O22" s="103">
        <f>SUM(P22:U22)</f>
        <v>223</v>
      </c>
      <c r="P22" s="103">
        <v>223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4237</v>
      </c>
      <c r="W22" s="103">
        <v>4237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109</v>
      </c>
      <c r="AG22" s="103">
        <v>109</v>
      </c>
      <c r="AH22" s="103">
        <v>0</v>
      </c>
      <c r="AI22" s="103">
        <v>0</v>
      </c>
      <c r="AJ22" s="103">
        <f>SUM(AK22:AS22)</f>
        <v>109</v>
      </c>
      <c r="AK22" s="103">
        <v>0</v>
      </c>
      <c r="AL22" s="103">
        <v>0</v>
      </c>
      <c r="AM22" s="103">
        <v>109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7</v>
      </c>
      <c r="B23" s="113" t="s">
        <v>300</v>
      </c>
      <c r="C23" s="101" t="s">
        <v>301</v>
      </c>
      <c r="D23" s="103">
        <f>SUM(E23,+H23,+K23)</f>
        <v>4360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4360</v>
      </c>
      <c r="L23" s="103">
        <v>218</v>
      </c>
      <c r="M23" s="103">
        <v>4142</v>
      </c>
      <c r="N23" s="103">
        <f>SUM(O23,+V23,+AC23)</f>
        <v>4360</v>
      </c>
      <c r="O23" s="103">
        <f>SUM(P23:U23)</f>
        <v>218</v>
      </c>
      <c r="P23" s="103">
        <v>218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4142</v>
      </c>
      <c r="W23" s="103">
        <v>4142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93</v>
      </c>
      <c r="AG23" s="103">
        <v>93</v>
      </c>
      <c r="AH23" s="103">
        <v>0</v>
      </c>
      <c r="AI23" s="103">
        <v>0</v>
      </c>
      <c r="AJ23" s="103">
        <f>SUM(AK23:AS23)</f>
        <v>93</v>
      </c>
      <c r="AK23" s="103">
        <v>0</v>
      </c>
      <c r="AL23" s="103">
        <v>0</v>
      </c>
      <c r="AM23" s="103">
        <v>93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7</v>
      </c>
      <c r="B24" s="113" t="s">
        <v>303</v>
      </c>
      <c r="C24" s="101" t="s">
        <v>304</v>
      </c>
      <c r="D24" s="103">
        <f>SUM(E24,+H24,+K24)</f>
        <v>4889</v>
      </c>
      <c r="E24" s="103">
        <f>SUM(F24:G24)</f>
        <v>1224</v>
      </c>
      <c r="F24" s="103">
        <v>0</v>
      </c>
      <c r="G24" s="103">
        <v>1224</v>
      </c>
      <c r="H24" s="103">
        <f>SUM(I24:J24)</f>
        <v>0</v>
      </c>
      <c r="I24" s="103">
        <v>0</v>
      </c>
      <c r="J24" s="103">
        <v>0</v>
      </c>
      <c r="K24" s="103">
        <f>SUM(L24:M24)</f>
        <v>3665</v>
      </c>
      <c r="L24" s="103">
        <v>190</v>
      </c>
      <c r="M24" s="103">
        <v>3475</v>
      </c>
      <c r="N24" s="103">
        <f>SUM(O24,+V24,+AC24)</f>
        <v>4889</v>
      </c>
      <c r="O24" s="103">
        <f>SUM(P24:U24)</f>
        <v>190</v>
      </c>
      <c r="P24" s="103">
        <v>0</v>
      </c>
      <c r="Q24" s="103">
        <v>0</v>
      </c>
      <c r="R24" s="103">
        <v>0</v>
      </c>
      <c r="S24" s="103">
        <v>190</v>
      </c>
      <c r="T24" s="103">
        <v>0</v>
      </c>
      <c r="U24" s="103">
        <v>0</v>
      </c>
      <c r="V24" s="103">
        <f>SUM(W24:AB24)</f>
        <v>4699</v>
      </c>
      <c r="W24" s="103">
        <v>855</v>
      </c>
      <c r="X24" s="103">
        <v>0</v>
      </c>
      <c r="Y24" s="103">
        <v>0</v>
      </c>
      <c r="Z24" s="103">
        <v>2620</v>
      </c>
      <c r="AA24" s="103">
        <v>0</v>
      </c>
      <c r="AB24" s="103">
        <v>1224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14</v>
      </c>
      <c r="AG24" s="103">
        <v>14</v>
      </c>
      <c r="AH24" s="103">
        <v>0</v>
      </c>
      <c r="AI24" s="103">
        <v>0</v>
      </c>
      <c r="AJ24" s="103">
        <f>SUM(AK24:AS24)</f>
        <v>14</v>
      </c>
      <c r="AK24" s="103">
        <v>0</v>
      </c>
      <c r="AL24" s="103">
        <v>0</v>
      </c>
      <c r="AM24" s="103">
        <v>4</v>
      </c>
      <c r="AN24" s="103">
        <v>0</v>
      </c>
      <c r="AO24" s="103">
        <v>0</v>
      </c>
      <c r="AP24" s="103">
        <v>0</v>
      </c>
      <c r="AQ24" s="103">
        <v>10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7</v>
      </c>
      <c r="B25" s="113" t="s">
        <v>306</v>
      </c>
      <c r="C25" s="101" t="s">
        <v>307</v>
      </c>
      <c r="D25" s="103">
        <f>SUM(E25,+H25,+K25)</f>
        <v>212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212</v>
      </c>
      <c r="L25" s="103">
        <v>42</v>
      </c>
      <c r="M25" s="103">
        <v>170</v>
      </c>
      <c r="N25" s="103">
        <f>SUM(O25,+V25,+AC25)</f>
        <v>212</v>
      </c>
      <c r="O25" s="103">
        <f>SUM(P25:U25)</f>
        <v>42</v>
      </c>
      <c r="P25" s="103">
        <v>42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170</v>
      </c>
      <c r="W25" s="103">
        <v>170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7</v>
      </c>
      <c r="B26" s="113" t="s">
        <v>309</v>
      </c>
      <c r="C26" s="101" t="s">
        <v>310</v>
      </c>
      <c r="D26" s="103">
        <f>SUM(E26,+H26,+K26)</f>
        <v>3669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3669</v>
      </c>
      <c r="L26" s="103">
        <v>0</v>
      </c>
      <c r="M26" s="103">
        <v>3669</v>
      </c>
      <c r="N26" s="103">
        <f>SUM(O26,+V26,+AC26)</f>
        <v>3669</v>
      </c>
      <c r="O26" s="103">
        <f>SUM(P26:U26)</f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3669</v>
      </c>
      <c r="W26" s="103">
        <v>0</v>
      </c>
      <c r="X26" s="103">
        <v>0</v>
      </c>
      <c r="Y26" s="103">
        <v>0</v>
      </c>
      <c r="Z26" s="103">
        <v>3669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7</v>
      </c>
      <c r="B27" s="113" t="s">
        <v>312</v>
      </c>
      <c r="C27" s="101" t="s">
        <v>313</v>
      </c>
      <c r="D27" s="103">
        <f>SUM(E27,+H27,+K27)</f>
        <v>857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857</v>
      </c>
      <c r="L27" s="103">
        <v>42</v>
      </c>
      <c r="M27" s="103">
        <v>815</v>
      </c>
      <c r="N27" s="103">
        <f>SUM(O27,+V27,+AC27)</f>
        <v>859</v>
      </c>
      <c r="O27" s="103">
        <f>SUM(P27:U27)</f>
        <v>42</v>
      </c>
      <c r="P27" s="103">
        <v>0</v>
      </c>
      <c r="Q27" s="103">
        <v>0</v>
      </c>
      <c r="R27" s="103">
        <v>0</v>
      </c>
      <c r="S27" s="103">
        <v>0</v>
      </c>
      <c r="T27" s="103">
        <v>42</v>
      </c>
      <c r="U27" s="103">
        <v>0</v>
      </c>
      <c r="V27" s="103">
        <f>SUM(W27:AB27)</f>
        <v>815</v>
      </c>
      <c r="W27" s="103">
        <v>0</v>
      </c>
      <c r="X27" s="103">
        <v>0</v>
      </c>
      <c r="Y27" s="103">
        <v>0</v>
      </c>
      <c r="Z27" s="103">
        <v>0</v>
      </c>
      <c r="AA27" s="103">
        <v>815</v>
      </c>
      <c r="AB27" s="103">
        <v>0</v>
      </c>
      <c r="AC27" s="103">
        <f>SUM(AD27:AE27)</f>
        <v>2</v>
      </c>
      <c r="AD27" s="103">
        <v>1</v>
      </c>
      <c r="AE27" s="103">
        <v>1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7</v>
      </c>
      <c r="B28" s="113" t="s">
        <v>315</v>
      </c>
      <c r="C28" s="101" t="s">
        <v>316</v>
      </c>
      <c r="D28" s="103">
        <f>SUM(E28,+H28,+K28)</f>
        <v>8353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8353</v>
      </c>
      <c r="L28" s="103">
        <v>262</v>
      </c>
      <c r="M28" s="103">
        <v>8091</v>
      </c>
      <c r="N28" s="103">
        <f>SUM(O28,+V28,+AC28)</f>
        <v>8353</v>
      </c>
      <c r="O28" s="103">
        <f>SUM(P28:U28)</f>
        <v>262</v>
      </c>
      <c r="P28" s="103">
        <v>262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8091</v>
      </c>
      <c r="W28" s="103">
        <v>8091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218</v>
      </c>
      <c r="AG28" s="103">
        <v>218</v>
      </c>
      <c r="AH28" s="103">
        <v>0</v>
      </c>
      <c r="AI28" s="103">
        <v>0</v>
      </c>
      <c r="AJ28" s="103">
        <f>SUM(AK28:AS28)</f>
        <v>218</v>
      </c>
      <c r="AK28" s="103">
        <v>0</v>
      </c>
      <c r="AL28" s="103">
        <v>0</v>
      </c>
      <c r="AM28" s="103">
        <v>44</v>
      </c>
      <c r="AN28" s="103">
        <v>0</v>
      </c>
      <c r="AO28" s="103">
        <v>0</v>
      </c>
      <c r="AP28" s="103">
        <v>0</v>
      </c>
      <c r="AQ28" s="103">
        <v>174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7</v>
      </c>
      <c r="B29" s="113" t="s">
        <v>318</v>
      </c>
      <c r="C29" s="101" t="s">
        <v>319</v>
      </c>
      <c r="D29" s="103">
        <f>SUM(E29,+H29,+K29)</f>
        <v>45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45</v>
      </c>
      <c r="L29" s="103">
        <v>43</v>
      </c>
      <c r="M29" s="103">
        <v>2</v>
      </c>
      <c r="N29" s="103">
        <f>SUM(O29,+V29,+AC29)</f>
        <v>45</v>
      </c>
      <c r="O29" s="103">
        <f>SUM(P29:U29)</f>
        <v>43</v>
      </c>
      <c r="P29" s="103">
        <v>43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2</v>
      </c>
      <c r="W29" s="103">
        <v>2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97</v>
      </c>
      <c r="AG29" s="103">
        <v>97</v>
      </c>
      <c r="AH29" s="103">
        <v>0</v>
      </c>
      <c r="AI29" s="103">
        <v>0</v>
      </c>
      <c r="AJ29" s="103">
        <f>SUM(AK29:AS29)</f>
        <v>97</v>
      </c>
      <c r="AK29" s="103">
        <v>0</v>
      </c>
      <c r="AL29" s="103">
        <v>0</v>
      </c>
      <c r="AM29" s="103">
        <v>1</v>
      </c>
      <c r="AN29" s="103">
        <v>0</v>
      </c>
      <c r="AO29" s="103">
        <v>0</v>
      </c>
      <c r="AP29" s="103">
        <v>0</v>
      </c>
      <c r="AQ29" s="103">
        <v>96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7</v>
      </c>
      <c r="B30" s="113" t="s">
        <v>321</v>
      </c>
      <c r="C30" s="101" t="s">
        <v>322</v>
      </c>
      <c r="D30" s="103">
        <f>SUM(E30,+H30,+K30)</f>
        <v>204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204</v>
      </c>
      <c r="L30" s="103">
        <v>112</v>
      </c>
      <c r="M30" s="103">
        <v>92</v>
      </c>
      <c r="N30" s="103">
        <f>SUM(O30,+V30,+AC30)</f>
        <v>204</v>
      </c>
      <c r="O30" s="103">
        <f>SUM(P30:U30)</f>
        <v>112</v>
      </c>
      <c r="P30" s="103">
        <v>112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92</v>
      </c>
      <c r="W30" s="103">
        <v>92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10</v>
      </c>
      <c r="AG30" s="103">
        <v>10</v>
      </c>
      <c r="AH30" s="103">
        <v>0</v>
      </c>
      <c r="AI30" s="103">
        <v>0</v>
      </c>
      <c r="AJ30" s="103">
        <f>SUM(AK30:AS30)</f>
        <v>10</v>
      </c>
      <c r="AK30" s="103">
        <v>0</v>
      </c>
      <c r="AL30" s="103">
        <v>0</v>
      </c>
      <c r="AM30" s="103">
        <v>10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7</v>
      </c>
      <c r="B31" s="113" t="s">
        <v>324</v>
      </c>
      <c r="C31" s="101" t="s">
        <v>325</v>
      </c>
      <c r="D31" s="103">
        <f>SUM(E31,+H31,+K31)</f>
        <v>2217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2217</v>
      </c>
      <c r="L31" s="103">
        <v>51</v>
      </c>
      <c r="M31" s="103">
        <v>2166</v>
      </c>
      <c r="N31" s="103">
        <f>SUM(O31,+V31,+AC31)</f>
        <v>2217</v>
      </c>
      <c r="O31" s="103">
        <f>SUM(P31:U31)</f>
        <v>51</v>
      </c>
      <c r="P31" s="103">
        <v>51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2166</v>
      </c>
      <c r="W31" s="103">
        <v>2166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145</v>
      </c>
      <c r="AG31" s="103">
        <v>145</v>
      </c>
      <c r="AH31" s="103">
        <v>0</v>
      </c>
      <c r="AI31" s="103">
        <v>0</v>
      </c>
      <c r="AJ31" s="103">
        <f>SUM(AK31:AS31)</f>
        <v>145</v>
      </c>
      <c r="AK31" s="103">
        <v>0</v>
      </c>
      <c r="AL31" s="103">
        <v>0</v>
      </c>
      <c r="AM31" s="103">
        <v>129</v>
      </c>
      <c r="AN31" s="103">
        <v>0</v>
      </c>
      <c r="AO31" s="103">
        <v>0</v>
      </c>
      <c r="AP31" s="103">
        <v>0</v>
      </c>
      <c r="AQ31" s="103">
        <v>0</v>
      </c>
      <c r="AR31" s="103">
        <v>16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7</v>
      </c>
      <c r="B32" s="113" t="s">
        <v>327</v>
      </c>
      <c r="C32" s="101" t="s">
        <v>328</v>
      </c>
      <c r="D32" s="103">
        <f>SUM(E32,+H32,+K32)</f>
        <v>4028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4028</v>
      </c>
      <c r="L32" s="103">
        <v>315</v>
      </c>
      <c r="M32" s="103">
        <v>3713</v>
      </c>
      <c r="N32" s="103">
        <f>SUM(O32,+V32,+AC32)</f>
        <v>4028</v>
      </c>
      <c r="O32" s="103">
        <f>SUM(P32:U32)</f>
        <v>315</v>
      </c>
      <c r="P32" s="103">
        <v>315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3713</v>
      </c>
      <c r="W32" s="103">
        <v>3713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234</v>
      </c>
      <c r="AG32" s="103">
        <v>234</v>
      </c>
      <c r="AH32" s="103">
        <v>0</v>
      </c>
      <c r="AI32" s="103">
        <v>0</v>
      </c>
      <c r="AJ32" s="103">
        <f>SUM(AK32:AS32)</f>
        <v>234</v>
      </c>
      <c r="AK32" s="103">
        <v>0</v>
      </c>
      <c r="AL32" s="103">
        <v>0</v>
      </c>
      <c r="AM32" s="103">
        <v>234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30</v>
      </c>
      <c r="AU32" s="103">
        <v>0</v>
      </c>
      <c r="AV32" s="103">
        <v>0</v>
      </c>
      <c r="AW32" s="103">
        <v>30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7</v>
      </c>
      <c r="B33" s="113" t="s">
        <v>330</v>
      </c>
      <c r="C33" s="101" t="s">
        <v>331</v>
      </c>
      <c r="D33" s="103">
        <f>SUM(E33,+H33,+K33)</f>
        <v>5920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5920</v>
      </c>
      <c r="L33" s="103">
        <v>403</v>
      </c>
      <c r="M33" s="103">
        <v>5517</v>
      </c>
      <c r="N33" s="103">
        <f>SUM(O33,+V33,+AC33)</f>
        <v>5920</v>
      </c>
      <c r="O33" s="103">
        <f>SUM(P33:U33)</f>
        <v>403</v>
      </c>
      <c r="P33" s="103">
        <v>403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5517</v>
      </c>
      <c r="W33" s="103">
        <v>5517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345</v>
      </c>
      <c r="AG33" s="103">
        <v>345</v>
      </c>
      <c r="AH33" s="103">
        <v>0</v>
      </c>
      <c r="AI33" s="103">
        <v>0</v>
      </c>
      <c r="AJ33" s="103">
        <f>SUM(AK33:AS33)</f>
        <v>345</v>
      </c>
      <c r="AK33" s="103">
        <v>0</v>
      </c>
      <c r="AL33" s="103">
        <v>0</v>
      </c>
      <c r="AM33" s="103">
        <v>345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44</v>
      </c>
      <c r="AU33" s="103">
        <v>0</v>
      </c>
      <c r="AV33" s="103">
        <v>0</v>
      </c>
      <c r="AW33" s="103">
        <v>44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7</v>
      </c>
      <c r="B34" s="113" t="s">
        <v>333</v>
      </c>
      <c r="C34" s="101" t="s">
        <v>334</v>
      </c>
      <c r="D34" s="103">
        <f>SUM(E34,+H34,+K34)</f>
        <v>1712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1712</v>
      </c>
      <c r="L34" s="103">
        <v>78</v>
      </c>
      <c r="M34" s="103">
        <v>1634</v>
      </c>
      <c r="N34" s="103">
        <f>SUM(O34,+V34,+AC34)</f>
        <v>1712</v>
      </c>
      <c r="O34" s="103">
        <f>SUM(P34:U34)</f>
        <v>78</v>
      </c>
      <c r="P34" s="103">
        <v>78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1634</v>
      </c>
      <c r="W34" s="103">
        <v>1634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100</v>
      </c>
      <c r="AG34" s="103">
        <v>100</v>
      </c>
      <c r="AH34" s="103">
        <v>0</v>
      </c>
      <c r="AI34" s="103">
        <v>0</v>
      </c>
      <c r="AJ34" s="103">
        <f>SUM(AK34:AS34)</f>
        <v>100</v>
      </c>
      <c r="AK34" s="103">
        <v>0</v>
      </c>
      <c r="AL34" s="103">
        <v>0</v>
      </c>
      <c r="AM34" s="103">
        <v>100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13</v>
      </c>
      <c r="AU34" s="103">
        <v>0</v>
      </c>
      <c r="AV34" s="103">
        <v>0</v>
      </c>
      <c r="AW34" s="103">
        <v>13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7</v>
      </c>
      <c r="B35" s="113" t="s">
        <v>336</v>
      </c>
      <c r="C35" s="101" t="s">
        <v>337</v>
      </c>
      <c r="D35" s="103">
        <f>SUM(E35,+H35,+K35)</f>
        <v>3338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3338</v>
      </c>
      <c r="L35" s="103">
        <v>247</v>
      </c>
      <c r="M35" s="103">
        <v>3091</v>
      </c>
      <c r="N35" s="103">
        <f>SUM(O35,+V35,+AC35)</f>
        <v>3338</v>
      </c>
      <c r="O35" s="103">
        <f>SUM(P35:U35)</f>
        <v>247</v>
      </c>
      <c r="P35" s="103">
        <v>247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3091</v>
      </c>
      <c r="W35" s="103">
        <v>3091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231</v>
      </c>
      <c r="AG35" s="103">
        <v>231</v>
      </c>
      <c r="AH35" s="103">
        <v>0</v>
      </c>
      <c r="AI35" s="103">
        <v>0</v>
      </c>
      <c r="AJ35" s="103">
        <f>SUM(AK35:AS35)</f>
        <v>231</v>
      </c>
      <c r="AK35" s="103">
        <v>0</v>
      </c>
      <c r="AL35" s="103">
        <v>0</v>
      </c>
      <c r="AM35" s="103">
        <v>231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29</v>
      </c>
      <c r="AU35" s="103">
        <v>0</v>
      </c>
      <c r="AV35" s="103">
        <v>0</v>
      </c>
      <c r="AW35" s="103">
        <v>29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7</v>
      </c>
      <c r="B36" s="113" t="s">
        <v>339</v>
      </c>
      <c r="C36" s="101" t="s">
        <v>340</v>
      </c>
      <c r="D36" s="103">
        <f>SUM(E36,+H36,+K36)</f>
        <v>363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363</v>
      </c>
      <c r="L36" s="103">
        <v>1</v>
      </c>
      <c r="M36" s="103">
        <v>362</v>
      </c>
      <c r="N36" s="103">
        <f>SUM(O36,+V36,+AC36)</f>
        <v>363</v>
      </c>
      <c r="O36" s="103">
        <f>SUM(P36:U36)</f>
        <v>1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1</v>
      </c>
      <c r="V36" s="103">
        <f>SUM(W36:AB36)</f>
        <v>362</v>
      </c>
      <c r="W36" s="103">
        <v>0</v>
      </c>
      <c r="X36" s="103">
        <v>0</v>
      </c>
      <c r="Y36" s="103">
        <v>0</v>
      </c>
      <c r="Z36" s="103">
        <v>0</v>
      </c>
      <c r="AA36" s="103">
        <v>0</v>
      </c>
      <c r="AB36" s="103">
        <v>362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7</v>
      </c>
      <c r="B37" s="113" t="s">
        <v>342</v>
      </c>
      <c r="C37" s="101" t="s">
        <v>343</v>
      </c>
      <c r="D37" s="103">
        <f>SUM(E37,+H37,+K37)</f>
        <v>318</v>
      </c>
      <c r="E37" s="103">
        <f>SUM(F37:G37)</f>
        <v>318</v>
      </c>
      <c r="F37" s="103">
        <v>238</v>
      </c>
      <c r="G37" s="103">
        <v>80</v>
      </c>
      <c r="H37" s="103">
        <f>SUM(I37:J37)</f>
        <v>0</v>
      </c>
      <c r="I37" s="103">
        <v>0</v>
      </c>
      <c r="J37" s="103">
        <v>0</v>
      </c>
      <c r="K37" s="103">
        <f>SUM(L37:M37)</f>
        <v>0</v>
      </c>
      <c r="L37" s="103">
        <v>0</v>
      </c>
      <c r="M37" s="103">
        <v>0</v>
      </c>
      <c r="N37" s="103">
        <f>SUM(O37,+V37,+AC37)</f>
        <v>318</v>
      </c>
      <c r="O37" s="103">
        <f>SUM(P37:U37)</f>
        <v>238</v>
      </c>
      <c r="P37" s="103">
        <v>0</v>
      </c>
      <c r="Q37" s="103">
        <v>0</v>
      </c>
      <c r="R37" s="103">
        <v>0</v>
      </c>
      <c r="S37" s="103">
        <v>238</v>
      </c>
      <c r="T37" s="103">
        <v>0</v>
      </c>
      <c r="U37" s="103">
        <v>0</v>
      </c>
      <c r="V37" s="103">
        <f>SUM(W37:AB37)</f>
        <v>80</v>
      </c>
      <c r="W37" s="103">
        <v>0</v>
      </c>
      <c r="X37" s="103">
        <v>0</v>
      </c>
      <c r="Y37" s="103">
        <v>0</v>
      </c>
      <c r="Z37" s="103">
        <v>80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7</v>
      </c>
      <c r="B38" s="113" t="s">
        <v>345</v>
      </c>
      <c r="C38" s="101" t="s">
        <v>346</v>
      </c>
      <c r="D38" s="103">
        <f>SUM(E38,+H38,+K38)</f>
        <v>190</v>
      </c>
      <c r="E38" s="103">
        <f>SUM(F38:G38)</f>
        <v>120</v>
      </c>
      <c r="F38" s="103">
        <v>0</v>
      </c>
      <c r="G38" s="103">
        <v>120</v>
      </c>
      <c r="H38" s="103">
        <f>SUM(I38:J38)</f>
        <v>70</v>
      </c>
      <c r="I38" s="103">
        <v>70</v>
      </c>
      <c r="J38" s="103">
        <v>0</v>
      </c>
      <c r="K38" s="103">
        <f>SUM(L38:M38)</f>
        <v>0</v>
      </c>
      <c r="L38" s="103">
        <v>0</v>
      </c>
      <c r="M38" s="103">
        <v>0</v>
      </c>
      <c r="N38" s="103">
        <f>SUM(O38,+V38,+AC38)</f>
        <v>190</v>
      </c>
      <c r="O38" s="103">
        <f>SUM(P38:U38)</f>
        <v>70</v>
      </c>
      <c r="P38" s="103">
        <v>0</v>
      </c>
      <c r="Q38" s="103">
        <v>0</v>
      </c>
      <c r="R38" s="103">
        <v>0</v>
      </c>
      <c r="S38" s="103">
        <v>0</v>
      </c>
      <c r="T38" s="103">
        <v>0</v>
      </c>
      <c r="U38" s="103">
        <v>70</v>
      </c>
      <c r="V38" s="103">
        <f>SUM(W38:AB38)</f>
        <v>120</v>
      </c>
      <c r="W38" s="103">
        <v>0</v>
      </c>
      <c r="X38" s="103">
        <v>0</v>
      </c>
      <c r="Y38" s="103">
        <v>0</v>
      </c>
      <c r="Z38" s="103">
        <v>0</v>
      </c>
      <c r="AA38" s="103">
        <v>120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0</v>
      </c>
      <c r="AG38" s="103">
        <v>0</v>
      </c>
      <c r="AH38" s="103">
        <v>0</v>
      </c>
      <c r="AI38" s="103">
        <v>0</v>
      </c>
      <c r="AJ38" s="103">
        <f>SUM(AK38:AS38)</f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7</v>
      </c>
      <c r="B39" s="113" t="s">
        <v>348</v>
      </c>
      <c r="C39" s="101" t="s">
        <v>349</v>
      </c>
      <c r="D39" s="103">
        <f>SUM(E39,+H39,+K39)</f>
        <v>145</v>
      </c>
      <c r="E39" s="103">
        <f>SUM(F39:G39)</f>
        <v>145</v>
      </c>
      <c r="F39" s="103">
        <v>0</v>
      </c>
      <c r="G39" s="103">
        <v>145</v>
      </c>
      <c r="H39" s="103">
        <f>SUM(I39:J39)</f>
        <v>0</v>
      </c>
      <c r="I39" s="103">
        <v>0</v>
      </c>
      <c r="J39" s="103">
        <v>0</v>
      </c>
      <c r="K39" s="103">
        <f>SUM(L39:M39)</f>
        <v>0</v>
      </c>
      <c r="L39" s="103">
        <v>0</v>
      </c>
      <c r="M39" s="103">
        <v>0</v>
      </c>
      <c r="N39" s="103">
        <f>SUM(O39,+V39,+AC39)</f>
        <v>145</v>
      </c>
      <c r="O39" s="103">
        <f>SUM(P39:U39)</f>
        <v>0</v>
      </c>
      <c r="P39" s="103">
        <v>0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145</v>
      </c>
      <c r="W39" s="103">
        <v>0</v>
      </c>
      <c r="X39" s="103">
        <v>0</v>
      </c>
      <c r="Y39" s="103">
        <v>0</v>
      </c>
      <c r="Z39" s="103">
        <v>0</v>
      </c>
      <c r="AA39" s="103">
        <v>145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0</v>
      </c>
      <c r="AG39" s="103">
        <v>0</v>
      </c>
      <c r="AH39" s="103">
        <v>0</v>
      </c>
      <c r="AI39" s="103">
        <v>0</v>
      </c>
      <c r="AJ39" s="103">
        <f>SUM(AK39:AS39)</f>
        <v>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7</v>
      </c>
      <c r="B40" s="113" t="s">
        <v>351</v>
      </c>
      <c r="C40" s="101" t="s">
        <v>352</v>
      </c>
      <c r="D40" s="103">
        <f>SUM(E40,+H40,+K40)</f>
        <v>386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386</v>
      </c>
      <c r="L40" s="103">
        <v>250</v>
      </c>
      <c r="M40" s="103">
        <v>136</v>
      </c>
      <c r="N40" s="103">
        <f>SUM(O40,+V40,+AC40)</f>
        <v>386</v>
      </c>
      <c r="O40" s="103">
        <f>SUM(P40:U40)</f>
        <v>250</v>
      </c>
      <c r="P40" s="103">
        <v>0</v>
      </c>
      <c r="Q40" s="103">
        <v>0</v>
      </c>
      <c r="R40" s="103">
        <v>0</v>
      </c>
      <c r="S40" s="103">
        <v>0</v>
      </c>
      <c r="T40" s="103">
        <v>80</v>
      </c>
      <c r="U40" s="103">
        <v>170</v>
      </c>
      <c r="V40" s="103">
        <f>SUM(W40:AB40)</f>
        <v>136</v>
      </c>
      <c r="W40" s="103">
        <v>0</v>
      </c>
      <c r="X40" s="103">
        <v>0</v>
      </c>
      <c r="Y40" s="103">
        <v>0</v>
      </c>
      <c r="Z40" s="103">
        <v>0</v>
      </c>
      <c r="AA40" s="103">
        <v>0</v>
      </c>
      <c r="AB40" s="103">
        <v>136</v>
      </c>
      <c r="AC40" s="103">
        <f>SUM(AD40:AE40)</f>
        <v>0</v>
      </c>
      <c r="AD40" s="103">
        <v>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7</v>
      </c>
      <c r="B41" s="113" t="s">
        <v>354</v>
      </c>
      <c r="C41" s="101" t="s">
        <v>355</v>
      </c>
      <c r="D41" s="103">
        <f>SUM(E41,+H41,+K41)</f>
        <v>242</v>
      </c>
      <c r="E41" s="103">
        <f>SUM(F41:G41)</f>
        <v>242</v>
      </c>
      <c r="F41" s="103">
        <v>30</v>
      </c>
      <c r="G41" s="103">
        <v>212</v>
      </c>
      <c r="H41" s="103">
        <f>SUM(I41:J41)</f>
        <v>0</v>
      </c>
      <c r="I41" s="103">
        <v>0</v>
      </c>
      <c r="J41" s="103">
        <v>0</v>
      </c>
      <c r="K41" s="103">
        <f>SUM(L41:M41)</f>
        <v>0</v>
      </c>
      <c r="L41" s="103">
        <v>0</v>
      </c>
      <c r="M41" s="103">
        <v>0</v>
      </c>
      <c r="N41" s="103">
        <f>SUM(O41,+V41,+AC41)</f>
        <v>242</v>
      </c>
      <c r="O41" s="103">
        <f>SUM(P41:U41)</f>
        <v>30</v>
      </c>
      <c r="P41" s="103">
        <v>0</v>
      </c>
      <c r="Q41" s="103">
        <v>0</v>
      </c>
      <c r="R41" s="103">
        <v>0</v>
      </c>
      <c r="S41" s="103">
        <v>0</v>
      </c>
      <c r="T41" s="103">
        <v>0</v>
      </c>
      <c r="U41" s="103">
        <v>30</v>
      </c>
      <c r="V41" s="103">
        <f>SUM(W41:AB41)</f>
        <v>212</v>
      </c>
      <c r="W41" s="103">
        <v>0</v>
      </c>
      <c r="X41" s="103">
        <v>0</v>
      </c>
      <c r="Y41" s="103">
        <v>0</v>
      </c>
      <c r="Z41" s="103">
        <v>0</v>
      </c>
      <c r="AA41" s="103">
        <v>0</v>
      </c>
      <c r="AB41" s="103">
        <v>212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7</v>
      </c>
      <c r="B42" s="113" t="s">
        <v>357</v>
      </c>
      <c r="C42" s="101" t="s">
        <v>358</v>
      </c>
      <c r="D42" s="103">
        <f>SUM(E42,+H42,+K42)</f>
        <v>321</v>
      </c>
      <c r="E42" s="103">
        <f>SUM(F42:G42)</f>
        <v>321</v>
      </c>
      <c r="F42" s="103">
        <v>32</v>
      </c>
      <c r="G42" s="103">
        <v>289</v>
      </c>
      <c r="H42" s="103">
        <f>SUM(I42:J42)</f>
        <v>0</v>
      </c>
      <c r="I42" s="103">
        <v>0</v>
      </c>
      <c r="J42" s="103">
        <v>0</v>
      </c>
      <c r="K42" s="103">
        <f>SUM(L42:M42)</f>
        <v>0</v>
      </c>
      <c r="L42" s="103">
        <v>0</v>
      </c>
      <c r="M42" s="103">
        <v>0</v>
      </c>
      <c r="N42" s="103">
        <f>SUM(O42,+V42,+AC42)</f>
        <v>321</v>
      </c>
      <c r="O42" s="103">
        <f>SUM(P42:U42)</f>
        <v>32</v>
      </c>
      <c r="P42" s="103">
        <v>32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289</v>
      </c>
      <c r="W42" s="103">
        <v>289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7</v>
      </c>
      <c r="B43" s="113" t="s">
        <v>360</v>
      </c>
      <c r="C43" s="101" t="s">
        <v>361</v>
      </c>
      <c r="D43" s="103">
        <f>SUM(E43,+H43,+K43)</f>
        <v>80</v>
      </c>
      <c r="E43" s="103">
        <f>SUM(F43:G43)</f>
        <v>0</v>
      </c>
      <c r="F43" s="103">
        <v>0</v>
      </c>
      <c r="G43" s="103">
        <v>0</v>
      </c>
      <c r="H43" s="103">
        <f>SUM(I43:J43)</f>
        <v>80</v>
      </c>
      <c r="I43" s="103">
        <v>0</v>
      </c>
      <c r="J43" s="103">
        <v>80</v>
      </c>
      <c r="K43" s="103">
        <f>SUM(L43:M43)</f>
        <v>0</v>
      </c>
      <c r="L43" s="103">
        <v>0</v>
      </c>
      <c r="M43" s="103">
        <v>0</v>
      </c>
      <c r="N43" s="103">
        <f>SUM(O43,+V43,+AC43)</f>
        <v>80</v>
      </c>
      <c r="O43" s="103">
        <f>SUM(P43:U43)</f>
        <v>0</v>
      </c>
      <c r="P43" s="103">
        <v>0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80</v>
      </c>
      <c r="W43" s="103">
        <v>0</v>
      </c>
      <c r="X43" s="103">
        <v>0</v>
      </c>
      <c r="Y43" s="103">
        <v>0</v>
      </c>
      <c r="Z43" s="103">
        <v>0</v>
      </c>
      <c r="AA43" s="103">
        <v>80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0</v>
      </c>
      <c r="AG43" s="103">
        <v>0</v>
      </c>
      <c r="AH43" s="103">
        <v>0</v>
      </c>
      <c r="AI43" s="103">
        <v>0</v>
      </c>
      <c r="AJ43" s="103">
        <f>SUM(AK43:AS43)</f>
        <v>0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7</v>
      </c>
      <c r="B44" s="113" t="s">
        <v>363</v>
      </c>
      <c r="C44" s="101" t="s">
        <v>364</v>
      </c>
      <c r="D44" s="103">
        <f>SUM(E44,+H44,+K44)</f>
        <v>2200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2200</v>
      </c>
      <c r="L44" s="103">
        <v>1700</v>
      </c>
      <c r="M44" s="103">
        <v>500</v>
      </c>
      <c r="N44" s="103">
        <f>SUM(O44,+V44,+AC44)</f>
        <v>2200</v>
      </c>
      <c r="O44" s="103">
        <f>SUM(P44:U44)</f>
        <v>1700</v>
      </c>
      <c r="P44" s="103">
        <v>0</v>
      </c>
      <c r="Q44" s="103">
        <v>0</v>
      </c>
      <c r="R44" s="103">
        <v>0</v>
      </c>
      <c r="S44" s="103">
        <v>0</v>
      </c>
      <c r="T44" s="103">
        <v>1700</v>
      </c>
      <c r="U44" s="103">
        <v>0</v>
      </c>
      <c r="V44" s="103">
        <f>SUM(W44:AB44)</f>
        <v>500</v>
      </c>
      <c r="W44" s="103">
        <v>0</v>
      </c>
      <c r="X44" s="103">
        <v>0</v>
      </c>
      <c r="Y44" s="103">
        <v>0</v>
      </c>
      <c r="Z44" s="103">
        <v>0</v>
      </c>
      <c r="AA44" s="103">
        <v>500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7</v>
      </c>
      <c r="B45" s="113" t="s">
        <v>366</v>
      </c>
      <c r="C45" s="101" t="s">
        <v>367</v>
      </c>
      <c r="D45" s="103">
        <f>SUM(E45,+H45,+K45)</f>
        <v>5712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5712</v>
      </c>
      <c r="L45" s="103">
        <v>10</v>
      </c>
      <c r="M45" s="103">
        <v>5702</v>
      </c>
      <c r="N45" s="103">
        <f>SUM(O45,+V45,+AC45)</f>
        <v>5712</v>
      </c>
      <c r="O45" s="103">
        <f>SUM(P45:U45)</f>
        <v>10</v>
      </c>
      <c r="P45" s="103">
        <v>10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5702</v>
      </c>
      <c r="W45" s="103">
        <v>5702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404</v>
      </c>
      <c r="AG45" s="103">
        <v>404</v>
      </c>
      <c r="AH45" s="103">
        <v>0</v>
      </c>
      <c r="AI45" s="103">
        <v>0</v>
      </c>
      <c r="AJ45" s="103">
        <f>SUM(AK45:AS45)</f>
        <v>404</v>
      </c>
      <c r="AK45" s="103">
        <v>0</v>
      </c>
      <c r="AL45" s="103">
        <v>0</v>
      </c>
      <c r="AM45" s="103">
        <v>0</v>
      </c>
      <c r="AN45" s="103">
        <v>404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404</v>
      </c>
      <c r="BA45" s="103">
        <v>404</v>
      </c>
      <c r="BB45" s="103">
        <v>0</v>
      </c>
      <c r="BC45" s="103">
        <v>0</v>
      </c>
    </row>
    <row r="46" spans="1:55" s="105" customFormat="1" ht="13.5" customHeight="1">
      <c r="A46" s="115" t="s">
        <v>7</v>
      </c>
      <c r="B46" s="113" t="s">
        <v>369</v>
      </c>
      <c r="C46" s="101" t="s">
        <v>370</v>
      </c>
      <c r="D46" s="103">
        <f>SUM(E46,+H46,+K46)</f>
        <v>216</v>
      </c>
      <c r="E46" s="103">
        <f>SUM(F46:G46)</f>
        <v>0</v>
      </c>
      <c r="F46" s="103">
        <v>0</v>
      </c>
      <c r="G46" s="103">
        <v>0</v>
      </c>
      <c r="H46" s="103">
        <f>SUM(I46:J46)</f>
        <v>216</v>
      </c>
      <c r="I46" s="103">
        <v>199</v>
      </c>
      <c r="J46" s="103">
        <v>17</v>
      </c>
      <c r="K46" s="103">
        <f>SUM(L46:M46)</f>
        <v>0</v>
      </c>
      <c r="L46" s="103">
        <v>0</v>
      </c>
      <c r="M46" s="103">
        <v>0</v>
      </c>
      <c r="N46" s="103">
        <f>SUM(O46,+V46,+AC46)</f>
        <v>217</v>
      </c>
      <c r="O46" s="103">
        <f>SUM(P46:U46)</f>
        <v>199</v>
      </c>
      <c r="P46" s="103">
        <v>199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17</v>
      </c>
      <c r="W46" s="103">
        <v>17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1</v>
      </c>
      <c r="AD46" s="103">
        <v>1</v>
      </c>
      <c r="AE46" s="103">
        <v>0</v>
      </c>
      <c r="AF46" s="103">
        <f>SUM(AG46:AI46)</f>
        <v>0</v>
      </c>
      <c r="AG46" s="103">
        <v>0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7</v>
      </c>
      <c r="B47" s="113" t="s">
        <v>372</v>
      </c>
      <c r="C47" s="101" t="s">
        <v>373</v>
      </c>
      <c r="D47" s="103">
        <f>SUM(E47,+H47,+K47)</f>
        <v>4646</v>
      </c>
      <c r="E47" s="103">
        <f>SUM(F47:G47)</f>
        <v>352</v>
      </c>
      <c r="F47" s="103">
        <v>0</v>
      </c>
      <c r="G47" s="103">
        <v>352</v>
      </c>
      <c r="H47" s="103">
        <f>SUM(I47:J47)</f>
        <v>0</v>
      </c>
      <c r="I47" s="103">
        <v>0</v>
      </c>
      <c r="J47" s="103">
        <v>0</v>
      </c>
      <c r="K47" s="103">
        <f>SUM(L47:M47)</f>
        <v>4294</v>
      </c>
      <c r="L47" s="103">
        <v>2654</v>
      </c>
      <c r="M47" s="103">
        <v>1640</v>
      </c>
      <c r="N47" s="103">
        <f>SUM(O47,+V47,+AC47)</f>
        <v>4707</v>
      </c>
      <c r="O47" s="103">
        <f>SUM(P47:U47)</f>
        <v>2654</v>
      </c>
      <c r="P47" s="103">
        <v>0</v>
      </c>
      <c r="Q47" s="103">
        <v>0</v>
      </c>
      <c r="R47" s="103">
        <v>0</v>
      </c>
      <c r="S47" s="103">
        <v>0</v>
      </c>
      <c r="T47" s="103">
        <v>0</v>
      </c>
      <c r="U47" s="103">
        <v>2654</v>
      </c>
      <c r="V47" s="103">
        <f>SUM(W47:AB47)</f>
        <v>1992</v>
      </c>
      <c r="W47" s="103">
        <v>0</v>
      </c>
      <c r="X47" s="103">
        <v>0</v>
      </c>
      <c r="Y47" s="103">
        <v>0</v>
      </c>
      <c r="Z47" s="103">
        <v>352</v>
      </c>
      <c r="AA47" s="103">
        <v>0</v>
      </c>
      <c r="AB47" s="103">
        <v>1640</v>
      </c>
      <c r="AC47" s="103">
        <f>SUM(AD47:AE47)</f>
        <v>61</v>
      </c>
      <c r="AD47" s="103">
        <v>38</v>
      </c>
      <c r="AE47" s="103">
        <v>23</v>
      </c>
      <c r="AF47" s="103">
        <f>SUM(AG47:AI47)</f>
        <v>0</v>
      </c>
      <c r="AG47" s="103">
        <v>0</v>
      </c>
      <c r="AH47" s="103">
        <v>0</v>
      </c>
      <c r="AI47" s="103">
        <v>0</v>
      </c>
      <c r="AJ47" s="103">
        <f>SUM(AK47:AS47)</f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7</v>
      </c>
      <c r="B48" s="113" t="s">
        <v>375</v>
      </c>
      <c r="C48" s="101" t="s">
        <v>376</v>
      </c>
      <c r="D48" s="103">
        <f>SUM(E48,+H48,+K48)</f>
        <v>80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80</v>
      </c>
      <c r="L48" s="103">
        <v>12</v>
      </c>
      <c r="M48" s="103">
        <v>68</v>
      </c>
      <c r="N48" s="103">
        <f>SUM(O48,+V48,+AC48)</f>
        <v>80</v>
      </c>
      <c r="O48" s="103">
        <f>SUM(P48:U48)</f>
        <v>12</v>
      </c>
      <c r="P48" s="103">
        <v>12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68</v>
      </c>
      <c r="W48" s="103">
        <v>68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0</v>
      </c>
      <c r="AG48" s="103">
        <v>0</v>
      </c>
      <c r="AH48" s="103">
        <v>0</v>
      </c>
      <c r="AI48" s="103">
        <v>0</v>
      </c>
      <c r="AJ48" s="103">
        <f>SUM(AK48:AS48)</f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48">
    <sortCondition ref="A8:A48"/>
    <sortCondition ref="B8:B48"/>
    <sortCondition ref="C8:C48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47" man="1"/>
    <brk id="31" min="1" max="47" man="1"/>
    <brk id="45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47000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47201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47205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47207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47208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47209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47210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47211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47212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47213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47214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47215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47301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47302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47303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47306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47308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47311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47313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47314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47315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47324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47325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47326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47327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47328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47329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47348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47350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47353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47354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47355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47356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47357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47358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47359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47360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47361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47362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47375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47381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47382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2018-03-06T08:16:10Z</dcterms:modified>
</cp:coreProperties>
</file>