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203220\Desktop\環境省廃棄物実態調査集約結果（46鹿児島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水洗化人口等!$A$6:$AA$49</definedName>
    <definedName name="_xlnm.Print_Area" localSheetId="2">し尿集計結果!$A$1:$M$36</definedName>
    <definedName name="_xlnm.Print_Area" localSheetId="1">し尿処理状況!$2:$50</definedName>
    <definedName name="_xlnm.Print_Area" localSheetId="0">水洗化人口等!$2:$50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62913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N9" i="2"/>
  <c r="N11" i="2"/>
  <c r="N13" i="2"/>
  <c r="N15" i="2"/>
  <c r="N17" i="2"/>
  <c r="N19" i="2"/>
  <c r="N21" i="2"/>
  <c r="N23" i="2"/>
  <c r="N25" i="2"/>
  <c r="N27" i="2"/>
  <c r="N29" i="2"/>
  <c r="N31" i="2"/>
  <c r="N33" i="2"/>
  <c r="N35" i="2"/>
  <c r="N37" i="2"/>
  <c r="N39" i="2"/>
  <c r="N41" i="2"/>
  <c r="N43" i="2"/>
  <c r="N45" i="2"/>
  <c r="N47" i="2"/>
  <c r="N49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D9" i="2"/>
  <c r="D11" i="2"/>
  <c r="D13" i="2"/>
  <c r="D15" i="2"/>
  <c r="D17" i="2"/>
  <c r="D19" i="2"/>
  <c r="D21" i="2"/>
  <c r="D23" i="2"/>
  <c r="D25" i="2"/>
  <c r="D27" i="2"/>
  <c r="D29" i="2"/>
  <c r="D31" i="2"/>
  <c r="D33" i="2"/>
  <c r="D35" i="2"/>
  <c r="D37" i="2"/>
  <c r="D39" i="2"/>
  <c r="D41" i="2"/>
  <c r="D43" i="2"/>
  <c r="D45" i="2"/>
  <c r="D47" i="2"/>
  <c r="D49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48" i="2" l="1"/>
  <c r="D44" i="2"/>
  <c r="D40" i="2"/>
  <c r="D36" i="2"/>
  <c r="D32" i="2"/>
  <c r="D28" i="2"/>
  <c r="D24" i="2"/>
  <c r="D20" i="2"/>
  <c r="D16" i="2"/>
  <c r="D12" i="2"/>
  <c r="D8" i="2"/>
  <c r="N50" i="2"/>
  <c r="N46" i="2"/>
  <c r="N42" i="2"/>
  <c r="N38" i="2"/>
  <c r="N34" i="2"/>
  <c r="N30" i="2"/>
  <c r="N26" i="2"/>
  <c r="N22" i="2"/>
  <c r="N18" i="2"/>
  <c r="N14" i="2"/>
  <c r="N10" i="2"/>
  <c r="D50" i="2"/>
  <c r="D46" i="2"/>
  <c r="D42" i="2"/>
  <c r="D38" i="2"/>
  <c r="D34" i="2"/>
  <c r="D30" i="2"/>
  <c r="D26" i="2"/>
  <c r="D22" i="2"/>
  <c r="D18" i="2"/>
  <c r="D14" i="2"/>
  <c r="D10" i="2"/>
  <c r="N48" i="2"/>
  <c r="N44" i="2"/>
  <c r="N40" i="2"/>
  <c r="N36" i="2"/>
  <c r="N32" i="2"/>
  <c r="N28" i="2"/>
  <c r="N24" i="2"/>
  <c r="N20" i="2"/>
  <c r="N16" i="2"/>
  <c r="N12" i="2"/>
  <c r="N8" i="2"/>
  <c r="J50" i="1"/>
  <c r="J46" i="1"/>
  <c r="J42" i="1"/>
  <c r="J38" i="1"/>
  <c r="J34" i="1"/>
  <c r="J30" i="1"/>
  <c r="J26" i="1"/>
  <c r="J22" i="1"/>
  <c r="J18" i="1"/>
  <c r="J14" i="1"/>
  <c r="J10" i="1"/>
  <c r="L49" i="1"/>
  <c r="L45" i="1"/>
  <c r="L41" i="1"/>
  <c r="L37" i="1"/>
  <c r="L33" i="1"/>
  <c r="L29" i="1"/>
  <c r="L25" i="1"/>
  <c r="L21" i="1"/>
  <c r="L17" i="1"/>
  <c r="L13" i="1"/>
  <c r="L9" i="1"/>
  <c r="N48" i="1"/>
  <c r="N44" i="1"/>
  <c r="N40" i="1"/>
  <c r="N36" i="1"/>
  <c r="N32" i="1"/>
  <c r="N28" i="1"/>
  <c r="N24" i="1"/>
  <c r="N20" i="1"/>
  <c r="N16" i="1"/>
  <c r="N12" i="1"/>
  <c r="N8" i="1"/>
  <c r="Q47" i="1"/>
  <c r="Q43" i="1"/>
  <c r="Q39" i="1"/>
  <c r="Q35" i="1"/>
  <c r="Q31" i="1"/>
  <c r="Q27" i="1"/>
  <c r="Q23" i="1"/>
  <c r="Q19" i="1"/>
  <c r="Q15" i="1"/>
  <c r="Q11" i="1"/>
  <c r="J49" i="1"/>
  <c r="J45" i="1"/>
  <c r="J41" i="1"/>
  <c r="J37" i="1"/>
  <c r="J33" i="1"/>
  <c r="J29" i="1"/>
  <c r="J25" i="1"/>
  <c r="J21" i="1"/>
  <c r="J17" i="1"/>
  <c r="J13" i="1"/>
  <c r="J9" i="1"/>
  <c r="L48" i="1"/>
  <c r="L44" i="1"/>
  <c r="L40" i="1"/>
  <c r="L36" i="1"/>
  <c r="L32" i="1"/>
  <c r="L28" i="1"/>
  <c r="L24" i="1"/>
  <c r="L20" i="1"/>
  <c r="L16" i="1"/>
  <c r="L12" i="1"/>
  <c r="L8" i="1"/>
  <c r="N47" i="1"/>
  <c r="N43" i="1"/>
  <c r="N39" i="1"/>
  <c r="N35" i="1"/>
  <c r="N31" i="1"/>
  <c r="N27" i="1"/>
  <c r="N23" i="1"/>
  <c r="N19" i="1"/>
  <c r="N15" i="1"/>
  <c r="N11" i="1"/>
  <c r="Q50" i="1"/>
  <c r="Q46" i="1"/>
  <c r="Q42" i="1"/>
  <c r="Q38" i="1"/>
  <c r="Q34" i="1"/>
  <c r="Q30" i="1"/>
  <c r="Q26" i="1"/>
  <c r="Q22" i="1"/>
  <c r="Q18" i="1"/>
  <c r="Q14" i="1"/>
  <c r="Q10" i="1"/>
  <c r="J48" i="1"/>
  <c r="J44" i="1"/>
  <c r="J40" i="1"/>
  <c r="J36" i="1"/>
  <c r="J32" i="1"/>
  <c r="J28" i="1"/>
  <c r="J24" i="1"/>
  <c r="J20" i="1"/>
  <c r="J16" i="1"/>
  <c r="J12" i="1"/>
  <c r="J8" i="1"/>
  <c r="L47" i="1"/>
  <c r="L43" i="1"/>
  <c r="L39" i="1"/>
  <c r="L35" i="1"/>
  <c r="L31" i="1"/>
  <c r="L27" i="1"/>
  <c r="L23" i="1"/>
  <c r="L19" i="1"/>
  <c r="L15" i="1"/>
  <c r="L11" i="1"/>
  <c r="N50" i="1"/>
  <c r="N46" i="1"/>
  <c r="N42" i="1"/>
  <c r="N38" i="1"/>
  <c r="N34" i="1"/>
  <c r="N30" i="1"/>
  <c r="N26" i="1"/>
  <c r="N22" i="1"/>
  <c r="N18" i="1"/>
  <c r="N14" i="1"/>
  <c r="N10" i="1"/>
  <c r="Q49" i="1"/>
  <c r="Q45" i="1"/>
  <c r="Q41" i="1"/>
  <c r="Q37" i="1"/>
  <c r="Q33" i="1"/>
  <c r="Q29" i="1"/>
  <c r="Q25" i="1"/>
  <c r="Q21" i="1"/>
  <c r="Q17" i="1"/>
  <c r="Q13" i="1"/>
  <c r="Q9" i="1"/>
  <c r="J47" i="1"/>
  <c r="J43" i="1"/>
  <c r="J39" i="1"/>
  <c r="J35" i="1"/>
  <c r="J31" i="1"/>
  <c r="J27" i="1"/>
  <c r="J23" i="1"/>
  <c r="J19" i="1"/>
  <c r="J15" i="1"/>
  <c r="J11" i="1"/>
  <c r="L50" i="1"/>
  <c r="L46" i="1"/>
  <c r="L42" i="1"/>
  <c r="L38" i="1"/>
  <c r="L34" i="1"/>
  <c r="L30" i="1"/>
  <c r="L26" i="1"/>
  <c r="L22" i="1"/>
  <c r="L18" i="1"/>
  <c r="L14" i="1"/>
  <c r="L10" i="1"/>
  <c r="N49" i="1"/>
  <c r="N45" i="1"/>
  <c r="N41" i="1"/>
  <c r="N37" i="1"/>
  <c r="N33" i="1"/>
  <c r="N29" i="1"/>
  <c r="N25" i="1"/>
  <c r="N21" i="1"/>
  <c r="N17" i="1"/>
  <c r="N13" i="1"/>
  <c r="N9" i="1"/>
  <c r="Q48" i="1"/>
  <c r="Q44" i="1"/>
  <c r="Q40" i="1"/>
  <c r="Q36" i="1"/>
  <c r="Q32" i="1"/>
  <c r="Q28" i="1"/>
  <c r="Q24" i="1"/>
  <c r="Q20" i="1"/>
  <c r="Q16" i="1"/>
  <c r="Q12" i="1"/>
  <c r="Q8" i="1"/>
  <c r="A7" i="2" l="1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Z7" i="2" l="1"/>
  <c r="AT7" i="2"/>
  <c r="AF7" i="2"/>
  <c r="AC7" i="2"/>
  <c r="I7" i="1"/>
  <c r="E7" i="2"/>
  <c r="E7" i="1"/>
  <c r="H7" i="2"/>
  <c r="O7" i="2"/>
  <c r="AD2" i="4"/>
  <c r="AD15" i="4" s="1"/>
  <c r="H8" i="4" s="1"/>
  <c r="AG2" i="4"/>
  <c r="K7" i="2"/>
  <c r="V7" i="2"/>
  <c r="AJ7" i="2"/>
  <c r="N7" i="2" l="1"/>
  <c r="D7" i="1"/>
  <c r="L7" i="1" s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F7" i="1" l="1"/>
  <c r="J7" i="1"/>
  <c r="Q7" i="1"/>
  <c r="N7" i="1"/>
  <c r="M15" i="4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2" i="4" l="1"/>
  <c r="K11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<sst xmlns="http://schemas.openxmlformats.org/spreadsheetml/2006/main" count="871" uniqueCount="384">
  <si>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</si>
  <si>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</si>
  <si>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</si>
  <si>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</si>
  <si>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</si>
  <si>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</si>
  <si>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</si>
  <si>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</si>
  <si>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</si>
  <si>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</si>
  <si>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</si>
  <si>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</si>
  <si>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</si>
  <si>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</si>
  <si>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</si>
  <si>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</si>
  <si>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</si>
  <si>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</si>
  <si>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</si>
  <si>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</si>
  <si>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</si>
  <si>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</si>
  <si>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</si>
  <si>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</si>
  <si>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</si>
  <si>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</si>
  <si>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</si>
  <si>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</si>
  <si>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</si>
  <si>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</si>
  <si>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</si>
  <si>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</si>
  <si>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</si>
  <si>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</si>
  <si>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</si>
  <si>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</si>
  <si>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</si>
  <si>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</si>
  <si>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</si>
  <si>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</si>
  <si>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</si>
  <si>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</si>
  <si>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</si>
  <si>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</si>
  <si>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</si>
  <si>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</si>
  <si>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</si>
  <si>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</si>
  <si>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</si>
  <si>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</si>
  <si>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</si>
  <si>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</si>
  <si>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</si>
  <si>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</si>
  <si>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</si>
  <si>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</si>
  <si>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</si>
  <si>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</si>
  <si>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</si>
  <si>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</si>
  <si>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</si>
  <si>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</si>
  <si>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</si>
  <si>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</si>
  <si>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</si>
  <si>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</si>
  <si>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</si>
  <si>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</si>
  <si>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</si>
  <si>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</si>
  <si>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</si>
  <si>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</si>
  <si>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</si>
  <si>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</si>
  <si>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</si>
  <si>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</si>
  <si>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</si>
  <si>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</si>
  <si>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</si>
  <si>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</si>
  <si>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</si>
  <si>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</si>
  <si>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</si>
  <si>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</si>
  <si>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</si>
  <si>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</si>
  <si>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</si>
  <si>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</si>
  <si>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</si>
  <si>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</si>
  <si>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</si>
  <si>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</si>
  <si>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</si>
  <si>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</si>
  <si>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</si>
  <si>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</si>
  <si>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</si>
  <si>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</si>
  <si>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</si>
  <si>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</si>
  <si>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</si>
  <si>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</si>
  <si>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</si>
  <si>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</si>
  <si>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</si>
  <si>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</si>
  <si>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</si>
  <si>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</si>
  <si>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</si>
  <si>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</si>
  <si>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</si>
  <si>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</si>
  <si>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</si>
  <si>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</si>
  <si>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</si>
  <si>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</si>
  <si>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</si>
  <si>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</si>
  <si>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</si>
  <si>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</si>
  <si>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</si>
  <si>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</si>
  <si>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</si>
  <si>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</si>
  <si>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</si>
  <si>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</si>
  <si>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</si>
  <si>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</si>
  <si>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</si>
  <si>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</si>
  <si>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</si>
  <si>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</si>
  <si>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</si>
  <si>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</si>
  <si>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</si>
  <si>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</si>
  <si>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</si>
  <si>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</si>
  <si>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</si>
  <si>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</si>
  <si>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</si>
  <si>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</si>
  <si>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</si>
  <si>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</si>
  <si>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</si>
  <si>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</si>
  <si>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</si>
  <si>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</si>
  <si>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</si>
  <si>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</si>
  <si>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</si>
  <si>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</si>
  <si>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</si>
  <si>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</si>
  <si>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</si>
  <si>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</si>
  <si>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</si>
  <si>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</si>
  <si>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</si>
  <si>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</si>
  <si>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</si>
  <si>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</si>
  <si>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</si>
  <si>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</si>
  <si>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</si>
  <si>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</si>
  <si>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</si>
  <si>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</si>
  <si>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</si>
  <si>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</si>
  <si>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</si>
  <si>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</si>
  <si>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</si>
  <si>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</si>
  <si>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</si>
  <si>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</si>
  <si>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</si>
  <si>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</si>
  <si>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</si>
  <si>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</si>
  <si>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</si>
  <si>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</si>
  <si>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</si>
  <si>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</si>
  <si>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</si>
  <si>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</si>
  <si>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</si>
  <si>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</si>
  <si>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</si>
  <si>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</si>
  <si>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</si>
  <si>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</si>
  <si>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</si>
  <si>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</si>
  <si>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</si>
  <si>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</si>
  <si>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</si>
  <si>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</si>
  <si>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</si>
  <si>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</si>
  <si>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</si>
  <si>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</si>
  <si>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</si>
  <si>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</si>
  <si>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</si>
  <si>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</si>
  <si>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</si>
  <si>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</si>
  <si>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</si>
  <si>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</si>
  <si>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</si>
  <si>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</si>
  <si>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</si>
  <si>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</si>
  <si>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</si>
  <si>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</si>
  <si>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</si>
  <si>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</si>
  <si>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</si>
  <si>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</si>
  <si>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</si>
  <si>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</si>
  <si>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</si>
  <si>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</si>
  <si>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</si>
  <si>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</si>
  <si>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</si>
  <si>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</si>
  <si>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</si>
  <si>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</si>
  <si>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</si>
  <si>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</si>
  <si>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</si>
  <si>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</si>
  <si>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</si>
  <si>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</si>
  <si>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</si>
  <si>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</si>
  <si>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</si>
  <si>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</si>
  <si>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</si>
  <si>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</si>
  <si>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</si>
  <si>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</si>
  <si>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</si>
  <si>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</si>
  <si>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</si>
  <si>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</si>
  <si>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</si>
  <si>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</si>
  <si>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</si>
  <si>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46000</t>
  </si>
  <si>
    <t>水洗化人口等（平成28年度実績）</t>
    <phoneticPr fontId="3"/>
  </si>
  <si>
    <t>し尿処理の状況（平成28年度実績）</t>
    <phoneticPr fontId="3"/>
  </si>
  <si>
    <t>46201</t>
  </si>
  <si>
    <t>鹿児島市</t>
  </si>
  <si>
    <t>○</t>
  </si>
  <si>
    <t>461201</t>
    <phoneticPr fontId="3"/>
  </si>
  <si>
    <t>46203</t>
  </si>
  <si>
    <t>鹿屋市</t>
  </si>
  <si>
    <t>461203</t>
    <phoneticPr fontId="3"/>
  </si>
  <si>
    <t>46204</t>
  </si>
  <si>
    <t>枕崎市</t>
  </si>
  <si>
    <t>461204</t>
    <phoneticPr fontId="3"/>
  </si>
  <si>
    <t>46206</t>
  </si>
  <si>
    <t>阿久根市</t>
  </si>
  <si>
    <t>461206</t>
    <phoneticPr fontId="3"/>
  </si>
  <si>
    <t>46208</t>
  </si>
  <si>
    <t>出水市</t>
  </si>
  <si>
    <t>461208</t>
    <phoneticPr fontId="3"/>
  </si>
  <si>
    <t>46210</t>
  </si>
  <si>
    <t>指宿市</t>
  </si>
  <si>
    <t>461210</t>
    <phoneticPr fontId="3"/>
  </si>
  <si>
    <t>46213</t>
  </si>
  <si>
    <t>西之表市</t>
  </si>
  <si>
    <t>461213</t>
    <phoneticPr fontId="3"/>
  </si>
  <si>
    <t>46214</t>
  </si>
  <si>
    <t>垂水市</t>
  </si>
  <si>
    <t>461214</t>
    <phoneticPr fontId="3"/>
  </si>
  <si>
    <t>46215</t>
  </si>
  <si>
    <t>薩摩川内市</t>
  </si>
  <si>
    <t>461215</t>
    <phoneticPr fontId="3"/>
  </si>
  <si>
    <t>46216</t>
  </si>
  <si>
    <t>日置市</t>
  </si>
  <si>
    <t>461216</t>
    <phoneticPr fontId="3"/>
  </si>
  <si>
    <t>46217</t>
  </si>
  <si>
    <t>曽於市</t>
  </si>
  <si>
    <t>461217</t>
    <phoneticPr fontId="3"/>
  </si>
  <si>
    <t>46218</t>
  </si>
  <si>
    <t>霧島市</t>
  </si>
  <si>
    <t>461218</t>
    <phoneticPr fontId="3"/>
  </si>
  <si>
    <t>46219</t>
  </si>
  <si>
    <t>いちき串木野市</t>
  </si>
  <si>
    <t>461219</t>
    <phoneticPr fontId="3"/>
  </si>
  <si>
    <t>46220</t>
  </si>
  <si>
    <t>南さつま市</t>
  </si>
  <si>
    <t>461220</t>
    <phoneticPr fontId="3"/>
  </si>
  <si>
    <t>46221</t>
  </si>
  <si>
    <t>志布志市</t>
  </si>
  <si>
    <t>461221</t>
    <phoneticPr fontId="3"/>
  </si>
  <si>
    <t>46222</t>
  </si>
  <si>
    <t>奄美市</t>
  </si>
  <si>
    <t>461222</t>
    <phoneticPr fontId="3"/>
  </si>
  <si>
    <t>46223</t>
  </si>
  <si>
    <t>南九州市</t>
  </si>
  <si>
    <t>461223</t>
    <phoneticPr fontId="3"/>
  </si>
  <si>
    <t>46224</t>
  </si>
  <si>
    <t>伊佐市</t>
  </si>
  <si>
    <t>461224</t>
    <phoneticPr fontId="3"/>
  </si>
  <si>
    <t>46225</t>
  </si>
  <si>
    <t>姶良市</t>
  </si>
  <si>
    <t>461225</t>
    <phoneticPr fontId="3"/>
  </si>
  <si>
    <t>46303</t>
  </si>
  <si>
    <t>三島村</t>
  </si>
  <si>
    <t>461303</t>
    <phoneticPr fontId="3"/>
  </si>
  <si>
    <t>46304</t>
  </si>
  <si>
    <t>十島村</t>
  </si>
  <si>
    <t>461304</t>
    <phoneticPr fontId="3"/>
  </si>
  <si>
    <t>46392</t>
  </si>
  <si>
    <t>さつま町</t>
  </si>
  <si>
    <t>461392</t>
    <phoneticPr fontId="3"/>
  </si>
  <si>
    <t>46404</t>
  </si>
  <si>
    <t>長島町</t>
  </si>
  <si>
    <t>461404</t>
    <phoneticPr fontId="3"/>
  </si>
  <si>
    <t>46452</t>
  </si>
  <si>
    <t>湧水町</t>
  </si>
  <si>
    <t>461452</t>
    <phoneticPr fontId="3"/>
  </si>
  <si>
    <t>46468</t>
  </si>
  <si>
    <t>大崎町</t>
  </si>
  <si>
    <t>461468</t>
    <phoneticPr fontId="3"/>
  </si>
  <si>
    <t>46482</t>
  </si>
  <si>
    <t>東串良町</t>
  </si>
  <si>
    <t>461482</t>
    <phoneticPr fontId="3"/>
  </si>
  <si>
    <t>46490</t>
  </si>
  <si>
    <t>錦江町</t>
  </si>
  <si>
    <t>461490</t>
    <phoneticPr fontId="3"/>
  </si>
  <si>
    <t>46491</t>
  </si>
  <si>
    <t>南大隅町</t>
  </si>
  <si>
    <t>461491</t>
    <phoneticPr fontId="3"/>
  </si>
  <si>
    <t>46492</t>
  </si>
  <si>
    <t>肝付町</t>
  </si>
  <si>
    <t>461492</t>
    <phoneticPr fontId="3"/>
  </si>
  <si>
    <t>46501</t>
  </si>
  <si>
    <t>中種子町</t>
  </si>
  <si>
    <t>461501</t>
    <phoneticPr fontId="3"/>
  </si>
  <si>
    <t>46502</t>
  </si>
  <si>
    <t>南種子町</t>
  </si>
  <si>
    <t>461502</t>
    <phoneticPr fontId="3"/>
  </si>
  <si>
    <t>46505</t>
  </si>
  <si>
    <t>屋久島町</t>
  </si>
  <si>
    <t>461505</t>
    <phoneticPr fontId="3"/>
  </si>
  <si>
    <t>46523</t>
  </si>
  <si>
    <t>大和村</t>
  </si>
  <si>
    <t>461523</t>
    <phoneticPr fontId="3"/>
  </si>
  <si>
    <t>46524</t>
  </si>
  <si>
    <t>宇検村</t>
  </si>
  <si>
    <t>461524</t>
    <phoneticPr fontId="3"/>
  </si>
  <si>
    <t>46525</t>
  </si>
  <si>
    <t>瀬戸内町</t>
  </si>
  <si>
    <t>461525</t>
    <phoneticPr fontId="3"/>
  </si>
  <si>
    <t>46527</t>
  </si>
  <si>
    <t>龍郷町</t>
  </si>
  <si>
    <t>461527</t>
    <phoneticPr fontId="3"/>
  </si>
  <si>
    <t>46529</t>
  </si>
  <si>
    <t>喜界町</t>
  </si>
  <si>
    <t>461529</t>
    <phoneticPr fontId="3"/>
  </si>
  <si>
    <t>46530</t>
  </si>
  <si>
    <t>徳之島町</t>
  </si>
  <si>
    <t>461530</t>
    <phoneticPr fontId="3"/>
  </si>
  <si>
    <t>46531</t>
  </si>
  <si>
    <t>天城町</t>
  </si>
  <si>
    <t>461531</t>
    <phoneticPr fontId="3"/>
  </si>
  <si>
    <t>46532</t>
  </si>
  <si>
    <t>伊仙町</t>
  </si>
  <si>
    <t>461532</t>
    <phoneticPr fontId="3"/>
  </si>
  <si>
    <t>46533</t>
  </si>
  <si>
    <t>和泊町</t>
  </si>
  <si>
    <t>461533</t>
    <phoneticPr fontId="3"/>
  </si>
  <si>
    <t>46534</t>
  </si>
  <si>
    <t>知名町</t>
  </si>
  <si>
    <t>461534</t>
    <phoneticPr fontId="3"/>
  </si>
  <si>
    <t>46535</t>
  </si>
  <si>
    <t>与論町</t>
  </si>
  <si>
    <t>461535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</si>
</sst>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8</v>
      </c>
      <c r="B7" s="116" t="s">
        <v>251</v>
      </c>
      <c r="C7" s="109" t="s">
        <v>200</v>
      </c>
      <c r="D7" s="110">
        <f>+SUM(E7,+I7)</f>
        <v>1665613</v>
      </c>
      <c r="E7" s="110">
        <f>+SUM(G7,+H7)</f>
        <v>191521</v>
      </c>
      <c r="F7" s="111">
        <f>IF(D7&gt;0,E7/D7*100,"-")</f>
        <v>11.498529370267883</v>
      </c>
      <c r="G7" s="108">
        <f>SUM(G$8:G$1000)</f>
        <v>191342</v>
      </c>
      <c r="H7" s="108">
        <f>SUM(H$8:H$1000)</f>
        <v>179</v>
      </c>
      <c r="I7" s="110">
        <f>+SUM(K7,+M7,+O7)</f>
        <v>1474092</v>
      </c>
      <c r="J7" s="111">
        <f>IF(D7&gt;0,I7/D7*100,"-")</f>
        <v>88.501470629732111</v>
      </c>
      <c r="K7" s="108">
        <f>SUM(K$8:K$1000)</f>
        <v>649943</v>
      </c>
      <c r="L7" s="111">
        <f>IF(D7&gt;0,K7/D7*100,"-")</f>
        <v>39.021249233765587</v>
      </c>
      <c r="M7" s="108">
        <f>SUM(M$8:M$1000)</f>
        <v>8569</v>
      </c>
      <c r="N7" s="111">
        <f>IF(D7&gt;0,M7/D7*100,"-")</f>
        <v>0.51446524492784329</v>
      </c>
      <c r="O7" s="108">
        <f>SUM(O$8:O$1000)</f>
        <v>815580</v>
      </c>
      <c r="P7" s="108">
        <f>SUM(P$8:P$1000)</f>
        <v>590794</v>
      </c>
      <c r="Q7" s="111">
        <f>IF(D7&gt;0,O7/D7*100,"-")</f>
        <v>48.96575615103869</v>
      </c>
      <c r="R7" s="108">
        <f>SUM(R$8:R$1000)</f>
        <v>7494</v>
      </c>
      <c r="S7" s="112">
        <f t="shared" ref="S7:Z7" si="0">COUNTIF(S$8:S$1000,"○")</f>
        <v>27</v>
      </c>
      <c r="T7" s="112">
        <f t="shared" si="0"/>
        <v>6</v>
      </c>
      <c r="U7" s="112">
        <f t="shared" si="0"/>
        <v>0</v>
      </c>
      <c r="V7" s="112">
        <f t="shared" si="0"/>
        <v>10</v>
      </c>
      <c r="W7" s="112">
        <f t="shared" si="0"/>
        <v>18</v>
      </c>
      <c r="X7" s="112">
        <f t="shared" si="0"/>
        <v>13</v>
      </c>
      <c r="Y7" s="112">
        <f t="shared" si="0"/>
        <v>1</v>
      </c>
      <c r="Z7" s="112">
        <f t="shared" si="0"/>
        <v>11</v>
      </c>
      <c r="AA7" s="188"/>
      <c r="AB7" s="188"/>
    </row>
    <row r="8" spans="1:28" s="105" customFormat="1" ht="13.5" customHeight="1">
      <c r="A8" s="101" t="s">
        <v>8</v>
      </c>
      <c r="B8" s="102" t="s">
        <v>254</v>
      </c>
      <c r="C8" s="101" t="s">
        <v>255</v>
      </c>
      <c r="D8" s="103">
        <f>+SUM(E8,+I8)</f>
        <v>606552</v>
      </c>
      <c r="E8" s="103">
        <f>+SUM(G8,+H8)</f>
        <v>21231</v>
      </c>
      <c r="F8" s="104">
        <f>IF(D8&gt;0,E8/D8*100,"-")</f>
        <v>3.5002769754283229</v>
      </c>
      <c r="G8" s="103">
        <v>21231</v>
      </c>
      <c r="H8" s="103">
        <v>0</v>
      </c>
      <c r="I8" s="103">
        <f>+SUM(K8,+M8,+O8)</f>
        <v>585321</v>
      </c>
      <c r="J8" s="104">
        <f>IF(D8&gt;0,I8/D8*100,"-")</f>
        <v>96.499723024571679</v>
      </c>
      <c r="K8" s="103">
        <v>468600</v>
      </c>
      <c r="L8" s="104">
        <f>IF(D8&gt;0,K8/D8*100,"-")</f>
        <v>77.256360542871832</v>
      </c>
      <c r="M8" s="103">
        <v>4440</v>
      </c>
      <c r="N8" s="104">
        <f>IF(D8&gt;0,M8/D8*100,"-")</f>
        <v>0.73200648913860644</v>
      </c>
      <c r="O8" s="103">
        <v>112281</v>
      </c>
      <c r="P8" s="103">
        <v>81147</v>
      </c>
      <c r="Q8" s="104">
        <f>IF(D8&gt;0,O8/D8*100,"-")</f>
        <v>18.511355992561231</v>
      </c>
      <c r="R8" s="103">
        <v>2283</v>
      </c>
      <c r="S8" s="101"/>
      <c r="T8" s="101" t="s">
        <v>256</v>
      </c>
      <c r="U8" s="101"/>
      <c r="V8" s="101"/>
      <c r="W8" s="101" t="s">
        <v>256</v>
      </c>
      <c r="X8" s="101"/>
      <c r="Y8" s="101"/>
      <c r="Z8" s="101"/>
      <c r="AA8" s="189" t="s">
        <v>257</v>
      </c>
      <c r="AB8" s="190"/>
    </row>
    <row r="9" spans="1:28" s="105" customFormat="1" ht="13.5" customHeight="1">
      <c r="A9" s="101" t="s">
        <v>8</v>
      </c>
      <c r="B9" s="102" t="s">
        <v>258</v>
      </c>
      <c r="C9" s="101" t="s">
        <v>259</v>
      </c>
      <c r="D9" s="103">
        <f>+SUM(E9,+I9)</f>
        <v>104492</v>
      </c>
      <c r="E9" s="103">
        <f>+SUM(G9,+H9)</f>
        <v>9545</v>
      </c>
      <c r="F9" s="104">
        <f>IF(D9&gt;0,E9/D9*100,"-")</f>
        <v>9.1346705967921</v>
      </c>
      <c r="G9" s="103">
        <v>9545</v>
      </c>
      <c r="H9" s="103">
        <v>0</v>
      </c>
      <c r="I9" s="103">
        <f>+SUM(K9,+M9,+O9)</f>
        <v>94947</v>
      </c>
      <c r="J9" s="104">
        <f>IF(D9&gt;0,I9/D9*100,"-")</f>
        <v>90.865329403207909</v>
      </c>
      <c r="K9" s="103">
        <v>13712</v>
      </c>
      <c r="L9" s="104">
        <f>IF(D9&gt;0,K9/D9*100,"-")</f>
        <v>13.122535696512653</v>
      </c>
      <c r="M9" s="103">
        <v>0</v>
      </c>
      <c r="N9" s="104">
        <f>IF(D9&gt;0,M9/D9*100,"-")</f>
        <v>0</v>
      </c>
      <c r="O9" s="103">
        <v>81235</v>
      </c>
      <c r="P9" s="103">
        <v>55475</v>
      </c>
      <c r="Q9" s="104">
        <f>IF(D9&gt;0,O9/D9*100,"-")</f>
        <v>77.742793706695252</v>
      </c>
      <c r="R9" s="103">
        <v>428</v>
      </c>
      <c r="S9" s="101" t="s">
        <v>256</v>
      </c>
      <c r="T9" s="101"/>
      <c r="U9" s="101"/>
      <c r="V9" s="101"/>
      <c r="W9" s="101" t="s">
        <v>256</v>
      </c>
      <c r="X9" s="101"/>
      <c r="Y9" s="101"/>
      <c r="Z9" s="101"/>
      <c r="AA9" s="189" t="s">
        <v>260</v>
      </c>
      <c r="AB9" s="190"/>
    </row>
    <row r="10" spans="1:28" s="105" customFormat="1" ht="13.5" customHeight="1">
      <c r="A10" s="101" t="s">
        <v>8</v>
      </c>
      <c r="B10" s="102" t="s">
        <v>261</v>
      </c>
      <c r="C10" s="101" t="s">
        <v>262</v>
      </c>
      <c r="D10" s="103">
        <f>+SUM(E10,+I10)</f>
        <v>22256</v>
      </c>
      <c r="E10" s="103">
        <f>+SUM(G10,+H10)</f>
        <v>1255</v>
      </c>
      <c r="F10" s="104">
        <f>IF(D10&gt;0,E10/D10*100,"-")</f>
        <v>5.6389288281811645</v>
      </c>
      <c r="G10" s="103">
        <v>1255</v>
      </c>
      <c r="H10" s="103">
        <v>0</v>
      </c>
      <c r="I10" s="103">
        <f>+SUM(K10,+M10,+O10)</f>
        <v>21001</v>
      </c>
      <c r="J10" s="104">
        <f>IF(D10&gt;0,I10/D10*100,"-")</f>
        <v>94.361071171818836</v>
      </c>
      <c r="K10" s="103">
        <v>11503</v>
      </c>
      <c r="L10" s="104">
        <f>IF(D10&gt;0,K10/D10*100,"-")</f>
        <v>51.684938892882812</v>
      </c>
      <c r="M10" s="103">
        <v>0</v>
      </c>
      <c r="N10" s="104">
        <f>IF(D10&gt;0,M10/D10*100,"-")</f>
        <v>0</v>
      </c>
      <c r="O10" s="103">
        <v>9498</v>
      </c>
      <c r="P10" s="103">
        <v>3334</v>
      </c>
      <c r="Q10" s="104">
        <f>IF(D10&gt;0,O10/D10*100,"-")</f>
        <v>42.676132278936016</v>
      </c>
      <c r="R10" s="103">
        <v>314</v>
      </c>
      <c r="S10" s="101" t="s">
        <v>256</v>
      </c>
      <c r="T10" s="101"/>
      <c r="U10" s="101"/>
      <c r="V10" s="101"/>
      <c r="W10" s="101" t="s">
        <v>256</v>
      </c>
      <c r="X10" s="101"/>
      <c r="Y10" s="101"/>
      <c r="Z10" s="101"/>
      <c r="AA10" s="189" t="s">
        <v>263</v>
      </c>
      <c r="AB10" s="190"/>
    </row>
    <row r="11" spans="1:28" s="105" customFormat="1" ht="13.5" customHeight="1">
      <c r="A11" s="101" t="s">
        <v>8</v>
      </c>
      <c r="B11" s="102" t="s">
        <v>264</v>
      </c>
      <c r="C11" s="101" t="s">
        <v>265</v>
      </c>
      <c r="D11" s="103">
        <f>+SUM(E11,+I11)</f>
        <v>21603</v>
      </c>
      <c r="E11" s="103">
        <f>+SUM(G11,+H11)</f>
        <v>2765</v>
      </c>
      <c r="F11" s="104">
        <f>IF(D11&gt;0,E11/D11*100,"-")</f>
        <v>12.799148266444476</v>
      </c>
      <c r="G11" s="103">
        <v>2765</v>
      </c>
      <c r="H11" s="103">
        <v>0</v>
      </c>
      <c r="I11" s="103">
        <f>+SUM(K11,+M11,+O11)</f>
        <v>18838</v>
      </c>
      <c r="J11" s="104">
        <f>IF(D11&gt;0,I11/D11*100,"-")</f>
        <v>87.200851733555524</v>
      </c>
      <c r="K11" s="103">
        <v>0</v>
      </c>
      <c r="L11" s="104">
        <f>IF(D11&gt;0,K11/D11*100,"-")</f>
        <v>0</v>
      </c>
      <c r="M11" s="103">
        <v>0</v>
      </c>
      <c r="N11" s="104">
        <f>IF(D11&gt;0,M11/D11*100,"-")</f>
        <v>0</v>
      </c>
      <c r="O11" s="103">
        <v>18838</v>
      </c>
      <c r="P11" s="103">
        <v>10194</v>
      </c>
      <c r="Q11" s="104">
        <f>IF(D11&gt;0,O11/D11*100,"-")</f>
        <v>87.200851733555524</v>
      </c>
      <c r="R11" s="103">
        <v>97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89" t="s">
        <v>266</v>
      </c>
      <c r="AB11" s="190"/>
    </row>
    <row r="12" spans="1:28" s="105" customFormat="1" ht="13.5" customHeight="1">
      <c r="A12" s="101" t="s">
        <v>8</v>
      </c>
      <c r="B12" s="102" t="s">
        <v>267</v>
      </c>
      <c r="C12" s="101" t="s">
        <v>268</v>
      </c>
      <c r="D12" s="103">
        <f>+SUM(E12,+I12)</f>
        <v>54680</v>
      </c>
      <c r="E12" s="103">
        <f>+SUM(G12,+H12)</f>
        <v>4249</v>
      </c>
      <c r="F12" s="104">
        <f>IF(D12&gt;0,E12/D12*100,"-")</f>
        <v>7.7706656912948064</v>
      </c>
      <c r="G12" s="103">
        <v>4249</v>
      </c>
      <c r="H12" s="103">
        <v>0</v>
      </c>
      <c r="I12" s="103">
        <f>+SUM(K12,+M12,+O12)</f>
        <v>50431</v>
      </c>
      <c r="J12" s="104">
        <f>IF(D12&gt;0,I12/D12*100,"-")</f>
        <v>92.229334308705191</v>
      </c>
      <c r="K12" s="103">
        <v>28776</v>
      </c>
      <c r="L12" s="104">
        <f>IF(D12&gt;0,K12/D12*100,"-")</f>
        <v>52.626188734455013</v>
      </c>
      <c r="M12" s="103">
        <v>0</v>
      </c>
      <c r="N12" s="104">
        <f>IF(D12&gt;0,M12/D12*100,"-")</f>
        <v>0</v>
      </c>
      <c r="O12" s="103">
        <v>21655</v>
      </c>
      <c r="P12" s="103">
        <v>16437</v>
      </c>
      <c r="Q12" s="104">
        <f>IF(D12&gt;0,O12/D12*100,"-")</f>
        <v>39.603145574250185</v>
      </c>
      <c r="R12" s="103">
        <v>481</v>
      </c>
      <c r="S12" s="101" t="s">
        <v>256</v>
      </c>
      <c r="T12" s="101"/>
      <c r="U12" s="101"/>
      <c r="V12" s="101"/>
      <c r="W12" s="101" t="s">
        <v>256</v>
      </c>
      <c r="X12" s="101"/>
      <c r="Y12" s="101"/>
      <c r="Z12" s="101"/>
      <c r="AA12" s="189" t="s">
        <v>269</v>
      </c>
      <c r="AB12" s="190"/>
    </row>
    <row r="13" spans="1:28" s="105" customFormat="1" ht="13.5" customHeight="1">
      <c r="A13" s="101" t="s">
        <v>8</v>
      </c>
      <c r="B13" s="102" t="s">
        <v>270</v>
      </c>
      <c r="C13" s="101" t="s">
        <v>271</v>
      </c>
      <c r="D13" s="103">
        <f>+SUM(E13,+I13)</f>
        <v>42360</v>
      </c>
      <c r="E13" s="103">
        <f>+SUM(G13,+H13)</f>
        <v>7988</v>
      </c>
      <c r="F13" s="104">
        <f>IF(D13&gt;0,E13/D13*100,"-")</f>
        <v>18.857412653446648</v>
      </c>
      <c r="G13" s="103">
        <v>7988</v>
      </c>
      <c r="H13" s="103">
        <v>0</v>
      </c>
      <c r="I13" s="103">
        <f>+SUM(K13,+M13,+O13)</f>
        <v>34372</v>
      </c>
      <c r="J13" s="104">
        <f>IF(D13&gt;0,I13/D13*100,"-")</f>
        <v>81.142587346553356</v>
      </c>
      <c r="K13" s="103">
        <v>10257</v>
      </c>
      <c r="L13" s="104">
        <f>IF(D13&gt;0,K13/D13*100,"-")</f>
        <v>24.213881019830026</v>
      </c>
      <c r="M13" s="103">
        <v>0</v>
      </c>
      <c r="N13" s="104">
        <f>IF(D13&gt;0,M13/D13*100,"-")</f>
        <v>0</v>
      </c>
      <c r="O13" s="103">
        <v>24115</v>
      </c>
      <c r="P13" s="103">
        <v>14589</v>
      </c>
      <c r="Q13" s="104">
        <f>IF(D13&gt;0,O13/D13*100,"-")</f>
        <v>56.928706326723322</v>
      </c>
      <c r="R13" s="103">
        <v>235</v>
      </c>
      <c r="S13" s="101" t="s">
        <v>256</v>
      </c>
      <c r="T13" s="101"/>
      <c r="U13" s="101"/>
      <c r="V13" s="101"/>
      <c r="W13" s="101"/>
      <c r="X13" s="101" t="s">
        <v>256</v>
      </c>
      <c r="Y13" s="101"/>
      <c r="Z13" s="101"/>
      <c r="AA13" s="189" t="s">
        <v>272</v>
      </c>
      <c r="AB13" s="190"/>
    </row>
    <row r="14" spans="1:28" s="105" customFormat="1" ht="13.5" customHeight="1">
      <c r="A14" s="101" t="s">
        <v>8</v>
      </c>
      <c r="B14" s="102" t="s">
        <v>273</v>
      </c>
      <c r="C14" s="101" t="s">
        <v>274</v>
      </c>
      <c r="D14" s="103">
        <f>+SUM(E14,+I14)</f>
        <v>15897</v>
      </c>
      <c r="E14" s="103">
        <f>+SUM(G14,+H14)</f>
        <v>3744</v>
      </c>
      <c r="F14" s="104">
        <f>IF(D14&gt;0,E14/D14*100,"-")</f>
        <v>23.551613511983394</v>
      </c>
      <c r="G14" s="103">
        <v>3744</v>
      </c>
      <c r="H14" s="103">
        <v>0</v>
      </c>
      <c r="I14" s="103">
        <f>+SUM(K14,+M14,+O14)</f>
        <v>12153</v>
      </c>
      <c r="J14" s="104">
        <f>IF(D14&gt;0,I14/D14*100,"-")</f>
        <v>76.44838648801661</v>
      </c>
      <c r="K14" s="103">
        <v>0</v>
      </c>
      <c r="L14" s="104">
        <f>IF(D14&gt;0,K14/D14*100,"-")</f>
        <v>0</v>
      </c>
      <c r="M14" s="103">
        <v>0</v>
      </c>
      <c r="N14" s="104">
        <f>IF(D14&gt;0,M14/D14*100,"-")</f>
        <v>0</v>
      </c>
      <c r="O14" s="103">
        <v>12153</v>
      </c>
      <c r="P14" s="103">
        <v>7516</v>
      </c>
      <c r="Q14" s="104">
        <f>IF(D14&gt;0,O14/D14*100,"-")</f>
        <v>76.44838648801661</v>
      </c>
      <c r="R14" s="103">
        <v>64</v>
      </c>
      <c r="S14" s="101"/>
      <c r="T14" s="101"/>
      <c r="U14" s="101"/>
      <c r="V14" s="101" t="s">
        <v>256</v>
      </c>
      <c r="W14" s="101"/>
      <c r="X14" s="101"/>
      <c r="Y14" s="101"/>
      <c r="Z14" s="101" t="s">
        <v>256</v>
      </c>
      <c r="AA14" s="189" t="s">
        <v>275</v>
      </c>
      <c r="AB14" s="190"/>
    </row>
    <row r="15" spans="1:28" s="105" customFormat="1" ht="13.5" customHeight="1">
      <c r="A15" s="101" t="s">
        <v>8</v>
      </c>
      <c r="B15" s="102" t="s">
        <v>276</v>
      </c>
      <c r="C15" s="101" t="s">
        <v>277</v>
      </c>
      <c r="D15" s="103">
        <f>+SUM(E15,+I15)</f>
        <v>15703</v>
      </c>
      <c r="E15" s="103">
        <f>+SUM(G15,+H15)</f>
        <v>3596</v>
      </c>
      <c r="F15" s="104">
        <f>IF(D15&gt;0,E15/D15*100,"-")</f>
        <v>22.90008278672865</v>
      </c>
      <c r="G15" s="103">
        <v>3596</v>
      </c>
      <c r="H15" s="103">
        <v>0</v>
      </c>
      <c r="I15" s="103">
        <f>+SUM(K15,+M15,+O15)</f>
        <v>12107</v>
      </c>
      <c r="J15" s="104">
        <f>IF(D15&gt;0,I15/D15*100,"-")</f>
        <v>77.099917213271354</v>
      </c>
      <c r="K15" s="103">
        <v>0</v>
      </c>
      <c r="L15" s="104">
        <f>IF(D15&gt;0,K15/D15*100,"-")</f>
        <v>0</v>
      </c>
      <c r="M15" s="103">
        <v>0</v>
      </c>
      <c r="N15" s="104">
        <f>IF(D15&gt;0,M15/D15*100,"-")</f>
        <v>0</v>
      </c>
      <c r="O15" s="103">
        <v>12107</v>
      </c>
      <c r="P15" s="103">
        <v>8928</v>
      </c>
      <c r="Q15" s="104">
        <f>IF(D15&gt;0,O15/D15*100,"-")</f>
        <v>77.099917213271354</v>
      </c>
      <c r="R15" s="103">
        <v>157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>
      <c r="A16" s="101" t="s">
        <v>8</v>
      </c>
      <c r="B16" s="102" t="s">
        <v>279</v>
      </c>
      <c r="C16" s="101" t="s">
        <v>280</v>
      </c>
      <c r="D16" s="103">
        <f>+SUM(E16,+I16)</f>
        <v>96262</v>
      </c>
      <c r="E16" s="103">
        <f>+SUM(G16,+H16)</f>
        <v>31168</v>
      </c>
      <c r="F16" s="104">
        <f>IF(D16&gt;0,E16/D16*100,"-")</f>
        <v>32.378300887162119</v>
      </c>
      <c r="G16" s="103">
        <v>31126</v>
      </c>
      <c r="H16" s="103">
        <v>42</v>
      </c>
      <c r="I16" s="103">
        <f>+SUM(K16,+M16,+O16)</f>
        <v>65094</v>
      </c>
      <c r="J16" s="104">
        <f>IF(D16&gt;0,I16/D16*100,"-")</f>
        <v>67.621699112837888</v>
      </c>
      <c r="K16" s="103">
        <v>5117</v>
      </c>
      <c r="L16" s="104">
        <f>IF(D16&gt;0,K16/D16*100,"-")</f>
        <v>5.3157008996280979</v>
      </c>
      <c r="M16" s="103">
        <v>1321</v>
      </c>
      <c r="N16" s="104">
        <f>IF(D16&gt;0,M16/D16*100,"-")</f>
        <v>1.3722964409632046</v>
      </c>
      <c r="O16" s="103">
        <v>58656</v>
      </c>
      <c r="P16" s="103">
        <v>55403</v>
      </c>
      <c r="Q16" s="104">
        <f>IF(D16&gt;0,O16/D16*100,"-")</f>
        <v>60.933701772246572</v>
      </c>
      <c r="R16" s="103">
        <v>431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8</v>
      </c>
      <c r="B17" s="102" t="s">
        <v>282</v>
      </c>
      <c r="C17" s="101" t="s">
        <v>283</v>
      </c>
      <c r="D17" s="103">
        <f>+SUM(E17,+I17)</f>
        <v>49896</v>
      </c>
      <c r="E17" s="103">
        <f>+SUM(G17,+H17)</f>
        <v>5074</v>
      </c>
      <c r="F17" s="104">
        <f>IF(D17&gt;0,E17/D17*100,"-")</f>
        <v>10.169151835818502</v>
      </c>
      <c r="G17" s="103">
        <v>5029</v>
      </c>
      <c r="H17" s="103">
        <v>45</v>
      </c>
      <c r="I17" s="103">
        <f>+SUM(K17,+M17,+O17)</f>
        <v>44822</v>
      </c>
      <c r="J17" s="104">
        <f>IF(D17&gt;0,I17/D17*100,"-")</f>
        <v>89.830848164181504</v>
      </c>
      <c r="K17" s="103">
        <v>17011</v>
      </c>
      <c r="L17" s="104">
        <f>IF(D17&gt;0,K17/D17*100,"-")</f>
        <v>34.09291325957993</v>
      </c>
      <c r="M17" s="103">
        <v>0</v>
      </c>
      <c r="N17" s="104">
        <f>IF(D17&gt;0,M17/D17*100,"-")</f>
        <v>0</v>
      </c>
      <c r="O17" s="103">
        <v>27811</v>
      </c>
      <c r="P17" s="103">
        <v>22568</v>
      </c>
      <c r="Q17" s="104">
        <f>IF(D17&gt;0,O17/D17*100,"-")</f>
        <v>55.737934904601573</v>
      </c>
      <c r="R17" s="103">
        <v>169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8</v>
      </c>
      <c r="B18" s="102" t="s">
        <v>285</v>
      </c>
      <c r="C18" s="101" t="s">
        <v>286</v>
      </c>
      <c r="D18" s="103">
        <f>+SUM(E18,+I18)</f>
        <v>37810</v>
      </c>
      <c r="E18" s="103">
        <f>+SUM(G18,+H18)</f>
        <v>4396</v>
      </c>
      <c r="F18" s="104">
        <f>IF(D18&gt;0,E18/D18*100,"-")</f>
        <v>11.626553821740281</v>
      </c>
      <c r="G18" s="103">
        <v>4396</v>
      </c>
      <c r="H18" s="103">
        <v>0</v>
      </c>
      <c r="I18" s="103">
        <f>+SUM(K18,+M18,+O18)</f>
        <v>33414</v>
      </c>
      <c r="J18" s="104">
        <f>IF(D18&gt;0,I18/D18*100,"-")</f>
        <v>88.373446178259712</v>
      </c>
      <c r="K18" s="103">
        <v>3137</v>
      </c>
      <c r="L18" s="104">
        <f>IF(D18&gt;0,K18/D18*100,"-")</f>
        <v>8.29674689235652</v>
      </c>
      <c r="M18" s="103">
        <v>0</v>
      </c>
      <c r="N18" s="104">
        <f>IF(D18&gt;0,M18/D18*100,"-")</f>
        <v>0</v>
      </c>
      <c r="O18" s="103">
        <v>30277</v>
      </c>
      <c r="P18" s="103">
        <v>18081</v>
      </c>
      <c r="Q18" s="104">
        <f>IF(D18&gt;0,O18/D18*100,"-")</f>
        <v>80.076699285903203</v>
      </c>
      <c r="R18" s="103">
        <v>182</v>
      </c>
      <c r="S18" s="101" t="s">
        <v>256</v>
      </c>
      <c r="T18" s="101"/>
      <c r="U18" s="101"/>
      <c r="V18" s="101"/>
      <c r="W18" s="101"/>
      <c r="X18" s="101" t="s">
        <v>256</v>
      </c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8</v>
      </c>
      <c r="B19" s="102" t="s">
        <v>288</v>
      </c>
      <c r="C19" s="101" t="s">
        <v>289</v>
      </c>
      <c r="D19" s="103">
        <f>+SUM(E19,+I19)</f>
        <v>126552</v>
      </c>
      <c r="E19" s="103">
        <f>+SUM(G19,+H19)</f>
        <v>13943</v>
      </c>
      <c r="F19" s="104">
        <f>IF(D19&gt;0,E19/D19*100,"-")</f>
        <v>11.017605411214362</v>
      </c>
      <c r="G19" s="103">
        <v>13943</v>
      </c>
      <c r="H19" s="103">
        <v>0</v>
      </c>
      <c r="I19" s="103">
        <f>+SUM(K19,+M19,+O19)</f>
        <v>112609</v>
      </c>
      <c r="J19" s="104">
        <f>IF(D19&gt;0,I19/D19*100,"-")</f>
        <v>88.982394588785638</v>
      </c>
      <c r="K19" s="103">
        <v>31610</v>
      </c>
      <c r="L19" s="104">
        <f>IF(D19&gt;0,K19/D19*100,"-")</f>
        <v>24.977874707630065</v>
      </c>
      <c r="M19" s="103">
        <v>0</v>
      </c>
      <c r="N19" s="104">
        <f>IF(D19&gt;0,M19/D19*100,"-")</f>
        <v>0</v>
      </c>
      <c r="O19" s="103">
        <v>80999</v>
      </c>
      <c r="P19" s="103">
        <v>62660</v>
      </c>
      <c r="Q19" s="104">
        <f>IF(D19&gt;0,O19/D19*100,"-")</f>
        <v>64.004519881155574</v>
      </c>
      <c r="R19" s="103">
        <v>440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>
      <c r="A20" s="101" t="s">
        <v>8</v>
      </c>
      <c r="B20" s="102" t="s">
        <v>291</v>
      </c>
      <c r="C20" s="101" t="s">
        <v>292</v>
      </c>
      <c r="D20" s="103">
        <f>+SUM(E20,+I20)</f>
        <v>28993</v>
      </c>
      <c r="E20" s="103">
        <f>+SUM(G20,+H20)</f>
        <v>4044</v>
      </c>
      <c r="F20" s="104">
        <f>IF(D20&gt;0,E20/D20*100,"-")</f>
        <v>13.948194391749732</v>
      </c>
      <c r="G20" s="103">
        <v>3952</v>
      </c>
      <c r="H20" s="103">
        <v>92</v>
      </c>
      <c r="I20" s="103">
        <f>+SUM(K20,+M20,+O20)</f>
        <v>24949</v>
      </c>
      <c r="J20" s="104">
        <f>IF(D20&gt;0,I20/D20*100,"-")</f>
        <v>86.051805608250262</v>
      </c>
      <c r="K20" s="103">
        <v>9620</v>
      </c>
      <c r="L20" s="104">
        <f>IF(D20&gt;0,K20/D20*100,"-")</f>
        <v>33.180422860690513</v>
      </c>
      <c r="M20" s="103">
        <v>0</v>
      </c>
      <c r="N20" s="104">
        <f>IF(D20&gt;0,M20/D20*100,"-")</f>
        <v>0</v>
      </c>
      <c r="O20" s="103">
        <v>15329</v>
      </c>
      <c r="P20" s="103">
        <v>10233</v>
      </c>
      <c r="Q20" s="104">
        <f>IF(D20&gt;0,O20/D20*100,"-")</f>
        <v>52.871382747559757</v>
      </c>
      <c r="R20" s="103">
        <v>144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8</v>
      </c>
      <c r="B21" s="102" t="s">
        <v>294</v>
      </c>
      <c r="C21" s="101" t="s">
        <v>295</v>
      </c>
      <c r="D21" s="103">
        <f>+SUM(E21,+I21)</f>
        <v>35640</v>
      </c>
      <c r="E21" s="103">
        <f>+SUM(G21,+H21)</f>
        <v>5810</v>
      </c>
      <c r="F21" s="104">
        <f>IF(D21&gt;0,E21/D21*100,"-")</f>
        <v>16.301907968574636</v>
      </c>
      <c r="G21" s="103">
        <v>5810</v>
      </c>
      <c r="H21" s="103">
        <v>0</v>
      </c>
      <c r="I21" s="103">
        <f>+SUM(K21,+M21,+O21)</f>
        <v>29830</v>
      </c>
      <c r="J21" s="104">
        <f>IF(D21&gt;0,I21/D21*100,"-")</f>
        <v>83.698092031425361</v>
      </c>
      <c r="K21" s="103">
        <v>0</v>
      </c>
      <c r="L21" s="104">
        <f>IF(D21&gt;0,K21/D21*100,"-")</f>
        <v>0</v>
      </c>
      <c r="M21" s="103">
        <v>0</v>
      </c>
      <c r="N21" s="104">
        <f>IF(D21&gt;0,M21/D21*100,"-")</f>
        <v>0</v>
      </c>
      <c r="O21" s="103">
        <v>29830</v>
      </c>
      <c r="P21" s="103">
        <v>20231</v>
      </c>
      <c r="Q21" s="104">
        <f>IF(D21&gt;0,O21/D21*100,"-")</f>
        <v>83.698092031425361</v>
      </c>
      <c r="R21" s="103">
        <v>80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8</v>
      </c>
      <c r="B22" s="102" t="s">
        <v>297</v>
      </c>
      <c r="C22" s="101" t="s">
        <v>298</v>
      </c>
      <c r="D22" s="103">
        <f>+SUM(E22,+I22)</f>
        <v>32469</v>
      </c>
      <c r="E22" s="103">
        <f>+SUM(G22,+H22)</f>
        <v>5545</v>
      </c>
      <c r="F22" s="104">
        <f>IF(D22&gt;0,E22/D22*100,"-")</f>
        <v>17.077828082170683</v>
      </c>
      <c r="G22" s="103">
        <v>5545</v>
      </c>
      <c r="H22" s="103">
        <v>0</v>
      </c>
      <c r="I22" s="103">
        <f>+SUM(K22,+M22,+O22)</f>
        <v>26924</v>
      </c>
      <c r="J22" s="104">
        <f>IF(D22&gt;0,I22/D22*100,"-")</f>
        <v>82.922171917829317</v>
      </c>
      <c r="K22" s="103">
        <v>0</v>
      </c>
      <c r="L22" s="104">
        <f>IF(D22&gt;0,K22/D22*100,"-")</f>
        <v>0</v>
      </c>
      <c r="M22" s="103">
        <v>0</v>
      </c>
      <c r="N22" s="104">
        <f>IF(D22&gt;0,M22/D22*100,"-")</f>
        <v>0</v>
      </c>
      <c r="O22" s="103">
        <v>26924</v>
      </c>
      <c r="P22" s="103">
        <v>21993</v>
      </c>
      <c r="Q22" s="104">
        <f>IF(D22&gt;0,O22/D22*100,"-")</f>
        <v>82.922171917829317</v>
      </c>
      <c r="R22" s="103">
        <v>263</v>
      </c>
      <c r="S22" s="101" t="s">
        <v>256</v>
      </c>
      <c r="T22" s="101"/>
      <c r="U22" s="101"/>
      <c r="V22" s="101"/>
      <c r="W22" s="101"/>
      <c r="X22" s="101" t="s">
        <v>256</v>
      </c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8</v>
      </c>
      <c r="B23" s="102" t="s">
        <v>300</v>
      </c>
      <c r="C23" s="101" t="s">
        <v>301</v>
      </c>
      <c r="D23" s="103">
        <f>+SUM(E23,+I23)</f>
        <v>42690</v>
      </c>
      <c r="E23" s="103">
        <f>+SUM(G23,+H23)</f>
        <v>1242</v>
      </c>
      <c r="F23" s="104">
        <f>IF(D23&gt;0,E23/D23*100,"-")</f>
        <v>2.909346451159522</v>
      </c>
      <c r="G23" s="103">
        <v>1242</v>
      </c>
      <c r="H23" s="103">
        <v>0</v>
      </c>
      <c r="I23" s="103">
        <f>+SUM(K23,+M23,+O23)</f>
        <v>41448</v>
      </c>
      <c r="J23" s="104">
        <f>IF(D23&gt;0,I23/D23*100,"-")</f>
        <v>97.090653548840478</v>
      </c>
      <c r="K23" s="103">
        <v>33212</v>
      </c>
      <c r="L23" s="104">
        <f>IF(D23&gt;0,K23/D23*100,"-")</f>
        <v>77.798079175450923</v>
      </c>
      <c r="M23" s="103">
        <v>0</v>
      </c>
      <c r="N23" s="104">
        <f>IF(D23&gt;0,M23/D23*100,"-")</f>
        <v>0</v>
      </c>
      <c r="O23" s="103">
        <v>8236</v>
      </c>
      <c r="P23" s="103">
        <v>5044</v>
      </c>
      <c r="Q23" s="104">
        <f>IF(D23&gt;0,O23/D23*100,"-")</f>
        <v>19.292574373389552</v>
      </c>
      <c r="R23" s="103">
        <v>109</v>
      </c>
      <c r="S23" s="101"/>
      <c r="T23" s="101"/>
      <c r="U23" s="101"/>
      <c r="V23" s="101" t="s">
        <v>256</v>
      </c>
      <c r="W23" s="101"/>
      <c r="X23" s="101"/>
      <c r="Y23" s="101"/>
      <c r="Z23" s="101" t="s">
        <v>256</v>
      </c>
      <c r="AA23" s="189" t="s">
        <v>302</v>
      </c>
      <c r="AB23" s="190"/>
    </row>
    <row r="24" spans="1:28" s="105" customFormat="1" ht="13.5" customHeight="1">
      <c r="A24" s="101" t="s">
        <v>8</v>
      </c>
      <c r="B24" s="102" t="s">
        <v>303</v>
      </c>
      <c r="C24" s="101" t="s">
        <v>304</v>
      </c>
      <c r="D24" s="103">
        <f>+SUM(E24,+I24)</f>
        <v>36713</v>
      </c>
      <c r="E24" s="103">
        <f>+SUM(G24,+H24)</f>
        <v>7062</v>
      </c>
      <c r="F24" s="104">
        <f>IF(D24&gt;0,E24/D24*100,"-")</f>
        <v>19.23569307874595</v>
      </c>
      <c r="G24" s="103">
        <v>7062</v>
      </c>
      <c r="H24" s="103">
        <v>0</v>
      </c>
      <c r="I24" s="103">
        <f>+SUM(K24,+M24,+O24)</f>
        <v>29651</v>
      </c>
      <c r="J24" s="104">
        <f>IF(D24&gt;0,I24/D24*100,"-")</f>
        <v>80.764306921254047</v>
      </c>
      <c r="K24" s="103">
        <v>3747</v>
      </c>
      <c r="L24" s="104">
        <f>IF(D24&gt;0,K24/D24*100,"-")</f>
        <v>10.206193991229265</v>
      </c>
      <c r="M24" s="103">
        <v>0</v>
      </c>
      <c r="N24" s="104">
        <f>IF(D24&gt;0,M24/D24*100,"-")</f>
        <v>0</v>
      </c>
      <c r="O24" s="103">
        <v>25904</v>
      </c>
      <c r="P24" s="103">
        <v>12179</v>
      </c>
      <c r="Q24" s="104">
        <f>IF(D24&gt;0,O24/D24*100,"-")</f>
        <v>70.558112930024791</v>
      </c>
      <c r="R24" s="103">
        <v>234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>
      <c r="A25" s="101" t="s">
        <v>8</v>
      </c>
      <c r="B25" s="102" t="s">
        <v>306</v>
      </c>
      <c r="C25" s="101" t="s">
        <v>307</v>
      </c>
      <c r="D25" s="103">
        <f>+SUM(E25,+I25)</f>
        <v>27195</v>
      </c>
      <c r="E25" s="103">
        <f>+SUM(G25,+H25)</f>
        <v>9934</v>
      </c>
      <c r="F25" s="104">
        <f>IF(D25&gt;0,E25/D25*100,"-")</f>
        <v>36.528773671630816</v>
      </c>
      <c r="G25" s="103">
        <v>9934</v>
      </c>
      <c r="H25" s="103">
        <v>0</v>
      </c>
      <c r="I25" s="103">
        <f>+SUM(K25,+M25,+O25)</f>
        <v>17261</v>
      </c>
      <c r="J25" s="104">
        <f>IF(D25&gt;0,I25/D25*100,"-")</f>
        <v>63.471226328369191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17261</v>
      </c>
      <c r="P25" s="103">
        <v>14468</v>
      </c>
      <c r="Q25" s="104">
        <f>IF(D25&gt;0,O25/D25*100,"-")</f>
        <v>63.471226328369191</v>
      </c>
      <c r="R25" s="103">
        <v>74</v>
      </c>
      <c r="S25" s="101"/>
      <c r="T25" s="101"/>
      <c r="U25" s="101"/>
      <c r="V25" s="101" t="s">
        <v>256</v>
      </c>
      <c r="W25" s="101"/>
      <c r="X25" s="101"/>
      <c r="Y25" s="101"/>
      <c r="Z25" s="101" t="s">
        <v>256</v>
      </c>
      <c r="AA25" s="189" t="s">
        <v>308</v>
      </c>
      <c r="AB25" s="190"/>
    </row>
    <row r="26" spans="1:28" s="105" customFormat="1" ht="13.5" customHeight="1">
      <c r="A26" s="101" t="s">
        <v>8</v>
      </c>
      <c r="B26" s="102" t="s">
        <v>309</v>
      </c>
      <c r="C26" s="101" t="s">
        <v>310</v>
      </c>
      <c r="D26" s="103">
        <f>+SUM(E26,+I26)</f>
        <v>76650</v>
      </c>
      <c r="E26" s="103">
        <f>+SUM(G26,+H26)</f>
        <v>6148</v>
      </c>
      <c r="F26" s="104">
        <f>IF(D26&gt;0,E26/D26*100,"-")</f>
        <v>8.0208741030658839</v>
      </c>
      <c r="G26" s="103">
        <v>6148</v>
      </c>
      <c r="H26" s="103">
        <v>0</v>
      </c>
      <c r="I26" s="103">
        <f>+SUM(K26,+M26,+O26)</f>
        <v>70502</v>
      </c>
      <c r="J26" s="104">
        <f>IF(D26&gt;0,I26/D26*100,"-")</f>
        <v>91.979125896934107</v>
      </c>
      <c r="K26" s="103">
        <v>0</v>
      </c>
      <c r="L26" s="104">
        <f>IF(D26&gt;0,K26/D26*100,"-")</f>
        <v>0</v>
      </c>
      <c r="M26" s="103">
        <v>1879</v>
      </c>
      <c r="N26" s="104">
        <f>IF(D26&gt;0,M26/D26*100,"-")</f>
        <v>2.4514024787997393</v>
      </c>
      <c r="O26" s="103">
        <v>68623</v>
      </c>
      <c r="P26" s="103">
        <v>56073</v>
      </c>
      <c r="Q26" s="104">
        <f>IF(D26&gt;0,O26/D26*100,"-")</f>
        <v>89.527723418134372</v>
      </c>
      <c r="R26" s="103">
        <v>174</v>
      </c>
      <c r="S26" s="101"/>
      <c r="T26" s="101"/>
      <c r="U26" s="101"/>
      <c r="V26" s="101" t="s">
        <v>256</v>
      </c>
      <c r="W26" s="101"/>
      <c r="X26" s="101"/>
      <c r="Y26" s="101"/>
      <c r="Z26" s="101" t="s">
        <v>256</v>
      </c>
      <c r="AA26" s="189" t="s">
        <v>311</v>
      </c>
      <c r="AB26" s="190"/>
    </row>
    <row r="27" spans="1:28" s="105" customFormat="1" ht="13.5" customHeight="1">
      <c r="A27" s="101" t="s">
        <v>8</v>
      </c>
      <c r="B27" s="102" t="s">
        <v>312</v>
      </c>
      <c r="C27" s="101" t="s">
        <v>313</v>
      </c>
      <c r="D27" s="103">
        <f>+SUM(E27,+I27)</f>
        <v>384</v>
      </c>
      <c r="E27" s="103">
        <f>+SUM(G27,+H27)</f>
        <v>0</v>
      </c>
      <c r="F27" s="104">
        <f>IF(D27&gt;0,E27/D27*100,"-")</f>
        <v>0</v>
      </c>
      <c r="G27" s="103">
        <v>0</v>
      </c>
      <c r="H27" s="103">
        <v>0</v>
      </c>
      <c r="I27" s="103">
        <f>+SUM(K27,+M27,+O27)</f>
        <v>384</v>
      </c>
      <c r="J27" s="104">
        <f>IF(D27&gt;0,I27/D27*100,"-")</f>
        <v>100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384</v>
      </c>
      <c r="P27" s="103">
        <v>384</v>
      </c>
      <c r="Q27" s="104">
        <f>IF(D27&gt;0,O27/D27*100,"-")</f>
        <v>100</v>
      </c>
      <c r="R27" s="103">
        <v>2</v>
      </c>
      <c r="S27" s="101"/>
      <c r="T27" s="101" t="s">
        <v>256</v>
      </c>
      <c r="U27" s="101"/>
      <c r="V27" s="101"/>
      <c r="W27" s="101"/>
      <c r="X27" s="101" t="s">
        <v>256</v>
      </c>
      <c r="Y27" s="101"/>
      <c r="Z27" s="101"/>
      <c r="AA27" s="189" t="s">
        <v>314</v>
      </c>
      <c r="AB27" s="190"/>
    </row>
    <row r="28" spans="1:28" s="105" customFormat="1" ht="13.5" customHeight="1">
      <c r="A28" s="101" t="s">
        <v>8</v>
      </c>
      <c r="B28" s="102" t="s">
        <v>315</v>
      </c>
      <c r="C28" s="101" t="s">
        <v>316</v>
      </c>
      <c r="D28" s="103">
        <f>+SUM(E28,+I28)</f>
        <v>713</v>
      </c>
      <c r="E28" s="103">
        <f>+SUM(G28,+H28)</f>
        <v>28</v>
      </c>
      <c r="F28" s="104">
        <f>IF(D28&gt;0,E28/D28*100,"-")</f>
        <v>3.9270687237026647</v>
      </c>
      <c r="G28" s="103">
        <v>28</v>
      </c>
      <c r="H28" s="103">
        <v>0</v>
      </c>
      <c r="I28" s="103">
        <f>+SUM(K28,+M28,+O28)</f>
        <v>685</v>
      </c>
      <c r="J28" s="104">
        <f>IF(D28&gt;0,I28/D28*100,"-")</f>
        <v>96.072931276297339</v>
      </c>
      <c r="K28" s="103">
        <v>0</v>
      </c>
      <c r="L28" s="104">
        <f>IF(D28&gt;0,K28/D28*100,"-")</f>
        <v>0</v>
      </c>
      <c r="M28" s="103">
        <v>0</v>
      </c>
      <c r="N28" s="104">
        <f>IF(D28&gt;0,M28/D28*100,"-")</f>
        <v>0</v>
      </c>
      <c r="O28" s="103">
        <v>685</v>
      </c>
      <c r="P28" s="103">
        <v>685</v>
      </c>
      <c r="Q28" s="104">
        <f>IF(D28&gt;0,O28/D28*100,"-")</f>
        <v>96.072931276297339</v>
      </c>
      <c r="R28" s="103">
        <v>1</v>
      </c>
      <c r="S28" s="101"/>
      <c r="T28" s="101" t="s">
        <v>256</v>
      </c>
      <c r="U28" s="101"/>
      <c r="V28" s="101"/>
      <c r="W28" s="101"/>
      <c r="X28" s="101"/>
      <c r="Y28" s="101" t="s">
        <v>256</v>
      </c>
      <c r="Z28" s="101"/>
      <c r="AA28" s="189" t="s">
        <v>317</v>
      </c>
      <c r="AB28" s="190"/>
    </row>
    <row r="29" spans="1:28" s="105" customFormat="1" ht="13.5" customHeight="1">
      <c r="A29" s="101" t="s">
        <v>8</v>
      </c>
      <c r="B29" s="102" t="s">
        <v>318</v>
      </c>
      <c r="C29" s="101" t="s">
        <v>319</v>
      </c>
      <c r="D29" s="103">
        <f>+SUM(E29,+I29)</f>
        <v>22317</v>
      </c>
      <c r="E29" s="103">
        <f>+SUM(G29,+H29)</f>
        <v>4523</v>
      </c>
      <c r="F29" s="104">
        <f>IF(D29&gt;0,E29/D29*100,"-")</f>
        <v>20.267060984899405</v>
      </c>
      <c r="G29" s="103">
        <v>4523</v>
      </c>
      <c r="H29" s="103">
        <v>0</v>
      </c>
      <c r="I29" s="103">
        <f>+SUM(K29,+M29,+O29)</f>
        <v>17794</v>
      </c>
      <c r="J29" s="104">
        <f>IF(D29&gt;0,I29/D29*100,"-")</f>
        <v>79.732939015100598</v>
      </c>
      <c r="K29" s="103">
        <v>0</v>
      </c>
      <c r="L29" s="104">
        <f>IF(D29&gt;0,K29/D29*100,"-")</f>
        <v>0</v>
      </c>
      <c r="M29" s="103">
        <v>929</v>
      </c>
      <c r="N29" s="104">
        <f>IF(D29&gt;0,M29/D29*100,"-")</f>
        <v>4.1627458887843343</v>
      </c>
      <c r="O29" s="103">
        <v>16865</v>
      </c>
      <c r="P29" s="103">
        <v>13747</v>
      </c>
      <c r="Q29" s="104">
        <f>IF(D29&gt;0,O29/D29*100,"-")</f>
        <v>75.570193126316269</v>
      </c>
      <c r="R29" s="103">
        <v>175</v>
      </c>
      <c r="S29" s="101" t="s">
        <v>256</v>
      </c>
      <c r="T29" s="101"/>
      <c r="U29" s="101"/>
      <c r="V29" s="101"/>
      <c r="W29" s="101" t="s">
        <v>256</v>
      </c>
      <c r="X29" s="101"/>
      <c r="Y29" s="101"/>
      <c r="Z29" s="101"/>
      <c r="AA29" s="189" t="s">
        <v>320</v>
      </c>
      <c r="AB29" s="190"/>
    </row>
    <row r="30" spans="1:28" s="105" customFormat="1" ht="13.5" customHeight="1">
      <c r="A30" s="101" t="s">
        <v>8</v>
      </c>
      <c r="B30" s="102" t="s">
        <v>321</v>
      </c>
      <c r="C30" s="101" t="s">
        <v>322</v>
      </c>
      <c r="D30" s="103">
        <f>+SUM(E30,+I30)</f>
        <v>10602</v>
      </c>
      <c r="E30" s="103">
        <f>+SUM(G30,+H30)</f>
        <v>728</v>
      </c>
      <c r="F30" s="104">
        <f>IF(D30&gt;0,E30/D30*100,"-")</f>
        <v>6.8666289379362384</v>
      </c>
      <c r="G30" s="103">
        <v>728</v>
      </c>
      <c r="H30" s="103">
        <v>0</v>
      </c>
      <c r="I30" s="103">
        <f>+SUM(K30,+M30,+O30)</f>
        <v>9874</v>
      </c>
      <c r="J30" s="104">
        <f>IF(D30&gt;0,I30/D30*100,"-")</f>
        <v>93.133371062063759</v>
      </c>
      <c r="K30" s="103">
        <v>0</v>
      </c>
      <c r="L30" s="104">
        <f>IF(D30&gt;0,K30/D30*100,"-")</f>
        <v>0</v>
      </c>
      <c r="M30" s="103">
        <v>0</v>
      </c>
      <c r="N30" s="104">
        <f>IF(D30&gt;0,M30/D30*100,"-")</f>
        <v>0</v>
      </c>
      <c r="O30" s="103">
        <v>9874</v>
      </c>
      <c r="P30" s="103">
        <v>9019</v>
      </c>
      <c r="Q30" s="104">
        <f>IF(D30&gt;0,O30/D30*100,"-")</f>
        <v>93.133371062063759</v>
      </c>
      <c r="R30" s="103">
        <v>48</v>
      </c>
      <c r="S30" s="101" t="s">
        <v>256</v>
      </c>
      <c r="T30" s="101"/>
      <c r="U30" s="101"/>
      <c r="V30" s="101"/>
      <c r="W30" s="101"/>
      <c r="X30" s="101" t="s">
        <v>256</v>
      </c>
      <c r="Y30" s="101"/>
      <c r="Z30" s="101"/>
      <c r="AA30" s="189" t="s">
        <v>323</v>
      </c>
      <c r="AB30" s="190"/>
    </row>
    <row r="31" spans="1:28" s="105" customFormat="1" ht="13.5" customHeight="1">
      <c r="A31" s="101" t="s">
        <v>8</v>
      </c>
      <c r="B31" s="102" t="s">
        <v>324</v>
      </c>
      <c r="C31" s="101" t="s">
        <v>325</v>
      </c>
      <c r="D31" s="103">
        <f>+SUM(E31,+I31)</f>
        <v>9842</v>
      </c>
      <c r="E31" s="103">
        <f>+SUM(G31,+H31)</f>
        <v>918</v>
      </c>
      <c r="F31" s="104">
        <f>IF(D31&gt;0,E31/D31*100,"-")</f>
        <v>9.3273724852672224</v>
      </c>
      <c r="G31" s="103">
        <v>918</v>
      </c>
      <c r="H31" s="103">
        <v>0</v>
      </c>
      <c r="I31" s="103">
        <f>+SUM(K31,+M31,+O31)</f>
        <v>8924</v>
      </c>
      <c r="J31" s="104">
        <f>IF(D31&gt;0,I31/D31*100,"-")</f>
        <v>90.672627514732767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8924</v>
      </c>
      <c r="P31" s="103">
        <v>7628</v>
      </c>
      <c r="Q31" s="104">
        <f>IF(D31&gt;0,O31/D31*100,"-")</f>
        <v>90.672627514732767</v>
      </c>
      <c r="R31" s="103">
        <v>32</v>
      </c>
      <c r="S31" s="101" t="s">
        <v>256</v>
      </c>
      <c r="T31" s="101"/>
      <c r="U31" s="101"/>
      <c r="V31" s="101"/>
      <c r="W31" s="101"/>
      <c r="X31" s="101" t="s">
        <v>256</v>
      </c>
      <c r="Y31" s="101"/>
      <c r="Z31" s="101"/>
      <c r="AA31" s="189" t="s">
        <v>326</v>
      </c>
      <c r="AB31" s="190"/>
    </row>
    <row r="32" spans="1:28" s="105" customFormat="1" ht="13.5" customHeight="1">
      <c r="A32" s="101" t="s">
        <v>8</v>
      </c>
      <c r="B32" s="102" t="s">
        <v>327</v>
      </c>
      <c r="C32" s="101" t="s">
        <v>328</v>
      </c>
      <c r="D32" s="103">
        <f>+SUM(E32,+I32)</f>
        <v>13662</v>
      </c>
      <c r="E32" s="103">
        <f>+SUM(G32,+H32)</f>
        <v>2661</v>
      </c>
      <c r="F32" s="104">
        <f>IF(D32&gt;0,E32/D32*100,"-")</f>
        <v>19.477382520860782</v>
      </c>
      <c r="G32" s="103">
        <v>2661</v>
      </c>
      <c r="H32" s="103">
        <v>0</v>
      </c>
      <c r="I32" s="103">
        <f>+SUM(K32,+M32,+O32)</f>
        <v>11001</v>
      </c>
      <c r="J32" s="104">
        <f>IF(D32&gt;0,I32/D32*100,"-")</f>
        <v>80.522617479139214</v>
      </c>
      <c r="K32" s="103">
        <v>3407</v>
      </c>
      <c r="L32" s="104">
        <f>IF(D32&gt;0,K32/D32*100,"-")</f>
        <v>24.937783633435807</v>
      </c>
      <c r="M32" s="103">
        <v>0</v>
      </c>
      <c r="N32" s="104">
        <f>IF(D32&gt;0,M32/D32*100,"-")</f>
        <v>0</v>
      </c>
      <c r="O32" s="103">
        <v>7594</v>
      </c>
      <c r="P32" s="103">
        <v>3550</v>
      </c>
      <c r="Q32" s="104">
        <f>IF(D32&gt;0,O32/D32*100,"-")</f>
        <v>55.584833845703407</v>
      </c>
      <c r="R32" s="103">
        <v>195</v>
      </c>
      <c r="S32" s="101"/>
      <c r="T32" s="101"/>
      <c r="U32" s="101"/>
      <c r="V32" s="101" t="s">
        <v>256</v>
      </c>
      <c r="W32" s="101"/>
      <c r="X32" s="101"/>
      <c r="Y32" s="101"/>
      <c r="Z32" s="101" t="s">
        <v>256</v>
      </c>
      <c r="AA32" s="189" t="s">
        <v>329</v>
      </c>
      <c r="AB32" s="190"/>
    </row>
    <row r="33" spans="1:28" s="105" customFormat="1" ht="13.5" customHeight="1">
      <c r="A33" s="101" t="s">
        <v>8</v>
      </c>
      <c r="B33" s="102" t="s">
        <v>330</v>
      </c>
      <c r="C33" s="101" t="s">
        <v>331</v>
      </c>
      <c r="D33" s="103">
        <f>+SUM(E33,+I33)</f>
        <v>6813</v>
      </c>
      <c r="E33" s="103">
        <f>+SUM(G33,+H33)</f>
        <v>521</v>
      </c>
      <c r="F33" s="104">
        <f>IF(D33&gt;0,E33/D33*100,"-")</f>
        <v>7.6471451636577132</v>
      </c>
      <c r="G33" s="103">
        <v>521</v>
      </c>
      <c r="H33" s="103">
        <v>0</v>
      </c>
      <c r="I33" s="103">
        <f>+SUM(K33,+M33,+O33)</f>
        <v>6292</v>
      </c>
      <c r="J33" s="104">
        <f>IF(D33&gt;0,I33/D33*100,"-")</f>
        <v>92.352854836342289</v>
      </c>
      <c r="K33" s="103">
        <v>0</v>
      </c>
      <c r="L33" s="104">
        <f>IF(D33&gt;0,K33/D33*100,"-")</f>
        <v>0</v>
      </c>
      <c r="M33" s="103">
        <v>0</v>
      </c>
      <c r="N33" s="104">
        <f>IF(D33&gt;0,M33/D33*100,"-")</f>
        <v>0</v>
      </c>
      <c r="O33" s="103">
        <v>6292</v>
      </c>
      <c r="P33" s="103">
        <v>4285</v>
      </c>
      <c r="Q33" s="104">
        <f>IF(D33&gt;0,O33/D33*100,"-")</f>
        <v>92.352854836342289</v>
      </c>
      <c r="R33" s="103">
        <v>86</v>
      </c>
      <c r="S33" s="101"/>
      <c r="T33" s="101"/>
      <c r="U33" s="101"/>
      <c r="V33" s="101" t="s">
        <v>256</v>
      </c>
      <c r="W33" s="101"/>
      <c r="X33" s="101"/>
      <c r="Y33" s="101"/>
      <c r="Z33" s="101" t="s">
        <v>256</v>
      </c>
      <c r="AA33" s="189" t="s">
        <v>332</v>
      </c>
      <c r="AB33" s="190"/>
    </row>
    <row r="34" spans="1:28" s="105" customFormat="1" ht="13.5" customHeight="1">
      <c r="A34" s="101" t="s">
        <v>8</v>
      </c>
      <c r="B34" s="102" t="s">
        <v>333</v>
      </c>
      <c r="C34" s="101" t="s">
        <v>334</v>
      </c>
      <c r="D34" s="103">
        <f>+SUM(E34,+I34)</f>
        <v>8060</v>
      </c>
      <c r="E34" s="103">
        <f>+SUM(G34,+H34)</f>
        <v>2562</v>
      </c>
      <c r="F34" s="104">
        <f>IF(D34&gt;0,E34/D34*100,"-")</f>
        <v>31.786600496277917</v>
      </c>
      <c r="G34" s="103">
        <v>2562</v>
      </c>
      <c r="H34" s="103">
        <v>0</v>
      </c>
      <c r="I34" s="103">
        <f>+SUM(K34,+M34,+O34)</f>
        <v>5498</v>
      </c>
      <c r="J34" s="104">
        <f>IF(D34&gt;0,I34/D34*100,"-")</f>
        <v>68.213399503722087</v>
      </c>
      <c r="K34" s="103">
        <v>0</v>
      </c>
      <c r="L34" s="104">
        <f>IF(D34&gt;0,K34/D34*100,"-")</f>
        <v>0</v>
      </c>
      <c r="M34" s="103">
        <v>0</v>
      </c>
      <c r="N34" s="104">
        <f>IF(D34&gt;0,M34/D34*100,"-")</f>
        <v>0</v>
      </c>
      <c r="O34" s="103">
        <v>5498</v>
      </c>
      <c r="P34" s="103">
        <v>4818</v>
      </c>
      <c r="Q34" s="104">
        <f>IF(D34&gt;0,O34/D34*100,"-")</f>
        <v>68.213399503722087</v>
      </c>
      <c r="R34" s="103">
        <v>48</v>
      </c>
      <c r="S34" s="101" t="s">
        <v>256</v>
      </c>
      <c r="T34" s="101"/>
      <c r="U34" s="101"/>
      <c r="V34" s="101"/>
      <c r="W34" s="101" t="s">
        <v>256</v>
      </c>
      <c r="X34" s="101"/>
      <c r="Y34" s="101"/>
      <c r="Z34" s="101"/>
      <c r="AA34" s="189" t="s">
        <v>335</v>
      </c>
      <c r="AB34" s="190"/>
    </row>
    <row r="35" spans="1:28" s="105" customFormat="1" ht="13.5" customHeight="1">
      <c r="A35" s="101" t="s">
        <v>8</v>
      </c>
      <c r="B35" s="102" t="s">
        <v>336</v>
      </c>
      <c r="C35" s="101" t="s">
        <v>337</v>
      </c>
      <c r="D35" s="103">
        <f>+SUM(E35,+I35)</f>
        <v>7827</v>
      </c>
      <c r="E35" s="103">
        <f>+SUM(G35,+H35)</f>
        <v>3331</v>
      </c>
      <c r="F35" s="104">
        <f>IF(D35&gt;0,E35/D35*100,"-")</f>
        <v>42.557812699629487</v>
      </c>
      <c r="G35" s="103">
        <v>3331</v>
      </c>
      <c r="H35" s="103">
        <v>0</v>
      </c>
      <c r="I35" s="103">
        <f>+SUM(K35,+M35,+O35)</f>
        <v>4496</v>
      </c>
      <c r="J35" s="104">
        <f>IF(D35&gt;0,I35/D35*100,"-")</f>
        <v>57.44218730037052</v>
      </c>
      <c r="K35" s="103">
        <v>0</v>
      </c>
      <c r="L35" s="104">
        <f>IF(D35&gt;0,K35/D35*100,"-")</f>
        <v>0</v>
      </c>
      <c r="M35" s="103">
        <v>0</v>
      </c>
      <c r="N35" s="104">
        <f>IF(D35&gt;0,M35/D35*100,"-")</f>
        <v>0</v>
      </c>
      <c r="O35" s="103">
        <v>4496</v>
      </c>
      <c r="P35" s="103">
        <v>2826</v>
      </c>
      <c r="Q35" s="104">
        <f>IF(D35&gt;0,O35/D35*100,"-")</f>
        <v>57.44218730037052</v>
      </c>
      <c r="R35" s="103">
        <v>20</v>
      </c>
      <c r="S35" s="101"/>
      <c r="T35" s="101"/>
      <c r="U35" s="101"/>
      <c r="V35" s="101" t="s">
        <v>256</v>
      </c>
      <c r="W35" s="101"/>
      <c r="X35" s="101"/>
      <c r="Y35" s="101"/>
      <c r="Z35" s="101" t="s">
        <v>256</v>
      </c>
      <c r="AA35" s="189" t="s">
        <v>338</v>
      </c>
      <c r="AB35" s="190"/>
    </row>
    <row r="36" spans="1:28" s="105" customFormat="1" ht="13.5" customHeight="1">
      <c r="A36" s="101" t="s">
        <v>8</v>
      </c>
      <c r="B36" s="102" t="s">
        <v>339</v>
      </c>
      <c r="C36" s="101" t="s">
        <v>340</v>
      </c>
      <c r="D36" s="103">
        <f>+SUM(E36,+I36)</f>
        <v>15927</v>
      </c>
      <c r="E36" s="103">
        <f>+SUM(G36,+H36)</f>
        <v>1499</v>
      </c>
      <c r="F36" s="104">
        <f>IF(D36&gt;0,E36/D36*100,"-")</f>
        <v>9.4116908394550141</v>
      </c>
      <c r="G36" s="103">
        <v>1499</v>
      </c>
      <c r="H36" s="103">
        <v>0</v>
      </c>
      <c r="I36" s="103">
        <f>+SUM(K36,+M36,+O36)</f>
        <v>14428</v>
      </c>
      <c r="J36" s="104">
        <f>IF(D36&gt;0,I36/D36*100,"-")</f>
        <v>90.588309160544995</v>
      </c>
      <c r="K36" s="103">
        <v>0</v>
      </c>
      <c r="L36" s="104">
        <f>IF(D36&gt;0,K36/D36*100,"-")</f>
        <v>0</v>
      </c>
      <c r="M36" s="103">
        <v>0</v>
      </c>
      <c r="N36" s="104">
        <f>IF(D36&gt;0,M36/D36*100,"-")</f>
        <v>0</v>
      </c>
      <c r="O36" s="103">
        <v>14428</v>
      </c>
      <c r="P36" s="103">
        <v>9528</v>
      </c>
      <c r="Q36" s="104">
        <f>IF(D36&gt;0,O36/D36*100,"-")</f>
        <v>90.588309160544995</v>
      </c>
      <c r="R36" s="103">
        <v>81</v>
      </c>
      <c r="S36" s="101"/>
      <c r="T36" s="101" t="s">
        <v>256</v>
      </c>
      <c r="U36" s="101"/>
      <c r="V36" s="101"/>
      <c r="W36" s="101"/>
      <c r="X36" s="101" t="s">
        <v>256</v>
      </c>
      <c r="Y36" s="101"/>
      <c r="Z36" s="101"/>
      <c r="AA36" s="189" t="s">
        <v>341</v>
      </c>
      <c r="AB36" s="190"/>
    </row>
    <row r="37" spans="1:28" s="105" customFormat="1" ht="13.5" customHeight="1">
      <c r="A37" s="101" t="s">
        <v>8</v>
      </c>
      <c r="B37" s="102" t="s">
        <v>342</v>
      </c>
      <c r="C37" s="101" t="s">
        <v>343</v>
      </c>
      <c r="D37" s="103">
        <f>+SUM(E37,+I37)</f>
        <v>8232</v>
      </c>
      <c r="E37" s="103">
        <f>+SUM(G37,+H37)</f>
        <v>1139</v>
      </c>
      <c r="F37" s="104">
        <f>IF(D37&gt;0,E37/D37*100,"-")</f>
        <v>13.836248785228378</v>
      </c>
      <c r="G37" s="103">
        <v>1139</v>
      </c>
      <c r="H37" s="103">
        <v>0</v>
      </c>
      <c r="I37" s="103">
        <f>+SUM(K37,+M37,+O37)</f>
        <v>7093</v>
      </c>
      <c r="J37" s="104">
        <f>IF(D37&gt;0,I37/D37*100,"-")</f>
        <v>86.163751214771622</v>
      </c>
      <c r="K37" s="103">
        <v>0</v>
      </c>
      <c r="L37" s="104">
        <f>IF(D37&gt;0,K37/D37*100,"-")</f>
        <v>0</v>
      </c>
      <c r="M37" s="103">
        <v>0</v>
      </c>
      <c r="N37" s="104">
        <f>IF(D37&gt;0,M37/D37*100,"-")</f>
        <v>0</v>
      </c>
      <c r="O37" s="103">
        <v>7093</v>
      </c>
      <c r="P37" s="103">
        <v>3373</v>
      </c>
      <c r="Q37" s="104">
        <f>IF(D37&gt;0,O37/D37*100,"-")</f>
        <v>86.163751214771622</v>
      </c>
      <c r="R37" s="103">
        <v>10</v>
      </c>
      <c r="S37" s="101" t="s">
        <v>256</v>
      </c>
      <c r="T37" s="101"/>
      <c r="U37" s="101"/>
      <c r="V37" s="101"/>
      <c r="W37" s="101"/>
      <c r="X37" s="101" t="s">
        <v>256</v>
      </c>
      <c r="Y37" s="101"/>
      <c r="Z37" s="101"/>
      <c r="AA37" s="189" t="s">
        <v>344</v>
      </c>
      <c r="AB37" s="190"/>
    </row>
    <row r="38" spans="1:28" s="105" customFormat="1" ht="13.5" customHeight="1">
      <c r="A38" s="101" t="s">
        <v>8</v>
      </c>
      <c r="B38" s="102" t="s">
        <v>345</v>
      </c>
      <c r="C38" s="101" t="s">
        <v>346</v>
      </c>
      <c r="D38" s="103">
        <f>+SUM(E38,+I38)</f>
        <v>5799</v>
      </c>
      <c r="E38" s="103">
        <f>+SUM(G38,+H38)</f>
        <v>861</v>
      </c>
      <c r="F38" s="104">
        <f>IF(D38&gt;0,E38/D38*100,"-")</f>
        <v>14.847387480600101</v>
      </c>
      <c r="G38" s="103">
        <v>861</v>
      </c>
      <c r="H38" s="103">
        <v>0</v>
      </c>
      <c r="I38" s="103">
        <f>+SUM(K38,+M38,+O38)</f>
        <v>4938</v>
      </c>
      <c r="J38" s="104">
        <f>IF(D38&gt;0,I38/D38*100,"-")</f>
        <v>85.152612519399895</v>
      </c>
      <c r="K38" s="103">
        <v>0</v>
      </c>
      <c r="L38" s="104">
        <f>IF(D38&gt;0,K38/D38*100,"-")</f>
        <v>0</v>
      </c>
      <c r="M38" s="103">
        <v>0</v>
      </c>
      <c r="N38" s="104">
        <f>IF(D38&gt;0,M38/D38*100,"-")</f>
        <v>0</v>
      </c>
      <c r="O38" s="103">
        <v>4938</v>
      </c>
      <c r="P38" s="103">
        <v>3592</v>
      </c>
      <c r="Q38" s="104">
        <f>IF(D38&gt;0,O38/D38*100,"-")</f>
        <v>85.152612519399895</v>
      </c>
      <c r="R38" s="103">
        <v>12</v>
      </c>
      <c r="S38" s="101" t="s">
        <v>256</v>
      </c>
      <c r="T38" s="101"/>
      <c r="U38" s="101"/>
      <c r="V38" s="101"/>
      <c r="W38" s="101" t="s">
        <v>256</v>
      </c>
      <c r="X38" s="101"/>
      <c r="Y38" s="101"/>
      <c r="Z38" s="101"/>
      <c r="AA38" s="189" t="s">
        <v>347</v>
      </c>
      <c r="AB38" s="190"/>
    </row>
    <row r="39" spans="1:28" s="105" customFormat="1" ht="13.5" customHeight="1">
      <c r="A39" s="101" t="s">
        <v>8</v>
      </c>
      <c r="B39" s="102" t="s">
        <v>348</v>
      </c>
      <c r="C39" s="101" t="s">
        <v>349</v>
      </c>
      <c r="D39" s="103">
        <f>+SUM(E39,+I39)</f>
        <v>12973</v>
      </c>
      <c r="E39" s="103">
        <f>+SUM(G39,+H39)</f>
        <v>3779</v>
      </c>
      <c r="F39" s="104">
        <f>IF(D39&gt;0,E39/D39*100,"-")</f>
        <v>29.129730979727125</v>
      </c>
      <c r="G39" s="103">
        <v>3779</v>
      </c>
      <c r="H39" s="103">
        <v>0</v>
      </c>
      <c r="I39" s="103">
        <f>+SUM(K39,+M39,+O39)</f>
        <v>9194</v>
      </c>
      <c r="J39" s="104">
        <f>IF(D39&gt;0,I39/D39*100,"-")</f>
        <v>70.870269020272872</v>
      </c>
      <c r="K39" s="103">
        <v>0</v>
      </c>
      <c r="L39" s="104">
        <f>IF(D39&gt;0,K39/D39*100,"-")</f>
        <v>0</v>
      </c>
      <c r="M39" s="103">
        <v>0</v>
      </c>
      <c r="N39" s="104">
        <f>IF(D39&gt;0,M39/D39*100,"-")</f>
        <v>0</v>
      </c>
      <c r="O39" s="103">
        <v>9194</v>
      </c>
      <c r="P39" s="103">
        <v>8730</v>
      </c>
      <c r="Q39" s="104">
        <f>IF(D39&gt;0,O39/D39*100,"-")</f>
        <v>70.870269020272872</v>
      </c>
      <c r="R39" s="103">
        <v>87</v>
      </c>
      <c r="S39" s="101" t="s">
        <v>256</v>
      </c>
      <c r="T39" s="101"/>
      <c r="U39" s="101"/>
      <c r="V39" s="101"/>
      <c r="W39" s="101" t="s">
        <v>256</v>
      </c>
      <c r="X39" s="101"/>
      <c r="Y39" s="101"/>
      <c r="Z39" s="101"/>
      <c r="AA39" s="189" t="s">
        <v>350</v>
      </c>
      <c r="AB39" s="190"/>
    </row>
    <row r="40" spans="1:28" s="105" customFormat="1" ht="13.5" customHeight="1">
      <c r="A40" s="101" t="s">
        <v>8</v>
      </c>
      <c r="B40" s="102" t="s">
        <v>351</v>
      </c>
      <c r="C40" s="101" t="s">
        <v>352</v>
      </c>
      <c r="D40" s="103">
        <f>+SUM(E40,+I40)</f>
        <v>1556</v>
      </c>
      <c r="E40" s="103">
        <f>+SUM(G40,+H40)</f>
        <v>210</v>
      </c>
      <c r="F40" s="104">
        <f>IF(D40&gt;0,E40/D40*100,"-")</f>
        <v>13.496143958868895</v>
      </c>
      <c r="G40" s="103">
        <v>210</v>
      </c>
      <c r="H40" s="103">
        <v>0</v>
      </c>
      <c r="I40" s="103">
        <f>+SUM(K40,+M40,+O40)</f>
        <v>1346</v>
      </c>
      <c r="J40" s="104">
        <f>IF(D40&gt;0,I40/D40*100,"-")</f>
        <v>86.503856041131115</v>
      </c>
      <c r="K40" s="103">
        <v>561</v>
      </c>
      <c r="L40" s="104">
        <f>IF(D40&gt;0,K40/D40*100,"-")</f>
        <v>36.053984575835472</v>
      </c>
      <c r="M40" s="103">
        <v>0</v>
      </c>
      <c r="N40" s="104">
        <f>IF(D40&gt;0,M40/D40*100,"-")</f>
        <v>0</v>
      </c>
      <c r="O40" s="103">
        <v>785</v>
      </c>
      <c r="P40" s="103">
        <v>317</v>
      </c>
      <c r="Q40" s="104">
        <f>IF(D40&gt;0,O40/D40*100,"-")</f>
        <v>50.449871465295629</v>
      </c>
      <c r="R40" s="103">
        <v>0</v>
      </c>
      <c r="S40" s="101"/>
      <c r="T40" s="101"/>
      <c r="U40" s="101"/>
      <c r="V40" s="101" t="s">
        <v>256</v>
      </c>
      <c r="W40" s="101"/>
      <c r="X40" s="101"/>
      <c r="Y40" s="101"/>
      <c r="Z40" s="101" t="s">
        <v>256</v>
      </c>
      <c r="AA40" s="189" t="s">
        <v>353</v>
      </c>
      <c r="AB40" s="190"/>
    </row>
    <row r="41" spans="1:28" s="105" customFormat="1" ht="13.5" customHeight="1">
      <c r="A41" s="101" t="s">
        <v>8</v>
      </c>
      <c r="B41" s="102" t="s">
        <v>354</v>
      </c>
      <c r="C41" s="101" t="s">
        <v>355</v>
      </c>
      <c r="D41" s="103">
        <f>+SUM(E41,+I41)</f>
        <v>1762</v>
      </c>
      <c r="E41" s="103">
        <f>+SUM(G41,+H41)</f>
        <v>138</v>
      </c>
      <c r="F41" s="104">
        <f>IF(D41&gt;0,E41/D41*100,"-")</f>
        <v>7.8320090805902378</v>
      </c>
      <c r="G41" s="103">
        <v>138</v>
      </c>
      <c r="H41" s="103">
        <v>0</v>
      </c>
      <c r="I41" s="103">
        <f>+SUM(K41,+M41,+O41)</f>
        <v>1624</v>
      </c>
      <c r="J41" s="104">
        <f>IF(D41&gt;0,I41/D41*100,"-")</f>
        <v>92.16799091940976</v>
      </c>
      <c r="K41" s="103">
        <v>0</v>
      </c>
      <c r="L41" s="104">
        <f>IF(D41&gt;0,K41/D41*100,"-")</f>
        <v>0</v>
      </c>
      <c r="M41" s="103">
        <v>0</v>
      </c>
      <c r="N41" s="104">
        <f>IF(D41&gt;0,M41/D41*100,"-")</f>
        <v>0</v>
      </c>
      <c r="O41" s="103">
        <v>1624</v>
      </c>
      <c r="P41" s="103">
        <v>1454</v>
      </c>
      <c r="Q41" s="104">
        <f>IF(D41&gt;0,O41/D41*100,"-")</f>
        <v>92.16799091940976</v>
      </c>
      <c r="R41" s="103">
        <v>2</v>
      </c>
      <c r="S41" s="101" t="s">
        <v>256</v>
      </c>
      <c r="T41" s="101"/>
      <c r="U41" s="101"/>
      <c r="V41" s="101"/>
      <c r="W41" s="101"/>
      <c r="X41" s="101" t="s">
        <v>256</v>
      </c>
      <c r="Y41" s="101"/>
      <c r="Z41" s="101"/>
      <c r="AA41" s="189" t="s">
        <v>356</v>
      </c>
      <c r="AB41" s="190"/>
    </row>
    <row r="42" spans="1:28" s="105" customFormat="1" ht="13.5" customHeight="1">
      <c r="A42" s="101" t="s">
        <v>8</v>
      </c>
      <c r="B42" s="102" t="s">
        <v>357</v>
      </c>
      <c r="C42" s="101" t="s">
        <v>358</v>
      </c>
      <c r="D42" s="103">
        <f>+SUM(E42,+I42)</f>
        <v>9168</v>
      </c>
      <c r="E42" s="103">
        <f>+SUM(G42,+H42)</f>
        <v>2811</v>
      </c>
      <c r="F42" s="104">
        <f>IF(D42&gt;0,E42/D42*100,"-")</f>
        <v>30.660994764397902</v>
      </c>
      <c r="G42" s="103">
        <v>2811</v>
      </c>
      <c r="H42" s="103">
        <v>0</v>
      </c>
      <c r="I42" s="103">
        <f>+SUM(K42,+M42,+O42)</f>
        <v>6357</v>
      </c>
      <c r="J42" s="104">
        <f>IF(D42&gt;0,I42/D42*100,"-")</f>
        <v>69.339005235602087</v>
      </c>
      <c r="K42" s="103">
        <v>0</v>
      </c>
      <c r="L42" s="104">
        <f>IF(D42&gt;0,K42/D42*100,"-")</f>
        <v>0</v>
      </c>
      <c r="M42" s="103">
        <v>0</v>
      </c>
      <c r="N42" s="104">
        <f>IF(D42&gt;0,M42/D42*100,"-")</f>
        <v>0</v>
      </c>
      <c r="O42" s="103">
        <v>6357</v>
      </c>
      <c r="P42" s="103">
        <v>2810</v>
      </c>
      <c r="Q42" s="104">
        <f>IF(D42&gt;0,O42/D42*100,"-")</f>
        <v>69.339005235602087</v>
      </c>
      <c r="R42" s="103">
        <v>12</v>
      </c>
      <c r="S42" s="101" t="s">
        <v>256</v>
      </c>
      <c r="T42" s="101"/>
      <c r="U42" s="101"/>
      <c r="V42" s="101"/>
      <c r="W42" s="101" t="s">
        <v>256</v>
      </c>
      <c r="X42" s="101"/>
      <c r="Y42" s="101"/>
      <c r="Z42" s="101"/>
      <c r="AA42" s="189" t="s">
        <v>359</v>
      </c>
      <c r="AB42" s="190"/>
    </row>
    <row r="43" spans="1:28" s="105" customFormat="1" ht="13.5" customHeight="1">
      <c r="A43" s="101" t="s">
        <v>8</v>
      </c>
      <c r="B43" s="102" t="s">
        <v>360</v>
      </c>
      <c r="C43" s="101" t="s">
        <v>361</v>
      </c>
      <c r="D43" s="103">
        <f>+SUM(E43,+I43)</f>
        <v>6028</v>
      </c>
      <c r="E43" s="103">
        <f>+SUM(G43,+H43)</f>
        <v>980</v>
      </c>
      <c r="F43" s="104">
        <f>IF(D43&gt;0,E43/D43*100,"-")</f>
        <v>16.257465162574654</v>
      </c>
      <c r="G43" s="103">
        <v>980</v>
      </c>
      <c r="H43" s="103">
        <v>0</v>
      </c>
      <c r="I43" s="103">
        <f>+SUM(K43,+M43,+O43)</f>
        <v>5048</v>
      </c>
      <c r="J43" s="104">
        <f>IF(D43&gt;0,I43/D43*100,"-")</f>
        <v>83.742534837425353</v>
      </c>
      <c r="K43" s="103">
        <v>0</v>
      </c>
      <c r="L43" s="104">
        <f>IF(D43&gt;0,K43/D43*100,"-")</f>
        <v>0</v>
      </c>
      <c r="M43" s="103">
        <v>0</v>
      </c>
      <c r="N43" s="104">
        <f>IF(D43&gt;0,M43/D43*100,"-")</f>
        <v>0</v>
      </c>
      <c r="O43" s="103">
        <v>5048</v>
      </c>
      <c r="P43" s="103">
        <v>4056</v>
      </c>
      <c r="Q43" s="104">
        <f>IF(D43&gt;0,O43/D43*100,"-")</f>
        <v>83.742534837425353</v>
      </c>
      <c r="R43" s="103">
        <v>14</v>
      </c>
      <c r="S43" s="101" t="s">
        <v>256</v>
      </c>
      <c r="T43" s="101"/>
      <c r="U43" s="101"/>
      <c r="V43" s="101"/>
      <c r="W43" s="101"/>
      <c r="X43" s="101" t="s">
        <v>256</v>
      </c>
      <c r="Y43" s="101"/>
      <c r="Z43" s="101"/>
      <c r="AA43" s="189" t="s">
        <v>362</v>
      </c>
      <c r="AB43" s="190"/>
    </row>
    <row r="44" spans="1:28" s="105" customFormat="1" ht="13.5" customHeight="1">
      <c r="A44" s="101" t="s">
        <v>8</v>
      </c>
      <c r="B44" s="102" t="s">
        <v>363</v>
      </c>
      <c r="C44" s="101" t="s">
        <v>364</v>
      </c>
      <c r="D44" s="103">
        <f>+SUM(E44,+I44)</f>
        <v>7383</v>
      </c>
      <c r="E44" s="103">
        <f>+SUM(G44,+H44)</f>
        <v>3206</v>
      </c>
      <c r="F44" s="104">
        <f>IF(D44&gt;0,E44/D44*100,"-")</f>
        <v>43.424082351347693</v>
      </c>
      <c r="G44" s="103">
        <v>3206</v>
      </c>
      <c r="H44" s="103">
        <v>0</v>
      </c>
      <c r="I44" s="103">
        <f>+SUM(K44,+M44,+O44)</f>
        <v>4177</v>
      </c>
      <c r="J44" s="104">
        <f>IF(D44&gt;0,I44/D44*100,"-")</f>
        <v>56.575917648652307</v>
      </c>
      <c r="K44" s="103">
        <v>1744</v>
      </c>
      <c r="L44" s="104">
        <f>IF(D44&gt;0,K44/D44*100,"-")</f>
        <v>23.621833942841665</v>
      </c>
      <c r="M44" s="103">
        <v>0</v>
      </c>
      <c r="N44" s="104">
        <f>IF(D44&gt;0,M44/D44*100,"-")</f>
        <v>0</v>
      </c>
      <c r="O44" s="103">
        <v>2433</v>
      </c>
      <c r="P44" s="103">
        <v>1256</v>
      </c>
      <c r="Q44" s="104">
        <f>IF(D44&gt;0,O44/D44*100,"-")</f>
        <v>32.954083705810646</v>
      </c>
      <c r="R44" s="103">
        <v>41</v>
      </c>
      <c r="S44" s="101"/>
      <c r="T44" s="101" t="s">
        <v>256</v>
      </c>
      <c r="U44" s="101"/>
      <c r="V44" s="101"/>
      <c r="W44" s="101"/>
      <c r="X44" s="101" t="s">
        <v>256</v>
      </c>
      <c r="Y44" s="101"/>
      <c r="Z44" s="101"/>
      <c r="AA44" s="189" t="s">
        <v>365</v>
      </c>
      <c r="AB44" s="190"/>
    </row>
    <row r="45" spans="1:28" s="105" customFormat="1" ht="13.5" customHeight="1">
      <c r="A45" s="101" t="s">
        <v>8</v>
      </c>
      <c r="B45" s="102" t="s">
        <v>366</v>
      </c>
      <c r="C45" s="101" t="s">
        <v>367</v>
      </c>
      <c r="D45" s="103">
        <f>+SUM(E45,+I45)</f>
        <v>10969</v>
      </c>
      <c r="E45" s="103">
        <f>+SUM(G45,+H45)</f>
        <v>1941</v>
      </c>
      <c r="F45" s="104">
        <f>IF(D45&gt;0,E45/D45*100,"-")</f>
        <v>17.695323183517182</v>
      </c>
      <c r="G45" s="103">
        <v>1941</v>
      </c>
      <c r="H45" s="103">
        <v>0</v>
      </c>
      <c r="I45" s="103">
        <f>+SUM(K45,+M45,+O45)</f>
        <v>9028</v>
      </c>
      <c r="J45" s="104">
        <f>IF(D45&gt;0,I45/D45*100,"-")</f>
        <v>82.304676816482811</v>
      </c>
      <c r="K45" s="103">
        <v>1190</v>
      </c>
      <c r="L45" s="104">
        <f>IF(D45&gt;0,K45/D45*100,"-")</f>
        <v>10.848755583918315</v>
      </c>
      <c r="M45" s="103">
        <v>0</v>
      </c>
      <c r="N45" s="104">
        <f>IF(D45&gt;0,M45/D45*100,"-")</f>
        <v>0</v>
      </c>
      <c r="O45" s="103">
        <v>7838</v>
      </c>
      <c r="P45" s="103">
        <v>4268</v>
      </c>
      <c r="Q45" s="104">
        <f>IF(D45&gt;0,O45/D45*100,"-")</f>
        <v>71.455921232564506</v>
      </c>
      <c r="R45" s="103">
        <v>45</v>
      </c>
      <c r="S45" s="101"/>
      <c r="T45" s="101"/>
      <c r="U45" s="101"/>
      <c r="V45" s="101" t="s">
        <v>256</v>
      </c>
      <c r="W45" s="101"/>
      <c r="X45" s="101"/>
      <c r="Y45" s="101"/>
      <c r="Z45" s="101" t="s">
        <v>256</v>
      </c>
      <c r="AA45" s="189" t="s">
        <v>368</v>
      </c>
      <c r="AB45" s="190"/>
    </row>
    <row r="46" spans="1:28" s="105" customFormat="1" ht="13.5" customHeight="1">
      <c r="A46" s="101" t="s">
        <v>8</v>
      </c>
      <c r="B46" s="102" t="s">
        <v>369</v>
      </c>
      <c r="C46" s="101" t="s">
        <v>370</v>
      </c>
      <c r="D46" s="103">
        <f>+SUM(E46,+I46)</f>
        <v>6134</v>
      </c>
      <c r="E46" s="103">
        <f>+SUM(G46,+H46)</f>
        <v>1777</v>
      </c>
      <c r="F46" s="104">
        <f>IF(D46&gt;0,E46/D46*100,"-")</f>
        <v>28.969677208999023</v>
      </c>
      <c r="G46" s="103">
        <v>1777</v>
      </c>
      <c r="H46" s="103">
        <v>0</v>
      </c>
      <c r="I46" s="103">
        <f>+SUM(K46,+M46,+O46)</f>
        <v>4357</v>
      </c>
      <c r="J46" s="104">
        <f>IF(D46&gt;0,I46/D46*100,"-")</f>
        <v>71.030322791000984</v>
      </c>
      <c r="K46" s="103">
        <v>0</v>
      </c>
      <c r="L46" s="104">
        <f>IF(D46&gt;0,K46/D46*100,"-")</f>
        <v>0</v>
      </c>
      <c r="M46" s="103">
        <v>0</v>
      </c>
      <c r="N46" s="104">
        <f>IF(D46&gt;0,M46/D46*100,"-")</f>
        <v>0</v>
      </c>
      <c r="O46" s="103">
        <v>4357</v>
      </c>
      <c r="P46" s="103">
        <v>2622</v>
      </c>
      <c r="Q46" s="104">
        <f>IF(D46&gt;0,O46/D46*100,"-")</f>
        <v>71.030322791000984</v>
      </c>
      <c r="R46" s="103">
        <v>35</v>
      </c>
      <c r="S46" s="101" t="s">
        <v>256</v>
      </c>
      <c r="T46" s="101"/>
      <c r="U46" s="101"/>
      <c r="V46" s="101"/>
      <c r="W46" s="101"/>
      <c r="X46" s="101"/>
      <c r="Y46" s="101"/>
      <c r="Z46" s="101" t="s">
        <v>256</v>
      </c>
      <c r="AA46" s="189" t="s">
        <v>371</v>
      </c>
      <c r="AB46" s="190"/>
    </row>
    <row r="47" spans="1:28" s="105" customFormat="1" ht="13.5" customHeight="1">
      <c r="A47" s="101" t="s">
        <v>8</v>
      </c>
      <c r="B47" s="102" t="s">
        <v>372</v>
      </c>
      <c r="C47" s="101" t="s">
        <v>373</v>
      </c>
      <c r="D47" s="103">
        <f>+SUM(E47,+I47)</f>
        <v>6815</v>
      </c>
      <c r="E47" s="103">
        <f>+SUM(G47,+H47)</f>
        <v>3651</v>
      </c>
      <c r="F47" s="104">
        <f>IF(D47&gt;0,E47/D47*100,"-")</f>
        <v>53.573000733675713</v>
      </c>
      <c r="G47" s="103">
        <v>3651</v>
      </c>
      <c r="H47" s="103">
        <v>0</v>
      </c>
      <c r="I47" s="103">
        <f>+SUM(K47,+M47,+O47)</f>
        <v>3164</v>
      </c>
      <c r="J47" s="104">
        <f>IF(D47&gt;0,I47/D47*100,"-")</f>
        <v>46.426999266324287</v>
      </c>
      <c r="K47" s="103">
        <v>0</v>
      </c>
      <c r="L47" s="104">
        <f>IF(D47&gt;0,K47/D47*100,"-")</f>
        <v>0</v>
      </c>
      <c r="M47" s="103">
        <v>0</v>
      </c>
      <c r="N47" s="104">
        <f>IF(D47&gt;0,M47/D47*100,"-")</f>
        <v>0</v>
      </c>
      <c r="O47" s="103">
        <v>3164</v>
      </c>
      <c r="P47" s="103">
        <v>2420</v>
      </c>
      <c r="Q47" s="104">
        <f>IF(D47&gt;0,O47/D47*100,"-")</f>
        <v>46.426999266324287</v>
      </c>
      <c r="R47" s="103">
        <v>20</v>
      </c>
      <c r="S47" s="101"/>
      <c r="T47" s="101" t="s">
        <v>256</v>
      </c>
      <c r="U47" s="101"/>
      <c r="V47" s="101"/>
      <c r="W47" s="101"/>
      <c r="X47" s="101" t="s">
        <v>256</v>
      </c>
      <c r="Y47" s="101"/>
      <c r="Z47" s="101"/>
      <c r="AA47" s="189" t="s">
        <v>374</v>
      </c>
      <c r="AB47" s="190"/>
    </row>
    <row r="48" spans="1:28" s="105" customFormat="1" ht="13.5" customHeight="1">
      <c r="A48" s="101" t="s">
        <v>8</v>
      </c>
      <c r="B48" s="102" t="s">
        <v>375</v>
      </c>
      <c r="C48" s="101" t="s">
        <v>376</v>
      </c>
      <c r="D48" s="103">
        <f>+SUM(E48,+I48)</f>
        <v>6846</v>
      </c>
      <c r="E48" s="103">
        <f>+SUM(G48,+H48)</f>
        <v>1342</v>
      </c>
      <c r="F48" s="104">
        <f>IF(D48&gt;0,E48/D48*100,"-")</f>
        <v>19.602687700847209</v>
      </c>
      <c r="G48" s="103">
        <v>1342</v>
      </c>
      <c r="H48" s="103">
        <v>0</v>
      </c>
      <c r="I48" s="103">
        <f>+SUM(K48,+M48,+O48)</f>
        <v>5504</v>
      </c>
      <c r="J48" s="104">
        <f>IF(D48&gt;0,I48/D48*100,"-")</f>
        <v>80.397312299152787</v>
      </c>
      <c r="K48" s="103">
        <v>5023</v>
      </c>
      <c r="L48" s="104">
        <f>IF(D48&gt;0,K48/D48*100,"-")</f>
        <v>73.371311714870004</v>
      </c>
      <c r="M48" s="103">
        <v>0</v>
      </c>
      <c r="N48" s="104">
        <f>IF(D48&gt;0,M48/D48*100,"-")</f>
        <v>0</v>
      </c>
      <c r="O48" s="103">
        <v>481</v>
      </c>
      <c r="P48" s="103">
        <v>481</v>
      </c>
      <c r="Q48" s="104">
        <f>IF(D48&gt;0,O48/D48*100,"-")</f>
        <v>7.0260005842827935</v>
      </c>
      <c r="R48" s="103">
        <v>100</v>
      </c>
      <c r="S48" s="101"/>
      <c r="T48" s="101"/>
      <c r="U48" s="101"/>
      <c r="V48" s="101" t="s">
        <v>256</v>
      </c>
      <c r="W48" s="101"/>
      <c r="X48" s="101"/>
      <c r="Y48" s="101"/>
      <c r="Z48" s="101" t="s">
        <v>256</v>
      </c>
      <c r="AA48" s="189" t="s">
        <v>377</v>
      </c>
      <c r="AB48" s="190"/>
    </row>
    <row r="49" spans="1:28" s="105" customFormat="1" ht="13.5" customHeight="1">
      <c r="A49" s="101" t="s">
        <v>8</v>
      </c>
      <c r="B49" s="102" t="s">
        <v>378</v>
      </c>
      <c r="C49" s="101" t="s">
        <v>379</v>
      </c>
      <c r="D49" s="103">
        <f>+SUM(E49,+I49)</f>
        <v>6092</v>
      </c>
      <c r="E49" s="103">
        <f>+SUM(G49,+H49)</f>
        <v>1390</v>
      </c>
      <c r="F49" s="104">
        <f>IF(D49&gt;0,E49/D49*100,"-")</f>
        <v>22.816808929743924</v>
      </c>
      <c r="G49" s="103">
        <v>1390</v>
      </c>
      <c r="H49" s="103">
        <v>0</v>
      </c>
      <c r="I49" s="103">
        <f>+SUM(K49,+M49,+O49)</f>
        <v>4702</v>
      </c>
      <c r="J49" s="104">
        <f>IF(D49&gt;0,I49/D49*100,"-")</f>
        <v>77.183191070256072</v>
      </c>
      <c r="K49" s="103">
        <v>1716</v>
      </c>
      <c r="L49" s="104">
        <f>IF(D49&gt;0,K49/D49*100,"-")</f>
        <v>28.168089297439263</v>
      </c>
      <c r="M49" s="103">
        <v>0</v>
      </c>
      <c r="N49" s="104">
        <f>IF(D49&gt;0,M49/D49*100,"-")</f>
        <v>0</v>
      </c>
      <c r="O49" s="103">
        <v>2986</v>
      </c>
      <c r="P49" s="103">
        <v>672</v>
      </c>
      <c r="Q49" s="104">
        <f>IF(D49&gt;0,O49/D49*100,"-")</f>
        <v>49.015101772816813</v>
      </c>
      <c r="R49" s="103">
        <v>59</v>
      </c>
      <c r="S49" s="101" t="s">
        <v>256</v>
      </c>
      <c r="T49" s="101"/>
      <c r="U49" s="101"/>
      <c r="V49" s="101"/>
      <c r="W49" s="101"/>
      <c r="X49" s="101" t="s">
        <v>256</v>
      </c>
      <c r="Y49" s="101"/>
      <c r="Z49" s="101"/>
      <c r="AA49" s="189" t="s">
        <v>380</v>
      </c>
      <c r="AB49" s="190"/>
    </row>
    <row r="50" spans="1:28" s="105" customFormat="1" ht="13.5" customHeight="1">
      <c r="A50" s="101" t="s">
        <v>8</v>
      </c>
      <c r="B50" s="102" t="s">
        <v>381</v>
      </c>
      <c r="C50" s="101" t="s">
        <v>382</v>
      </c>
      <c r="D50" s="103">
        <f>+SUM(E50,+I50)</f>
        <v>5296</v>
      </c>
      <c r="E50" s="103">
        <f>+SUM(G50,+H50)</f>
        <v>2786</v>
      </c>
      <c r="F50" s="104">
        <f>IF(D50&gt;0,E50/D50*100,"-")</f>
        <v>52.605740181268878</v>
      </c>
      <c r="G50" s="103">
        <v>2786</v>
      </c>
      <c r="H50" s="103">
        <v>0</v>
      </c>
      <c r="I50" s="103">
        <f>+SUM(K50,+M50,+O50)</f>
        <v>2510</v>
      </c>
      <c r="J50" s="104">
        <f>IF(D50&gt;0,I50/D50*100,"-")</f>
        <v>47.394259818731115</v>
      </c>
      <c r="K50" s="103">
        <v>0</v>
      </c>
      <c r="L50" s="104">
        <f>IF(D50&gt;0,K50/D50*100,"-")</f>
        <v>0</v>
      </c>
      <c r="M50" s="103">
        <v>0</v>
      </c>
      <c r="N50" s="104">
        <f>IF(D50&gt;0,M50/D50*100,"-")</f>
        <v>0</v>
      </c>
      <c r="O50" s="103">
        <v>2510</v>
      </c>
      <c r="P50" s="103">
        <v>1720</v>
      </c>
      <c r="Q50" s="104">
        <f>IF(D50&gt;0,O50/D50*100,"-")</f>
        <v>47.394259818731115</v>
      </c>
      <c r="R50" s="103">
        <v>10</v>
      </c>
      <c r="S50" s="101" t="s">
        <v>256</v>
      </c>
      <c r="T50" s="101"/>
      <c r="U50" s="101"/>
      <c r="V50" s="101"/>
      <c r="W50" s="101" t="s">
        <v>256</v>
      </c>
      <c r="X50" s="101"/>
      <c r="Y50" s="101"/>
      <c r="Z50" s="101"/>
      <c r="AA50" s="189" t="s">
        <v>383</v>
      </c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50">
    <sortCondition ref="A8:A50"/>
    <sortCondition ref="B8:B50"/>
    <sortCondition ref="C8:C50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鹿児島県</v>
      </c>
      <c r="B7" s="107" t="str">
        <f>水洗化人口等!B7</f>
        <v>46000</v>
      </c>
      <c r="C7" s="106" t="s">
        <v>200</v>
      </c>
      <c r="D7" s="108">
        <f>SUM(E7,+H7,+K7)</f>
        <v>730816</v>
      </c>
      <c r="E7" s="108">
        <f>SUM(F7:G7)</f>
        <v>19841</v>
      </c>
      <c r="F7" s="108">
        <f>SUM(F$8:F$1000)</f>
        <v>10907</v>
      </c>
      <c r="G7" s="108">
        <f>SUM(G$8:G$1000)</f>
        <v>8934</v>
      </c>
      <c r="H7" s="108">
        <f>SUM(I7:J7)</f>
        <v>25394</v>
      </c>
      <c r="I7" s="108">
        <f>SUM(I$8:I$1000)</f>
        <v>13858</v>
      </c>
      <c r="J7" s="108">
        <f>SUM(J$8:J$1000)</f>
        <v>11536</v>
      </c>
      <c r="K7" s="108">
        <f>SUM(L7:M7)</f>
        <v>685581</v>
      </c>
      <c r="L7" s="108">
        <f>SUM(L$8:L$1000)</f>
        <v>161806</v>
      </c>
      <c r="M7" s="108">
        <f>SUM(M$8:M$1000)</f>
        <v>523775</v>
      </c>
      <c r="N7" s="108">
        <f>SUM(O7,+V7,+AC7)</f>
        <v>730999</v>
      </c>
      <c r="O7" s="108">
        <f>SUM(P7:U7)</f>
        <v>186571</v>
      </c>
      <c r="P7" s="108">
        <f t="shared" ref="P7:U7" si="0">SUM(P$8:P$1000)</f>
        <v>181180</v>
      </c>
      <c r="Q7" s="108">
        <f t="shared" si="0"/>
        <v>0</v>
      </c>
      <c r="R7" s="108">
        <f t="shared" si="0"/>
        <v>0</v>
      </c>
      <c r="S7" s="108">
        <f t="shared" si="0"/>
        <v>98</v>
      </c>
      <c r="T7" s="108">
        <f t="shared" si="0"/>
        <v>3946</v>
      </c>
      <c r="U7" s="108">
        <f t="shared" si="0"/>
        <v>1347</v>
      </c>
      <c r="V7" s="108">
        <f>SUM(W7:AB7)</f>
        <v>544245</v>
      </c>
      <c r="W7" s="108">
        <f t="shared" ref="W7:AB7" si="1">SUM(W$8:W$1000)</f>
        <v>533532</v>
      </c>
      <c r="X7" s="108">
        <f t="shared" si="1"/>
        <v>0</v>
      </c>
      <c r="Y7" s="108">
        <f t="shared" si="1"/>
        <v>0</v>
      </c>
      <c r="Z7" s="108">
        <f t="shared" si="1"/>
        <v>461</v>
      </c>
      <c r="AA7" s="108">
        <f t="shared" si="1"/>
        <v>8516</v>
      </c>
      <c r="AB7" s="108">
        <f t="shared" si="1"/>
        <v>1736</v>
      </c>
      <c r="AC7" s="108">
        <f>SUM(AD7:AE7)</f>
        <v>183</v>
      </c>
      <c r="AD7" s="108">
        <f>SUM(AD$8:AD$1000)</f>
        <v>108</v>
      </c>
      <c r="AE7" s="108">
        <f>SUM(AE$8:AE$1000)</f>
        <v>75</v>
      </c>
      <c r="AF7" s="108">
        <f>SUM(AG7:AI7)</f>
        <v>11196</v>
      </c>
      <c r="AG7" s="108">
        <f>SUM(AG$8:AG$1000)</f>
        <v>11196</v>
      </c>
      <c r="AH7" s="108">
        <f>SUM(AH$8:AH$1000)</f>
        <v>0</v>
      </c>
      <c r="AI7" s="108">
        <f>SUM(AI$8:AI$1000)</f>
        <v>0</v>
      </c>
      <c r="AJ7" s="108">
        <f>SUM(AK7:AS7)</f>
        <v>15832</v>
      </c>
      <c r="AK7" s="108">
        <f t="shared" ref="AK7:AS7" si="2">SUM(AK$8:AK$1000)</f>
        <v>4839</v>
      </c>
      <c r="AL7" s="108">
        <f t="shared" si="2"/>
        <v>142</v>
      </c>
      <c r="AM7" s="108">
        <f t="shared" si="2"/>
        <v>2075</v>
      </c>
      <c r="AN7" s="108">
        <f t="shared" si="2"/>
        <v>3039</v>
      </c>
      <c r="AO7" s="108">
        <f t="shared" si="2"/>
        <v>0</v>
      </c>
      <c r="AP7" s="108">
        <f t="shared" si="2"/>
        <v>0</v>
      </c>
      <c r="AQ7" s="108">
        <f t="shared" si="2"/>
        <v>733</v>
      </c>
      <c r="AR7" s="108">
        <f t="shared" si="2"/>
        <v>146</v>
      </c>
      <c r="AS7" s="108">
        <f t="shared" si="2"/>
        <v>4858</v>
      </c>
      <c r="AT7" s="108">
        <f>SUM(AU7:AY7)</f>
        <v>363</v>
      </c>
      <c r="AU7" s="108">
        <f>SUM(AU$8:AU$1000)</f>
        <v>345</v>
      </c>
      <c r="AV7" s="108">
        <f>SUM(AV$8:AV$1000)</f>
        <v>0</v>
      </c>
      <c r="AW7" s="108">
        <f>SUM(AW$8:AW$1000)</f>
        <v>18</v>
      </c>
      <c r="AX7" s="108">
        <f>SUM(AX$8:AX$1000)</f>
        <v>0</v>
      </c>
      <c r="AY7" s="108">
        <f>SUM(AY$8:AY$1000)</f>
        <v>0</v>
      </c>
      <c r="AZ7" s="108">
        <f>SUM(BA7:BC7)</f>
        <v>868</v>
      </c>
      <c r="BA7" s="108">
        <f>SUM(BA$8:BA$1000)</f>
        <v>868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>
      <c r="A8" s="115" t="s">
        <v>8</v>
      </c>
      <c r="B8" s="113" t="s">
        <v>254</v>
      </c>
      <c r="C8" s="101" t="s">
        <v>255</v>
      </c>
      <c r="D8" s="103">
        <f>SUM(E8,+H8,+K8)</f>
        <v>81817</v>
      </c>
      <c r="E8" s="103">
        <f>SUM(F8:G8)</f>
        <v>0</v>
      </c>
      <c r="F8" s="103">
        <v>0</v>
      </c>
      <c r="G8" s="103">
        <v>0</v>
      </c>
      <c r="H8" s="103">
        <f>SUM(I8:J8)</f>
        <v>8164</v>
      </c>
      <c r="I8" s="103">
        <v>8164</v>
      </c>
      <c r="J8" s="103">
        <v>0</v>
      </c>
      <c r="K8" s="103">
        <f>SUM(L8:M8)</f>
        <v>73653</v>
      </c>
      <c r="L8" s="103">
        <v>4334</v>
      </c>
      <c r="M8" s="103">
        <v>69319</v>
      </c>
      <c r="N8" s="103">
        <f>SUM(O8,+V8,+AC8)</f>
        <v>81817</v>
      </c>
      <c r="O8" s="103">
        <f>SUM(P8:U8)</f>
        <v>12498</v>
      </c>
      <c r="P8" s="103">
        <v>12498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69319</v>
      </c>
      <c r="W8" s="103">
        <v>69319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4500</v>
      </c>
      <c r="AG8" s="103">
        <v>4500</v>
      </c>
      <c r="AH8" s="103">
        <v>0</v>
      </c>
      <c r="AI8" s="103">
        <v>0</v>
      </c>
      <c r="AJ8" s="103">
        <f>SUM(AK8:AS8)</f>
        <v>4500</v>
      </c>
      <c r="AK8" s="103">
        <v>0</v>
      </c>
      <c r="AL8" s="103">
        <v>0</v>
      </c>
      <c r="AM8" s="103">
        <v>76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4424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8</v>
      </c>
      <c r="B9" s="113" t="s">
        <v>258</v>
      </c>
      <c r="C9" s="101" t="s">
        <v>259</v>
      </c>
      <c r="D9" s="103">
        <f>SUM(E9,+H9,+K9)</f>
        <v>66847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66847</v>
      </c>
      <c r="L9" s="103">
        <v>15823</v>
      </c>
      <c r="M9" s="103">
        <v>51024</v>
      </c>
      <c r="N9" s="103">
        <f>SUM(O9,+V9,+AC9)</f>
        <v>66847</v>
      </c>
      <c r="O9" s="103">
        <f>SUM(P9:U9)</f>
        <v>15823</v>
      </c>
      <c r="P9" s="103">
        <v>15823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51024</v>
      </c>
      <c r="W9" s="103">
        <v>51024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263</v>
      </c>
      <c r="AG9" s="103">
        <v>263</v>
      </c>
      <c r="AH9" s="103">
        <v>0</v>
      </c>
      <c r="AI9" s="103">
        <v>0</v>
      </c>
      <c r="AJ9" s="103">
        <f>SUM(AK9:AS9)</f>
        <v>1580</v>
      </c>
      <c r="AK9" s="103">
        <v>1484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96</v>
      </c>
      <c r="AS9" s="103">
        <v>0</v>
      </c>
      <c r="AT9" s="103">
        <f>SUM(AU9:AY9)</f>
        <v>167</v>
      </c>
      <c r="AU9" s="103">
        <v>167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8</v>
      </c>
      <c r="B10" s="113" t="s">
        <v>261</v>
      </c>
      <c r="C10" s="101" t="s">
        <v>262</v>
      </c>
      <c r="D10" s="103">
        <f>SUM(E10,+H10,+K10)</f>
        <v>6569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6569</v>
      </c>
      <c r="L10" s="103">
        <v>1306</v>
      </c>
      <c r="M10" s="103">
        <v>5263</v>
      </c>
      <c r="N10" s="103">
        <f>SUM(O10,+V10,+AC10)</f>
        <v>6569</v>
      </c>
      <c r="O10" s="103">
        <f>SUM(P10:U10)</f>
        <v>1306</v>
      </c>
      <c r="P10" s="103">
        <v>1306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5263</v>
      </c>
      <c r="W10" s="103">
        <v>5263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189</v>
      </c>
      <c r="AG10" s="103">
        <v>189</v>
      </c>
      <c r="AH10" s="103">
        <v>0</v>
      </c>
      <c r="AI10" s="103">
        <v>0</v>
      </c>
      <c r="AJ10" s="103">
        <f>SUM(AK10:AS10)</f>
        <v>189</v>
      </c>
      <c r="AK10" s="103">
        <v>0</v>
      </c>
      <c r="AL10" s="103">
        <v>0</v>
      </c>
      <c r="AM10" s="103">
        <v>189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8</v>
      </c>
      <c r="B11" s="113" t="s">
        <v>264</v>
      </c>
      <c r="C11" s="101" t="s">
        <v>265</v>
      </c>
      <c r="D11" s="103">
        <f>SUM(E11,+H11,+K11)</f>
        <v>17247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17247</v>
      </c>
      <c r="L11" s="103">
        <v>5247</v>
      </c>
      <c r="M11" s="103">
        <v>12000</v>
      </c>
      <c r="N11" s="103">
        <f>SUM(O11,+V11,+AC11)</f>
        <v>17247</v>
      </c>
      <c r="O11" s="103">
        <f>SUM(P11:U11)</f>
        <v>5247</v>
      </c>
      <c r="P11" s="103">
        <v>5247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12000</v>
      </c>
      <c r="W11" s="103">
        <v>12000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43</v>
      </c>
      <c r="AG11" s="103">
        <v>43</v>
      </c>
      <c r="AH11" s="103">
        <v>0</v>
      </c>
      <c r="AI11" s="103">
        <v>0</v>
      </c>
      <c r="AJ11" s="103">
        <f>SUM(AK11:AS11)</f>
        <v>43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18</v>
      </c>
      <c r="AR11" s="103">
        <v>0</v>
      </c>
      <c r="AS11" s="103">
        <v>25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18</v>
      </c>
      <c r="BA11" s="103">
        <v>18</v>
      </c>
      <c r="BB11" s="103">
        <v>0</v>
      </c>
      <c r="BC11" s="103">
        <v>0</v>
      </c>
    </row>
    <row r="12" spans="1:55" s="105" customFormat="1" ht="13.5" customHeight="1">
      <c r="A12" s="115" t="s">
        <v>8</v>
      </c>
      <c r="B12" s="113" t="s">
        <v>267</v>
      </c>
      <c r="C12" s="101" t="s">
        <v>268</v>
      </c>
      <c r="D12" s="103">
        <f>SUM(E12,+H12,+K12)</f>
        <v>18601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18601</v>
      </c>
      <c r="L12" s="103">
        <v>2712</v>
      </c>
      <c r="M12" s="103">
        <v>15889</v>
      </c>
      <c r="N12" s="103">
        <f>SUM(O12,+V12,+AC12)</f>
        <v>18601</v>
      </c>
      <c r="O12" s="103">
        <f>SUM(P12:U12)</f>
        <v>2712</v>
      </c>
      <c r="P12" s="103">
        <v>2712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15889</v>
      </c>
      <c r="W12" s="103">
        <v>15889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46</v>
      </c>
      <c r="AG12" s="103">
        <v>46</v>
      </c>
      <c r="AH12" s="103">
        <v>0</v>
      </c>
      <c r="AI12" s="103">
        <v>0</v>
      </c>
      <c r="AJ12" s="103">
        <f>SUM(AK12:AS12)</f>
        <v>46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20</v>
      </c>
      <c r="AR12" s="103">
        <v>0</v>
      </c>
      <c r="AS12" s="103">
        <v>26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20</v>
      </c>
      <c r="BA12" s="103">
        <v>20</v>
      </c>
      <c r="BB12" s="103">
        <v>0</v>
      </c>
      <c r="BC12" s="103">
        <v>0</v>
      </c>
    </row>
    <row r="13" spans="1:55" s="105" customFormat="1" ht="13.5" customHeight="1">
      <c r="A13" s="115" t="s">
        <v>8</v>
      </c>
      <c r="B13" s="113" t="s">
        <v>270</v>
      </c>
      <c r="C13" s="101" t="s">
        <v>271</v>
      </c>
      <c r="D13" s="103">
        <f>SUM(E13,+H13,+K13)</f>
        <v>28194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28194</v>
      </c>
      <c r="L13" s="103">
        <v>5028</v>
      </c>
      <c r="M13" s="103">
        <v>23166</v>
      </c>
      <c r="N13" s="103">
        <f>SUM(O13,+V13,+AC13)</f>
        <v>28194</v>
      </c>
      <c r="O13" s="103">
        <f>SUM(P13:U13)</f>
        <v>5028</v>
      </c>
      <c r="P13" s="103">
        <v>5028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23166</v>
      </c>
      <c r="W13" s="103">
        <v>23166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14</v>
      </c>
      <c r="AG13" s="103">
        <v>14</v>
      </c>
      <c r="AH13" s="103">
        <v>0</v>
      </c>
      <c r="AI13" s="103">
        <v>0</v>
      </c>
      <c r="AJ13" s="103">
        <f>SUM(AK13:AS13)</f>
        <v>14</v>
      </c>
      <c r="AK13" s="103">
        <v>0</v>
      </c>
      <c r="AL13" s="103">
        <v>0</v>
      </c>
      <c r="AM13" s="103">
        <v>14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9</v>
      </c>
      <c r="AU13" s="103">
        <v>0</v>
      </c>
      <c r="AV13" s="103">
        <v>0</v>
      </c>
      <c r="AW13" s="103">
        <v>9</v>
      </c>
      <c r="AX13" s="103">
        <v>0</v>
      </c>
      <c r="AY13" s="103">
        <v>0</v>
      </c>
      <c r="AZ13" s="103">
        <f>SUM(BA13:BC13)</f>
        <v>174</v>
      </c>
      <c r="BA13" s="103">
        <v>174</v>
      </c>
      <c r="BB13" s="103">
        <v>0</v>
      </c>
      <c r="BC13" s="103">
        <v>0</v>
      </c>
    </row>
    <row r="14" spans="1:55" s="105" customFormat="1" ht="13.5" customHeight="1">
      <c r="A14" s="115" t="s">
        <v>8</v>
      </c>
      <c r="B14" s="113" t="s">
        <v>273</v>
      </c>
      <c r="C14" s="101" t="s">
        <v>274</v>
      </c>
      <c r="D14" s="103">
        <f>SUM(E14,+H14,+K14)</f>
        <v>10144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10144</v>
      </c>
      <c r="L14" s="103">
        <v>4889</v>
      </c>
      <c r="M14" s="103">
        <v>5255</v>
      </c>
      <c r="N14" s="103">
        <f>SUM(O14,+V14,+AC14)</f>
        <v>10144</v>
      </c>
      <c r="O14" s="103">
        <f>SUM(P14:U14)</f>
        <v>4889</v>
      </c>
      <c r="P14" s="103">
        <v>4889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5255</v>
      </c>
      <c r="W14" s="103">
        <v>5255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0</v>
      </c>
      <c r="AG14" s="103">
        <v>0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8</v>
      </c>
      <c r="B15" s="113" t="s">
        <v>276</v>
      </c>
      <c r="C15" s="101" t="s">
        <v>277</v>
      </c>
      <c r="D15" s="103">
        <f>SUM(E15,+H15,+K15)</f>
        <v>14542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14542</v>
      </c>
      <c r="L15" s="103">
        <v>2302</v>
      </c>
      <c r="M15" s="103">
        <v>12240</v>
      </c>
      <c r="N15" s="103">
        <f>SUM(O15,+V15,+AC15)</f>
        <v>14542</v>
      </c>
      <c r="O15" s="103">
        <f>SUM(P15:U15)</f>
        <v>2302</v>
      </c>
      <c r="P15" s="103">
        <v>2302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12240</v>
      </c>
      <c r="W15" s="103">
        <v>12240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300</v>
      </c>
      <c r="AG15" s="103">
        <v>300</v>
      </c>
      <c r="AH15" s="103">
        <v>0</v>
      </c>
      <c r="AI15" s="103">
        <v>0</v>
      </c>
      <c r="AJ15" s="103">
        <f>SUM(AK15:AS15)</f>
        <v>281</v>
      </c>
      <c r="AK15" s="103">
        <v>0</v>
      </c>
      <c r="AL15" s="103">
        <v>0</v>
      </c>
      <c r="AM15" s="103">
        <v>0</v>
      </c>
      <c r="AN15" s="103">
        <v>281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19</v>
      </c>
      <c r="AU15" s="103">
        <v>19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281</v>
      </c>
      <c r="BA15" s="103">
        <v>281</v>
      </c>
      <c r="BB15" s="103">
        <v>0</v>
      </c>
      <c r="BC15" s="103">
        <v>0</v>
      </c>
    </row>
    <row r="16" spans="1:55" s="105" customFormat="1" ht="13.5" customHeight="1">
      <c r="A16" s="115" t="s">
        <v>8</v>
      </c>
      <c r="B16" s="113" t="s">
        <v>279</v>
      </c>
      <c r="C16" s="101" t="s">
        <v>280</v>
      </c>
      <c r="D16" s="103">
        <f>SUM(E16,+H16,+K16)</f>
        <v>76794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76794</v>
      </c>
      <c r="L16" s="103">
        <v>21403</v>
      </c>
      <c r="M16" s="103">
        <v>55391</v>
      </c>
      <c r="N16" s="103">
        <f>SUM(O16,+V16,+AC16)</f>
        <v>76898</v>
      </c>
      <c r="O16" s="103">
        <f>SUM(P16:U16)</f>
        <v>21403</v>
      </c>
      <c r="P16" s="103">
        <v>21305</v>
      </c>
      <c r="Q16" s="103">
        <v>0</v>
      </c>
      <c r="R16" s="103">
        <v>0</v>
      </c>
      <c r="S16" s="103">
        <v>98</v>
      </c>
      <c r="T16" s="103">
        <v>0</v>
      </c>
      <c r="U16" s="103">
        <v>0</v>
      </c>
      <c r="V16" s="103">
        <f>SUM(W16:AB16)</f>
        <v>55391</v>
      </c>
      <c r="W16" s="103">
        <v>54930</v>
      </c>
      <c r="X16" s="103">
        <v>0</v>
      </c>
      <c r="Y16" s="103">
        <v>0</v>
      </c>
      <c r="Z16" s="103">
        <v>461</v>
      </c>
      <c r="AA16" s="103">
        <v>0</v>
      </c>
      <c r="AB16" s="103">
        <v>0</v>
      </c>
      <c r="AC16" s="103">
        <f>SUM(AD16:AE16)</f>
        <v>104</v>
      </c>
      <c r="AD16" s="103">
        <v>29</v>
      </c>
      <c r="AE16" s="103">
        <v>75</v>
      </c>
      <c r="AF16" s="103">
        <f>SUM(AG16:AI16)</f>
        <v>92</v>
      </c>
      <c r="AG16" s="103">
        <v>92</v>
      </c>
      <c r="AH16" s="103">
        <v>0</v>
      </c>
      <c r="AI16" s="103">
        <v>0</v>
      </c>
      <c r="AJ16" s="103">
        <f>SUM(AK16:AS16)</f>
        <v>92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92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160</v>
      </c>
      <c r="BA16" s="103">
        <v>160</v>
      </c>
      <c r="BB16" s="103">
        <v>0</v>
      </c>
      <c r="BC16" s="103">
        <v>0</v>
      </c>
    </row>
    <row r="17" spans="1:55" s="105" customFormat="1" ht="13.5" customHeight="1">
      <c r="A17" s="115" t="s">
        <v>8</v>
      </c>
      <c r="B17" s="113" t="s">
        <v>282</v>
      </c>
      <c r="C17" s="101" t="s">
        <v>283</v>
      </c>
      <c r="D17" s="103">
        <f>SUM(E17,+H17,+K17)</f>
        <v>21401</v>
      </c>
      <c r="E17" s="103">
        <f>SUM(F17:G17)</f>
        <v>5213</v>
      </c>
      <c r="F17" s="103">
        <v>1762</v>
      </c>
      <c r="G17" s="103">
        <v>3451</v>
      </c>
      <c r="H17" s="103">
        <f>SUM(I17:J17)</f>
        <v>0</v>
      </c>
      <c r="I17" s="103">
        <v>0</v>
      </c>
      <c r="J17" s="103">
        <v>0</v>
      </c>
      <c r="K17" s="103">
        <f>SUM(L17:M17)</f>
        <v>16188</v>
      </c>
      <c r="L17" s="103">
        <v>4845</v>
      </c>
      <c r="M17" s="103">
        <v>11343</v>
      </c>
      <c r="N17" s="103">
        <f>SUM(O17,+V17,+AC17)</f>
        <v>21413</v>
      </c>
      <c r="O17" s="103">
        <f>SUM(P17:U17)</f>
        <v>6607</v>
      </c>
      <c r="P17" s="103">
        <v>6607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14794</v>
      </c>
      <c r="W17" s="103">
        <v>14794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12</v>
      </c>
      <c r="AD17" s="103">
        <v>12</v>
      </c>
      <c r="AE17" s="103">
        <v>0</v>
      </c>
      <c r="AF17" s="103">
        <f>SUM(AG17:AI17)</f>
        <v>478</v>
      </c>
      <c r="AG17" s="103">
        <v>478</v>
      </c>
      <c r="AH17" s="103">
        <v>0</v>
      </c>
      <c r="AI17" s="103">
        <v>0</v>
      </c>
      <c r="AJ17" s="103">
        <f>SUM(AK17:AS17)</f>
        <v>478</v>
      </c>
      <c r="AK17" s="103">
        <v>0</v>
      </c>
      <c r="AL17" s="103">
        <v>0</v>
      </c>
      <c r="AM17" s="103">
        <v>466</v>
      </c>
      <c r="AN17" s="103">
        <v>0</v>
      </c>
      <c r="AO17" s="103">
        <v>0</v>
      </c>
      <c r="AP17" s="103">
        <v>0</v>
      </c>
      <c r="AQ17" s="103">
        <v>12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12</v>
      </c>
      <c r="BA17" s="103">
        <v>12</v>
      </c>
      <c r="BB17" s="103">
        <v>0</v>
      </c>
      <c r="BC17" s="103">
        <v>0</v>
      </c>
    </row>
    <row r="18" spans="1:55" s="105" customFormat="1" ht="13.5" customHeight="1">
      <c r="A18" s="115" t="s">
        <v>8</v>
      </c>
      <c r="B18" s="113" t="s">
        <v>285</v>
      </c>
      <c r="C18" s="101" t="s">
        <v>286</v>
      </c>
      <c r="D18" s="103">
        <f>SUM(E18,+H18,+K18)</f>
        <v>25165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25165</v>
      </c>
      <c r="L18" s="103">
        <v>6602</v>
      </c>
      <c r="M18" s="103">
        <v>18563</v>
      </c>
      <c r="N18" s="103">
        <f>SUM(O18,+V18,+AC18)</f>
        <v>25165</v>
      </c>
      <c r="O18" s="103">
        <f>SUM(P18:U18)</f>
        <v>6602</v>
      </c>
      <c r="P18" s="103">
        <v>6602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18563</v>
      </c>
      <c r="W18" s="103">
        <v>18563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575</v>
      </c>
      <c r="AG18" s="103">
        <v>575</v>
      </c>
      <c r="AH18" s="103">
        <v>0</v>
      </c>
      <c r="AI18" s="103">
        <v>0</v>
      </c>
      <c r="AJ18" s="103">
        <f>SUM(AK18:AS18)</f>
        <v>557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557</v>
      </c>
      <c r="AR18" s="103">
        <v>0</v>
      </c>
      <c r="AS18" s="103">
        <v>0</v>
      </c>
      <c r="AT18" s="103">
        <f>SUM(AU18:AY18)</f>
        <v>18</v>
      </c>
      <c r="AU18" s="103">
        <v>18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8</v>
      </c>
      <c r="B19" s="113" t="s">
        <v>288</v>
      </c>
      <c r="C19" s="101" t="s">
        <v>289</v>
      </c>
      <c r="D19" s="103">
        <f>SUM(E19,+H19,+K19)</f>
        <v>64349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64349</v>
      </c>
      <c r="L19" s="103">
        <v>18114</v>
      </c>
      <c r="M19" s="103">
        <v>46235</v>
      </c>
      <c r="N19" s="103">
        <f>SUM(O19,+V19,+AC19)</f>
        <v>64349</v>
      </c>
      <c r="O19" s="103">
        <f>SUM(P19:U19)</f>
        <v>18114</v>
      </c>
      <c r="P19" s="103">
        <v>18114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46235</v>
      </c>
      <c r="W19" s="103">
        <v>46235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2278</v>
      </c>
      <c r="AG19" s="103">
        <v>2278</v>
      </c>
      <c r="AH19" s="103">
        <v>0</v>
      </c>
      <c r="AI19" s="103">
        <v>0</v>
      </c>
      <c r="AJ19" s="103">
        <f>SUM(AK19:AS19)</f>
        <v>3053</v>
      </c>
      <c r="AK19" s="103">
        <v>788</v>
      </c>
      <c r="AL19" s="103">
        <v>0</v>
      </c>
      <c r="AM19" s="103">
        <v>54</v>
      </c>
      <c r="AN19" s="103">
        <v>2211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13</v>
      </c>
      <c r="AU19" s="103">
        <v>13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8</v>
      </c>
      <c r="BA19" s="103">
        <v>8</v>
      </c>
      <c r="BB19" s="103">
        <v>0</v>
      </c>
      <c r="BC19" s="103">
        <v>0</v>
      </c>
    </row>
    <row r="20" spans="1:55" s="105" customFormat="1" ht="13.5" customHeight="1">
      <c r="A20" s="115" t="s">
        <v>8</v>
      </c>
      <c r="B20" s="113" t="s">
        <v>291</v>
      </c>
      <c r="C20" s="101" t="s">
        <v>292</v>
      </c>
      <c r="D20" s="103">
        <f>SUM(E20,+H20,+K20)</f>
        <v>8679</v>
      </c>
      <c r="E20" s="103">
        <f>SUM(F20:G20)</f>
        <v>8679</v>
      </c>
      <c r="F20" s="103">
        <v>3274</v>
      </c>
      <c r="G20" s="103">
        <v>5405</v>
      </c>
      <c r="H20" s="103">
        <f>SUM(I20:J20)</f>
        <v>0</v>
      </c>
      <c r="I20" s="103">
        <v>0</v>
      </c>
      <c r="J20" s="103">
        <v>0</v>
      </c>
      <c r="K20" s="103">
        <f>SUM(L20:M20)</f>
        <v>0</v>
      </c>
      <c r="L20" s="103">
        <v>0</v>
      </c>
      <c r="M20" s="103">
        <v>0</v>
      </c>
      <c r="N20" s="103">
        <f>SUM(O20,+V20,+AC20)</f>
        <v>8746</v>
      </c>
      <c r="O20" s="103">
        <f>SUM(P20:U20)</f>
        <v>3274</v>
      </c>
      <c r="P20" s="103">
        <v>3274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5405</v>
      </c>
      <c r="W20" s="103">
        <v>5405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67</v>
      </c>
      <c r="AD20" s="103">
        <v>67</v>
      </c>
      <c r="AE20" s="103">
        <v>0</v>
      </c>
      <c r="AF20" s="103">
        <f>SUM(AG20:AI20)</f>
        <v>19</v>
      </c>
      <c r="AG20" s="103">
        <v>19</v>
      </c>
      <c r="AH20" s="103">
        <v>0</v>
      </c>
      <c r="AI20" s="103">
        <v>0</v>
      </c>
      <c r="AJ20" s="103">
        <f>SUM(AK20:AS20)</f>
        <v>19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19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19</v>
      </c>
      <c r="BA20" s="103">
        <v>19</v>
      </c>
      <c r="BB20" s="103">
        <v>0</v>
      </c>
      <c r="BC20" s="103">
        <v>0</v>
      </c>
    </row>
    <row r="21" spans="1:55" s="105" customFormat="1" ht="13.5" customHeight="1">
      <c r="A21" s="115" t="s">
        <v>8</v>
      </c>
      <c r="B21" s="113" t="s">
        <v>294</v>
      </c>
      <c r="C21" s="101" t="s">
        <v>295</v>
      </c>
      <c r="D21" s="103">
        <f>SUM(E21,+H21,+K21)</f>
        <v>24742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24742</v>
      </c>
      <c r="L21" s="103">
        <v>7838</v>
      </c>
      <c r="M21" s="103">
        <v>16904</v>
      </c>
      <c r="N21" s="103">
        <f>SUM(O21,+V21,+AC21)</f>
        <v>24742</v>
      </c>
      <c r="O21" s="103">
        <f>SUM(P21:U21)</f>
        <v>7838</v>
      </c>
      <c r="P21" s="103">
        <v>7838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16904</v>
      </c>
      <c r="W21" s="103">
        <v>16904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713</v>
      </c>
      <c r="AG21" s="103">
        <v>713</v>
      </c>
      <c r="AH21" s="103">
        <v>0</v>
      </c>
      <c r="AI21" s="103">
        <v>0</v>
      </c>
      <c r="AJ21" s="103">
        <f>SUM(AK21:AS21)</f>
        <v>713</v>
      </c>
      <c r="AK21" s="103">
        <v>0</v>
      </c>
      <c r="AL21" s="103">
        <v>0</v>
      </c>
      <c r="AM21" s="103">
        <v>713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8</v>
      </c>
      <c r="B22" s="113" t="s">
        <v>297</v>
      </c>
      <c r="C22" s="101" t="s">
        <v>298</v>
      </c>
      <c r="D22" s="103">
        <f>SUM(E22,+H22,+K22)</f>
        <v>17317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17317</v>
      </c>
      <c r="L22" s="103">
        <v>4552</v>
      </c>
      <c r="M22" s="103">
        <v>12765</v>
      </c>
      <c r="N22" s="103">
        <f>SUM(O22,+V22,+AC22)</f>
        <v>17317</v>
      </c>
      <c r="O22" s="103">
        <f>SUM(P22:U22)</f>
        <v>4552</v>
      </c>
      <c r="P22" s="103">
        <v>4552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12765</v>
      </c>
      <c r="W22" s="103">
        <v>12765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136</v>
      </c>
      <c r="AG22" s="103">
        <v>136</v>
      </c>
      <c r="AH22" s="103">
        <v>0</v>
      </c>
      <c r="AI22" s="103">
        <v>0</v>
      </c>
      <c r="AJ22" s="103">
        <f>SUM(AK22:AS22)</f>
        <v>133</v>
      </c>
      <c r="AK22" s="103">
        <v>1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99</v>
      </c>
      <c r="AR22" s="103">
        <v>33</v>
      </c>
      <c r="AS22" s="103">
        <v>0</v>
      </c>
      <c r="AT22" s="103">
        <f>SUM(AU22:AY22)</f>
        <v>4</v>
      </c>
      <c r="AU22" s="103">
        <v>4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8</v>
      </c>
      <c r="B23" s="113" t="s">
        <v>300</v>
      </c>
      <c r="C23" s="101" t="s">
        <v>301</v>
      </c>
      <c r="D23" s="103">
        <f>SUM(E23,+H23,+K23)</f>
        <v>7493</v>
      </c>
      <c r="E23" s="103">
        <f>SUM(F23:G23)</f>
        <v>78</v>
      </c>
      <c r="F23" s="103">
        <v>0</v>
      </c>
      <c r="G23" s="103">
        <v>78</v>
      </c>
      <c r="H23" s="103">
        <f>SUM(I23:J23)</f>
        <v>0</v>
      </c>
      <c r="I23" s="103">
        <v>0</v>
      </c>
      <c r="J23" s="103">
        <v>0</v>
      </c>
      <c r="K23" s="103">
        <f>SUM(L23:M23)</f>
        <v>7415</v>
      </c>
      <c r="L23" s="103">
        <v>1172</v>
      </c>
      <c r="M23" s="103">
        <v>6243</v>
      </c>
      <c r="N23" s="103">
        <f>SUM(O23,+V23,+AC23)</f>
        <v>7493</v>
      </c>
      <c r="O23" s="103">
        <f>SUM(P23:U23)</f>
        <v>1172</v>
      </c>
      <c r="P23" s="103">
        <v>1172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6321</v>
      </c>
      <c r="W23" s="103">
        <v>6321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6</v>
      </c>
      <c r="AG23" s="103">
        <v>6</v>
      </c>
      <c r="AH23" s="103">
        <v>0</v>
      </c>
      <c r="AI23" s="103">
        <v>0</v>
      </c>
      <c r="AJ23" s="103">
        <f>SUM(AK23:AS23)</f>
        <v>77</v>
      </c>
      <c r="AK23" s="103">
        <v>0</v>
      </c>
      <c r="AL23" s="103">
        <v>71</v>
      </c>
      <c r="AM23" s="103">
        <v>6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71</v>
      </c>
      <c r="BA23" s="103">
        <v>71</v>
      </c>
      <c r="BB23" s="103">
        <v>0</v>
      </c>
      <c r="BC23" s="103">
        <v>0</v>
      </c>
    </row>
    <row r="24" spans="1:55" s="105" customFormat="1" ht="13.5" customHeight="1">
      <c r="A24" s="115" t="s">
        <v>8</v>
      </c>
      <c r="B24" s="113" t="s">
        <v>303</v>
      </c>
      <c r="C24" s="101" t="s">
        <v>304</v>
      </c>
      <c r="D24" s="103">
        <f>SUM(E24,+H24,+K24)</f>
        <v>23781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23781</v>
      </c>
      <c r="L24" s="103">
        <v>5926</v>
      </c>
      <c r="M24" s="103">
        <v>17855</v>
      </c>
      <c r="N24" s="103">
        <f>SUM(O24,+V24,+AC24)</f>
        <v>23781</v>
      </c>
      <c r="O24" s="103">
        <f>SUM(P24:U24)</f>
        <v>5926</v>
      </c>
      <c r="P24" s="103">
        <v>5926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17855</v>
      </c>
      <c r="W24" s="103">
        <v>17855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421</v>
      </c>
      <c r="AG24" s="103">
        <v>421</v>
      </c>
      <c r="AH24" s="103">
        <v>0</v>
      </c>
      <c r="AI24" s="103">
        <v>0</v>
      </c>
      <c r="AJ24" s="103">
        <f>SUM(AK24:AS24)</f>
        <v>421</v>
      </c>
      <c r="AK24" s="103">
        <v>0</v>
      </c>
      <c r="AL24" s="103">
        <v>0</v>
      </c>
      <c r="AM24" s="103">
        <v>421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3</v>
      </c>
      <c r="AU24" s="103">
        <v>0</v>
      </c>
      <c r="AV24" s="103">
        <v>0</v>
      </c>
      <c r="AW24" s="103">
        <v>3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8</v>
      </c>
      <c r="B25" s="113" t="s">
        <v>306</v>
      </c>
      <c r="C25" s="101" t="s">
        <v>307</v>
      </c>
      <c r="D25" s="103">
        <f>SUM(E25,+H25,+K25)</f>
        <v>26085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26085</v>
      </c>
      <c r="L25" s="103">
        <v>9982</v>
      </c>
      <c r="M25" s="103">
        <v>16103</v>
      </c>
      <c r="N25" s="103">
        <f>SUM(O25,+V25,+AC25)</f>
        <v>26085</v>
      </c>
      <c r="O25" s="103">
        <f>SUM(P25:U25)</f>
        <v>9982</v>
      </c>
      <c r="P25" s="103">
        <v>9982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16103</v>
      </c>
      <c r="W25" s="103">
        <v>16103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527</v>
      </c>
      <c r="AG25" s="103">
        <v>527</v>
      </c>
      <c r="AH25" s="103">
        <v>0</v>
      </c>
      <c r="AI25" s="103">
        <v>0</v>
      </c>
      <c r="AJ25" s="103">
        <f>SUM(AK25:AS25)</f>
        <v>527</v>
      </c>
      <c r="AK25" s="103">
        <v>0</v>
      </c>
      <c r="AL25" s="103">
        <v>0</v>
      </c>
      <c r="AM25" s="103">
        <v>10</v>
      </c>
      <c r="AN25" s="103">
        <v>517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8</v>
      </c>
      <c r="B26" s="113" t="s">
        <v>309</v>
      </c>
      <c r="C26" s="101" t="s">
        <v>310</v>
      </c>
      <c r="D26" s="103">
        <f>SUM(E26,+H26,+K26)</f>
        <v>60687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60687</v>
      </c>
      <c r="L26" s="103">
        <v>13453</v>
      </c>
      <c r="M26" s="103">
        <v>47234</v>
      </c>
      <c r="N26" s="103">
        <f>SUM(O26,+V26,+AC26)</f>
        <v>60687</v>
      </c>
      <c r="O26" s="103">
        <f>SUM(P26:U26)</f>
        <v>13453</v>
      </c>
      <c r="P26" s="103">
        <v>13453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47234</v>
      </c>
      <c r="W26" s="103">
        <v>47234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0</v>
      </c>
      <c r="AG26" s="103">
        <v>0</v>
      </c>
      <c r="AH26" s="103">
        <v>0</v>
      </c>
      <c r="AI26" s="103">
        <v>0</v>
      </c>
      <c r="AJ26" s="103">
        <f>SUM(AK26:AS26)</f>
        <v>1864</v>
      </c>
      <c r="AK26" s="103">
        <v>1864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8</v>
      </c>
      <c r="B27" s="113" t="s">
        <v>312</v>
      </c>
      <c r="C27" s="101" t="s">
        <v>313</v>
      </c>
      <c r="D27" s="103">
        <f>SUM(E27,+H27,+K27)</f>
        <v>126</v>
      </c>
      <c r="E27" s="103">
        <f>SUM(F27:G27)</f>
        <v>0</v>
      </c>
      <c r="F27" s="103">
        <v>0</v>
      </c>
      <c r="G27" s="103">
        <v>0</v>
      </c>
      <c r="H27" s="103">
        <f>SUM(I27:J27)</f>
        <v>126</v>
      </c>
      <c r="I27" s="103">
        <v>0</v>
      </c>
      <c r="J27" s="103">
        <v>126</v>
      </c>
      <c r="K27" s="103">
        <f>SUM(L27:M27)</f>
        <v>0</v>
      </c>
      <c r="L27" s="103">
        <v>0</v>
      </c>
      <c r="M27" s="103">
        <v>0</v>
      </c>
      <c r="N27" s="103">
        <f>SUM(O27,+V27,+AC27)</f>
        <v>126</v>
      </c>
      <c r="O27" s="103">
        <f>SUM(P27:U27)</f>
        <v>0</v>
      </c>
      <c r="P27" s="103">
        <v>0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126</v>
      </c>
      <c r="W27" s="103">
        <v>126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0</v>
      </c>
      <c r="AG27" s="103">
        <v>0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8</v>
      </c>
      <c r="B28" s="113" t="s">
        <v>315</v>
      </c>
      <c r="C28" s="101" t="s">
        <v>316</v>
      </c>
      <c r="D28" s="103">
        <f>SUM(E28,+H28,+K28)</f>
        <v>8</v>
      </c>
      <c r="E28" s="103">
        <f>SUM(F28:G28)</f>
        <v>8</v>
      </c>
      <c r="F28" s="103">
        <v>8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0</v>
      </c>
      <c r="L28" s="103">
        <v>0</v>
      </c>
      <c r="M28" s="103">
        <v>0</v>
      </c>
      <c r="N28" s="103">
        <f>SUM(O28,+V28,+AC28)</f>
        <v>8</v>
      </c>
      <c r="O28" s="103">
        <f>SUM(P28:U28)</f>
        <v>8</v>
      </c>
      <c r="P28" s="103">
        <v>0</v>
      </c>
      <c r="Q28" s="103">
        <v>0</v>
      </c>
      <c r="R28" s="103">
        <v>0</v>
      </c>
      <c r="S28" s="103">
        <v>0</v>
      </c>
      <c r="T28" s="103">
        <v>8</v>
      </c>
      <c r="U28" s="103">
        <v>0</v>
      </c>
      <c r="V28" s="103">
        <f>SUM(W28:AB28)</f>
        <v>0</v>
      </c>
      <c r="W28" s="103">
        <v>0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8</v>
      </c>
      <c r="B29" s="113" t="s">
        <v>318</v>
      </c>
      <c r="C29" s="101" t="s">
        <v>319</v>
      </c>
      <c r="D29" s="103">
        <f>SUM(E29,+H29,+K29)</f>
        <v>19843</v>
      </c>
      <c r="E29" s="103">
        <f>SUM(F29:G29)</f>
        <v>5863</v>
      </c>
      <c r="F29" s="103">
        <v>5863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13980</v>
      </c>
      <c r="L29" s="103">
        <v>0</v>
      </c>
      <c r="M29" s="103">
        <v>13980</v>
      </c>
      <c r="N29" s="103">
        <f>SUM(O29,+V29,+AC29)</f>
        <v>19843</v>
      </c>
      <c r="O29" s="103">
        <f>SUM(P29:U29)</f>
        <v>5863</v>
      </c>
      <c r="P29" s="103">
        <v>5863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13980</v>
      </c>
      <c r="W29" s="103">
        <v>13980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69</v>
      </c>
      <c r="AG29" s="103">
        <v>69</v>
      </c>
      <c r="AH29" s="103">
        <v>0</v>
      </c>
      <c r="AI29" s="103">
        <v>0</v>
      </c>
      <c r="AJ29" s="103">
        <f>SUM(AK29:AS29)</f>
        <v>690</v>
      </c>
      <c r="AK29" s="103">
        <v>690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69</v>
      </c>
      <c r="AU29" s="103">
        <v>69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8</v>
      </c>
      <c r="B30" s="113" t="s">
        <v>321</v>
      </c>
      <c r="C30" s="101" t="s">
        <v>322</v>
      </c>
      <c r="D30" s="103">
        <f>SUM(E30,+H30,+K30)</f>
        <v>7450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7450</v>
      </c>
      <c r="L30" s="103">
        <v>1474</v>
      </c>
      <c r="M30" s="103">
        <v>5976</v>
      </c>
      <c r="N30" s="103">
        <f>SUM(O30,+V30,+AC30)</f>
        <v>7450</v>
      </c>
      <c r="O30" s="103">
        <f>SUM(P30:U30)</f>
        <v>1474</v>
      </c>
      <c r="P30" s="103">
        <v>1474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5976</v>
      </c>
      <c r="W30" s="103">
        <v>5976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19</v>
      </c>
      <c r="AG30" s="103">
        <v>19</v>
      </c>
      <c r="AH30" s="103">
        <v>0</v>
      </c>
      <c r="AI30" s="103">
        <v>0</v>
      </c>
      <c r="AJ30" s="103">
        <f>SUM(AK30:AS30)</f>
        <v>19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8</v>
      </c>
      <c r="AR30" s="103">
        <v>0</v>
      </c>
      <c r="AS30" s="103">
        <v>11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8</v>
      </c>
      <c r="BA30" s="103">
        <v>8</v>
      </c>
      <c r="BB30" s="103">
        <v>0</v>
      </c>
      <c r="BC30" s="103">
        <v>0</v>
      </c>
    </row>
    <row r="31" spans="1:55" s="105" customFormat="1" ht="13.5" customHeight="1">
      <c r="A31" s="115" t="s">
        <v>8</v>
      </c>
      <c r="B31" s="113" t="s">
        <v>324</v>
      </c>
      <c r="C31" s="101" t="s">
        <v>325</v>
      </c>
      <c r="D31" s="103">
        <f>SUM(E31,+H31,+K31)</f>
        <v>7499</v>
      </c>
      <c r="E31" s="103">
        <f>SUM(F31:G31)</f>
        <v>0</v>
      </c>
      <c r="F31" s="103">
        <v>0</v>
      </c>
      <c r="G31" s="103">
        <v>0</v>
      </c>
      <c r="H31" s="103">
        <f>SUM(I31:J31)</f>
        <v>7499</v>
      </c>
      <c r="I31" s="103">
        <v>2910</v>
      </c>
      <c r="J31" s="103">
        <v>4589</v>
      </c>
      <c r="K31" s="103">
        <f>SUM(L31:M31)</f>
        <v>0</v>
      </c>
      <c r="L31" s="103">
        <v>0</v>
      </c>
      <c r="M31" s="103">
        <v>0</v>
      </c>
      <c r="N31" s="103">
        <f>SUM(O31,+V31,+AC31)</f>
        <v>7499</v>
      </c>
      <c r="O31" s="103">
        <f>SUM(P31:U31)</f>
        <v>2910</v>
      </c>
      <c r="P31" s="103">
        <v>2910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4589</v>
      </c>
      <c r="W31" s="103">
        <v>4589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259</v>
      </c>
      <c r="AG31" s="103">
        <v>259</v>
      </c>
      <c r="AH31" s="103">
        <v>0</v>
      </c>
      <c r="AI31" s="103">
        <v>0</v>
      </c>
      <c r="AJ31" s="103">
        <f>SUM(AK31:AS31)</f>
        <v>259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259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8</v>
      </c>
      <c r="B32" s="113" t="s">
        <v>327</v>
      </c>
      <c r="C32" s="101" t="s">
        <v>328</v>
      </c>
      <c r="D32" s="103">
        <f>SUM(E32,+H32,+K32)</f>
        <v>6260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6260</v>
      </c>
      <c r="L32" s="103">
        <v>2044</v>
      </c>
      <c r="M32" s="103">
        <v>4216</v>
      </c>
      <c r="N32" s="103">
        <f>SUM(O32,+V32,+AC32)</f>
        <v>6260</v>
      </c>
      <c r="O32" s="103">
        <f>SUM(P32:U32)</f>
        <v>2044</v>
      </c>
      <c r="P32" s="103">
        <v>2044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4216</v>
      </c>
      <c r="W32" s="103">
        <v>4216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13</v>
      </c>
      <c r="AG32" s="103">
        <v>13</v>
      </c>
      <c r="AH32" s="103">
        <v>0</v>
      </c>
      <c r="AI32" s="103">
        <v>0</v>
      </c>
      <c r="AJ32" s="103">
        <f>SUM(AK32:AS32)</f>
        <v>13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13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8</v>
      </c>
      <c r="B33" s="113" t="s">
        <v>330</v>
      </c>
      <c r="C33" s="101" t="s">
        <v>331</v>
      </c>
      <c r="D33" s="103">
        <f>SUM(E33,+H33,+K33)</f>
        <v>4260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4260</v>
      </c>
      <c r="L33" s="103">
        <v>990</v>
      </c>
      <c r="M33" s="103">
        <v>3270</v>
      </c>
      <c r="N33" s="103">
        <f>SUM(O33,+V33,+AC33)</f>
        <v>4260</v>
      </c>
      <c r="O33" s="103">
        <f>SUM(P33:U33)</f>
        <v>990</v>
      </c>
      <c r="P33" s="103">
        <v>990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3270</v>
      </c>
      <c r="W33" s="103">
        <v>3270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12</v>
      </c>
      <c r="AG33" s="103">
        <v>12</v>
      </c>
      <c r="AH33" s="103">
        <v>0</v>
      </c>
      <c r="AI33" s="103">
        <v>0</v>
      </c>
      <c r="AJ33" s="103">
        <f>SUM(AK33:AS33)</f>
        <v>12</v>
      </c>
      <c r="AK33" s="103">
        <v>12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12</v>
      </c>
      <c r="AU33" s="103">
        <v>12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8</v>
      </c>
      <c r="B34" s="113" t="s">
        <v>333</v>
      </c>
      <c r="C34" s="101" t="s">
        <v>334</v>
      </c>
      <c r="D34" s="103">
        <f>SUM(E34,+H34,+K34)</f>
        <v>6094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6094</v>
      </c>
      <c r="L34" s="103">
        <v>1639</v>
      </c>
      <c r="M34" s="103">
        <v>4455</v>
      </c>
      <c r="N34" s="103">
        <f>SUM(O34,+V34,+AC34)</f>
        <v>6094</v>
      </c>
      <c r="O34" s="103">
        <f>SUM(P34:U34)</f>
        <v>1639</v>
      </c>
      <c r="P34" s="103">
        <v>1639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4455</v>
      </c>
      <c r="W34" s="103">
        <v>4455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13</v>
      </c>
      <c r="AG34" s="103">
        <v>13</v>
      </c>
      <c r="AH34" s="103">
        <v>0</v>
      </c>
      <c r="AI34" s="103">
        <v>0</v>
      </c>
      <c r="AJ34" s="103">
        <f>SUM(AK34:AS34)</f>
        <v>0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13</v>
      </c>
      <c r="AU34" s="103">
        <v>13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8</v>
      </c>
      <c r="B35" s="113" t="s">
        <v>336</v>
      </c>
      <c r="C35" s="101" t="s">
        <v>337</v>
      </c>
      <c r="D35" s="103">
        <f>SUM(E35,+H35,+K35)</f>
        <v>5102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5102</v>
      </c>
      <c r="L35" s="103">
        <v>2396</v>
      </c>
      <c r="M35" s="103">
        <v>2706</v>
      </c>
      <c r="N35" s="103">
        <f>SUM(O35,+V35,+AC35)</f>
        <v>5102</v>
      </c>
      <c r="O35" s="103">
        <f>SUM(P35:U35)</f>
        <v>2396</v>
      </c>
      <c r="P35" s="103">
        <v>2396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2706</v>
      </c>
      <c r="W35" s="103">
        <v>2706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0</v>
      </c>
      <c r="AG35" s="103">
        <v>0</v>
      </c>
      <c r="AH35" s="103">
        <v>0</v>
      </c>
      <c r="AI35" s="103">
        <v>0</v>
      </c>
      <c r="AJ35" s="103">
        <f>SUM(AK35:AS35)</f>
        <v>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8</v>
      </c>
      <c r="B36" s="113" t="s">
        <v>339</v>
      </c>
      <c r="C36" s="101" t="s">
        <v>340</v>
      </c>
      <c r="D36" s="103">
        <f>SUM(E36,+H36,+K36)</f>
        <v>10803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10803</v>
      </c>
      <c r="L36" s="103">
        <v>2765</v>
      </c>
      <c r="M36" s="103">
        <v>8038</v>
      </c>
      <c r="N36" s="103">
        <f>SUM(O36,+V36,+AC36)</f>
        <v>10803</v>
      </c>
      <c r="O36" s="103">
        <f>SUM(P36:U36)</f>
        <v>2765</v>
      </c>
      <c r="P36" s="103">
        <v>2765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8038</v>
      </c>
      <c r="W36" s="103">
        <v>8038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30</v>
      </c>
      <c r="AG36" s="103">
        <v>30</v>
      </c>
      <c r="AH36" s="103">
        <v>0</v>
      </c>
      <c r="AI36" s="103">
        <v>0</v>
      </c>
      <c r="AJ36" s="103">
        <f>SUM(AK36:AS36)</f>
        <v>0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30</v>
      </c>
      <c r="AU36" s="103">
        <v>30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8</v>
      </c>
      <c r="B37" s="113" t="s">
        <v>342</v>
      </c>
      <c r="C37" s="101" t="s">
        <v>343</v>
      </c>
      <c r="D37" s="103">
        <f>SUM(E37,+H37,+K37)</f>
        <v>9514</v>
      </c>
      <c r="E37" s="103">
        <f>SUM(F37:G37)</f>
        <v>0</v>
      </c>
      <c r="F37" s="103">
        <v>0</v>
      </c>
      <c r="G37" s="103">
        <v>0</v>
      </c>
      <c r="H37" s="103">
        <f>SUM(I37:J37)</f>
        <v>9514</v>
      </c>
      <c r="I37" s="103">
        <v>2693</v>
      </c>
      <c r="J37" s="103">
        <v>6821</v>
      </c>
      <c r="K37" s="103">
        <f>SUM(L37:M37)</f>
        <v>0</v>
      </c>
      <c r="L37" s="103">
        <v>0</v>
      </c>
      <c r="M37" s="103">
        <v>0</v>
      </c>
      <c r="N37" s="103">
        <f>SUM(O37,+V37,+AC37)</f>
        <v>9514</v>
      </c>
      <c r="O37" s="103">
        <f>SUM(P37:U37)</f>
        <v>2693</v>
      </c>
      <c r="P37" s="103">
        <v>2693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6821</v>
      </c>
      <c r="W37" s="103">
        <v>6821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0</v>
      </c>
      <c r="AG37" s="103">
        <v>0</v>
      </c>
      <c r="AH37" s="103">
        <v>0</v>
      </c>
      <c r="AI37" s="103">
        <v>0</v>
      </c>
      <c r="AJ37" s="103">
        <f>SUM(AK37:AS37)</f>
        <v>0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26</v>
      </c>
      <c r="BA37" s="103">
        <v>26</v>
      </c>
      <c r="BB37" s="103">
        <v>0</v>
      </c>
      <c r="BC37" s="103">
        <v>0</v>
      </c>
    </row>
    <row r="38" spans="1:55" s="105" customFormat="1" ht="13.5" customHeight="1">
      <c r="A38" s="115" t="s">
        <v>8</v>
      </c>
      <c r="B38" s="113" t="s">
        <v>345</v>
      </c>
      <c r="C38" s="101" t="s">
        <v>346</v>
      </c>
      <c r="D38" s="103">
        <f>SUM(E38,+H38,+K38)</f>
        <v>3809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3809</v>
      </c>
      <c r="L38" s="103">
        <v>1975</v>
      </c>
      <c r="M38" s="103">
        <v>1834</v>
      </c>
      <c r="N38" s="103">
        <f>SUM(O38,+V38,+AC38)</f>
        <v>3809</v>
      </c>
      <c r="O38" s="103">
        <f>SUM(P38:U38)</f>
        <v>1975</v>
      </c>
      <c r="P38" s="103">
        <v>1975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1834</v>
      </c>
      <c r="W38" s="103">
        <v>1834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0</v>
      </c>
      <c r="AG38" s="103">
        <v>0</v>
      </c>
      <c r="AH38" s="103">
        <v>0</v>
      </c>
      <c r="AI38" s="103">
        <v>0</v>
      </c>
      <c r="AJ38" s="103">
        <f>SUM(AK38:AS38)</f>
        <v>0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8</v>
      </c>
      <c r="B39" s="113" t="s">
        <v>348</v>
      </c>
      <c r="C39" s="101" t="s">
        <v>349</v>
      </c>
      <c r="D39" s="103">
        <f>SUM(E39,+H39,+K39)</f>
        <v>12687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12687</v>
      </c>
      <c r="L39" s="103">
        <v>3118</v>
      </c>
      <c r="M39" s="103">
        <v>9569</v>
      </c>
      <c r="N39" s="103">
        <f>SUM(O39,+V39,+AC39)</f>
        <v>12687</v>
      </c>
      <c r="O39" s="103">
        <f>SUM(P39:U39)</f>
        <v>3118</v>
      </c>
      <c r="P39" s="103">
        <v>3118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9569</v>
      </c>
      <c r="W39" s="103">
        <v>9569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51</v>
      </c>
      <c r="AG39" s="103">
        <v>51</v>
      </c>
      <c r="AH39" s="103">
        <v>0</v>
      </c>
      <c r="AI39" s="103">
        <v>0</v>
      </c>
      <c r="AJ39" s="103">
        <f>SUM(AK39:AS39)</f>
        <v>51</v>
      </c>
      <c r="AK39" s="103">
        <v>0</v>
      </c>
      <c r="AL39" s="103">
        <v>0</v>
      </c>
      <c r="AM39" s="103">
        <v>0</v>
      </c>
      <c r="AN39" s="103">
        <v>30</v>
      </c>
      <c r="AO39" s="103">
        <v>0</v>
      </c>
      <c r="AP39" s="103">
        <v>0</v>
      </c>
      <c r="AQ39" s="103">
        <v>0</v>
      </c>
      <c r="AR39" s="103">
        <v>0</v>
      </c>
      <c r="AS39" s="103">
        <v>21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8</v>
      </c>
      <c r="B40" s="113" t="s">
        <v>351</v>
      </c>
      <c r="C40" s="101" t="s">
        <v>352</v>
      </c>
      <c r="D40" s="103">
        <f>SUM(E40,+H40,+K40)</f>
        <v>1294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1294</v>
      </c>
      <c r="L40" s="103">
        <v>157</v>
      </c>
      <c r="M40" s="103">
        <v>1137</v>
      </c>
      <c r="N40" s="103">
        <f>SUM(O40,+V40,+AC40)</f>
        <v>1294</v>
      </c>
      <c r="O40" s="103">
        <f>SUM(P40:U40)</f>
        <v>157</v>
      </c>
      <c r="P40" s="103">
        <v>157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1137</v>
      </c>
      <c r="W40" s="103">
        <v>1137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59</v>
      </c>
      <c r="AG40" s="103">
        <v>59</v>
      </c>
      <c r="AH40" s="103">
        <v>0</v>
      </c>
      <c r="AI40" s="103">
        <v>0</v>
      </c>
      <c r="AJ40" s="103">
        <f>SUM(AK40:AS40)</f>
        <v>59</v>
      </c>
      <c r="AK40" s="103">
        <v>0</v>
      </c>
      <c r="AL40" s="103">
        <v>0</v>
      </c>
      <c r="AM40" s="103">
        <v>59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6</v>
      </c>
      <c r="AU40" s="103">
        <v>0</v>
      </c>
      <c r="AV40" s="103">
        <v>0</v>
      </c>
      <c r="AW40" s="103">
        <v>6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8</v>
      </c>
      <c r="B41" s="113" t="s">
        <v>354</v>
      </c>
      <c r="C41" s="101" t="s">
        <v>355</v>
      </c>
      <c r="D41" s="103">
        <f>SUM(E41,+H41,+K41)</f>
        <v>393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393</v>
      </c>
      <c r="L41" s="103">
        <v>116</v>
      </c>
      <c r="M41" s="103">
        <v>277</v>
      </c>
      <c r="N41" s="103">
        <f>SUM(O41,+V41,+AC41)</f>
        <v>393</v>
      </c>
      <c r="O41" s="103">
        <f>SUM(P41:U41)</f>
        <v>116</v>
      </c>
      <c r="P41" s="103">
        <v>116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277</v>
      </c>
      <c r="W41" s="103">
        <v>277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0</v>
      </c>
      <c r="AG41" s="103">
        <v>0</v>
      </c>
      <c r="AH41" s="103">
        <v>0</v>
      </c>
      <c r="AI41" s="103">
        <v>0</v>
      </c>
      <c r="AJ41" s="103">
        <f>SUM(AK41:AS41)</f>
        <v>0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8</v>
      </c>
      <c r="B42" s="113" t="s">
        <v>357</v>
      </c>
      <c r="C42" s="101" t="s">
        <v>358</v>
      </c>
      <c r="D42" s="103">
        <f>SUM(E42,+H42,+K42)</f>
        <v>6936</v>
      </c>
      <c r="E42" s="103">
        <f>SUM(F42:G42)</f>
        <v>0</v>
      </c>
      <c r="F42" s="103">
        <v>0</v>
      </c>
      <c r="G42" s="103">
        <v>0</v>
      </c>
      <c r="H42" s="103">
        <f>SUM(I42:J42)</f>
        <v>91</v>
      </c>
      <c r="I42" s="103">
        <v>91</v>
      </c>
      <c r="J42" s="103">
        <v>0</v>
      </c>
      <c r="K42" s="103">
        <f>SUM(L42:M42)</f>
        <v>6845</v>
      </c>
      <c r="L42" s="103">
        <v>2074</v>
      </c>
      <c r="M42" s="103">
        <v>4771</v>
      </c>
      <c r="N42" s="103">
        <f>SUM(O42,+V42,+AC42)</f>
        <v>6936</v>
      </c>
      <c r="O42" s="103">
        <f>SUM(P42:U42)</f>
        <v>2165</v>
      </c>
      <c r="P42" s="103">
        <v>2165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4771</v>
      </c>
      <c r="W42" s="103">
        <v>4771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6</v>
      </c>
      <c r="AG42" s="103">
        <v>6</v>
      </c>
      <c r="AH42" s="103">
        <v>0</v>
      </c>
      <c r="AI42" s="103">
        <v>0</v>
      </c>
      <c r="AJ42" s="103">
        <f>SUM(AK42:AS42)</f>
        <v>6</v>
      </c>
      <c r="AK42" s="103">
        <v>0</v>
      </c>
      <c r="AL42" s="103">
        <v>0</v>
      </c>
      <c r="AM42" s="103">
        <v>2</v>
      </c>
      <c r="AN42" s="103">
        <v>0</v>
      </c>
      <c r="AO42" s="103">
        <v>0</v>
      </c>
      <c r="AP42" s="103">
        <v>0</v>
      </c>
      <c r="AQ42" s="103">
        <v>0</v>
      </c>
      <c r="AR42" s="103">
        <v>4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8</v>
      </c>
      <c r="B43" s="113" t="s">
        <v>360</v>
      </c>
      <c r="C43" s="101" t="s">
        <v>361</v>
      </c>
      <c r="D43" s="103">
        <f>SUM(E43,+H43,+K43)</f>
        <v>5791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5791</v>
      </c>
      <c r="L43" s="103">
        <v>506</v>
      </c>
      <c r="M43" s="103">
        <v>5285</v>
      </c>
      <c r="N43" s="103">
        <f>SUM(O43,+V43,+AC43)</f>
        <v>5791</v>
      </c>
      <c r="O43" s="103">
        <f>SUM(P43:U43)</f>
        <v>506</v>
      </c>
      <c r="P43" s="103">
        <v>506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5285</v>
      </c>
      <c r="W43" s="103">
        <v>5285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6</v>
      </c>
      <c r="AG43" s="103">
        <v>6</v>
      </c>
      <c r="AH43" s="103">
        <v>0</v>
      </c>
      <c r="AI43" s="103">
        <v>0</v>
      </c>
      <c r="AJ43" s="103">
        <f>SUM(AK43:AS43)</f>
        <v>77</v>
      </c>
      <c r="AK43" s="103">
        <v>0</v>
      </c>
      <c r="AL43" s="103">
        <v>71</v>
      </c>
      <c r="AM43" s="103">
        <v>6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71</v>
      </c>
      <c r="BA43" s="103">
        <v>71</v>
      </c>
      <c r="BB43" s="103">
        <v>0</v>
      </c>
      <c r="BC43" s="103">
        <v>0</v>
      </c>
    </row>
    <row r="44" spans="1:55" s="105" customFormat="1" ht="13.5" customHeight="1">
      <c r="A44" s="115" t="s">
        <v>8</v>
      </c>
      <c r="B44" s="113" t="s">
        <v>363</v>
      </c>
      <c r="C44" s="101" t="s">
        <v>364</v>
      </c>
      <c r="D44" s="103">
        <f>SUM(E44,+H44,+K44)</f>
        <v>3083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3083</v>
      </c>
      <c r="L44" s="103">
        <v>1347</v>
      </c>
      <c r="M44" s="103">
        <v>1736</v>
      </c>
      <c r="N44" s="103">
        <f>SUM(O44,+V44,+AC44)</f>
        <v>3083</v>
      </c>
      <c r="O44" s="103">
        <f>SUM(P44:U44)</f>
        <v>1347</v>
      </c>
      <c r="P44" s="103">
        <v>0</v>
      </c>
      <c r="Q44" s="103">
        <v>0</v>
      </c>
      <c r="R44" s="103">
        <v>0</v>
      </c>
      <c r="S44" s="103">
        <v>0</v>
      </c>
      <c r="T44" s="103">
        <v>0</v>
      </c>
      <c r="U44" s="103">
        <v>1347</v>
      </c>
      <c r="V44" s="103">
        <f>SUM(W44:AB44)</f>
        <v>1736</v>
      </c>
      <c r="W44" s="103">
        <v>0</v>
      </c>
      <c r="X44" s="103">
        <v>0</v>
      </c>
      <c r="Y44" s="103">
        <v>0</v>
      </c>
      <c r="Z44" s="103">
        <v>0</v>
      </c>
      <c r="AA44" s="103">
        <v>0</v>
      </c>
      <c r="AB44" s="103">
        <v>1736</v>
      </c>
      <c r="AC44" s="103">
        <f>SUM(AD44:AE44)</f>
        <v>0</v>
      </c>
      <c r="AD44" s="103">
        <v>0</v>
      </c>
      <c r="AE44" s="103">
        <v>0</v>
      </c>
      <c r="AF44" s="103">
        <f>SUM(AG44:AI44)</f>
        <v>0</v>
      </c>
      <c r="AG44" s="103">
        <v>0</v>
      </c>
      <c r="AH44" s="103">
        <v>0</v>
      </c>
      <c r="AI44" s="103">
        <v>0</v>
      </c>
      <c r="AJ44" s="103">
        <f>SUM(AK44:AS44)</f>
        <v>0</v>
      </c>
      <c r="AK44" s="103">
        <v>0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8</v>
      </c>
      <c r="B45" s="113" t="s">
        <v>366</v>
      </c>
      <c r="C45" s="101" t="s">
        <v>367</v>
      </c>
      <c r="D45" s="103">
        <f>SUM(E45,+H45,+K45)</f>
        <v>6956</v>
      </c>
      <c r="E45" s="103">
        <f>SUM(F45:G45)</f>
        <v>0</v>
      </c>
      <c r="F45" s="103">
        <v>0</v>
      </c>
      <c r="G45" s="103">
        <v>0</v>
      </c>
      <c r="H45" s="103">
        <f>SUM(I45:J45)</f>
        <v>0</v>
      </c>
      <c r="I45" s="103">
        <v>0</v>
      </c>
      <c r="J45" s="103">
        <v>0</v>
      </c>
      <c r="K45" s="103">
        <f>SUM(L45:M45)</f>
        <v>6956</v>
      </c>
      <c r="L45" s="103">
        <v>1739</v>
      </c>
      <c r="M45" s="103">
        <v>5217</v>
      </c>
      <c r="N45" s="103">
        <f>SUM(O45,+V45,+AC45)</f>
        <v>6956</v>
      </c>
      <c r="O45" s="103">
        <f>SUM(P45:U45)</f>
        <v>1739</v>
      </c>
      <c r="P45" s="103">
        <v>1739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5217</v>
      </c>
      <c r="W45" s="103">
        <v>5217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59</v>
      </c>
      <c r="AG45" s="103">
        <v>59</v>
      </c>
      <c r="AH45" s="103">
        <v>0</v>
      </c>
      <c r="AI45" s="103">
        <v>0</v>
      </c>
      <c r="AJ45" s="103">
        <f>SUM(AK45:AS45)</f>
        <v>59</v>
      </c>
      <c r="AK45" s="103">
        <v>0</v>
      </c>
      <c r="AL45" s="103">
        <v>0</v>
      </c>
      <c r="AM45" s="103">
        <v>59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8</v>
      </c>
      <c r="B46" s="113" t="s">
        <v>369</v>
      </c>
      <c r="C46" s="101" t="s">
        <v>370</v>
      </c>
      <c r="D46" s="103">
        <f>SUM(E46,+H46,+K46)</f>
        <v>4513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4513</v>
      </c>
      <c r="L46" s="103">
        <v>1025</v>
      </c>
      <c r="M46" s="103">
        <v>3488</v>
      </c>
      <c r="N46" s="103">
        <f>SUM(O46,+V46,+AC46)</f>
        <v>4513</v>
      </c>
      <c r="O46" s="103">
        <f>SUM(P46:U46)</f>
        <v>1025</v>
      </c>
      <c r="P46" s="103">
        <v>0</v>
      </c>
      <c r="Q46" s="103">
        <v>0</v>
      </c>
      <c r="R46" s="103">
        <v>0</v>
      </c>
      <c r="S46" s="103">
        <v>0</v>
      </c>
      <c r="T46" s="103">
        <v>1025</v>
      </c>
      <c r="U46" s="103">
        <v>0</v>
      </c>
      <c r="V46" s="103">
        <f>SUM(W46:AB46)</f>
        <v>3488</v>
      </c>
      <c r="W46" s="103">
        <v>0</v>
      </c>
      <c r="X46" s="103">
        <v>0</v>
      </c>
      <c r="Y46" s="103">
        <v>0</v>
      </c>
      <c r="Z46" s="103">
        <v>0</v>
      </c>
      <c r="AA46" s="103">
        <v>3488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0</v>
      </c>
      <c r="AG46" s="103">
        <v>0</v>
      </c>
      <c r="AH46" s="103">
        <v>0</v>
      </c>
      <c r="AI46" s="103">
        <v>0</v>
      </c>
      <c r="AJ46" s="103">
        <f>SUM(AK46:AS46)</f>
        <v>0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8</v>
      </c>
      <c r="B47" s="113" t="s">
        <v>372</v>
      </c>
      <c r="C47" s="101" t="s">
        <v>373</v>
      </c>
      <c r="D47" s="103">
        <f>SUM(E47,+H47,+K47)</f>
        <v>2882</v>
      </c>
      <c r="E47" s="103">
        <f>SUM(F47:G47)</f>
        <v>0</v>
      </c>
      <c r="F47" s="103">
        <v>0</v>
      </c>
      <c r="G47" s="103">
        <v>0</v>
      </c>
      <c r="H47" s="103">
        <f>SUM(I47:J47)</f>
        <v>0</v>
      </c>
      <c r="I47" s="103">
        <v>0</v>
      </c>
      <c r="J47" s="103">
        <v>0</v>
      </c>
      <c r="K47" s="103">
        <f>SUM(L47:M47)</f>
        <v>2882</v>
      </c>
      <c r="L47" s="103">
        <v>847</v>
      </c>
      <c r="M47" s="103">
        <v>2035</v>
      </c>
      <c r="N47" s="103">
        <f>SUM(O47,+V47,+AC47)</f>
        <v>2882</v>
      </c>
      <c r="O47" s="103">
        <f>SUM(P47:U47)</f>
        <v>847</v>
      </c>
      <c r="P47" s="103">
        <v>0</v>
      </c>
      <c r="Q47" s="103">
        <v>0</v>
      </c>
      <c r="R47" s="103">
        <v>0</v>
      </c>
      <c r="S47" s="103">
        <v>0</v>
      </c>
      <c r="T47" s="103">
        <v>847</v>
      </c>
      <c r="U47" s="103">
        <v>0</v>
      </c>
      <c r="V47" s="103">
        <f>SUM(W47:AB47)</f>
        <v>2035</v>
      </c>
      <c r="W47" s="103">
        <v>0</v>
      </c>
      <c r="X47" s="103">
        <v>0</v>
      </c>
      <c r="Y47" s="103">
        <v>0</v>
      </c>
      <c r="Z47" s="103">
        <v>0</v>
      </c>
      <c r="AA47" s="103">
        <v>2035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0</v>
      </c>
      <c r="AG47" s="103">
        <v>0</v>
      </c>
      <c r="AH47" s="103">
        <v>0</v>
      </c>
      <c r="AI47" s="103">
        <v>0</v>
      </c>
      <c r="AJ47" s="103">
        <f>SUM(AK47:AS47)</f>
        <v>0</v>
      </c>
      <c r="AK47" s="103">
        <v>0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8</v>
      </c>
      <c r="B48" s="113" t="s">
        <v>375</v>
      </c>
      <c r="C48" s="101" t="s">
        <v>376</v>
      </c>
      <c r="D48" s="103">
        <f>SUM(E48,+H48,+K48)</f>
        <v>1658</v>
      </c>
      <c r="E48" s="103">
        <f>SUM(F48:G48)</f>
        <v>0</v>
      </c>
      <c r="F48" s="103">
        <v>0</v>
      </c>
      <c r="G48" s="103">
        <v>0</v>
      </c>
      <c r="H48" s="103">
        <f>SUM(I48:J48)</f>
        <v>0</v>
      </c>
      <c r="I48" s="103">
        <v>0</v>
      </c>
      <c r="J48" s="103">
        <v>0</v>
      </c>
      <c r="K48" s="103">
        <f>SUM(L48:M48)</f>
        <v>1658</v>
      </c>
      <c r="L48" s="103">
        <v>196</v>
      </c>
      <c r="M48" s="103">
        <v>1462</v>
      </c>
      <c r="N48" s="103">
        <f>SUM(O48,+V48,+AC48)</f>
        <v>1658</v>
      </c>
      <c r="O48" s="103">
        <f>SUM(P48:U48)</f>
        <v>196</v>
      </c>
      <c r="P48" s="103">
        <v>0</v>
      </c>
      <c r="Q48" s="103">
        <v>0</v>
      </c>
      <c r="R48" s="103">
        <v>0</v>
      </c>
      <c r="S48" s="103">
        <v>0</v>
      </c>
      <c r="T48" s="103">
        <v>196</v>
      </c>
      <c r="U48" s="103">
        <v>0</v>
      </c>
      <c r="V48" s="103">
        <f>SUM(W48:AB48)</f>
        <v>1462</v>
      </c>
      <c r="W48" s="103">
        <v>0</v>
      </c>
      <c r="X48" s="103">
        <v>0</v>
      </c>
      <c r="Y48" s="103">
        <v>0</v>
      </c>
      <c r="Z48" s="103">
        <v>0</v>
      </c>
      <c r="AA48" s="103">
        <v>1462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0</v>
      </c>
      <c r="AG48" s="103">
        <v>0</v>
      </c>
      <c r="AH48" s="103">
        <v>0</v>
      </c>
      <c r="AI48" s="103">
        <v>0</v>
      </c>
      <c r="AJ48" s="103">
        <f>SUM(AK48:AS48)</f>
        <v>0</v>
      </c>
      <c r="AK48" s="103">
        <v>0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8</v>
      </c>
      <c r="B49" s="113" t="s">
        <v>378</v>
      </c>
      <c r="C49" s="101" t="s">
        <v>379</v>
      </c>
      <c r="D49" s="103">
        <f>SUM(E49,+H49,+K49)</f>
        <v>2221</v>
      </c>
      <c r="E49" s="103">
        <f>SUM(F49:G49)</f>
        <v>0</v>
      </c>
      <c r="F49" s="103">
        <v>0</v>
      </c>
      <c r="G49" s="103">
        <v>0</v>
      </c>
      <c r="H49" s="103">
        <f>SUM(I49:J49)</f>
        <v>0</v>
      </c>
      <c r="I49" s="103">
        <v>0</v>
      </c>
      <c r="J49" s="103">
        <v>0</v>
      </c>
      <c r="K49" s="103">
        <f>SUM(L49:M49)</f>
        <v>2221</v>
      </c>
      <c r="L49" s="103">
        <v>1307</v>
      </c>
      <c r="M49" s="103">
        <v>914</v>
      </c>
      <c r="N49" s="103">
        <f>SUM(O49,+V49,+AC49)</f>
        <v>2221</v>
      </c>
      <c r="O49" s="103">
        <f>SUM(P49:U49)</f>
        <v>1307</v>
      </c>
      <c r="P49" s="103">
        <v>0</v>
      </c>
      <c r="Q49" s="103">
        <v>0</v>
      </c>
      <c r="R49" s="103">
        <v>0</v>
      </c>
      <c r="S49" s="103">
        <v>0</v>
      </c>
      <c r="T49" s="103">
        <v>1307</v>
      </c>
      <c r="U49" s="103">
        <v>0</v>
      </c>
      <c r="V49" s="103">
        <f>SUM(W49:AB49)</f>
        <v>914</v>
      </c>
      <c r="W49" s="103">
        <v>0</v>
      </c>
      <c r="X49" s="103">
        <v>0</v>
      </c>
      <c r="Y49" s="103">
        <v>0</v>
      </c>
      <c r="Z49" s="103">
        <v>0</v>
      </c>
      <c r="AA49" s="103">
        <v>914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0</v>
      </c>
      <c r="AG49" s="103">
        <v>0</v>
      </c>
      <c r="AH49" s="103">
        <v>0</v>
      </c>
      <c r="AI49" s="103">
        <v>0</v>
      </c>
      <c r="AJ49" s="103">
        <f>SUM(AK49:AS49)</f>
        <v>0</v>
      </c>
      <c r="AK49" s="103">
        <v>0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8</v>
      </c>
      <c r="B50" s="113" t="s">
        <v>381</v>
      </c>
      <c r="C50" s="101" t="s">
        <v>382</v>
      </c>
      <c r="D50" s="103">
        <f>SUM(E50,+H50,+K50)</f>
        <v>1180</v>
      </c>
      <c r="E50" s="103">
        <f>SUM(F50:G50)</f>
        <v>0</v>
      </c>
      <c r="F50" s="103">
        <v>0</v>
      </c>
      <c r="G50" s="103">
        <v>0</v>
      </c>
      <c r="H50" s="103">
        <f>SUM(I50:J50)</f>
        <v>0</v>
      </c>
      <c r="I50" s="103">
        <v>0</v>
      </c>
      <c r="J50" s="103">
        <v>0</v>
      </c>
      <c r="K50" s="103">
        <f>SUM(L50:M50)</f>
        <v>1180</v>
      </c>
      <c r="L50" s="103">
        <v>563</v>
      </c>
      <c r="M50" s="103">
        <v>617</v>
      </c>
      <c r="N50" s="103">
        <f>SUM(O50,+V50,+AC50)</f>
        <v>1180</v>
      </c>
      <c r="O50" s="103">
        <f>SUM(P50:U50)</f>
        <v>563</v>
      </c>
      <c r="P50" s="103">
        <v>0</v>
      </c>
      <c r="Q50" s="103">
        <v>0</v>
      </c>
      <c r="R50" s="103">
        <v>0</v>
      </c>
      <c r="S50" s="103">
        <v>0</v>
      </c>
      <c r="T50" s="103">
        <v>563</v>
      </c>
      <c r="U50" s="103">
        <v>0</v>
      </c>
      <c r="V50" s="103">
        <f>SUM(W50:AB50)</f>
        <v>617</v>
      </c>
      <c r="W50" s="103">
        <v>0</v>
      </c>
      <c r="X50" s="103">
        <v>0</v>
      </c>
      <c r="Y50" s="103">
        <v>0</v>
      </c>
      <c r="Z50" s="103">
        <v>0</v>
      </c>
      <c r="AA50" s="103">
        <v>617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0</v>
      </c>
      <c r="AG50" s="103">
        <v>0</v>
      </c>
      <c r="AH50" s="103">
        <v>0</v>
      </c>
      <c r="AI50" s="103">
        <v>0</v>
      </c>
      <c r="AJ50" s="103">
        <f>SUM(AK50:AS50)</f>
        <v>0</v>
      </c>
      <c r="AK50" s="103">
        <v>0</v>
      </c>
      <c r="AL50" s="103">
        <v>0</v>
      </c>
      <c r="AM50" s="103">
        <v>0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>SUM(AU50:AY50)</f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50">
    <sortCondition ref="A8:A50"/>
    <sortCondition ref="B8:B50"/>
    <sortCondition ref="C8:C50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49" man="1"/>
    <brk id="31" min="1" max="49" man="1"/>
    <brk id="45" min="1" max="4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46000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46201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46203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46204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46206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46208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46210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46213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46214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46215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46216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46217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46218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46219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46220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46221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46222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46223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46224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46225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46303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46304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46392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46404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46452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46468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46482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46490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46491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46492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46501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46502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46505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46523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46524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46525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46527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46529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46530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46531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46532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46533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46534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46535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2018-02-22T23:13:59Z</dcterms:modified>
</cp:coreProperties>
</file>