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_tanaka\Desktop\くまもとみさと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水洗化人口等!$A$6:$AA$51</definedName>
    <definedName name="_xlnm.Print_Area" localSheetId="2">し尿集計結果!$A$1:$M$36</definedName>
    <definedName name="_xlnm.Print_Area" localSheetId="1">し尿処理状況!$2:$52</definedName>
    <definedName name="_xlnm.Print_Area" localSheetId="0">水洗化人口等!$2:$52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O8" i="2"/>
  <c r="N8" i="2" s="1"/>
  <c r="O9" i="2"/>
  <c r="O10" i="2"/>
  <c r="N10" i="2" s="1"/>
  <c r="O11" i="2"/>
  <c r="O12" i="2"/>
  <c r="N12" i="2" s="1"/>
  <c r="O13" i="2"/>
  <c r="O14" i="2"/>
  <c r="N14" i="2" s="1"/>
  <c r="O15" i="2"/>
  <c r="O16" i="2"/>
  <c r="N16" i="2" s="1"/>
  <c r="O17" i="2"/>
  <c r="O18" i="2"/>
  <c r="N18" i="2" s="1"/>
  <c r="O19" i="2"/>
  <c r="O20" i="2"/>
  <c r="N20" i="2" s="1"/>
  <c r="O21" i="2"/>
  <c r="O22" i="2"/>
  <c r="O23" i="2"/>
  <c r="O24" i="2"/>
  <c r="N24" i="2" s="1"/>
  <c r="O25" i="2"/>
  <c r="O26" i="2"/>
  <c r="N26" i="2" s="1"/>
  <c r="O27" i="2"/>
  <c r="O28" i="2"/>
  <c r="N28" i="2" s="1"/>
  <c r="O29" i="2"/>
  <c r="O30" i="2"/>
  <c r="N30" i="2" s="1"/>
  <c r="O31" i="2"/>
  <c r="O32" i="2"/>
  <c r="N32" i="2" s="1"/>
  <c r="O33" i="2"/>
  <c r="O34" i="2"/>
  <c r="N34" i="2" s="1"/>
  <c r="O35" i="2"/>
  <c r="O36" i="2"/>
  <c r="N36" i="2" s="1"/>
  <c r="O37" i="2"/>
  <c r="O38" i="2"/>
  <c r="N38" i="2" s="1"/>
  <c r="O39" i="2"/>
  <c r="O40" i="2"/>
  <c r="N40" i="2" s="1"/>
  <c r="O41" i="2"/>
  <c r="O42" i="2"/>
  <c r="N42" i="2" s="1"/>
  <c r="O43" i="2"/>
  <c r="O44" i="2"/>
  <c r="O45" i="2"/>
  <c r="O46" i="2"/>
  <c r="N46" i="2" s="1"/>
  <c r="O47" i="2"/>
  <c r="O48" i="2"/>
  <c r="N48" i="2" s="1"/>
  <c r="O49" i="2"/>
  <c r="O50" i="2"/>
  <c r="N50" i="2" s="1"/>
  <c r="O51" i="2"/>
  <c r="O52" i="2"/>
  <c r="N52" i="2" s="1"/>
  <c r="N9" i="2"/>
  <c r="N11" i="2"/>
  <c r="N13" i="2"/>
  <c r="N15" i="2"/>
  <c r="N17" i="2"/>
  <c r="N19" i="2"/>
  <c r="N21" i="2"/>
  <c r="N23" i="2"/>
  <c r="N25" i="2"/>
  <c r="N27" i="2"/>
  <c r="N29" i="2"/>
  <c r="N31" i="2"/>
  <c r="N33" i="2"/>
  <c r="N35" i="2"/>
  <c r="N37" i="2"/>
  <c r="N39" i="2"/>
  <c r="N41" i="2"/>
  <c r="N43" i="2"/>
  <c r="N45" i="2"/>
  <c r="N47" i="2"/>
  <c r="N49" i="2"/>
  <c r="N5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E8" i="2"/>
  <c r="E9" i="2"/>
  <c r="E10" i="2"/>
  <c r="E11" i="2"/>
  <c r="D11" i="2" s="1"/>
  <c r="E12" i="2"/>
  <c r="E13" i="2"/>
  <c r="E14" i="2"/>
  <c r="E15" i="2"/>
  <c r="D15" i="2" s="1"/>
  <c r="E16" i="2"/>
  <c r="E17" i="2"/>
  <c r="E18" i="2"/>
  <c r="E19" i="2"/>
  <c r="D19" i="2" s="1"/>
  <c r="E20" i="2"/>
  <c r="E21" i="2"/>
  <c r="E22" i="2"/>
  <c r="E23" i="2"/>
  <c r="D23" i="2" s="1"/>
  <c r="E24" i="2"/>
  <c r="E25" i="2"/>
  <c r="E26" i="2"/>
  <c r="E27" i="2"/>
  <c r="D27" i="2" s="1"/>
  <c r="E28" i="2"/>
  <c r="E29" i="2"/>
  <c r="E30" i="2"/>
  <c r="E31" i="2"/>
  <c r="D31" i="2" s="1"/>
  <c r="E32" i="2"/>
  <c r="E33" i="2"/>
  <c r="E34" i="2"/>
  <c r="E35" i="2"/>
  <c r="D35" i="2" s="1"/>
  <c r="E36" i="2"/>
  <c r="E37" i="2"/>
  <c r="E38" i="2"/>
  <c r="E39" i="2"/>
  <c r="D39" i="2" s="1"/>
  <c r="E40" i="2"/>
  <c r="E41" i="2"/>
  <c r="E42" i="2"/>
  <c r="E43" i="2"/>
  <c r="D43" i="2" s="1"/>
  <c r="E44" i="2"/>
  <c r="E45" i="2"/>
  <c r="E46" i="2"/>
  <c r="E47" i="2"/>
  <c r="D47" i="2" s="1"/>
  <c r="E48" i="2"/>
  <c r="E49" i="2"/>
  <c r="E50" i="2"/>
  <c r="E51" i="2"/>
  <c r="D51" i="2" s="1"/>
  <c r="E52" i="2"/>
  <c r="D9" i="2"/>
  <c r="D13" i="2"/>
  <c r="D17" i="2"/>
  <c r="D21" i="2"/>
  <c r="D25" i="2"/>
  <c r="D29" i="2"/>
  <c r="D33" i="2"/>
  <c r="D37" i="2"/>
  <c r="D41" i="2"/>
  <c r="D45" i="2"/>
  <c r="D49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E8" i="1"/>
  <c r="D8" i="1" s="1"/>
  <c r="E9" i="1"/>
  <c r="E10" i="1"/>
  <c r="D10" i="1" s="1"/>
  <c r="E11" i="1"/>
  <c r="E12" i="1"/>
  <c r="D12" i="1" s="1"/>
  <c r="E13" i="1"/>
  <c r="E14" i="1"/>
  <c r="D14" i="1" s="1"/>
  <c r="E15" i="1"/>
  <c r="E16" i="1"/>
  <c r="D16" i="1" s="1"/>
  <c r="E17" i="1"/>
  <c r="E18" i="1"/>
  <c r="D18" i="1" s="1"/>
  <c r="E19" i="1"/>
  <c r="E20" i="1"/>
  <c r="D20" i="1" s="1"/>
  <c r="E21" i="1"/>
  <c r="E22" i="1"/>
  <c r="D22" i="1" s="1"/>
  <c r="E23" i="1"/>
  <c r="E24" i="1"/>
  <c r="D24" i="1" s="1"/>
  <c r="E25" i="1"/>
  <c r="E26" i="1"/>
  <c r="D26" i="1" s="1"/>
  <c r="E27" i="1"/>
  <c r="E28" i="1"/>
  <c r="D28" i="1" s="1"/>
  <c r="E29" i="1"/>
  <c r="E30" i="1"/>
  <c r="D30" i="1" s="1"/>
  <c r="E31" i="1"/>
  <c r="E32" i="1"/>
  <c r="D32" i="1" s="1"/>
  <c r="E33" i="1"/>
  <c r="E34" i="1"/>
  <c r="D34" i="1" s="1"/>
  <c r="E35" i="1"/>
  <c r="E36" i="1"/>
  <c r="D36" i="1" s="1"/>
  <c r="E37" i="1"/>
  <c r="E38" i="1"/>
  <c r="D38" i="1" s="1"/>
  <c r="E39" i="1"/>
  <c r="E40" i="1"/>
  <c r="D40" i="1" s="1"/>
  <c r="E41" i="1"/>
  <c r="E42" i="1"/>
  <c r="D42" i="1" s="1"/>
  <c r="E43" i="1"/>
  <c r="E44" i="1"/>
  <c r="E45" i="1"/>
  <c r="E46" i="1"/>
  <c r="D46" i="1" s="1"/>
  <c r="E47" i="1"/>
  <c r="E48" i="1"/>
  <c r="D48" i="1" s="1"/>
  <c r="E49" i="1"/>
  <c r="E50" i="1"/>
  <c r="D50" i="1" s="1"/>
  <c r="E51" i="1"/>
  <c r="E52" i="1"/>
  <c r="D52" i="1" s="1"/>
  <c r="D9" i="1"/>
  <c r="N9" i="1" s="1"/>
  <c r="D11" i="1"/>
  <c r="J11" i="1" s="1"/>
  <c r="D13" i="1"/>
  <c r="N13" i="1" s="1"/>
  <c r="D15" i="1"/>
  <c r="J15" i="1" s="1"/>
  <c r="D17" i="1"/>
  <c r="N17" i="1" s="1"/>
  <c r="D19" i="1"/>
  <c r="J19" i="1" s="1"/>
  <c r="D21" i="1"/>
  <c r="N21" i="1" s="1"/>
  <c r="D23" i="1"/>
  <c r="J23" i="1" s="1"/>
  <c r="D25" i="1"/>
  <c r="N25" i="1" s="1"/>
  <c r="D27" i="1"/>
  <c r="J27" i="1" s="1"/>
  <c r="D29" i="1"/>
  <c r="N29" i="1" s="1"/>
  <c r="D31" i="1"/>
  <c r="J31" i="1" s="1"/>
  <c r="D33" i="1"/>
  <c r="N33" i="1" s="1"/>
  <c r="D35" i="1"/>
  <c r="J35" i="1" s="1"/>
  <c r="D37" i="1"/>
  <c r="N37" i="1" s="1"/>
  <c r="D39" i="1"/>
  <c r="J39" i="1" s="1"/>
  <c r="D41" i="1"/>
  <c r="N41" i="1" s="1"/>
  <c r="D43" i="1"/>
  <c r="J43" i="1" s="1"/>
  <c r="D45" i="1"/>
  <c r="N45" i="1" s="1"/>
  <c r="D47" i="1"/>
  <c r="J47" i="1" s="1"/>
  <c r="D49" i="1"/>
  <c r="N49" i="1" s="1"/>
  <c r="D51" i="1"/>
  <c r="J51" i="1" s="1"/>
  <c r="N22" i="2" l="1"/>
  <c r="D44" i="1"/>
  <c r="N44" i="1" s="1"/>
  <c r="N4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D8" i="2"/>
  <c r="F52" i="1"/>
  <c r="N52" i="1"/>
  <c r="Q52" i="1"/>
  <c r="J52" i="1"/>
  <c r="L52" i="1"/>
  <c r="F50" i="1"/>
  <c r="N50" i="1"/>
  <c r="L50" i="1"/>
  <c r="J50" i="1"/>
  <c r="Q50" i="1"/>
  <c r="F48" i="1"/>
  <c r="N48" i="1"/>
  <c r="Q48" i="1"/>
  <c r="J48" i="1"/>
  <c r="L48" i="1"/>
  <c r="F46" i="1"/>
  <c r="N46" i="1"/>
  <c r="L46" i="1"/>
  <c r="J46" i="1"/>
  <c r="Q46" i="1"/>
  <c r="F44" i="1"/>
  <c r="J44" i="1"/>
  <c r="L44" i="1"/>
  <c r="F42" i="1"/>
  <c r="N42" i="1"/>
  <c r="J42" i="1"/>
  <c r="L42" i="1"/>
  <c r="Q42" i="1"/>
  <c r="F40" i="1"/>
  <c r="N40" i="1"/>
  <c r="J40" i="1"/>
  <c r="Q40" i="1"/>
  <c r="L40" i="1"/>
  <c r="F38" i="1"/>
  <c r="N38" i="1"/>
  <c r="J38" i="1"/>
  <c r="L38" i="1"/>
  <c r="Q38" i="1"/>
  <c r="F36" i="1"/>
  <c r="N36" i="1"/>
  <c r="J36" i="1"/>
  <c r="Q36" i="1"/>
  <c r="L36" i="1"/>
  <c r="F34" i="1"/>
  <c r="N34" i="1"/>
  <c r="J34" i="1"/>
  <c r="L34" i="1"/>
  <c r="Q34" i="1"/>
  <c r="F32" i="1"/>
  <c r="N32" i="1"/>
  <c r="J32" i="1"/>
  <c r="Q32" i="1"/>
  <c r="L32" i="1"/>
  <c r="F30" i="1"/>
  <c r="N30" i="1"/>
  <c r="J30" i="1"/>
  <c r="L30" i="1"/>
  <c r="Q30" i="1"/>
  <c r="F28" i="1"/>
  <c r="N28" i="1"/>
  <c r="J28" i="1"/>
  <c r="Q28" i="1"/>
  <c r="L28" i="1"/>
  <c r="F26" i="1"/>
  <c r="N26" i="1"/>
  <c r="J26" i="1"/>
  <c r="L26" i="1"/>
  <c r="Q26" i="1"/>
  <c r="F24" i="1"/>
  <c r="N24" i="1"/>
  <c r="J24" i="1"/>
  <c r="Q24" i="1"/>
  <c r="L24" i="1"/>
  <c r="F22" i="1"/>
  <c r="N22" i="1"/>
  <c r="J22" i="1"/>
  <c r="L22" i="1"/>
  <c r="Q22" i="1"/>
  <c r="F20" i="1"/>
  <c r="N20" i="1"/>
  <c r="J20" i="1"/>
  <c r="Q20" i="1"/>
  <c r="L20" i="1"/>
  <c r="F18" i="1"/>
  <c r="N18" i="1"/>
  <c r="J18" i="1"/>
  <c r="L18" i="1"/>
  <c r="Q18" i="1"/>
  <c r="F16" i="1"/>
  <c r="N16" i="1"/>
  <c r="J16" i="1"/>
  <c r="Q16" i="1"/>
  <c r="L16" i="1"/>
  <c r="F14" i="1"/>
  <c r="N14" i="1"/>
  <c r="J14" i="1"/>
  <c r="L14" i="1"/>
  <c r="Q14" i="1"/>
  <c r="F12" i="1"/>
  <c r="N12" i="1"/>
  <c r="J12" i="1"/>
  <c r="Q12" i="1"/>
  <c r="L12" i="1"/>
  <c r="F10" i="1"/>
  <c r="N10" i="1"/>
  <c r="J10" i="1"/>
  <c r="L10" i="1"/>
  <c r="Q10" i="1"/>
  <c r="F8" i="1"/>
  <c r="N8" i="1"/>
  <c r="J8" i="1"/>
  <c r="Q8" i="1"/>
  <c r="L8" i="1"/>
  <c r="J49" i="1"/>
  <c r="J45" i="1"/>
  <c r="F51" i="1"/>
  <c r="Q51" i="1"/>
  <c r="L51" i="1"/>
  <c r="F49" i="1"/>
  <c r="Q49" i="1"/>
  <c r="L49" i="1"/>
  <c r="F47" i="1"/>
  <c r="Q47" i="1"/>
  <c r="L47" i="1"/>
  <c r="F45" i="1"/>
  <c r="Q45" i="1"/>
  <c r="L45" i="1"/>
  <c r="F43" i="1"/>
  <c r="Q43" i="1"/>
  <c r="L43" i="1"/>
  <c r="F41" i="1"/>
  <c r="Q41" i="1"/>
  <c r="L41" i="1"/>
  <c r="F39" i="1"/>
  <c r="Q39" i="1"/>
  <c r="L39" i="1"/>
  <c r="F37" i="1"/>
  <c r="Q37" i="1"/>
  <c r="L37" i="1"/>
  <c r="F35" i="1"/>
  <c r="Q35" i="1"/>
  <c r="L35" i="1"/>
  <c r="F33" i="1"/>
  <c r="Q33" i="1"/>
  <c r="L33" i="1"/>
  <c r="F31" i="1"/>
  <c r="Q31" i="1"/>
  <c r="L31" i="1"/>
  <c r="F29" i="1"/>
  <c r="Q29" i="1"/>
  <c r="L29" i="1"/>
  <c r="F27" i="1"/>
  <c r="Q27" i="1"/>
  <c r="L27" i="1"/>
  <c r="F25" i="1"/>
  <c r="Q25" i="1"/>
  <c r="L25" i="1"/>
  <c r="F23" i="1"/>
  <c r="Q23" i="1"/>
  <c r="L23" i="1"/>
  <c r="F21" i="1"/>
  <c r="Q21" i="1"/>
  <c r="L21" i="1"/>
  <c r="F19" i="1"/>
  <c r="Q19" i="1"/>
  <c r="L19" i="1"/>
  <c r="F17" i="1"/>
  <c r="Q17" i="1"/>
  <c r="L17" i="1"/>
  <c r="F15" i="1"/>
  <c r="Q15" i="1"/>
  <c r="L15" i="1"/>
  <c r="F13" i="1"/>
  <c r="Q13" i="1"/>
  <c r="L13" i="1"/>
  <c r="F11" i="1"/>
  <c r="Q11" i="1"/>
  <c r="L11" i="1"/>
  <c r="F9" i="1"/>
  <c r="Q9" i="1"/>
  <c r="L9" i="1"/>
  <c r="J41" i="1"/>
  <c r="J37" i="1"/>
  <c r="J33" i="1"/>
  <c r="J29" i="1"/>
  <c r="J25" i="1"/>
  <c r="J21" i="1"/>
  <c r="J17" i="1"/>
  <c r="J13" i="1"/>
  <c r="J9" i="1"/>
  <c r="N51" i="1"/>
  <c r="N47" i="1"/>
  <c r="N43" i="1"/>
  <c r="N39" i="1"/>
  <c r="N35" i="1"/>
  <c r="N31" i="1"/>
  <c r="N27" i="1"/>
  <c r="N23" i="1"/>
  <c r="N19" i="1"/>
  <c r="N15" i="1"/>
  <c r="N11" i="1"/>
  <c r="Q44" i="1" l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T7" i="2"/>
  <c r="AF7" i="2"/>
  <c r="AC7" i="2"/>
  <c r="E7" i="2"/>
  <c r="E7" i="1"/>
  <c r="I7" i="1"/>
  <c r="H7" i="2"/>
  <c r="O7" i="2"/>
  <c r="AD2" i="4"/>
  <c r="AD15" i="4" s="1"/>
  <c r="H8" i="4" s="1"/>
  <c r="AG2" i="4"/>
  <c r="K7" i="2"/>
  <c r="V7" i="2"/>
  <c r="AJ7" i="2"/>
  <c r="N7" i="2" l="1"/>
  <c r="D7" i="1"/>
  <c r="N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L7" i="1" l="1"/>
  <c r="J7" i="1"/>
  <c r="F7" i="1"/>
  <c r="Q7" i="1"/>
  <c r="M15" i="4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<sst xmlns="http://schemas.openxmlformats.org/spreadsheetml/2006/main" count="889" uniqueCount="390">
  <si>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</si>
  <si>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</si>
  <si>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</si>
  <si>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</si>
  <si>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</si>
  <si>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</si>
  <si>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</si>
  <si>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</si>
  <si>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</si>
  <si>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</si>
  <si>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</si>
  <si>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</si>
  <si>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</si>
  <si>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</si>
  <si>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</si>
  <si>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</si>
  <si>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</si>
  <si>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</si>
  <si>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</si>
  <si>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</si>
  <si>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</si>
  <si>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</si>
  <si>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</si>
  <si>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</si>
  <si>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</si>
  <si>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</si>
  <si>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</si>
  <si>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</si>
  <si>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</si>
  <si>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</si>
  <si>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</si>
  <si>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</si>
  <si>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</si>
  <si>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</si>
  <si>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</si>
  <si>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</si>
  <si>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</si>
  <si>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</si>
  <si>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</si>
  <si>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</si>
  <si>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</si>
  <si>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</si>
  <si>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</si>
  <si>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</si>
  <si>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</si>
  <si>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</si>
  <si>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</si>
  <si>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</si>
  <si>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</si>
  <si>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</si>
  <si>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</si>
  <si>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</si>
  <si>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</si>
  <si>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</si>
  <si>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</si>
  <si>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</si>
  <si>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</si>
  <si>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</si>
  <si>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</si>
  <si>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</si>
  <si>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</si>
  <si>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</si>
  <si>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</si>
  <si>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</si>
  <si>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</si>
  <si>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</si>
  <si>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</si>
  <si>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</si>
  <si>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</si>
  <si>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</si>
  <si>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</si>
  <si>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</si>
  <si>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</si>
  <si>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</si>
  <si>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</si>
  <si>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</si>
  <si>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</si>
  <si>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</si>
  <si>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</si>
  <si>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</si>
  <si>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</si>
  <si>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</si>
  <si>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</si>
  <si>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</si>
  <si>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</si>
  <si>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</si>
  <si>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</si>
  <si>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</si>
  <si>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</si>
  <si>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</si>
  <si>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</si>
  <si>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</si>
  <si>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</si>
  <si>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</si>
  <si>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</si>
  <si>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</si>
  <si>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</si>
  <si>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</si>
  <si>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</si>
  <si>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</si>
  <si>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</si>
  <si>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</si>
  <si>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</si>
  <si>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</si>
  <si>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</si>
  <si>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</si>
  <si>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</si>
  <si>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</si>
  <si>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</si>
  <si>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</si>
  <si>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</si>
  <si>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</si>
  <si>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</si>
  <si>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</si>
  <si>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</si>
  <si>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</si>
  <si>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</si>
  <si>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</si>
  <si>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</si>
  <si>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</si>
  <si>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</si>
  <si>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</si>
  <si>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</si>
  <si>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</si>
  <si>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</si>
  <si>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</si>
  <si>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</si>
  <si>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</si>
  <si>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</si>
  <si>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</si>
  <si>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</si>
  <si>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</si>
  <si>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</si>
  <si>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</si>
  <si>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</si>
  <si>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</si>
  <si>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</si>
  <si>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</si>
  <si>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</si>
  <si>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</si>
  <si>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</si>
  <si>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</si>
  <si>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</si>
  <si>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</si>
  <si>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</si>
  <si>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</si>
  <si>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</si>
  <si>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</si>
  <si>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</si>
  <si>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</si>
  <si>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</si>
  <si>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</si>
  <si>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</si>
  <si>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</si>
  <si>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</si>
  <si>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</si>
  <si>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</si>
  <si>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</si>
  <si>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</si>
  <si>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</si>
  <si>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</si>
  <si>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</si>
  <si>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</si>
  <si>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</si>
  <si>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</si>
  <si>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</si>
  <si>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</si>
  <si>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</si>
  <si>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</si>
  <si>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</si>
  <si>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</si>
  <si>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</si>
  <si>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</si>
  <si>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</si>
  <si>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</si>
  <si>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</si>
  <si>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</si>
  <si>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</si>
  <si>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</si>
  <si>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</si>
  <si>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</si>
  <si>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</si>
  <si>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</si>
  <si>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</si>
  <si>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</si>
  <si>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</si>
  <si>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</si>
  <si>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</si>
  <si>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</si>
  <si>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</si>
  <si>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</si>
  <si>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</si>
  <si>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</si>
  <si>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</si>
  <si>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</si>
  <si>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</si>
  <si>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</si>
  <si>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</si>
  <si>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</si>
  <si>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</si>
  <si>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</si>
  <si>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</si>
  <si>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</si>
  <si>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</si>
  <si>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</si>
  <si>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</si>
  <si>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</si>
  <si>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</si>
  <si>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</si>
  <si>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</si>
  <si>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</si>
  <si>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</si>
  <si>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</si>
  <si>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</si>
  <si>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</si>
  <si>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</si>
  <si>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</si>
  <si>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</si>
  <si>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</si>
  <si>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</si>
  <si>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</si>
  <si>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</si>
  <si>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</si>
  <si>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</si>
  <si>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</si>
  <si>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</si>
  <si>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</si>
  <si>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</si>
  <si>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</si>
  <si>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</si>
  <si>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</si>
  <si>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</si>
  <si>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</si>
  <si>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</si>
  <si>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</si>
  <si>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</si>
  <si>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</si>
  <si>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</si>
  <si>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</si>
  <si>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</si>
  <si>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</si>
  <si>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</si>
  <si>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</si>
  <si>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</si>
  <si>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</si>
  <si>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</si>
  <si>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</si>
  <si>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</si>
  <si>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</si>
  <si>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</si>
  <si>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</si>
  <si>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43000</t>
  </si>
  <si>
    <t>水洗化人口等（平成28年度実績）</t>
    <phoneticPr fontId="3"/>
  </si>
  <si>
    <t>し尿処理の状況（平成28年度実績）</t>
    <phoneticPr fontId="3"/>
  </si>
  <si>
    <t>43100</t>
  </si>
  <si>
    <t>熊本市</t>
  </si>
  <si>
    <t>○</t>
  </si>
  <si>
    <t>431100</t>
    <phoneticPr fontId="3"/>
  </si>
  <si>
    <t>43202</t>
  </si>
  <si>
    <t>八代市</t>
  </si>
  <si>
    <t>431202</t>
    <phoneticPr fontId="3"/>
  </si>
  <si>
    <t>43203</t>
  </si>
  <si>
    <t>人吉市</t>
  </si>
  <si>
    <t>431203</t>
    <phoneticPr fontId="3"/>
  </si>
  <si>
    <t>43204</t>
  </si>
  <si>
    <t>荒尾市</t>
  </si>
  <si>
    <t>431204</t>
    <phoneticPr fontId="3"/>
  </si>
  <si>
    <t>43205</t>
  </si>
  <si>
    <t>水俣市</t>
  </si>
  <si>
    <t>431205</t>
    <phoneticPr fontId="3"/>
  </si>
  <si>
    <t>43206</t>
  </si>
  <si>
    <t>玉名市</t>
  </si>
  <si>
    <t>431206</t>
    <phoneticPr fontId="3"/>
  </si>
  <si>
    <t>43208</t>
  </si>
  <si>
    <t>山鹿市</t>
  </si>
  <si>
    <t>431208</t>
    <phoneticPr fontId="3"/>
  </si>
  <si>
    <t>43210</t>
  </si>
  <si>
    <t>菊池市</t>
  </si>
  <si>
    <t>431210</t>
    <phoneticPr fontId="3"/>
  </si>
  <si>
    <t>43211</t>
  </si>
  <si>
    <t>宇土市</t>
  </si>
  <si>
    <t>431211</t>
    <phoneticPr fontId="3"/>
  </si>
  <si>
    <t>43212</t>
  </si>
  <si>
    <t>上天草市</t>
  </si>
  <si>
    <t>431212</t>
    <phoneticPr fontId="3"/>
  </si>
  <si>
    <t>43213</t>
  </si>
  <si>
    <t>宇城市</t>
  </si>
  <si>
    <t>431213</t>
    <phoneticPr fontId="3"/>
  </si>
  <si>
    <t>43214</t>
  </si>
  <si>
    <t>阿蘇市</t>
  </si>
  <si>
    <t>431214</t>
    <phoneticPr fontId="3"/>
  </si>
  <si>
    <t>43215</t>
  </si>
  <si>
    <t>天草市</t>
  </si>
  <si>
    <t>431215</t>
    <phoneticPr fontId="3"/>
  </si>
  <si>
    <t>43216</t>
  </si>
  <si>
    <t>合志市</t>
  </si>
  <si>
    <t>431216</t>
    <phoneticPr fontId="3"/>
  </si>
  <si>
    <t>43348</t>
  </si>
  <si>
    <t>美里町</t>
  </si>
  <si>
    <t>431348</t>
    <phoneticPr fontId="3"/>
  </si>
  <si>
    <t>43364</t>
  </si>
  <si>
    <t>玉東町</t>
  </si>
  <si>
    <t>431364</t>
    <phoneticPr fontId="3"/>
  </si>
  <si>
    <t>43367</t>
  </si>
  <si>
    <t>南関町</t>
  </si>
  <si>
    <t>431367</t>
    <phoneticPr fontId="3"/>
  </si>
  <si>
    <t>43368</t>
  </si>
  <si>
    <t>長洲町</t>
  </si>
  <si>
    <t>431368</t>
    <phoneticPr fontId="3"/>
  </si>
  <si>
    <t>43369</t>
  </si>
  <si>
    <t>和水町</t>
  </si>
  <si>
    <t>431369</t>
    <phoneticPr fontId="3"/>
  </si>
  <si>
    <t>43403</t>
  </si>
  <si>
    <t>大津町</t>
  </si>
  <si>
    <t>431403</t>
    <phoneticPr fontId="3"/>
  </si>
  <si>
    <t>43404</t>
  </si>
  <si>
    <t>菊陽町</t>
  </si>
  <si>
    <t>431404</t>
    <phoneticPr fontId="3"/>
  </si>
  <si>
    <t>43423</t>
  </si>
  <si>
    <t>南小国町</t>
  </si>
  <si>
    <t>431423</t>
    <phoneticPr fontId="3"/>
  </si>
  <si>
    <t>43424</t>
  </si>
  <si>
    <t>小国町</t>
  </si>
  <si>
    <t>431424</t>
    <phoneticPr fontId="3"/>
  </si>
  <si>
    <t>43425</t>
  </si>
  <si>
    <t>産山村</t>
  </si>
  <si>
    <t>431425</t>
    <phoneticPr fontId="3"/>
  </si>
  <si>
    <t>43428</t>
  </si>
  <si>
    <t>高森町</t>
  </si>
  <si>
    <t>431428</t>
    <phoneticPr fontId="3"/>
  </si>
  <si>
    <t>43432</t>
  </si>
  <si>
    <t>西原村</t>
  </si>
  <si>
    <t>431432</t>
    <phoneticPr fontId="3"/>
  </si>
  <si>
    <t>43433</t>
  </si>
  <si>
    <t>南阿蘇村</t>
  </si>
  <si>
    <t>431433</t>
    <phoneticPr fontId="3"/>
  </si>
  <si>
    <t>43441</t>
  </si>
  <si>
    <t>御船町</t>
  </si>
  <si>
    <t>431441</t>
    <phoneticPr fontId="3"/>
  </si>
  <si>
    <t>43442</t>
  </si>
  <si>
    <t>嘉島町</t>
  </si>
  <si>
    <t>431442</t>
    <phoneticPr fontId="3"/>
  </si>
  <si>
    <t>43443</t>
  </si>
  <si>
    <t>益城町</t>
  </si>
  <si>
    <t>431443</t>
    <phoneticPr fontId="3"/>
  </si>
  <si>
    <t>43444</t>
  </si>
  <si>
    <t>甲佐町</t>
  </si>
  <si>
    <t>431444</t>
    <phoneticPr fontId="3"/>
  </si>
  <si>
    <t>43447</t>
  </si>
  <si>
    <t>山都町</t>
  </si>
  <si>
    <t>431447</t>
    <phoneticPr fontId="3"/>
  </si>
  <si>
    <t>43468</t>
  </si>
  <si>
    <t>氷川町</t>
  </si>
  <si>
    <t>431468</t>
    <phoneticPr fontId="3"/>
  </si>
  <si>
    <t>43482</t>
  </si>
  <si>
    <t>芦北町</t>
  </si>
  <si>
    <t>431482</t>
    <phoneticPr fontId="3"/>
  </si>
  <si>
    <t>43484</t>
  </si>
  <si>
    <t>津奈木町</t>
  </si>
  <si>
    <t>431484</t>
    <phoneticPr fontId="3"/>
  </si>
  <si>
    <t>43501</t>
  </si>
  <si>
    <t>錦町</t>
  </si>
  <si>
    <t>431501</t>
    <phoneticPr fontId="3"/>
  </si>
  <si>
    <t>43505</t>
  </si>
  <si>
    <t>多良木町</t>
  </si>
  <si>
    <t>43506</t>
  </si>
  <si>
    <t>湯前町</t>
  </si>
  <si>
    <t>431506</t>
    <phoneticPr fontId="3"/>
  </si>
  <si>
    <t>43507</t>
  </si>
  <si>
    <t>水上村</t>
  </si>
  <si>
    <t>431507</t>
    <phoneticPr fontId="3"/>
  </si>
  <si>
    <t>43510</t>
  </si>
  <si>
    <t>相良村</t>
  </si>
  <si>
    <t>431510</t>
    <phoneticPr fontId="3"/>
  </si>
  <si>
    <t>43511</t>
  </si>
  <si>
    <t>五木村</t>
  </si>
  <si>
    <t>431511</t>
    <phoneticPr fontId="3"/>
  </si>
  <si>
    <t>43512</t>
  </si>
  <si>
    <t>山江村</t>
  </si>
  <si>
    <t>431512</t>
    <phoneticPr fontId="3"/>
  </si>
  <si>
    <t>43513</t>
  </si>
  <si>
    <t>球磨村</t>
  </si>
  <si>
    <t>431513</t>
    <phoneticPr fontId="3"/>
  </si>
  <si>
    <t>43514</t>
  </si>
  <si>
    <t>あさぎり町</t>
  </si>
  <si>
    <t>431514</t>
    <phoneticPr fontId="3"/>
  </si>
  <si>
    <t>43531</t>
  </si>
  <si>
    <t>苓北町</t>
  </si>
  <si>
    <t>431531</t>
    <phoneticPr fontId="3"/>
  </si>
  <si>
    <t>431505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</si>
</sst>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6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7" fillId="0" borderId="2" xfId="0" applyNumberFormat="1" applyFont="1" applyFill="1" applyBorder="1">
      <alignment vertical="center"/>
    </xf>
    <xf numFmtId="3" fontId="7" fillId="0" borderId="2" xfId="0" applyNumberFormat="1" applyFont="1" applyFill="1" applyBorder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 activeCell="D7" sqref="D7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23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17"/>
      <c r="AB1" s="117"/>
    </row>
    <row r="2" spans="1:28" s="76" customFormat="1" ht="13.5" customHeight="1">
      <c r="A2" s="134" t="s">
        <v>193</v>
      </c>
      <c r="B2" s="138" t="s">
        <v>194</v>
      </c>
      <c r="C2" s="139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4" t="s">
        <v>198</v>
      </c>
      <c r="T2" s="125"/>
      <c r="U2" s="125"/>
      <c r="V2" s="126"/>
      <c r="W2" s="133" t="s">
        <v>199</v>
      </c>
      <c r="X2" s="125"/>
      <c r="Y2" s="125"/>
      <c r="Z2" s="126"/>
      <c r="AA2" s="118"/>
      <c r="AB2" s="118"/>
    </row>
    <row r="3" spans="1:28" s="76" customFormat="1" ht="13.5" customHeight="1">
      <c r="A3" s="137"/>
      <c r="B3" s="137"/>
      <c r="C3" s="140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7"/>
      <c r="T3" s="128"/>
      <c r="U3" s="128"/>
      <c r="V3" s="129"/>
      <c r="W3" s="127"/>
      <c r="X3" s="128"/>
      <c r="Y3" s="128"/>
      <c r="Z3" s="129"/>
      <c r="AA3" s="118"/>
      <c r="AB3" s="118"/>
    </row>
    <row r="4" spans="1:28" s="76" customFormat="1" ht="18.75" customHeight="1">
      <c r="A4" s="137"/>
      <c r="B4" s="137"/>
      <c r="C4" s="140"/>
      <c r="D4" s="64"/>
      <c r="E4" s="132" t="s">
        <v>200</v>
      </c>
      <c r="F4" s="130" t="s">
        <v>203</v>
      </c>
      <c r="G4" s="130" t="s">
        <v>246</v>
      </c>
      <c r="H4" s="130" t="s">
        <v>204</v>
      </c>
      <c r="I4" s="132" t="s">
        <v>200</v>
      </c>
      <c r="J4" s="130" t="s">
        <v>205</v>
      </c>
      <c r="K4" s="130" t="s">
        <v>206</v>
      </c>
      <c r="L4" s="130" t="s">
        <v>207</v>
      </c>
      <c r="M4" s="130" t="s">
        <v>247</v>
      </c>
      <c r="N4" s="130" t="s">
        <v>208</v>
      </c>
      <c r="O4" s="136" t="s">
        <v>209</v>
      </c>
      <c r="P4" s="67"/>
      <c r="Q4" s="130" t="s">
        <v>210</v>
      </c>
      <c r="R4" s="68"/>
      <c r="S4" s="130" t="s">
        <v>211</v>
      </c>
      <c r="T4" s="130" t="s">
        <v>249</v>
      </c>
      <c r="U4" s="134" t="s">
        <v>212</v>
      </c>
      <c r="V4" s="134" t="s">
        <v>213</v>
      </c>
      <c r="W4" s="130" t="s">
        <v>211</v>
      </c>
      <c r="X4" s="130" t="s">
        <v>248</v>
      </c>
      <c r="Y4" s="134" t="s">
        <v>212</v>
      </c>
      <c r="Z4" s="134" t="s">
        <v>213</v>
      </c>
      <c r="AA4" s="118"/>
      <c r="AB4" s="118"/>
    </row>
    <row r="5" spans="1:28" s="76" customFormat="1" ht="22.5" customHeight="1">
      <c r="A5" s="137"/>
      <c r="B5" s="137"/>
      <c r="C5" s="140"/>
      <c r="D5" s="64"/>
      <c r="E5" s="132"/>
      <c r="F5" s="131"/>
      <c r="G5" s="131"/>
      <c r="H5" s="131"/>
      <c r="I5" s="132"/>
      <c r="J5" s="131"/>
      <c r="K5" s="131"/>
      <c r="L5" s="131"/>
      <c r="M5" s="131"/>
      <c r="N5" s="131"/>
      <c r="O5" s="131"/>
      <c r="P5" s="69" t="s">
        <v>214</v>
      </c>
      <c r="Q5" s="131"/>
      <c r="R5" s="70"/>
      <c r="S5" s="131"/>
      <c r="T5" s="131"/>
      <c r="U5" s="135"/>
      <c r="V5" s="135"/>
      <c r="W5" s="131"/>
      <c r="X5" s="131"/>
      <c r="Y5" s="135"/>
      <c r="Z5" s="135"/>
      <c r="AA5" s="118"/>
      <c r="AB5" s="118"/>
    </row>
    <row r="6" spans="1:28" s="77" customFormat="1" ht="13.5" customHeight="1">
      <c r="A6" s="137"/>
      <c r="B6" s="137"/>
      <c r="C6" s="140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19"/>
      <c r="AB6" s="119"/>
    </row>
    <row r="7" spans="1:28" s="75" customFormat="1" ht="13.5" customHeight="1">
      <c r="A7" s="109" t="s">
        <v>11</v>
      </c>
      <c r="B7" s="116" t="s">
        <v>251</v>
      </c>
      <c r="C7" s="109" t="s">
        <v>200</v>
      </c>
      <c r="D7" s="110">
        <f t="shared" ref="D7:D52" si="0">+SUM(E7,+I7)</f>
        <v>1796725</v>
      </c>
      <c r="E7" s="110">
        <f t="shared" ref="E7:E52" si="1">+SUM(G7,+H7)</f>
        <v>181552</v>
      </c>
      <c r="F7" s="111">
        <f t="shared" ref="F7:F52" si="2">IF(D7&gt;0,E7/D7*100,"-")</f>
        <v>10.104606993279438</v>
      </c>
      <c r="G7" s="108">
        <f>SUM(G$8:G$1000)</f>
        <v>180109</v>
      </c>
      <c r="H7" s="108">
        <f>SUM(H$8:H$1000)</f>
        <v>1443</v>
      </c>
      <c r="I7" s="110">
        <f t="shared" ref="I7:I52" si="3">+SUM(K7,+M7,+O7)</f>
        <v>1615173</v>
      </c>
      <c r="J7" s="111">
        <f t="shared" ref="J7:J52" si="4">IF(D7&gt;0,I7/D7*100,"-")</f>
        <v>89.895393006720553</v>
      </c>
      <c r="K7" s="108">
        <f>SUM(K$8:K$1000)</f>
        <v>1126606</v>
      </c>
      <c r="L7" s="111">
        <f t="shared" ref="L7:L52" si="5">IF(D7&gt;0,K7/D7*100,"-")</f>
        <v>62.70330740653133</v>
      </c>
      <c r="M7" s="108">
        <f>SUM(M$8:M$1000)</f>
        <v>6269</v>
      </c>
      <c r="N7" s="111">
        <f t="shared" ref="N7:N52" si="6">IF(D7&gt;0,M7/D7*100,"-")</f>
        <v>0.34891260487832026</v>
      </c>
      <c r="O7" s="108">
        <f>SUM(O$8:O$1000)</f>
        <v>482298</v>
      </c>
      <c r="P7" s="108">
        <f>SUM(P$8:P$1000)</f>
        <v>266664</v>
      </c>
      <c r="Q7" s="111">
        <f t="shared" ref="Q7:Q52" si="7">IF(D7&gt;0,O7/D7*100,"-")</f>
        <v>26.843172995310915</v>
      </c>
      <c r="R7" s="108">
        <f>SUM(R$8:R$1000)</f>
        <v>10957</v>
      </c>
      <c r="S7" s="112">
        <f t="shared" ref="S7:Z7" si="8">COUNTIF(S$8:S$1000,"○")</f>
        <v>38</v>
      </c>
      <c r="T7" s="112">
        <f t="shared" si="8"/>
        <v>0</v>
      </c>
      <c r="U7" s="112">
        <f t="shared" si="8"/>
        <v>0</v>
      </c>
      <c r="V7" s="112">
        <f t="shared" si="8"/>
        <v>7</v>
      </c>
      <c r="W7" s="112">
        <f t="shared" si="8"/>
        <v>27</v>
      </c>
      <c r="X7" s="112">
        <f t="shared" si="8"/>
        <v>9</v>
      </c>
      <c r="Y7" s="112">
        <f t="shared" si="8"/>
        <v>0</v>
      </c>
      <c r="Z7" s="112">
        <f t="shared" si="8"/>
        <v>9</v>
      </c>
      <c r="AA7" s="120"/>
      <c r="AB7" s="120"/>
    </row>
    <row r="8" spans="1:28" s="105" customFormat="1" ht="13.5" customHeight="1">
      <c r="A8" s="101" t="s">
        <v>11</v>
      </c>
      <c r="B8" s="102" t="s">
        <v>254</v>
      </c>
      <c r="C8" s="101" t="s">
        <v>255</v>
      </c>
      <c r="D8" s="103">
        <f t="shared" si="0"/>
        <v>733453</v>
      </c>
      <c r="E8" s="103">
        <f t="shared" si="1"/>
        <v>18450</v>
      </c>
      <c r="F8" s="104">
        <f t="shared" si="2"/>
        <v>2.5154986072727223</v>
      </c>
      <c r="G8" s="103">
        <v>18390</v>
      </c>
      <c r="H8" s="103">
        <v>60</v>
      </c>
      <c r="I8" s="103">
        <f t="shared" si="3"/>
        <v>715003</v>
      </c>
      <c r="J8" s="104">
        <f t="shared" si="4"/>
        <v>97.484501392727267</v>
      </c>
      <c r="K8" s="103">
        <v>632906</v>
      </c>
      <c r="L8" s="104">
        <f t="shared" si="5"/>
        <v>86.291282467997263</v>
      </c>
      <c r="M8" s="103">
        <v>0</v>
      </c>
      <c r="N8" s="104">
        <f t="shared" si="6"/>
        <v>0</v>
      </c>
      <c r="O8" s="103">
        <v>82097</v>
      </c>
      <c r="P8" s="103">
        <v>51068</v>
      </c>
      <c r="Q8" s="104">
        <f t="shared" si="7"/>
        <v>11.19321892473001</v>
      </c>
      <c r="R8" s="103">
        <v>4567</v>
      </c>
      <c r="S8" s="101"/>
      <c r="T8" s="101"/>
      <c r="U8" s="101"/>
      <c r="V8" s="101" t="s">
        <v>256</v>
      </c>
      <c r="W8" s="101"/>
      <c r="X8" s="101"/>
      <c r="Y8" s="101"/>
      <c r="Z8" s="101" t="s">
        <v>256</v>
      </c>
      <c r="AA8" s="121" t="s">
        <v>257</v>
      </c>
      <c r="AB8" s="122"/>
    </row>
    <row r="9" spans="1:28" s="105" customFormat="1" ht="13.5" customHeight="1">
      <c r="A9" s="101" t="s">
        <v>11</v>
      </c>
      <c r="B9" s="102" t="s">
        <v>258</v>
      </c>
      <c r="C9" s="101" t="s">
        <v>259</v>
      </c>
      <c r="D9" s="103">
        <f t="shared" si="0"/>
        <v>129957</v>
      </c>
      <c r="E9" s="103">
        <f t="shared" si="1"/>
        <v>11309</v>
      </c>
      <c r="F9" s="104">
        <f t="shared" si="2"/>
        <v>8.7021091591834221</v>
      </c>
      <c r="G9" s="103">
        <v>11309</v>
      </c>
      <c r="H9" s="103">
        <v>0</v>
      </c>
      <c r="I9" s="103">
        <f t="shared" si="3"/>
        <v>118648</v>
      </c>
      <c r="J9" s="104">
        <f t="shared" si="4"/>
        <v>91.297890840816578</v>
      </c>
      <c r="K9" s="103">
        <v>48547</v>
      </c>
      <c r="L9" s="104">
        <f t="shared" si="5"/>
        <v>37.356202436190436</v>
      </c>
      <c r="M9" s="103">
        <v>0</v>
      </c>
      <c r="N9" s="104">
        <f t="shared" si="6"/>
        <v>0</v>
      </c>
      <c r="O9" s="103">
        <v>70101</v>
      </c>
      <c r="P9" s="103">
        <v>26776</v>
      </c>
      <c r="Q9" s="104">
        <f t="shared" si="7"/>
        <v>53.941688404626142</v>
      </c>
      <c r="R9" s="103">
        <v>1702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21" t="s">
        <v>260</v>
      </c>
      <c r="AB9" s="122"/>
    </row>
    <row r="10" spans="1:28" s="105" customFormat="1" ht="13.5" customHeight="1">
      <c r="A10" s="101" t="s">
        <v>11</v>
      </c>
      <c r="B10" s="102" t="s">
        <v>261</v>
      </c>
      <c r="C10" s="101" t="s">
        <v>262</v>
      </c>
      <c r="D10" s="103">
        <f t="shared" si="0"/>
        <v>33374</v>
      </c>
      <c r="E10" s="103">
        <f t="shared" si="1"/>
        <v>5096</v>
      </c>
      <c r="F10" s="104">
        <f t="shared" si="2"/>
        <v>15.269371366932344</v>
      </c>
      <c r="G10" s="103">
        <v>5028</v>
      </c>
      <c r="H10" s="103">
        <v>68</v>
      </c>
      <c r="I10" s="103">
        <f t="shared" si="3"/>
        <v>28278</v>
      </c>
      <c r="J10" s="104">
        <f t="shared" si="4"/>
        <v>84.730628633067667</v>
      </c>
      <c r="K10" s="103">
        <v>22430</v>
      </c>
      <c r="L10" s="104">
        <f t="shared" si="5"/>
        <v>67.208006232396471</v>
      </c>
      <c r="M10" s="103">
        <v>0</v>
      </c>
      <c r="N10" s="104">
        <f t="shared" si="6"/>
        <v>0</v>
      </c>
      <c r="O10" s="103">
        <v>5848</v>
      </c>
      <c r="P10" s="103">
        <v>3019</v>
      </c>
      <c r="Q10" s="104">
        <f t="shared" si="7"/>
        <v>17.522622400671182</v>
      </c>
      <c r="R10" s="103">
        <v>164</v>
      </c>
      <c r="S10" s="101" t="s">
        <v>256</v>
      </c>
      <c r="T10" s="101"/>
      <c r="U10" s="101"/>
      <c r="V10" s="101"/>
      <c r="W10" s="101"/>
      <c r="X10" s="101" t="s">
        <v>256</v>
      </c>
      <c r="Y10" s="101"/>
      <c r="Z10" s="101"/>
      <c r="AA10" s="121" t="s">
        <v>263</v>
      </c>
      <c r="AB10" s="122"/>
    </row>
    <row r="11" spans="1:28" s="105" customFormat="1" ht="13.5" customHeight="1">
      <c r="A11" s="101" t="s">
        <v>11</v>
      </c>
      <c r="B11" s="102" t="s">
        <v>264</v>
      </c>
      <c r="C11" s="101" t="s">
        <v>265</v>
      </c>
      <c r="D11" s="103">
        <f t="shared" si="0"/>
        <v>53999</v>
      </c>
      <c r="E11" s="103">
        <f t="shared" si="1"/>
        <v>12990</v>
      </c>
      <c r="F11" s="104">
        <f t="shared" si="2"/>
        <v>24.056001037056241</v>
      </c>
      <c r="G11" s="103">
        <v>12990</v>
      </c>
      <c r="H11" s="103">
        <v>0</v>
      </c>
      <c r="I11" s="103">
        <f t="shared" si="3"/>
        <v>41009</v>
      </c>
      <c r="J11" s="104">
        <f t="shared" si="4"/>
        <v>75.943998962943766</v>
      </c>
      <c r="K11" s="103">
        <v>34559</v>
      </c>
      <c r="L11" s="104">
        <f t="shared" si="5"/>
        <v>63.999333320987425</v>
      </c>
      <c r="M11" s="103">
        <v>0</v>
      </c>
      <c r="N11" s="104">
        <f t="shared" si="6"/>
        <v>0</v>
      </c>
      <c r="O11" s="103">
        <v>6450</v>
      </c>
      <c r="P11" s="103">
        <v>4932</v>
      </c>
      <c r="Q11" s="104">
        <f t="shared" si="7"/>
        <v>11.944665641956332</v>
      </c>
      <c r="R11" s="103">
        <v>250</v>
      </c>
      <c r="S11" s="101" t="s">
        <v>256</v>
      </c>
      <c r="T11" s="101"/>
      <c r="U11" s="101"/>
      <c r="V11" s="101"/>
      <c r="W11" s="101"/>
      <c r="X11" s="101"/>
      <c r="Y11" s="101"/>
      <c r="Z11" s="101" t="s">
        <v>256</v>
      </c>
      <c r="AA11" s="121" t="s">
        <v>266</v>
      </c>
      <c r="AB11" s="122"/>
    </row>
    <row r="12" spans="1:28" s="105" customFormat="1" ht="13.5" customHeight="1">
      <c r="A12" s="101" t="s">
        <v>11</v>
      </c>
      <c r="B12" s="102" t="s">
        <v>267</v>
      </c>
      <c r="C12" s="101" t="s">
        <v>268</v>
      </c>
      <c r="D12" s="103">
        <f t="shared" si="0"/>
        <v>25511</v>
      </c>
      <c r="E12" s="103">
        <f t="shared" si="1"/>
        <v>5446</v>
      </c>
      <c r="F12" s="104">
        <f t="shared" si="2"/>
        <v>21.347653953196659</v>
      </c>
      <c r="G12" s="103">
        <v>5446</v>
      </c>
      <c r="H12" s="103">
        <v>0</v>
      </c>
      <c r="I12" s="103">
        <f t="shared" si="3"/>
        <v>20065</v>
      </c>
      <c r="J12" s="104">
        <f t="shared" si="4"/>
        <v>78.652346046803331</v>
      </c>
      <c r="K12" s="103">
        <v>11899</v>
      </c>
      <c r="L12" s="104">
        <f t="shared" si="5"/>
        <v>46.6426247501078</v>
      </c>
      <c r="M12" s="103">
        <v>0</v>
      </c>
      <c r="N12" s="104">
        <f t="shared" si="6"/>
        <v>0</v>
      </c>
      <c r="O12" s="103">
        <v>8166</v>
      </c>
      <c r="P12" s="103">
        <v>3869</v>
      </c>
      <c r="Q12" s="104">
        <f t="shared" si="7"/>
        <v>32.009721296695545</v>
      </c>
      <c r="R12" s="103">
        <v>61</v>
      </c>
      <c r="S12" s="101" t="s">
        <v>256</v>
      </c>
      <c r="T12" s="101"/>
      <c r="U12" s="101"/>
      <c r="V12" s="101"/>
      <c r="W12" s="101" t="s">
        <v>256</v>
      </c>
      <c r="X12" s="101"/>
      <c r="Y12" s="101"/>
      <c r="Z12" s="101"/>
      <c r="AA12" s="121" t="s">
        <v>269</v>
      </c>
      <c r="AB12" s="122"/>
    </row>
    <row r="13" spans="1:28" s="105" customFormat="1" ht="13.5" customHeight="1">
      <c r="A13" s="101" t="s">
        <v>11</v>
      </c>
      <c r="B13" s="102" t="s">
        <v>270</v>
      </c>
      <c r="C13" s="101" t="s">
        <v>271</v>
      </c>
      <c r="D13" s="103">
        <f t="shared" si="0"/>
        <v>67242</v>
      </c>
      <c r="E13" s="103">
        <f t="shared" si="1"/>
        <v>10551</v>
      </c>
      <c r="F13" s="104">
        <f t="shared" si="2"/>
        <v>15.691085928437584</v>
      </c>
      <c r="G13" s="103">
        <v>10377</v>
      </c>
      <c r="H13" s="103">
        <v>174</v>
      </c>
      <c r="I13" s="103">
        <f t="shared" si="3"/>
        <v>56691</v>
      </c>
      <c r="J13" s="104">
        <f t="shared" si="4"/>
        <v>84.308914071562413</v>
      </c>
      <c r="K13" s="103">
        <v>32279</v>
      </c>
      <c r="L13" s="104">
        <f t="shared" si="5"/>
        <v>48.004223550756969</v>
      </c>
      <c r="M13" s="103">
        <v>0</v>
      </c>
      <c r="N13" s="104">
        <f t="shared" si="6"/>
        <v>0</v>
      </c>
      <c r="O13" s="103">
        <v>24412</v>
      </c>
      <c r="P13" s="103">
        <v>11779</v>
      </c>
      <c r="Q13" s="104">
        <f t="shared" si="7"/>
        <v>36.304690520805451</v>
      </c>
      <c r="R13" s="103">
        <v>605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21" t="s">
        <v>272</v>
      </c>
      <c r="AB13" s="122"/>
    </row>
    <row r="14" spans="1:28" s="105" customFormat="1" ht="13.5" customHeight="1">
      <c r="A14" s="101" t="s">
        <v>11</v>
      </c>
      <c r="B14" s="102" t="s">
        <v>273</v>
      </c>
      <c r="C14" s="101" t="s">
        <v>274</v>
      </c>
      <c r="D14" s="103">
        <f t="shared" si="0"/>
        <v>53703</v>
      </c>
      <c r="E14" s="103">
        <f t="shared" si="1"/>
        <v>8696</v>
      </c>
      <c r="F14" s="104">
        <f t="shared" si="2"/>
        <v>16.192763905182204</v>
      </c>
      <c r="G14" s="103">
        <v>8671</v>
      </c>
      <c r="H14" s="103">
        <v>25</v>
      </c>
      <c r="I14" s="103">
        <f t="shared" si="3"/>
        <v>45007</v>
      </c>
      <c r="J14" s="104">
        <f t="shared" si="4"/>
        <v>83.807236094817796</v>
      </c>
      <c r="K14" s="103">
        <v>20300</v>
      </c>
      <c r="L14" s="104">
        <f t="shared" si="5"/>
        <v>37.800495316835189</v>
      </c>
      <c r="M14" s="103">
        <v>0</v>
      </c>
      <c r="N14" s="104">
        <f t="shared" si="6"/>
        <v>0</v>
      </c>
      <c r="O14" s="103">
        <v>24707</v>
      </c>
      <c r="P14" s="103">
        <v>10583</v>
      </c>
      <c r="Q14" s="104">
        <f t="shared" si="7"/>
        <v>46.006740777982607</v>
      </c>
      <c r="R14" s="103">
        <v>229</v>
      </c>
      <c r="S14" s="101"/>
      <c r="T14" s="101"/>
      <c r="U14" s="101"/>
      <c r="V14" s="101" t="s">
        <v>256</v>
      </c>
      <c r="W14" s="101"/>
      <c r="X14" s="101"/>
      <c r="Y14" s="101"/>
      <c r="Z14" s="101" t="s">
        <v>256</v>
      </c>
      <c r="AA14" s="121" t="s">
        <v>275</v>
      </c>
      <c r="AB14" s="122"/>
    </row>
    <row r="15" spans="1:28" s="105" customFormat="1" ht="13.5" customHeight="1">
      <c r="A15" s="101" t="s">
        <v>11</v>
      </c>
      <c r="B15" s="102" t="s">
        <v>276</v>
      </c>
      <c r="C15" s="101" t="s">
        <v>277</v>
      </c>
      <c r="D15" s="103">
        <f t="shared" si="0"/>
        <v>49413</v>
      </c>
      <c r="E15" s="103">
        <f t="shared" si="1"/>
        <v>5663</v>
      </c>
      <c r="F15" s="104">
        <f t="shared" si="2"/>
        <v>11.460546819662842</v>
      </c>
      <c r="G15" s="103">
        <v>5419</v>
      </c>
      <c r="H15" s="103">
        <v>244</v>
      </c>
      <c r="I15" s="103">
        <f t="shared" si="3"/>
        <v>43750</v>
      </c>
      <c r="J15" s="104">
        <f t="shared" si="4"/>
        <v>88.539453180337162</v>
      </c>
      <c r="K15" s="103">
        <v>27746</v>
      </c>
      <c r="L15" s="104">
        <f t="shared" si="5"/>
        <v>56.151215267237362</v>
      </c>
      <c r="M15" s="103">
        <v>0</v>
      </c>
      <c r="N15" s="104">
        <f t="shared" si="6"/>
        <v>0</v>
      </c>
      <c r="O15" s="103">
        <v>16004</v>
      </c>
      <c r="P15" s="103">
        <v>7169</v>
      </c>
      <c r="Q15" s="104">
        <f t="shared" si="7"/>
        <v>32.388237913099793</v>
      </c>
      <c r="R15" s="103">
        <v>207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21" t="s">
        <v>278</v>
      </c>
      <c r="AB15" s="122"/>
    </row>
    <row r="16" spans="1:28" s="105" customFormat="1" ht="13.5" customHeight="1">
      <c r="A16" s="101" t="s">
        <v>11</v>
      </c>
      <c r="B16" s="102" t="s">
        <v>279</v>
      </c>
      <c r="C16" s="101" t="s">
        <v>280</v>
      </c>
      <c r="D16" s="103">
        <f t="shared" si="0"/>
        <v>37694</v>
      </c>
      <c r="E16" s="103">
        <f t="shared" si="1"/>
        <v>1327</v>
      </c>
      <c r="F16" s="104">
        <f t="shared" si="2"/>
        <v>3.5204541836897119</v>
      </c>
      <c r="G16" s="103">
        <v>1327</v>
      </c>
      <c r="H16" s="103">
        <v>0</v>
      </c>
      <c r="I16" s="103">
        <f t="shared" si="3"/>
        <v>36367</v>
      </c>
      <c r="J16" s="104">
        <f t="shared" si="4"/>
        <v>96.479545816310292</v>
      </c>
      <c r="K16" s="103">
        <v>26110</v>
      </c>
      <c r="L16" s="104">
        <f t="shared" si="5"/>
        <v>69.268318565288894</v>
      </c>
      <c r="M16" s="103">
        <v>0</v>
      </c>
      <c r="N16" s="104">
        <f t="shared" si="6"/>
        <v>0</v>
      </c>
      <c r="O16" s="103">
        <v>10257</v>
      </c>
      <c r="P16" s="103">
        <v>7079</v>
      </c>
      <c r="Q16" s="104">
        <f t="shared" si="7"/>
        <v>27.211227251021381</v>
      </c>
      <c r="R16" s="103">
        <v>148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21" t="s">
        <v>281</v>
      </c>
      <c r="AB16" s="122"/>
    </row>
    <row r="17" spans="1:28" s="105" customFormat="1" ht="13.5" customHeight="1">
      <c r="A17" s="101" t="s">
        <v>11</v>
      </c>
      <c r="B17" s="102" t="s">
        <v>282</v>
      </c>
      <c r="C17" s="101" t="s">
        <v>283</v>
      </c>
      <c r="D17" s="103">
        <f t="shared" si="0"/>
        <v>28599</v>
      </c>
      <c r="E17" s="103">
        <f t="shared" si="1"/>
        <v>7862</v>
      </c>
      <c r="F17" s="104">
        <f t="shared" si="2"/>
        <v>27.490471694814506</v>
      </c>
      <c r="G17" s="103">
        <v>7858</v>
      </c>
      <c r="H17" s="103">
        <v>4</v>
      </c>
      <c r="I17" s="103">
        <f t="shared" si="3"/>
        <v>20737</v>
      </c>
      <c r="J17" s="104">
        <f t="shared" si="4"/>
        <v>72.509528305185498</v>
      </c>
      <c r="K17" s="103">
        <v>4737</v>
      </c>
      <c r="L17" s="104">
        <f t="shared" si="5"/>
        <v>16.563516206860378</v>
      </c>
      <c r="M17" s="103">
        <v>442</v>
      </c>
      <c r="N17" s="104">
        <f t="shared" si="6"/>
        <v>1.5455085842162315</v>
      </c>
      <c r="O17" s="103">
        <v>15558</v>
      </c>
      <c r="P17" s="103">
        <v>9013</v>
      </c>
      <c r="Q17" s="104">
        <f t="shared" si="7"/>
        <v>54.400503514108891</v>
      </c>
      <c r="R17" s="103">
        <v>65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21" t="s">
        <v>284</v>
      </c>
      <c r="AB17" s="122"/>
    </row>
    <row r="18" spans="1:28" s="105" customFormat="1" ht="13.5" customHeight="1">
      <c r="A18" s="101" t="s">
        <v>11</v>
      </c>
      <c r="B18" s="102" t="s">
        <v>285</v>
      </c>
      <c r="C18" s="101" t="s">
        <v>286</v>
      </c>
      <c r="D18" s="103">
        <f t="shared" si="0"/>
        <v>60379</v>
      </c>
      <c r="E18" s="103">
        <f t="shared" si="1"/>
        <v>9142</v>
      </c>
      <c r="F18" s="104">
        <f t="shared" si="2"/>
        <v>15.141025853359613</v>
      </c>
      <c r="G18" s="103">
        <v>9042</v>
      </c>
      <c r="H18" s="103">
        <v>100</v>
      </c>
      <c r="I18" s="103">
        <f t="shared" si="3"/>
        <v>51237</v>
      </c>
      <c r="J18" s="104">
        <f t="shared" si="4"/>
        <v>84.858974146640392</v>
      </c>
      <c r="K18" s="103">
        <v>24151</v>
      </c>
      <c r="L18" s="104">
        <f t="shared" si="5"/>
        <v>39.999006277016839</v>
      </c>
      <c r="M18" s="103">
        <v>0</v>
      </c>
      <c r="N18" s="104">
        <f t="shared" si="6"/>
        <v>0</v>
      </c>
      <c r="O18" s="103">
        <v>27086</v>
      </c>
      <c r="P18" s="103">
        <v>12328</v>
      </c>
      <c r="Q18" s="104">
        <f t="shared" si="7"/>
        <v>44.859967869623546</v>
      </c>
      <c r="R18" s="103">
        <v>299</v>
      </c>
      <c r="S18" s="101" t="s">
        <v>256</v>
      </c>
      <c r="T18" s="101"/>
      <c r="U18" s="101"/>
      <c r="V18" s="101"/>
      <c r="W18" s="101"/>
      <c r="X18" s="101" t="s">
        <v>256</v>
      </c>
      <c r="Y18" s="101"/>
      <c r="Z18" s="101"/>
      <c r="AA18" s="121" t="s">
        <v>287</v>
      </c>
      <c r="AB18" s="122"/>
    </row>
    <row r="19" spans="1:28" s="105" customFormat="1" ht="13.5" customHeight="1">
      <c r="A19" s="101" t="s">
        <v>11</v>
      </c>
      <c r="B19" s="102" t="s">
        <v>288</v>
      </c>
      <c r="C19" s="101" t="s">
        <v>289</v>
      </c>
      <c r="D19" s="103">
        <f t="shared" si="0"/>
        <v>27315</v>
      </c>
      <c r="E19" s="103">
        <f t="shared" si="1"/>
        <v>5357</v>
      </c>
      <c r="F19" s="104">
        <f t="shared" si="2"/>
        <v>19.611934834340104</v>
      </c>
      <c r="G19" s="103">
        <v>5357</v>
      </c>
      <c r="H19" s="103">
        <v>0</v>
      </c>
      <c r="I19" s="103">
        <f t="shared" si="3"/>
        <v>21958</v>
      </c>
      <c r="J19" s="104">
        <f t="shared" si="4"/>
        <v>80.388065165659896</v>
      </c>
      <c r="K19" s="103">
        <v>0</v>
      </c>
      <c r="L19" s="104">
        <f t="shared" si="5"/>
        <v>0</v>
      </c>
      <c r="M19" s="103">
        <v>5827</v>
      </c>
      <c r="N19" s="104">
        <f t="shared" si="6"/>
        <v>21.332601134907563</v>
      </c>
      <c r="O19" s="103">
        <v>16131</v>
      </c>
      <c r="P19" s="103">
        <v>9566</v>
      </c>
      <c r="Q19" s="104">
        <f t="shared" si="7"/>
        <v>59.055464030752333</v>
      </c>
      <c r="R19" s="103">
        <v>274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21" t="s">
        <v>290</v>
      </c>
      <c r="AB19" s="122"/>
    </row>
    <row r="20" spans="1:28" s="105" customFormat="1" ht="13.5" customHeight="1">
      <c r="A20" s="101" t="s">
        <v>11</v>
      </c>
      <c r="B20" s="102" t="s">
        <v>291</v>
      </c>
      <c r="C20" s="101" t="s">
        <v>292</v>
      </c>
      <c r="D20" s="103">
        <f t="shared" si="0"/>
        <v>84257</v>
      </c>
      <c r="E20" s="103">
        <f t="shared" si="1"/>
        <v>20693</v>
      </c>
      <c r="F20" s="104">
        <f t="shared" si="2"/>
        <v>24.559383790070854</v>
      </c>
      <c r="G20" s="103">
        <v>20693</v>
      </c>
      <c r="H20" s="103">
        <v>0</v>
      </c>
      <c r="I20" s="103">
        <f t="shared" si="3"/>
        <v>63564</v>
      </c>
      <c r="J20" s="104">
        <f t="shared" si="4"/>
        <v>75.440616209929146</v>
      </c>
      <c r="K20" s="103">
        <v>26352</v>
      </c>
      <c r="L20" s="104">
        <f t="shared" si="5"/>
        <v>31.275739701152428</v>
      </c>
      <c r="M20" s="103">
        <v>0</v>
      </c>
      <c r="N20" s="104">
        <f t="shared" si="6"/>
        <v>0</v>
      </c>
      <c r="O20" s="103">
        <v>37212</v>
      </c>
      <c r="P20" s="103">
        <v>20847</v>
      </c>
      <c r="Q20" s="104">
        <f t="shared" si="7"/>
        <v>44.164876508776715</v>
      </c>
      <c r="R20" s="103">
        <v>202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21" t="s">
        <v>293</v>
      </c>
      <c r="AB20" s="122"/>
    </row>
    <row r="21" spans="1:28" s="105" customFormat="1" ht="13.5" customHeight="1">
      <c r="A21" s="101" t="s">
        <v>11</v>
      </c>
      <c r="B21" s="102" t="s">
        <v>294</v>
      </c>
      <c r="C21" s="101" t="s">
        <v>295</v>
      </c>
      <c r="D21" s="103">
        <f t="shared" si="0"/>
        <v>60471</v>
      </c>
      <c r="E21" s="103">
        <f t="shared" si="1"/>
        <v>2292</v>
      </c>
      <c r="F21" s="104">
        <f t="shared" si="2"/>
        <v>3.7902465644689185</v>
      </c>
      <c r="G21" s="103">
        <v>2292</v>
      </c>
      <c r="H21" s="103">
        <v>0</v>
      </c>
      <c r="I21" s="103">
        <f t="shared" si="3"/>
        <v>58179</v>
      </c>
      <c r="J21" s="104">
        <f t="shared" si="4"/>
        <v>96.20975343553107</v>
      </c>
      <c r="K21" s="103">
        <v>55335</v>
      </c>
      <c r="L21" s="104">
        <f t="shared" si="5"/>
        <v>91.506672619933525</v>
      </c>
      <c r="M21" s="103">
        <v>0</v>
      </c>
      <c r="N21" s="104">
        <f t="shared" si="6"/>
        <v>0</v>
      </c>
      <c r="O21" s="103">
        <v>2844</v>
      </c>
      <c r="P21" s="103">
        <v>162</v>
      </c>
      <c r="Q21" s="104">
        <f t="shared" si="7"/>
        <v>4.7030808155975592</v>
      </c>
      <c r="R21" s="103">
        <v>205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21" t="s">
        <v>296</v>
      </c>
      <c r="AB21" s="122"/>
    </row>
    <row r="22" spans="1:28" s="105" customFormat="1" ht="13.5" customHeight="1">
      <c r="A22" s="101" t="s">
        <v>11</v>
      </c>
      <c r="B22" s="102" t="s">
        <v>297</v>
      </c>
      <c r="C22" s="101" t="s">
        <v>298</v>
      </c>
      <c r="D22" s="103">
        <f t="shared" si="0"/>
        <v>10644</v>
      </c>
      <c r="E22" s="103">
        <f t="shared" si="1"/>
        <v>2644</v>
      </c>
      <c r="F22" s="104">
        <f t="shared" si="2"/>
        <v>24.840285606914694</v>
      </c>
      <c r="G22" s="103">
        <v>2644</v>
      </c>
      <c r="H22" s="103">
        <v>0</v>
      </c>
      <c r="I22" s="103">
        <f t="shared" si="3"/>
        <v>8000</v>
      </c>
      <c r="J22" s="104">
        <f t="shared" si="4"/>
        <v>75.159714393085309</v>
      </c>
      <c r="K22" s="103">
        <v>0</v>
      </c>
      <c r="L22" s="104">
        <f t="shared" si="5"/>
        <v>0</v>
      </c>
      <c r="M22" s="103">
        <v>0</v>
      </c>
      <c r="N22" s="104">
        <f t="shared" si="6"/>
        <v>0</v>
      </c>
      <c r="O22" s="103">
        <v>8000</v>
      </c>
      <c r="P22" s="103">
        <v>5606</v>
      </c>
      <c r="Q22" s="104">
        <f t="shared" si="7"/>
        <v>75.159714393085309</v>
      </c>
      <c r="R22" s="103">
        <v>40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21" t="s">
        <v>299</v>
      </c>
      <c r="AB22" s="122"/>
    </row>
    <row r="23" spans="1:28" s="105" customFormat="1" ht="13.5" customHeight="1">
      <c r="A23" s="101" t="s">
        <v>11</v>
      </c>
      <c r="B23" s="102" t="s">
        <v>300</v>
      </c>
      <c r="C23" s="101" t="s">
        <v>301</v>
      </c>
      <c r="D23" s="103">
        <f t="shared" si="0"/>
        <v>5422</v>
      </c>
      <c r="E23" s="103">
        <f t="shared" si="1"/>
        <v>342</v>
      </c>
      <c r="F23" s="104">
        <f t="shared" si="2"/>
        <v>6.3076355588343791</v>
      </c>
      <c r="G23" s="103">
        <v>314</v>
      </c>
      <c r="H23" s="103">
        <v>28</v>
      </c>
      <c r="I23" s="103">
        <f t="shared" si="3"/>
        <v>5080</v>
      </c>
      <c r="J23" s="104">
        <f t="shared" si="4"/>
        <v>93.692364441165623</v>
      </c>
      <c r="K23" s="103">
        <v>0</v>
      </c>
      <c r="L23" s="104">
        <f t="shared" si="5"/>
        <v>0</v>
      </c>
      <c r="M23" s="103">
        <v>0</v>
      </c>
      <c r="N23" s="104">
        <f t="shared" si="6"/>
        <v>0</v>
      </c>
      <c r="O23" s="103">
        <v>5080</v>
      </c>
      <c r="P23" s="103">
        <v>3260</v>
      </c>
      <c r="Q23" s="104">
        <f t="shared" si="7"/>
        <v>93.692364441165623</v>
      </c>
      <c r="R23" s="103">
        <v>22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21" t="s">
        <v>302</v>
      </c>
      <c r="AB23" s="122"/>
    </row>
    <row r="24" spans="1:28" s="105" customFormat="1" ht="13.5" customHeight="1">
      <c r="A24" s="101" t="s">
        <v>11</v>
      </c>
      <c r="B24" s="102" t="s">
        <v>303</v>
      </c>
      <c r="C24" s="101" t="s">
        <v>304</v>
      </c>
      <c r="D24" s="103">
        <f t="shared" si="0"/>
        <v>10165</v>
      </c>
      <c r="E24" s="103">
        <f t="shared" si="1"/>
        <v>4337</v>
      </c>
      <c r="F24" s="104">
        <f t="shared" si="2"/>
        <v>42.666010821446136</v>
      </c>
      <c r="G24" s="103">
        <v>4287</v>
      </c>
      <c r="H24" s="103">
        <v>50</v>
      </c>
      <c r="I24" s="103">
        <f t="shared" si="3"/>
        <v>5828</v>
      </c>
      <c r="J24" s="104">
        <f t="shared" si="4"/>
        <v>57.333989178553857</v>
      </c>
      <c r="K24" s="103">
        <v>1642</v>
      </c>
      <c r="L24" s="104">
        <f t="shared" si="5"/>
        <v>16.153467781603542</v>
      </c>
      <c r="M24" s="103">
        <v>0</v>
      </c>
      <c r="N24" s="104">
        <f t="shared" si="6"/>
        <v>0</v>
      </c>
      <c r="O24" s="103">
        <v>4186</v>
      </c>
      <c r="P24" s="103">
        <v>3614</v>
      </c>
      <c r="Q24" s="104">
        <f t="shared" si="7"/>
        <v>41.180521396950319</v>
      </c>
      <c r="R24" s="103">
        <v>98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21" t="s">
        <v>305</v>
      </c>
      <c r="AB24" s="122"/>
    </row>
    <row r="25" spans="1:28" s="105" customFormat="1" ht="13.5" customHeight="1">
      <c r="A25" s="101" t="s">
        <v>11</v>
      </c>
      <c r="B25" s="102" t="s">
        <v>306</v>
      </c>
      <c r="C25" s="101" t="s">
        <v>307</v>
      </c>
      <c r="D25" s="103">
        <f t="shared" si="0"/>
        <v>16329</v>
      </c>
      <c r="E25" s="103">
        <f t="shared" si="1"/>
        <v>1763</v>
      </c>
      <c r="F25" s="104">
        <f t="shared" si="2"/>
        <v>10.796741992773592</v>
      </c>
      <c r="G25" s="103">
        <v>1755</v>
      </c>
      <c r="H25" s="103">
        <v>8</v>
      </c>
      <c r="I25" s="103">
        <f t="shared" si="3"/>
        <v>14566</v>
      </c>
      <c r="J25" s="104">
        <f t="shared" si="4"/>
        <v>89.20325800722641</v>
      </c>
      <c r="K25" s="103">
        <v>14078</v>
      </c>
      <c r="L25" s="104">
        <f t="shared" si="5"/>
        <v>86.214710025108701</v>
      </c>
      <c r="M25" s="103">
        <v>0</v>
      </c>
      <c r="N25" s="104">
        <f t="shared" si="6"/>
        <v>0</v>
      </c>
      <c r="O25" s="103">
        <v>488</v>
      </c>
      <c r="P25" s="103">
        <v>238</v>
      </c>
      <c r="Q25" s="104">
        <f t="shared" si="7"/>
        <v>2.9885479821177046</v>
      </c>
      <c r="R25" s="103">
        <v>273</v>
      </c>
      <c r="S25" s="101" t="s">
        <v>256</v>
      </c>
      <c r="T25" s="101"/>
      <c r="U25" s="101"/>
      <c r="V25" s="101"/>
      <c r="W25" s="101"/>
      <c r="X25" s="101"/>
      <c r="Y25" s="101"/>
      <c r="Z25" s="101" t="s">
        <v>256</v>
      </c>
      <c r="AA25" s="121" t="s">
        <v>308</v>
      </c>
      <c r="AB25" s="122"/>
    </row>
    <row r="26" spans="1:28" s="105" customFormat="1" ht="13.5" customHeight="1">
      <c r="A26" s="101" t="s">
        <v>11</v>
      </c>
      <c r="B26" s="102" t="s">
        <v>309</v>
      </c>
      <c r="C26" s="101" t="s">
        <v>310</v>
      </c>
      <c r="D26" s="103">
        <f t="shared" si="0"/>
        <v>10471</v>
      </c>
      <c r="E26" s="103">
        <f t="shared" si="1"/>
        <v>1039</v>
      </c>
      <c r="F26" s="104">
        <f t="shared" si="2"/>
        <v>9.9226434915480848</v>
      </c>
      <c r="G26" s="103">
        <v>1012</v>
      </c>
      <c r="H26" s="103">
        <v>27</v>
      </c>
      <c r="I26" s="103">
        <f t="shared" si="3"/>
        <v>9432</v>
      </c>
      <c r="J26" s="104">
        <f t="shared" si="4"/>
        <v>90.077356508451913</v>
      </c>
      <c r="K26" s="103">
        <v>1132</v>
      </c>
      <c r="L26" s="104">
        <f t="shared" si="5"/>
        <v>10.810810810810811</v>
      </c>
      <c r="M26" s="103">
        <v>0</v>
      </c>
      <c r="N26" s="104">
        <f t="shared" si="6"/>
        <v>0</v>
      </c>
      <c r="O26" s="103">
        <v>8300</v>
      </c>
      <c r="P26" s="103">
        <v>1827</v>
      </c>
      <c r="Q26" s="104">
        <f t="shared" si="7"/>
        <v>79.266545697641106</v>
      </c>
      <c r="R26" s="103">
        <v>48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21" t="s">
        <v>311</v>
      </c>
      <c r="AB26" s="122"/>
    </row>
    <row r="27" spans="1:28" s="105" customFormat="1" ht="13.5" customHeight="1">
      <c r="A27" s="101" t="s">
        <v>11</v>
      </c>
      <c r="B27" s="102" t="s">
        <v>312</v>
      </c>
      <c r="C27" s="101" t="s">
        <v>313</v>
      </c>
      <c r="D27" s="103">
        <f t="shared" si="0"/>
        <v>34161</v>
      </c>
      <c r="E27" s="103">
        <f t="shared" si="1"/>
        <v>1426</v>
      </c>
      <c r="F27" s="104">
        <f t="shared" si="2"/>
        <v>4.1743508679488306</v>
      </c>
      <c r="G27" s="103">
        <v>1334</v>
      </c>
      <c r="H27" s="103">
        <v>92</v>
      </c>
      <c r="I27" s="103">
        <f t="shared" si="3"/>
        <v>32735</v>
      </c>
      <c r="J27" s="104">
        <f t="shared" si="4"/>
        <v>95.825649132051169</v>
      </c>
      <c r="K27" s="103">
        <v>25698</v>
      </c>
      <c r="L27" s="104">
        <f t="shared" si="5"/>
        <v>75.226135066303684</v>
      </c>
      <c r="M27" s="103">
        <v>0</v>
      </c>
      <c r="N27" s="104">
        <f t="shared" si="6"/>
        <v>0</v>
      </c>
      <c r="O27" s="103">
        <v>7037</v>
      </c>
      <c r="P27" s="103">
        <v>4473</v>
      </c>
      <c r="Q27" s="104">
        <f t="shared" si="7"/>
        <v>20.599514065747488</v>
      </c>
      <c r="R27" s="103">
        <v>217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21" t="s">
        <v>314</v>
      </c>
      <c r="AB27" s="122"/>
    </row>
    <row r="28" spans="1:28" s="105" customFormat="1" ht="13.5" customHeight="1">
      <c r="A28" s="101" t="s">
        <v>11</v>
      </c>
      <c r="B28" s="102" t="s">
        <v>315</v>
      </c>
      <c r="C28" s="101" t="s">
        <v>316</v>
      </c>
      <c r="D28" s="103">
        <f t="shared" si="0"/>
        <v>40769</v>
      </c>
      <c r="E28" s="103">
        <f t="shared" si="1"/>
        <v>521</v>
      </c>
      <c r="F28" s="104">
        <f t="shared" si="2"/>
        <v>1.2779317618778974</v>
      </c>
      <c r="G28" s="103">
        <v>468</v>
      </c>
      <c r="H28" s="103">
        <v>53</v>
      </c>
      <c r="I28" s="103">
        <f t="shared" si="3"/>
        <v>40248</v>
      </c>
      <c r="J28" s="104">
        <f t="shared" si="4"/>
        <v>98.722068238122105</v>
      </c>
      <c r="K28" s="103">
        <v>38649</v>
      </c>
      <c r="L28" s="104">
        <f t="shared" si="5"/>
        <v>94.799970565871121</v>
      </c>
      <c r="M28" s="103">
        <v>0</v>
      </c>
      <c r="N28" s="104">
        <f t="shared" si="6"/>
        <v>0</v>
      </c>
      <c r="O28" s="103">
        <v>1599</v>
      </c>
      <c r="P28" s="103">
        <v>964</v>
      </c>
      <c r="Q28" s="104">
        <f t="shared" si="7"/>
        <v>3.9220976722509753</v>
      </c>
      <c r="R28" s="103">
        <v>257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21" t="s">
        <v>317</v>
      </c>
      <c r="AB28" s="122"/>
    </row>
    <row r="29" spans="1:28" s="105" customFormat="1" ht="13.5" customHeight="1">
      <c r="A29" s="101" t="s">
        <v>11</v>
      </c>
      <c r="B29" s="102" t="s">
        <v>318</v>
      </c>
      <c r="C29" s="101" t="s">
        <v>319</v>
      </c>
      <c r="D29" s="103">
        <f t="shared" si="0"/>
        <v>4198</v>
      </c>
      <c r="E29" s="103">
        <f t="shared" si="1"/>
        <v>928</v>
      </c>
      <c r="F29" s="104">
        <f t="shared" si="2"/>
        <v>22.105764649833255</v>
      </c>
      <c r="G29" s="103">
        <v>928</v>
      </c>
      <c r="H29" s="103">
        <v>0</v>
      </c>
      <c r="I29" s="103">
        <f t="shared" si="3"/>
        <v>3270</v>
      </c>
      <c r="J29" s="104">
        <f t="shared" si="4"/>
        <v>77.894235350166738</v>
      </c>
      <c r="K29" s="103">
        <v>1494</v>
      </c>
      <c r="L29" s="104">
        <f t="shared" si="5"/>
        <v>35.588375416865176</v>
      </c>
      <c r="M29" s="103">
        <v>0</v>
      </c>
      <c r="N29" s="104">
        <f t="shared" si="6"/>
        <v>0</v>
      </c>
      <c r="O29" s="103">
        <v>1776</v>
      </c>
      <c r="P29" s="103">
        <v>1438</v>
      </c>
      <c r="Q29" s="104">
        <f t="shared" si="7"/>
        <v>42.305859933301569</v>
      </c>
      <c r="R29" s="103">
        <v>55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21" t="s">
        <v>320</v>
      </c>
      <c r="AB29" s="122"/>
    </row>
    <row r="30" spans="1:28" s="105" customFormat="1" ht="13.5" customHeight="1">
      <c r="A30" s="101" t="s">
        <v>11</v>
      </c>
      <c r="B30" s="102" t="s">
        <v>321</v>
      </c>
      <c r="C30" s="101" t="s">
        <v>322</v>
      </c>
      <c r="D30" s="103">
        <f t="shared" si="0"/>
        <v>7440</v>
      </c>
      <c r="E30" s="103">
        <f t="shared" si="1"/>
        <v>2121</v>
      </c>
      <c r="F30" s="104">
        <f t="shared" si="2"/>
        <v>28.508064516129032</v>
      </c>
      <c r="G30" s="103">
        <v>2121</v>
      </c>
      <c r="H30" s="103">
        <v>0</v>
      </c>
      <c r="I30" s="103">
        <f t="shared" si="3"/>
        <v>5319</v>
      </c>
      <c r="J30" s="104">
        <f t="shared" si="4"/>
        <v>71.491935483870975</v>
      </c>
      <c r="K30" s="103">
        <v>1092</v>
      </c>
      <c r="L30" s="104">
        <f t="shared" si="5"/>
        <v>14.677419354838708</v>
      </c>
      <c r="M30" s="103">
        <v>0</v>
      </c>
      <c r="N30" s="104">
        <f t="shared" si="6"/>
        <v>0</v>
      </c>
      <c r="O30" s="103">
        <v>4227</v>
      </c>
      <c r="P30" s="103">
        <v>3250</v>
      </c>
      <c r="Q30" s="104">
        <f t="shared" si="7"/>
        <v>56.814516129032256</v>
      </c>
      <c r="R30" s="103">
        <v>61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21" t="s">
        <v>323</v>
      </c>
      <c r="AB30" s="122"/>
    </row>
    <row r="31" spans="1:28" s="105" customFormat="1" ht="13.5" customHeight="1">
      <c r="A31" s="101" t="s">
        <v>11</v>
      </c>
      <c r="B31" s="102" t="s">
        <v>324</v>
      </c>
      <c r="C31" s="101" t="s">
        <v>325</v>
      </c>
      <c r="D31" s="103">
        <f t="shared" si="0"/>
        <v>1566</v>
      </c>
      <c r="E31" s="103">
        <f t="shared" si="1"/>
        <v>706</v>
      </c>
      <c r="F31" s="104">
        <f t="shared" si="2"/>
        <v>45.08301404853129</v>
      </c>
      <c r="G31" s="103">
        <v>706</v>
      </c>
      <c r="H31" s="103">
        <v>0</v>
      </c>
      <c r="I31" s="103">
        <f t="shared" si="3"/>
        <v>860</v>
      </c>
      <c r="J31" s="104">
        <f t="shared" si="4"/>
        <v>54.91698595146871</v>
      </c>
      <c r="K31" s="103">
        <v>0</v>
      </c>
      <c r="L31" s="104">
        <f t="shared" si="5"/>
        <v>0</v>
      </c>
      <c r="M31" s="103">
        <v>0</v>
      </c>
      <c r="N31" s="104">
        <f t="shared" si="6"/>
        <v>0</v>
      </c>
      <c r="O31" s="103">
        <v>860</v>
      </c>
      <c r="P31" s="103">
        <v>755</v>
      </c>
      <c r="Q31" s="104">
        <f t="shared" si="7"/>
        <v>54.91698595146871</v>
      </c>
      <c r="R31" s="103">
        <v>29</v>
      </c>
      <c r="S31" s="101" t="s">
        <v>256</v>
      </c>
      <c r="T31" s="101"/>
      <c r="U31" s="101"/>
      <c r="V31" s="101"/>
      <c r="W31" s="101" t="s">
        <v>256</v>
      </c>
      <c r="X31" s="101"/>
      <c r="Y31" s="101"/>
      <c r="Z31" s="101"/>
      <c r="AA31" s="121" t="s">
        <v>326</v>
      </c>
      <c r="AB31" s="122"/>
    </row>
    <row r="32" spans="1:28" s="105" customFormat="1" ht="13.5" customHeight="1">
      <c r="A32" s="101" t="s">
        <v>11</v>
      </c>
      <c r="B32" s="102" t="s">
        <v>327</v>
      </c>
      <c r="C32" s="101" t="s">
        <v>328</v>
      </c>
      <c r="D32" s="103">
        <f t="shared" si="0"/>
        <v>6693</v>
      </c>
      <c r="E32" s="103">
        <f t="shared" si="1"/>
        <v>3202</v>
      </c>
      <c r="F32" s="104">
        <f t="shared" si="2"/>
        <v>47.84102793963843</v>
      </c>
      <c r="G32" s="103">
        <v>3202</v>
      </c>
      <c r="H32" s="103">
        <v>0</v>
      </c>
      <c r="I32" s="103">
        <f t="shared" si="3"/>
        <v>3491</v>
      </c>
      <c r="J32" s="104">
        <f t="shared" si="4"/>
        <v>52.158972060361577</v>
      </c>
      <c r="K32" s="103">
        <v>0</v>
      </c>
      <c r="L32" s="104">
        <f t="shared" si="5"/>
        <v>0</v>
      </c>
      <c r="M32" s="103">
        <v>0</v>
      </c>
      <c r="N32" s="104">
        <f t="shared" si="6"/>
        <v>0</v>
      </c>
      <c r="O32" s="103">
        <v>3491</v>
      </c>
      <c r="P32" s="103">
        <v>3098</v>
      </c>
      <c r="Q32" s="104">
        <f t="shared" si="7"/>
        <v>52.158972060361577</v>
      </c>
      <c r="R32" s="103">
        <v>50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21" t="s">
        <v>329</v>
      </c>
      <c r="AB32" s="122"/>
    </row>
    <row r="33" spans="1:28" s="105" customFormat="1" ht="13.5" customHeight="1">
      <c r="A33" s="101" t="s">
        <v>11</v>
      </c>
      <c r="B33" s="102" t="s">
        <v>330</v>
      </c>
      <c r="C33" s="101" t="s">
        <v>331</v>
      </c>
      <c r="D33" s="103">
        <f t="shared" si="0"/>
        <v>6882</v>
      </c>
      <c r="E33" s="103">
        <f t="shared" si="1"/>
        <v>856</v>
      </c>
      <c r="F33" s="104">
        <f t="shared" si="2"/>
        <v>12.438244696309212</v>
      </c>
      <c r="G33" s="103">
        <v>856</v>
      </c>
      <c r="H33" s="103">
        <v>0</v>
      </c>
      <c r="I33" s="103">
        <f t="shared" si="3"/>
        <v>6026</v>
      </c>
      <c r="J33" s="104">
        <f t="shared" si="4"/>
        <v>87.561755303690788</v>
      </c>
      <c r="K33" s="103">
        <v>0</v>
      </c>
      <c r="L33" s="104">
        <f t="shared" si="5"/>
        <v>0</v>
      </c>
      <c r="M33" s="103">
        <v>0</v>
      </c>
      <c r="N33" s="104">
        <f t="shared" si="6"/>
        <v>0</v>
      </c>
      <c r="O33" s="103">
        <v>6026</v>
      </c>
      <c r="P33" s="103">
        <v>4438</v>
      </c>
      <c r="Q33" s="104">
        <f t="shared" si="7"/>
        <v>87.561755303690788</v>
      </c>
      <c r="R33" s="103">
        <v>28</v>
      </c>
      <c r="S33" s="101" t="s">
        <v>256</v>
      </c>
      <c r="T33" s="101"/>
      <c r="U33" s="101"/>
      <c r="V33" s="101"/>
      <c r="W33" s="101" t="s">
        <v>256</v>
      </c>
      <c r="X33" s="101"/>
      <c r="Y33" s="101"/>
      <c r="Z33" s="101"/>
      <c r="AA33" s="121" t="s">
        <v>332</v>
      </c>
      <c r="AB33" s="122"/>
    </row>
    <row r="34" spans="1:28" s="105" customFormat="1" ht="13.5" customHeight="1">
      <c r="A34" s="101" t="s">
        <v>11</v>
      </c>
      <c r="B34" s="102" t="s">
        <v>333</v>
      </c>
      <c r="C34" s="101" t="s">
        <v>334</v>
      </c>
      <c r="D34" s="103">
        <f t="shared" si="0"/>
        <v>11187</v>
      </c>
      <c r="E34" s="103">
        <f t="shared" si="1"/>
        <v>3289</v>
      </c>
      <c r="F34" s="104">
        <f t="shared" si="2"/>
        <v>29.400196656833828</v>
      </c>
      <c r="G34" s="103">
        <v>3289</v>
      </c>
      <c r="H34" s="103">
        <v>0</v>
      </c>
      <c r="I34" s="103">
        <f t="shared" si="3"/>
        <v>7898</v>
      </c>
      <c r="J34" s="104">
        <f t="shared" si="4"/>
        <v>70.599803343166172</v>
      </c>
      <c r="K34" s="103">
        <v>0</v>
      </c>
      <c r="L34" s="104">
        <f t="shared" si="5"/>
        <v>0</v>
      </c>
      <c r="M34" s="103">
        <v>0</v>
      </c>
      <c r="N34" s="104">
        <f t="shared" si="6"/>
        <v>0</v>
      </c>
      <c r="O34" s="103">
        <v>7898</v>
      </c>
      <c r="P34" s="103">
        <v>7861</v>
      </c>
      <c r="Q34" s="104">
        <f t="shared" si="7"/>
        <v>70.599803343166172</v>
      </c>
      <c r="R34" s="103">
        <v>41</v>
      </c>
      <c r="S34" s="101" t="s">
        <v>256</v>
      </c>
      <c r="T34" s="101"/>
      <c r="U34" s="101"/>
      <c r="V34" s="101"/>
      <c r="W34" s="101" t="s">
        <v>256</v>
      </c>
      <c r="X34" s="101"/>
      <c r="Y34" s="101"/>
      <c r="Z34" s="101"/>
      <c r="AA34" s="121" t="s">
        <v>335</v>
      </c>
      <c r="AB34" s="122"/>
    </row>
    <row r="35" spans="1:28" s="105" customFormat="1" ht="13.5" customHeight="1">
      <c r="A35" s="101" t="s">
        <v>11</v>
      </c>
      <c r="B35" s="102" t="s">
        <v>336</v>
      </c>
      <c r="C35" s="101" t="s">
        <v>337</v>
      </c>
      <c r="D35" s="103">
        <f t="shared" si="0"/>
        <v>17225</v>
      </c>
      <c r="E35" s="103">
        <f t="shared" si="1"/>
        <v>3046</v>
      </c>
      <c r="F35" s="104">
        <f t="shared" si="2"/>
        <v>17.683599419448477</v>
      </c>
      <c r="G35" s="103">
        <v>3046</v>
      </c>
      <c r="H35" s="103">
        <v>0</v>
      </c>
      <c r="I35" s="103">
        <f t="shared" si="3"/>
        <v>14179</v>
      </c>
      <c r="J35" s="104">
        <f t="shared" si="4"/>
        <v>82.316400580551516</v>
      </c>
      <c r="K35" s="103">
        <v>6539</v>
      </c>
      <c r="L35" s="104">
        <f t="shared" si="5"/>
        <v>37.962264150943398</v>
      </c>
      <c r="M35" s="103">
        <v>0</v>
      </c>
      <c r="N35" s="104">
        <f t="shared" si="6"/>
        <v>0</v>
      </c>
      <c r="O35" s="103">
        <v>7640</v>
      </c>
      <c r="P35" s="103">
        <v>4562</v>
      </c>
      <c r="Q35" s="104">
        <f t="shared" si="7"/>
        <v>44.354136429608126</v>
      </c>
      <c r="R35" s="103">
        <v>55</v>
      </c>
      <c r="S35" s="101"/>
      <c r="T35" s="101"/>
      <c r="U35" s="101"/>
      <c r="V35" s="101" t="s">
        <v>256</v>
      </c>
      <c r="W35" s="101"/>
      <c r="X35" s="101"/>
      <c r="Y35" s="101"/>
      <c r="Z35" s="101" t="s">
        <v>256</v>
      </c>
      <c r="AA35" s="121" t="s">
        <v>338</v>
      </c>
      <c r="AB35" s="122"/>
    </row>
    <row r="36" spans="1:28" s="105" customFormat="1" ht="13.5" customHeight="1">
      <c r="A36" s="101" t="s">
        <v>11</v>
      </c>
      <c r="B36" s="102" t="s">
        <v>339</v>
      </c>
      <c r="C36" s="101" t="s">
        <v>340</v>
      </c>
      <c r="D36" s="103">
        <f t="shared" si="0"/>
        <v>9132</v>
      </c>
      <c r="E36" s="103">
        <f t="shared" si="1"/>
        <v>583</v>
      </c>
      <c r="F36" s="104">
        <f t="shared" si="2"/>
        <v>6.3841436706088484</v>
      </c>
      <c r="G36" s="103">
        <v>583</v>
      </c>
      <c r="H36" s="103">
        <v>0</v>
      </c>
      <c r="I36" s="103">
        <f t="shared" si="3"/>
        <v>8549</v>
      </c>
      <c r="J36" s="104">
        <f t="shared" si="4"/>
        <v>93.61585632939115</v>
      </c>
      <c r="K36" s="103">
        <v>4052</v>
      </c>
      <c r="L36" s="104">
        <f t="shared" si="5"/>
        <v>44.37144108628997</v>
      </c>
      <c r="M36" s="103">
        <v>0</v>
      </c>
      <c r="N36" s="104">
        <f t="shared" si="6"/>
        <v>0</v>
      </c>
      <c r="O36" s="103">
        <v>4497</v>
      </c>
      <c r="P36" s="103">
        <v>2753</v>
      </c>
      <c r="Q36" s="104">
        <f t="shared" si="7"/>
        <v>49.24441524310118</v>
      </c>
      <c r="R36" s="103">
        <v>33</v>
      </c>
      <c r="S36" s="101" t="s">
        <v>256</v>
      </c>
      <c r="T36" s="101"/>
      <c r="U36" s="101"/>
      <c r="V36" s="101"/>
      <c r="W36" s="101" t="s">
        <v>256</v>
      </c>
      <c r="X36" s="101"/>
      <c r="Y36" s="101"/>
      <c r="Z36" s="101"/>
      <c r="AA36" s="121" t="s">
        <v>341</v>
      </c>
      <c r="AB36" s="122"/>
    </row>
    <row r="37" spans="1:28" s="105" customFormat="1" ht="13.5" customHeight="1">
      <c r="A37" s="101" t="s">
        <v>11</v>
      </c>
      <c r="B37" s="102" t="s">
        <v>342</v>
      </c>
      <c r="C37" s="101" t="s">
        <v>343</v>
      </c>
      <c r="D37" s="103">
        <f t="shared" si="0"/>
        <v>33001</v>
      </c>
      <c r="E37" s="103">
        <f t="shared" si="1"/>
        <v>1465</v>
      </c>
      <c r="F37" s="104">
        <f t="shared" si="2"/>
        <v>4.4392594163813222</v>
      </c>
      <c r="G37" s="103">
        <v>1465</v>
      </c>
      <c r="H37" s="103">
        <v>0</v>
      </c>
      <c r="I37" s="103">
        <f t="shared" si="3"/>
        <v>31536</v>
      </c>
      <c r="J37" s="104">
        <f t="shared" si="4"/>
        <v>95.560740583618681</v>
      </c>
      <c r="K37" s="103">
        <v>28150</v>
      </c>
      <c r="L37" s="104">
        <f t="shared" si="5"/>
        <v>85.300445441047245</v>
      </c>
      <c r="M37" s="103">
        <v>0</v>
      </c>
      <c r="N37" s="104">
        <f t="shared" si="6"/>
        <v>0</v>
      </c>
      <c r="O37" s="103">
        <v>3386</v>
      </c>
      <c r="P37" s="103">
        <v>363</v>
      </c>
      <c r="Q37" s="104">
        <f t="shared" si="7"/>
        <v>10.260295142571438</v>
      </c>
      <c r="R37" s="103">
        <v>96</v>
      </c>
      <c r="S37" s="101" t="s">
        <v>256</v>
      </c>
      <c r="T37" s="101"/>
      <c r="U37" s="101"/>
      <c r="V37" s="101"/>
      <c r="W37" s="101" t="s">
        <v>256</v>
      </c>
      <c r="X37" s="101"/>
      <c r="Y37" s="101"/>
      <c r="Z37" s="101"/>
      <c r="AA37" s="121" t="s">
        <v>344</v>
      </c>
      <c r="AB37" s="122"/>
    </row>
    <row r="38" spans="1:28" s="105" customFormat="1" ht="13.5" customHeight="1">
      <c r="A38" s="101" t="s">
        <v>11</v>
      </c>
      <c r="B38" s="102" t="s">
        <v>345</v>
      </c>
      <c r="C38" s="101" t="s">
        <v>346</v>
      </c>
      <c r="D38" s="103">
        <f t="shared" si="0"/>
        <v>10866</v>
      </c>
      <c r="E38" s="103">
        <f t="shared" si="1"/>
        <v>2305</v>
      </c>
      <c r="F38" s="104">
        <f t="shared" si="2"/>
        <v>21.212957850174856</v>
      </c>
      <c r="G38" s="103">
        <v>2305</v>
      </c>
      <c r="H38" s="103">
        <v>0</v>
      </c>
      <c r="I38" s="103">
        <f t="shared" si="3"/>
        <v>8561</v>
      </c>
      <c r="J38" s="104">
        <f t="shared" si="4"/>
        <v>78.78704214982514</v>
      </c>
      <c r="K38" s="103">
        <v>0</v>
      </c>
      <c r="L38" s="104">
        <f t="shared" si="5"/>
        <v>0</v>
      </c>
      <c r="M38" s="103">
        <v>0</v>
      </c>
      <c r="N38" s="104">
        <f t="shared" si="6"/>
        <v>0</v>
      </c>
      <c r="O38" s="103">
        <v>8561</v>
      </c>
      <c r="P38" s="103">
        <v>6027</v>
      </c>
      <c r="Q38" s="104">
        <f t="shared" si="7"/>
        <v>78.78704214982514</v>
      </c>
      <c r="R38" s="103">
        <v>58</v>
      </c>
      <c r="S38" s="101" t="s">
        <v>256</v>
      </c>
      <c r="T38" s="101"/>
      <c r="U38" s="101"/>
      <c r="V38" s="101"/>
      <c r="W38" s="101" t="s">
        <v>256</v>
      </c>
      <c r="X38" s="101"/>
      <c r="Y38" s="101"/>
      <c r="Z38" s="101"/>
      <c r="AA38" s="121" t="s">
        <v>347</v>
      </c>
      <c r="AB38" s="122"/>
    </row>
    <row r="39" spans="1:28" s="105" customFormat="1" ht="13.5" customHeight="1">
      <c r="A39" s="101" t="s">
        <v>11</v>
      </c>
      <c r="B39" s="102" t="s">
        <v>348</v>
      </c>
      <c r="C39" s="101" t="s">
        <v>349</v>
      </c>
      <c r="D39" s="103">
        <f t="shared" si="0"/>
        <v>15901</v>
      </c>
      <c r="E39" s="103">
        <f t="shared" si="1"/>
        <v>5541</v>
      </c>
      <c r="F39" s="104">
        <f t="shared" si="2"/>
        <v>34.846864977045463</v>
      </c>
      <c r="G39" s="103">
        <v>5541</v>
      </c>
      <c r="H39" s="103">
        <v>0</v>
      </c>
      <c r="I39" s="103">
        <f t="shared" si="3"/>
        <v>10360</v>
      </c>
      <c r="J39" s="104">
        <f t="shared" si="4"/>
        <v>65.15313502295453</v>
      </c>
      <c r="K39" s="103">
        <v>0</v>
      </c>
      <c r="L39" s="104">
        <f t="shared" si="5"/>
        <v>0</v>
      </c>
      <c r="M39" s="103">
        <v>0</v>
      </c>
      <c r="N39" s="104">
        <f t="shared" si="6"/>
        <v>0</v>
      </c>
      <c r="O39" s="103">
        <v>10360</v>
      </c>
      <c r="P39" s="103">
        <v>9083</v>
      </c>
      <c r="Q39" s="104">
        <f t="shared" si="7"/>
        <v>65.15313502295453</v>
      </c>
      <c r="R39" s="103">
        <v>77</v>
      </c>
      <c r="S39" s="101"/>
      <c r="T39" s="101"/>
      <c r="U39" s="101"/>
      <c r="V39" s="101" t="s">
        <v>256</v>
      </c>
      <c r="W39" s="101"/>
      <c r="X39" s="101"/>
      <c r="Y39" s="101"/>
      <c r="Z39" s="101" t="s">
        <v>256</v>
      </c>
      <c r="AA39" s="121" t="s">
        <v>350</v>
      </c>
      <c r="AB39" s="122"/>
    </row>
    <row r="40" spans="1:28" s="105" customFormat="1" ht="13.5" customHeight="1">
      <c r="A40" s="101" t="s">
        <v>11</v>
      </c>
      <c r="B40" s="102" t="s">
        <v>351</v>
      </c>
      <c r="C40" s="101" t="s">
        <v>352</v>
      </c>
      <c r="D40" s="103">
        <f t="shared" si="0"/>
        <v>12376</v>
      </c>
      <c r="E40" s="103">
        <f t="shared" si="1"/>
        <v>2139</v>
      </c>
      <c r="F40" s="104">
        <f t="shared" si="2"/>
        <v>17.283451842275372</v>
      </c>
      <c r="G40" s="103">
        <v>2139</v>
      </c>
      <c r="H40" s="103">
        <v>0</v>
      </c>
      <c r="I40" s="103">
        <f t="shared" si="3"/>
        <v>10237</v>
      </c>
      <c r="J40" s="104">
        <f t="shared" si="4"/>
        <v>82.716548157724617</v>
      </c>
      <c r="K40" s="103">
        <v>8238</v>
      </c>
      <c r="L40" s="104">
        <f t="shared" si="5"/>
        <v>66.564318034906265</v>
      </c>
      <c r="M40" s="103">
        <v>0</v>
      </c>
      <c r="N40" s="104">
        <f t="shared" si="6"/>
        <v>0</v>
      </c>
      <c r="O40" s="103">
        <v>1999</v>
      </c>
      <c r="P40" s="103">
        <v>817</v>
      </c>
      <c r="Q40" s="104">
        <f t="shared" si="7"/>
        <v>16.152230122818359</v>
      </c>
      <c r="R40" s="103">
        <v>105</v>
      </c>
      <c r="S40" s="101"/>
      <c r="T40" s="101"/>
      <c r="U40" s="101"/>
      <c r="V40" s="101" t="s">
        <v>256</v>
      </c>
      <c r="W40" s="101"/>
      <c r="X40" s="101"/>
      <c r="Y40" s="101"/>
      <c r="Z40" s="101" t="s">
        <v>256</v>
      </c>
      <c r="AA40" s="121" t="s">
        <v>353</v>
      </c>
      <c r="AB40" s="122"/>
    </row>
    <row r="41" spans="1:28" s="105" customFormat="1" ht="13.5" customHeight="1">
      <c r="A41" s="101" t="s">
        <v>11</v>
      </c>
      <c r="B41" s="102" t="s">
        <v>354</v>
      </c>
      <c r="C41" s="101" t="s">
        <v>355</v>
      </c>
      <c r="D41" s="103">
        <f t="shared" si="0"/>
        <v>17960</v>
      </c>
      <c r="E41" s="103">
        <f t="shared" si="1"/>
        <v>3749</v>
      </c>
      <c r="F41" s="104">
        <f t="shared" si="2"/>
        <v>20.874164810690424</v>
      </c>
      <c r="G41" s="103">
        <v>3749</v>
      </c>
      <c r="H41" s="103">
        <v>0</v>
      </c>
      <c r="I41" s="103">
        <f t="shared" si="3"/>
        <v>14211</v>
      </c>
      <c r="J41" s="104">
        <f t="shared" si="4"/>
        <v>79.125835189309583</v>
      </c>
      <c r="K41" s="103">
        <v>0</v>
      </c>
      <c r="L41" s="104">
        <f t="shared" si="5"/>
        <v>0</v>
      </c>
      <c r="M41" s="103">
        <v>0</v>
      </c>
      <c r="N41" s="104">
        <f t="shared" si="6"/>
        <v>0</v>
      </c>
      <c r="O41" s="103">
        <v>14211</v>
      </c>
      <c r="P41" s="103">
        <v>8112</v>
      </c>
      <c r="Q41" s="104">
        <f t="shared" si="7"/>
        <v>79.125835189309583</v>
      </c>
      <c r="R41" s="103">
        <v>34</v>
      </c>
      <c r="S41" s="101"/>
      <c r="T41" s="101"/>
      <c r="U41" s="101"/>
      <c r="V41" s="101" t="s">
        <v>256</v>
      </c>
      <c r="W41" s="101"/>
      <c r="X41" s="101"/>
      <c r="Y41" s="101"/>
      <c r="Z41" s="101" t="s">
        <v>256</v>
      </c>
      <c r="AA41" s="121" t="s">
        <v>356</v>
      </c>
      <c r="AB41" s="122"/>
    </row>
    <row r="42" spans="1:28" s="105" customFormat="1" ht="13.5" customHeight="1">
      <c r="A42" s="101" t="s">
        <v>11</v>
      </c>
      <c r="B42" s="102" t="s">
        <v>357</v>
      </c>
      <c r="C42" s="101" t="s">
        <v>358</v>
      </c>
      <c r="D42" s="103">
        <f t="shared" si="0"/>
        <v>4709</v>
      </c>
      <c r="E42" s="103">
        <f t="shared" si="1"/>
        <v>819</v>
      </c>
      <c r="F42" s="104">
        <f t="shared" si="2"/>
        <v>17.392227649182416</v>
      </c>
      <c r="G42" s="103">
        <v>819</v>
      </c>
      <c r="H42" s="103">
        <v>0</v>
      </c>
      <c r="I42" s="103">
        <f t="shared" si="3"/>
        <v>3890</v>
      </c>
      <c r="J42" s="104">
        <f t="shared" si="4"/>
        <v>82.607772350817584</v>
      </c>
      <c r="K42" s="103">
        <v>0</v>
      </c>
      <c r="L42" s="104">
        <f t="shared" si="5"/>
        <v>0</v>
      </c>
      <c r="M42" s="103">
        <v>0</v>
      </c>
      <c r="N42" s="104">
        <f t="shared" si="6"/>
        <v>0</v>
      </c>
      <c r="O42" s="103">
        <v>3890</v>
      </c>
      <c r="P42" s="103">
        <v>3577</v>
      </c>
      <c r="Q42" s="104">
        <f t="shared" si="7"/>
        <v>82.607772350817584</v>
      </c>
      <c r="R42" s="103">
        <v>6</v>
      </c>
      <c r="S42" s="101" t="s">
        <v>256</v>
      </c>
      <c r="T42" s="101"/>
      <c r="U42" s="101"/>
      <c r="V42" s="101"/>
      <c r="W42" s="101" t="s">
        <v>256</v>
      </c>
      <c r="X42" s="101"/>
      <c r="Y42" s="101"/>
      <c r="Z42" s="101"/>
      <c r="AA42" s="121" t="s">
        <v>359</v>
      </c>
      <c r="AB42" s="122"/>
    </row>
    <row r="43" spans="1:28" s="105" customFormat="1" ht="13.5" customHeight="1">
      <c r="A43" s="101" t="s">
        <v>11</v>
      </c>
      <c r="B43" s="102" t="s">
        <v>360</v>
      </c>
      <c r="C43" s="101" t="s">
        <v>361</v>
      </c>
      <c r="D43" s="103">
        <f t="shared" si="0"/>
        <v>11046</v>
      </c>
      <c r="E43" s="103">
        <f t="shared" si="1"/>
        <v>2740</v>
      </c>
      <c r="F43" s="104">
        <f t="shared" si="2"/>
        <v>24.805359406119862</v>
      </c>
      <c r="G43" s="103">
        <v>2740</v>
      </c>
      <c r="H43" s="103">
        <v>0</v>
      </c>
      <c r="I43" s="103">
        <f t="shared" si="3"/>
        <v>8306</v>
      </c>
      <c r="J43" s="104">
        <f t="shared" si="4"/>
        <v>75.194640593880138</v>
      </c>
      <c r="K43" s="103">
        <v>4297</v>
      </c>
      <c r="L43" s="104">
        <f t="shared" si="5"/>
        <v>38.900959623393085</v>
      </c>
      <c r="M43" s="103">
        <v>0</v>
      </c>
      <c r="N43" s="104">
        <f t="shared" si="6"/>
        <v>0</v>
      </c>
      <c r="O43" s="103">
        <v>4009</v>
      </c>
      <c r="P43" s="103">
        <v>1059</v>
      </c>
      <c r="Q43" s="104">
        <f t="shared" si="7"/>
        <v>36.293680970487053</v>
      </c>
      <c r="R43" s="103">
        <v>33</v>
      </c>
      <c r="S43" s="101" t="s">
        <v>256</v>
      </c>
      <c r="T43" s="101"/>
      <c r="U43" s="101"/>
      <c r="V43" s="101"/>
      <c r="W43" s="101"/>
      <c r="X43" s="101" t="s">
        <v>256</v>
      </c>
      <c r="Y43" s="101"/>
      <c r="Z43" s="101"/>
      <c r="AA43" s="121" t="s">
        <v>362</v>
      </c>
      <c r="AB43" s="122"/>
    </row>
    <row r="44" spans="1:28" s="105" customFormat="1" ht="13.5" customHeight="1">
      <c r="A44" s="101" t="s">
        <v>11</v>
      </c>
      <c r="B44" s="102" t="s">
        <v>363</v>
      </c>
      <c r="C44" s="101" t="s">
        <v>364</v>
      </c>
      <c r="D44" s="103">
        <f t="shared" si="0"/>
        <v>10208</v>
      </c>
      <c r="E44" s="103">
        <f t="shared" si="1"/>
        <v>3728</v>
      </c>
      <c r="F44" s="104">
        <f t="shared" si="2"/>
        <v>36.520376175548591</v>
      </c>
      <c r="G44" s="103">
        <v>3728</v>
      </c>
      <c r="H44" s="103">
        <v>0</v>
      </c>
      <c r="I44" s="103">
        <f t="shared" si="3"/>
        <v>6480</v>
      </c>
      <c r="J44" s="104">
        <f t="shared" si="4"/>
        <v>63.479623824451416</v>
      </c>
      <c r="K44" s="103">
        <v>3992</v>
      </c>
      <c r="L44" s="104">
        <f t="shared" si="5"/>
        <v>39.106583072100314</v>
      </c>
      <c r="M44" s="103">
        <v>0</v>
      </c>
      <c r="N44" s="104">
        <f t="shared" si="6"/>
        <v>0</v>
      </c>
      <c r="O44" s="103">
        <v>2488</v>
      </c>
      <c r="P44" s="103">
        <v>1722</v>
      </c>
      <c r="Q44" s="104">
        <f t="shared" si="7"/>
        <v>24.373040752351098</v>
      </c>
      <c r="R44" s="103">
        <v>23</v>
      </c>
      <c r="S44" s="101" t="s">
        <v>256</v>
      </c>
      <c r="T44" s="101"/>
      <c r="U44" s="101"/>
      <c r="V44" s="101"/>
      <c r="W44" s="101"/>
      <c r="X44" s="101" t="s">
        <v>256</v>
      </c>
      <c r="Y44" s="101"/>
      <c r="Z44" s="101"/>
      <c r="AA44" s="121" t="s">
        <v>389</v>
      </c>
      <c r="AB44" s="122"/>
    </row>
    <row r="45" spans="1:28" s="105" customFormat="1" ht="13.5" customHeight="1">
      <c r="A45" s="101" t="s">
        <v>11</v>
      </c>
      <c r="B45" s="102" t="s">
        <v>365</v>
      </c>
      <c r="C45" s="101" t="s">
        <v>366</v>
      </c>
      <c r="D45" s="103">
        <f t="shared" si="0"/>
        <v>4102</v>
      </c>
      <c r="E45" s="103">
        <f t="shared" si="1"/>
        <v>804</v>
      </c>
      <c r="F45" s="104">
        <f t="shared" si="2"/>
        <v>19.600195026816188</v>
      </c>
      <c r="G45" s="103">
        <v>741</v>
      </c>
      <c r="H45" s="103">
        <v>63</v>
      </c>
      <c r="I45" s="103">
        <f t="shared" si="3"/>
        <v>3298</v>
      </c>
      <c r="J45" s="104">
        <f t="shared" si="4"/>
        <v>80.399804973183805</v>
      </c>
      <c r="K45" s="103">
        <v>2590</v>
      </c>
      <c r="L45" s="104">
        <f t="shared" si="5"/>
        <v>63.13993174061433</v>
      </c>
      <c r="M45" s="103">
        <v>0</v>
      </c>
      <c r="N45" s="104">
        <f t="shared" si="6"/>
        <v>0</v>
      </c>
      <c r="O45" s="103">
        <v>708</v>
      </c>
      <c r="P45" s="103">
        <v>524</v>
      </c>
      <c r="Q45" s="104">
        <f t="shared" si="7"/>
        <v>17.259873232569479</v>
      </c>
      <c r="R45" s="103">
        <v>4</v>
      </c>
      <c r="S45" s="101" t="s">
        <v>256</v>
      </c>
      <c r="T45" s="101"/>
      <c r="U45" s="101"/>
      <c r="V45" s="101"/>
      <c r="W45" s="101"/>
      <c r="X45" s="101" t="s">
        <v>256</v>
      </c>
      <c r="Y45" s="101"/>
      <c r="Z45" s="101"/>
      <c r="AA45" s="121" t="s">
        <v>367</v>
      </c>
      <c r="AB45" s="122"/>
    </row>
    <row r="46" spans="1:28" s="105" customFormat="1" ht="13.5" customHeight="1">
      <c r="A46" s="101" t="s">
        <v>11</v>
      </c>
      <c r="B46" s="102" t="s">
        <v>368</v>
      </c>
      <c r="C46" s="101" t="s">
        <v>369</v>
      </c>
      <c r="D46" s="103">
        <f t="shared" si="0"/>
        <v>2276</v>
      </c>
      <c r="E46" s="103">
        <f t="shared" si="1"/>
        <v>449</v>
      </c>
      <c r="F46" s="104">
        <f t="shared" si="2"/>
        <v>19.727592267135325</v>
      </c>
      <c r="G46" s="103">
        <v>357</v>
      </c>
      <c r="H46" s="103">
        <v>92</v>
      </c>
      <c r="I46" s="103">
        <f t="shared" si="3"/>
        <v>1827</v>
      </c>
      <c r="J46" s="104">
        <f t="shared" si="4"/>
        <v>80.272407732864664</v>
      </c>
      <c r="K46" s="103">
        <v>1557</v>
      </c>
      <c r="L46" s="104">
        <f t="shared" si="5"/>
        <v>68.409490333919152</v>
      </c>
      <c r="M46" s="103">
        <v>0</v>
      </c>
      <c r="N46" s="104">
        <f t="shared" si="6"/>
        <v>0</v>
      </c>
      <c r="O46" s="103">
        <v>270</v>
      </c>
      <c r="P46" s="103">
        <v>270</v>
      </c>
      <c r="Q46" s="104">
        <f t="shared" si="7"/>
        <v>11.86291739894552</v>
      </c>
      <c r="R46" s="103">
        <v>8</v>
      </c>
      <c r="S46" s="101" t="s">
        <v>256</v>
      </c>
      <c r="T46" s="101"/>
      <c r="U46" s="101"/>
      <c r="V46" s="101"/>
      <c r="W46" s="101"/>
      <c r="X46" s="101" t="s">
        <v>256</v>
      </c>
      <c r="Y46" s="101"/>
      <c r="Z46" s="101"/>
      <c r="AA46" s="121" t="s">
        <v>370</v>
      </c>
      <c r="AB46" s="122"/>
    </row>
    <row r="47" spans="1:28" s="105" customFormat="1" ht="13.5" customHeight="1">
      <c r="A47" s="101" t="s">
        <v>11</v>
      </c>
      <c r="B47" s="102" t="s">
        <v>371</v>
      </c>
      <c r="C47" s="101" t="s">
        <v>372</v>
      </c>
      <c r="D47" s="103">
        <f t="shared" si="0"/>
        <v>4676</v>
      </c>
      <c r="E47" s="103">
        <f t="shared" si="1"/>
        <v>1415</v>
      </c>
      <c r="F47" s="104">
        <f t="shared" si="2"/>
        <v>30.260906757912746</v>
      </c>
      <c r="G47" s="103">
        <v>1415</v>
      </c>
      <c r="H47" s="103">
        <v>0</v>
      </c>
      <c r="I47" s="103">
        <f t="shared" si="3"/>
        <v>3261</v>
      </c>
      <c r="J47" s="104">
        <f t="shared" si="4"/>
        <v>69.739093242087264</v>
      </c>
      <c r="K47" s="103">
        <v>0</v>
      </c>
      <c r="L47" s="104">
        <f t="shared" si="5"/>
        <v>0</v>
      </c>
      <c r="M47" s="103">
        <v>0</v>
      </c>
      <c r="N47" s="104">
        <f t="shared" si="6"/>
        <v>0</v>
      </c>
      <c r="O47" s="103">
        <v>3261</v>
      </c>
      <c r="P47" s="103">
        <v>316</v>
      </c>
      <c r="Q47" s="104">
        <f t="shared" si="7"/>
        <v>69.739093242087264</v>
      </c>
      <c r="R47" s="103">
        <v>20</v>
      </c>
      <c r="S47" s="101" t="s">
        <v>256</v>
      </c>
      <c r="T47" s="101"/>
      <c r="U47" s="101"/>
      <c r="V47" s="101"/>
      <c r="W47" s="101"/>
      <c r="X47" s="101" t="s">
        <v>256</v>
      </c>
      <c r="Y47" s="101"/>
      <c r="Z47" s="101"/>
      <c r="AA47" s="121" t="s">
        <v>373</v>
      </c>
      <c r="AB47" s="122"/>
    </row>
    <row r="48" spans="1:28" s="105" customFormat="1" ht="13.5" customHeight="1">
      <c r="A48" s="101" t="s">
        <v>11</v>
      </c>
      <c r="B48" s="102" t="s">
        <v>374</v>
      </c>
      <c r="C48" s="101" t="s">
        <v>375</v>
      </c>
      <c r="D48" s="103">
        <f t="shared" si="0"/>
        <v>1175</v>
      </c>
      <c r="E48" s="103">
        <f t="shared" si="1"/>
        <v>242</v>
      </c>
      <c r="F48" s="104">
        <f t="shared" si="2"/>
        <v>20.595744680851062</v>
      </c>
      <c r="G48" s="103">
        <v>157</v>
      </c>
      <c r="H48" s="103">
        <v>85</v>
      </c>
      <c r="I48" s="103">
        <f t="shared" si="3"/>
        <v>933</v>
      </c>
      <c r="J48" s="104">
        <f t="shared" si="4"/>
        <v>79.40425531914893</v>
      </c>
      <c r="K48" s="103">
        <v>0</v>
      </c>
      <c r="L48" s="104">
        <f t="shared" si="5"/>
        <v>0</v>
      </c>
      <c r="M48" s="103">
        <v>0</v>
      </c>
      <c r="N48" s="104">
        <f t="shared" si="6"/>
        <v>0</v>
      </c>
      <c r="O48" s="103">
        <v>933</v>
      </c>
      <c r="P48" s="103">
        <v>369</v>
      </c>
      <c r="Q48" s="104">
        <f t="shared" si="7"/>
        <v>79.40425531914893</v>
      </c>
      <c r="R48" s="103">
        <v>3</v>
      </c>
      <c r="S48" s="101" t="s">
        <v>256</v>
      </c>
      <c r="T48" s="101"/>
      <c r="U48" s="101"/>
      <c r="V48" s="101"/>
      <c r="W48" s="101"/>
      <c r="X48" s="101" t="s">
        <v>256</v>
      </c>
      <c r="Y48" s="101"/>
      <c r="Z48" s="101"/>
      <c r="AA48" s="121" t="s">
        <v>376</v>
      </c>
      <c r="AB48" s="122"/>
    </row>
    <row r="49" spans="1:28" s="105" customFormat="1" ht="13.5" customHeight="1">
      <c r="A49" s="101" t="s">
        <v>11</v>
      </c>
      <c r="B49" s="102" t="s">
        <v>377</v>
      </c>
      <c r="C49" s="101" t="s">
        <v>378</v>
      </c>
      <c r="D49" s="103">
        <f t="shared" si="0"/>
        <v>3619</v>
      </c>
      <c r="E49" s="103">
        <f t="shared" si="1"/>
        <v>526</v>
      </c>
      <c r="F49" s="104">
        <f t="shared" si="2"/>
        <v>14.534401768444322</v>
      </c>
      <c r="G49" s="103">
        <v>442</v>
      </c>
      <c r="H49" s="103">
        <v>84</v>
      </c>
      <c r="I49" s="103">
        <f t="shared" si="3"/>
        <v>3093</v>
      </c>
      <c r="J49" s="104">
        <f t="shared" si="4"/>
        <v>85.465598231555674</v>
      </c>
      <c r="K49" s="103">
        <v>0</v>
      </c>
      <c r="L49" s="104">
        <f t="shared" si="5"/>
        <v>0</v>
      </c>
      <c r="M49" s="103">
        <v>0</v>
      </c>
      <c r="N49" s="104">
        <f t="shared" si="6"/>
        <v>0</v>
      </c>
      <c r="O49" s="103">
        <v>3093</v>
      </c>
      <c r="P49" s="103">
        <v>2960</v>
      </c>
      <c r="Q49" s="104">
        <f t="shared" si="7"/>
        <v>85.465598231555674</v>
      </c>
      <c r="R49" s="103">
        <v>5</v>
      </c>
      <c r="S49" s="101" t="s">
        <v>256</v>
      </c>
      <c r="T49" s="101"/>
      <c r="U49" s="101"/>
      <c r="V49" s="101"/>
      <c r="W49" s="101" t="s">
        <v>256</v>
      </c>
      <c r="X49" s="101"/>
      <c r="Y49" s="101"/>
      <c r="Z49" s="101"/>
      <c r="AA49" s="121" t="s">
        <v>379</v>
      </c>
      <c r="AB49" s="122"/>
    </row>
    <row r="50" spans="1:28" s="105" customFormat="1" ht="13.5" customHeight="1">
      <c r="A50" s="101" t="s">
        <v>11</v>
      </c>
      <c r="B50" s="102" t="s">
        <v>380</v>
      </c>
      <c r="C50" s="101" t="s">
        <v>381</v>
      </c>
      <c r="D50" s="103">
        <f t="shared" si="0"/>
        <v>3904</v>
      </c>
      <c r="E50" s="103">
        <f t="shared" si="1"/>
        <v>1687</v>
      </c>
      <c r="F50" s="104">
        <f t="shared" si="2"/>
        <v>43.212090163934427</v>
      </c>
      <c r="G50" s="103">
        <v>1501</v>
      </c>
      <c r="H50" s="103">
        <v>186</v>
      </c>
      <c r="I50" s="103">
        <f t="shared" si="3"/>
        <v>2217</v>
      </c>
      <c r="J50" s="104">
        <f t="shared" si="4"/>
        <v>56.787909836065573</v>
      </c>
      <c r="K50" s="103">
        <v>0</v>
      </c>
      <c r="L50" s="104">
        <f t="shared" si="5"/>
        <v>0</v>
      </c>
      <c r="M50" s="103">
        <v>0</v>
      </c>
      <c r="N50" s="104">
        <f t="shared" si="6"/>
        <v>0</v>
      </c>
      <c r="O50" s="103">
        <v>2217</v>
      </c>
      <c r="P50" s="103">
        <v>2127</v>
      </c>
      <c r="Q50" s="104">
        <f t="shared" si="7"/>
        <v>56.787909836065573</v>
      </c>
      <c r="R50" s="103">
        <v>2</v>
      </c>
      <c r="S50" s="101"/>
      <c r="T50" s="101"/>
      <c r="U50" s="101"/>
      <c r="V50" s="101" t="s">
        <v>256</v>
      </c>
      <c r="W50" s="101"/>
      <c r="X50" s="101"/>
      <c r="Y50" s="101"/>
      <c r="Z50" s="101" t="s">
        <v>256</v>
      </c>
      <c r="AA50" s="121" t="s">
        <v>382</v>
      </c>
      <c r="AB50" s="122"/>
    </row>
    <row r="51" spans="1:28" s="105" customFormat="1" ht="13.5" customHeight="1">
      <c r="A51" s="101" t="s">
        <v>11</v>
      </c>
      <c r="B51" s="102" t="s">
        <v>383</v>
      </c>
      <c r="C51" s="101" t="s">
        <v>384</v>
      </c>
      <c r="D51" s="103">
        <f t="shared" si="0"/>
        <v>15793</v>
      </c>
      <c r="E51" s="103">
        <f t="shared" si="1"/>
        <v>2266</v>
      </c>
      <c r="F51" s="104">
        <f t="shared" si="2"/>
        <v>14.348128917875009</v>
      </c>
      <c r="G51" s="103">
        <v>2266</v>
      </c>
      <c r="H51" s="103">
        <v>0</v>
      </c>
      <c r="I51" s="103">
        <f t="shared" si="3"/>
        <v>13527</v>
      </c>
      <c r="J51" s="104">
        <f t="shared" si="4"/>
        <v>85.651871082124998</v>
      </c>
      <c r="K51" s="103">
        <v>10704</v>
      </c>
      <c r="L51" s="104">
        <f t="shared" si="5"/>
        <v>67.776863167225983</v>
      </c>
      <c r="M51" s="103">
        <v>0</v>
      </c>
      <c r="N51" s="104">
        <f t="shared" si="6"/>
        <v>0</v>
      </c>
      <c r="O51" s="103">
        <v>2823</v>
      </c>
      <c r="P51" s="103">
        <v>1747</v>
      </c>
      <c r="Q51" s="104">
        <f t="shared" si="7"/>
        <v>17.875007914899005</v>
      </c>
      <c r="R51" s="103">
        <v>148</v>
      </c>
      <c r="S51" s="101" t="s">
        <v>256</v>
      </c>
      <c r="T51" s="101"/>
      <c r="U51" s="101"/>
      <c r="V51" s="101"/>
      <c r="W51" s="101"/>
      <c r="X51" s="101" t="s">
        <v>256</v>
      </c>
      <c r="Y51" s="101"/>
      <c r="Z51" s="101"/>
      <c r="AA51" s="121" t="s">
        <v>385</v>
      </c>
      <c r="AB51" s="122"/>
    </row>
    <row r="52" spans="1:28" s="105" customFormat="1" ht="13.5" customHeight="1">
      <c r="A52" s="101" t="s">
        <v>11</v>
      </c>
      <c r="B52" s="102" t="s">
        <v>386</v>
      </c>
      <c r="C52" s="101" t="s">
        <v>387</v>
      </c>
      <c r="D52" s="103">
        <f t="shared" si="0"/>
        <v>7462</v>
      </c>
      <c r="E52" s="103">
        <f t="shared" si="1"/>
        <v>0</v>
      </c>
      <c r="F52" s="104">
        <f t="shared" si="2"/>
        <v>0</v>
      </c>
      <c r="G52" s="103">
        <v>0</v>
      </c>
      <c r="H52" s="103">
        <v>0</v>
      </c>
      <c r="I52" s="103">
        <f t="shared" si="3"/>
        <v>7462</v>
      </c>
      <c r="J52" s="104">
        <f t="shared" si="4"/>
        <v>100</v>
      </c>
      <c r="K52" s="103">
        <v>5351</v>
      </c>
      <c r="L52" s="104">
        <f t="shared" si="5"/>
        <v>71.709997319753413</v>
      </c>
      <c r="M52" s="103">
        <v>0</v>
      </c>
      <c r="N52" s="104">
        <f t="shared" si="6"/>
        <v>0</v>
      </c>
      <c r="O52" s="103">
        <v>2111</v>
      </c>
      <c r="P52" s="103">
        <v>1264</v>
      </c>
      <c r="Q52" s="104">
        <f t="shared" si="7"/>
        <v>28.290002680246584</v>
      </c>
      <c r="R52" s="103">
        <v>50</v>
      </c>
      <c r="S52" s="101" t="s">
        <v>256</v>
      </c>
      <c r="T52" s="101"/>
      <c r="U52" s="101"/>
      <c r="V52" s="101"/>
      <c r="W52" s="101" t="s">
        <v>256</v>
      </c>
      <c r="X52" s="101"/>
      <c r="Y52" s="101"/>
      <c r="Z52" s="101"/>
      <c r="AA52" s="121" t="s">
        <v>388</v>
      </c>
      <c r="AB52" s="122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22"/>
      <c r="AB53" s="122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22"/>
      <c r="AB54" s="122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22"/>
      <c r="AB55" s="122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22"/>
      <c r="AB56" s="122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22"/>
      <c r="AB57" s="122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22"/>
      <c r="AB58" s="122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22"/>
      <c r="AB59" s="122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22"/>
      <c r="AB60" s="122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22"/>
      <c r="AB61" s="122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22"/>
      <c r="AB62" s="122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22"/>
      <c r="AB63" s="122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22"/>
      <c r="AB64" s="122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22"/>
      <c r="AB65" s="122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22"/>
      <c r="AB66" s="122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22"/>
      <c r="AB67" s="122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22"/>
      <c r="AB68" s="122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22"/>
      <c r="AB69" s="122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22"/>
      <c r="AB70" s="122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22"/>
      <c r="AB71" s="122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22"/>
      <c r="AB72" s="122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22"/>
      <c r="AB73" s="122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22"/>
      <c r="AB74" s="122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22"/>
      <c r="AB75" s="122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22"/>
      <c r="AB76" s="122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22"/>
      <c r="AB77" s="122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22"/>
      <c r="AB78" s="122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22"/>
      <c r="AB79" s="122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22"/>
      <c r="AB80" s="122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22"/>
      <c r="AB81" s="122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22"/>
      <c r="AB82" s="122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22"/>
      <c r="AB83" s="122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22"/>
      <c r="AB84" s="122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22"/>
      <c r="AB85" s="122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22"/>
      <c r="AB86" s="122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22"/>
      <c r="AB87" s="122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22"/>
      <c r="AB88" s="122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22"/>
      <c r="AB89" s="122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22"/>
      <c r="AB90" s="122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22"/>
      <c r="AB91" s="122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22"/>
      <c r="AB92" s="122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22"/>
      <c r="AB93" s="122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22"/>
      <c r="AB94" s="122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22"/>
      <c r="AB95" s="122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22"/>
      <c r="AB96" s="122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22"/>
      <c r="AB97" s="122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22"/>
      <c r="AB98" s="122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22"/>
      <c r="AB99" s="122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22"/>
      <c r="AB100" s="122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22"/>
      <c r="AB101" s="122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22"/>
      <c r="AB102" s="122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22"/>
      <c r="AB103" s="122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22"/>
      <c r="AB104" s="122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22"/>
      <c r="AB105" s="122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22"/>
      <c r="AB106" s="122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22"/>
      <c r="AB107" s="122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22"/>
      <c r="AB108" s="122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22"/>
      <c r="AB109" s="122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22"/>
      <c r="AB110" s="122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22"/>
      <c r="AB111" s="122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22"/>
      <c r="AB112" s="122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22"/>
      <c r="AB113" s="122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22"/>
      <c r="AB114" s="122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22"/>
      <c r="AB115" s="122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22"/>
      <c r="AB116" s="122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22"/>
      <c r="AB117" s="122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22"/>
      <c r="AB118" s="122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22"/>
      <c r="AB119" s="122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22"/>
      <c r="AB120" s="122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22"/>
      <c r="AB121" s="122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22"/>
      <c r="AB122" s="122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22"/>
      <c r="AB123" s="122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22"/>
      <c r="AB124" s="122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22"/>
      <c r="AB125" s="122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22"/>
      <c r="AB126" s="122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22"/>
      <c r="AB127" s="122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22"/>
      <c r="AB128" s="122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22"/>
      <c r="AB129" s="122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22"/>
      <c r="AB130" s="122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22"/>
      <c r="AB131" s="122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22"/>
      <c r="AB132" s="122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22"/>
      <c r="AB133" s="122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22"/>
      <c r="AB134" s="122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22"/>
      <c r="AB135" s="122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22"/>
      <c r="AB136" s="122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22"/>
      <c r="AB137" s="122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22"/>
      <c r="AB138" s="122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22"/>
      <c r="AB139" s="122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22"/>
      <c r="AB140" s="122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22"/>
      <c r="AB141" s="122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22"/>
      <c r="AB142" s="122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22"/>
      <c r="AB143" s="122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22"/>
      <c r="AB144" s="122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22"/>
      <c r="AB145" s="122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22"/>
      <c r="AB146" s="122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22"/>
      <c r="AB147" s="122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22"/>
      <c r="AB148" s="122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22"/>
      <c r="AB149" s="122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22"/>
      <c r="AB150" s="122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22"/>
      <c r="AB151" s="122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22"/>
      <c r="AB152" s="122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22"/>
      <c r="AB153" s="122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22"/>
      <c r="AB154" s="122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22"/>
      <c r="AB155" s="122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22"/>
      <c r="AB156" s="122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22"/>
      <c r="AB157" s="122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22"/>
      <c r="AB158" s="122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22"/>
      <c r="AB159" s="122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22"/>
      <c r="AB160" s="122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22"/>
      <c r="AB161" s="122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22"/>
      <c r="AB162" s="122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22"/>
      <c r="AB163" s="122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22"/>
      <c r="AB164" s="122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22"/>
      <c r="AB165" s="122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22"/>
      <c r="AB166" s="122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22"/>
      <c r="AB167" s="122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22"/>
      <c r="AB168" s="122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22"/>
      <c r="AB169" s="122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22"/>
      <c r="AB170" s="122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22"/>
      <c r="AB171" s="122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22"/>
      <c r="AB172" s="122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22"/>
      <c r="AB173" s="122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22"/>
      <c r="AB174" s="122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22"/>
      <c r="AB175" s="122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22"/>
      <c r="AB176" s="122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22"/>
      <c r="AB177" s="122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22"/>
      <c r="AB178" s="122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22"/>
      <c r="AB179" s="122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22"/>
      <c r="AB180" s="122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22"/>
      <c r="AB181" s="122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22"/>
      <c r="AB182" s="122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22"/>
      <c r="AB183" s="122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22"/>
      <c r="AB184" s="122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22"/>
      <c r="AB185" s="122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22"/>
      <c r="AB186" s="122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22"/>
      <c r="AB187" s="122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22"/>
      <c r="AB188" s="122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22"/>
      <c r="AB189" s="122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22"/>
      <c r="AB190" s="122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22"/>
      <c r="AB191" s="122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22"/>
      <c r="AB192" s="122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22"/>
      <c r="AB193" s="122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22"/>
      <c r="AB194" s="122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22"/>
      <c r="AB195" s="122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22"/>
      <c r="AB196" s="122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22"/>
      <c r="AB197" s="122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22"/>
      <c r="AB198" s="122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22"/>
      <c r="AB199" s="122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22"/>
      <c r="AB200" s="122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22"/>
      <c r="AB201" s="122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22"/>
      <c r="AB202" s="122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22"/>
      <c r="AB203" s="122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22"/>
      <c r="AB204" s="122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22"/>
      <c r="AB205" s="122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22"/>
      <c r="AB206" s="122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22"/>
      <c r="AB207" s="122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22"/>
      <c r="AB208" s="122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22"/>
      <c r="AB209" s="122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22"/>
      <c r="AB210" s="122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22"/>
      <c r="AB211" s="122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22"/>
      <c r="AB212" s="122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22"/>
      <c r="AB213" s="122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22"/>
      <c r="AB214" s="122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22"/>
      <c r="AB215" s="122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22"/>
      <c r="AB216" s="122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22"/>
      <c r="AB217" s="122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22"/>
      <c r="AB218" s="122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22"/>
      <c r="AB219" s="122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22"/>
      <c r="AB220" s="122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22"/>
      <c r="AB221" s="122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22"/>
      <c r="AB222" s="122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22"/>
      <c r="AB223" s="122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22"/>
      <c r="AB224" s="122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22"/>
      <c r="AB225" s="122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22"/>
      <c r="AB226" s="122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22"/>
      <c r="AB227" s="122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22"/>
      <c r="AB228" s="122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22"/>
      <c r="AB229" s="122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22"/>
      <c r="AB230" s="122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22"/>
      <c r="AB231" s="122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22"/>
      <c r="AB232" s="122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22"/>
      <c r="AB233" s="122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22"/>
      <c r="AB234" s="122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22"/>
      <c r="AB235" s="122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22"/>
      <c r="AB236" s="122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22"/>
      <c r="AB237" s="122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22"/>
      <c r="AB238" s="122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22"/>
      <c r="AB239" s="122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22"/>
      <c r="AB240" s="122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22"/>
      <c r="AB241" s="122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22"/>
      <c r="AB242" s="122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22"/>
      <c r="AB243" s="122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22"/>
      <c r="AB244" s="122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22"/>
      <c r="AB245" s="122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22"/>
      <c r="AB246" s="122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22"/>
      <c r="AB247" s="122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22"/>
      <c r="AB248" s="122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22"/>
      <c r="AB249" s="122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22"/>
      <c r="AB250" s="122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22"/>
      <c r="AB251" s="122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22"/>
      <c r="AB252" s="122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22"/>
      <c r="AB253" s="122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22"/>
      <c r="AB254" s="122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22"/>
      <c r="AB255" s="122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22"/>
      <c r="AB256" s="122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22"/>
      <c r="AB257" s="122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22"/>
      <c r="AB258" s="122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22"/>
      <c r="AB259" s="122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22"/>
      <c r="AB260" s="122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22"/>
      <c r="AB261" s="122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22"/>
      <c r="AB262" s="122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22"/>
      <c r="AB263" s="122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22"/>
      <c r="AB264" s="122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22"/>
      <c r="AB265" s="122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22"/>
      <c r="AB266" s="122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22"/>
      <c r="AB267" s="122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22"/>
      <c r="AB268" s="122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22"/>
      <c r="AB269" s="122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22"/>
      <c r="AB270" s="122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22"/>
      <c r="AB271" s="122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22"/>
      <c r="AB272" s="122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22"/>
      <c r="AB273" s="122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22"/>
      <c r="AB274" s="122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22"/>
      <c r="AB275" s="122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22"/>
      <c r="AB276" s="122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22"/>
      <c r="AB277" s="122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22"/>
      <c r="AB278" s="122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22"/>
      <c r="AB279" s="122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22"/>
      <c r="AB280" s="122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22"/>
      <c r="AB281" s="122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22"/>
      <c r="AB282" s="122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22"/>
      <c r="AB283" s="122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22"/>
      <c r="AB284" s="122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22"/>
      <c r="AB285" s="122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22"/>
      <c r="AB286" s="122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22"/>
      <c r="AB287" s="122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22"/>
      <c r="AB288" s="122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22"/>
      <c r="AB289" s="122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22"/>
      <c r="AB290" s="122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22"/>
      <c r="AB291" s="122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22"/>
      <c r="AB292" s="122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22"/>
      <c r="AB293" s="122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22"/>
      <c r="AB294" s="122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22"/>
      <c r="AB295" s="122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22"/>
      <c r="AB296" s="122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22"/>
      <c r="AB297" s="122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22"/>
      <c r="AB298" s="122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22"/>
      <c r="AB299" s="122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22"/>
      <c r="AB300" s="122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22"/>
      <c r="AB301" s="122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22"/>
      <c r="AB302" s="122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22"/>
      <c r="AB303" s="122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22"/>
      <c r="AB304" s="122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22"/>
      <c r="AB305" s="122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22"/>
      <c r="AB306" s="122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22"/>
      <c r="AB307" s="122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22"/>
      <c r="AB308" s="122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22"/>
      <c r="AB309" s="122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22"/>
      <c r="AB310" s="122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22"/>
      <c r="AB311" s="122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22"/>
      <c r="AB312" s="122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22"/>
      <c r="AB313" s="122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22"/>
      <c r="AB314" s="122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22"/>
      <c r="AB315" s="122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22"/>
      <c r="AB316" s="122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22"/>
      <c r="AB317" s="122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22"/>
      <c r="AB318" s="122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22"/>
      <c r="AB319" s="122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22"/>
      <c r="AB320" s="122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22"/>
      <c r="AB321" s="122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22"/>
      <c r="AB322" s="122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22"/>
      <c r="AB323" s="122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22"/>
      <c r="AB324" s="122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22"/>
      <c r="AB325" s="122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22"/>
      <c r="AB326" s="122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22"/>
      <c r="AB327" s="122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22"/>
      <c r="AB328" s="122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22"/>
      <c r="AB329" s="122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22"/>
      <c r="AB330" s="122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22"/>
      <c r="AB331" s="122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22"/>
      <c r="AB332" s="122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22"/>
      <c r="AB333" s="122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22"/>
      <c r="AB334" s="122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22"/>
      <c r="AB335" s="122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22"/>
      <c r="AB336" s="122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22"/>
      <c r="AB337" s="122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22"/>
      <c r="AB338" s="122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22"/>
      <c r="AB339" s="122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22"/>
      <c r="AB340" s="122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22"/>
      <c r="AB341" s="122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22"/>
      <c r="AB342" s="122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22"/>
      <c r="AB343" s="122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22"/>
      <c r="AB344" s="122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22"/>
      <c r="AB345" s="122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22"/>
      <c r="AB346" s="122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22"/>
      <c r="AB347" s="122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22"/>
      <c r="AB348" s="122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22"/>
      <c r="AB349" s="122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22"/>
      <c r="AB350" s="122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22"/>
      <c r="AB351" s="122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22"/>
      <c r="AB352" s="122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22"/>
      <c r="AB353" s="122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22"/>
      <c r="AB354" s="122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22"/>
      <c r="AB355" s="122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22"/>
      <c r="AB356" s="122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22"/>
      <c r="AB357" s="122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22"/>
      <c r="AB358" s="122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22"/>
      <c r="AB359" s="122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22"/>
      <c r="AB360" s="122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22"/>
      <c r="AB361" s="122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22"/>
      <c r="AB362" s="122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22"/>
      <c r="AB363" s="122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22"/>
      <c r="AB364" s="122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22"/>
      <c r="AB365" s="122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22"/>
      <c r="AB366" s="122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22"/>
      <c r="AB367" s="122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22"/>
      <c r="AB368" s="122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22"/>
      <c r="AB369" s="122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22"/>
      <c r="AB370" s="122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22"/>
      <c r="AB371" s="122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22"/>
      <c r="AB372" s="122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22"/>
      <c r="AB373" s="122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22"/>
      <c r="AB374" s="122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22"/>
      <c r="AB375" s="122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22"/>
      <c r="AB376" s="122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22"/>
      <c r="AB377" s="122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22"/>
      <c r="AB378" s="122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22"/>
      <c r="AB379" s="122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22"/>
      <c r="AB380" s="122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22"/>
      <c r="AB381" s="122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22"/>
      <c r="AB382" s="122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22"/>
      <c r="AB383" s="122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22"/>
      <c r="AB384" s="122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22"/>
      <c r="AB385" s="122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22"/>
      <c r="AB386" s="122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22"/>
      <c r="AB387" s="122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22"/>
      <c r="AB388" s="122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22"/>
      <c r="AB389" s="122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22"/>
      <c r="AB390" s="122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22"/>
      <c r="AB391" s="122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22"/>
      <c r="AB392" s="122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22"/>
      <c r="AB393" s="122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22"/>
      <c r="AB394" s="122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22"/>
      <c r="AB395" s="122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22"/>
      <c r="AB396" s="122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22"/>
      <c r="AB397" s="122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22"/>
      <c r="AB398" s="122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22"/>
      <c r="AB399" s="122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22"/>
      <c r="AB400" s="122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22"/>
      <c r="AB401" s="122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22"/>
      <c r="AB402" s="122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22"/>
      <c r="AB403" s="122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22"/>
      <c r="AB404" s="122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22"/>
      <c r="AB405" s="122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22"/>
      <c r="AB406" s="122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22"/>
      <c r="AB407" s="122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22"/>
      <c r="AB408" s="122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22"/>
      <c r="AB409" s="122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22"/>
      <c r="AB410" s="122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22"/>
      <c r="AB411" s="122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22"/>
      <c r="AB412" s="122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22"/>
      <c r="AB413" s="122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22"/>
      <c r="AB414" s="122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22"/>
      <c r="AB415" s="122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22"/>
      <c r="AB416" s="122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22"/>
      <c r="AB417" s="122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22"/>
      <c r="AB418" s="122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22"/>
      <c r="AB419" s="122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22"/>
      <c r="AB420" s="122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22"/>
      <c r="AB421" s="122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22"/>
      <c r="AB422" s="122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22"/>
      <c r="AB423" s="122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22"/>
      <c r="AB424" s="122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22"/>
      <c r="AB425" s="122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22"/>
      <c r="AB426" s="122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22"/>
      <c r="AB427" s="122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22"/>
      <c r="AB428" s="122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22"/>
      <c r="AB429" s="122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22"/>
      <c r="AB430" s="122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22"/>
      <c r="AB431" s="122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22"/>
      <c r="AB432" s="122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22"/>
      <c r="AB433" s="122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22"/>
      <c r="AB434" s="122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22"/>
      <c r="AB435" s="122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22"/>
      <c r="AB436" s="122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22"/>
      <c r="AB437" s="122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22"/>
      <c r="AB438" s="122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22"/>
      <c r="AB439" s="122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22"/>
      <c r="AB440" s="122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22"/>
      <c r="AB441" s="122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22"/>
      <c r="AB442" s="122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22"/>
      <c r="AB443" s="122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22"/>
      <c r="AB444" s="122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22"/>
      <c r="AB445" s="122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22"/>
      <c r="AB446" s="122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22"/>
      <c r="AB447" s="122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22"/>
      <c r="AB448" s="122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22"/>
      <c r="AB449" s="122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22"/>
      <c r="AB450" s="122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22"/>
      <c r="AB451" s="122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22"/>
      <c r="AB452" s="122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22"/>
      <c r="AB453" s="122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22"/>
      <c r="AB454" s="122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22"/>
      <c r="AB455" s="122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22"/>
      <c r="AB456" s="122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22"/>
      <c r="AB457" s="122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22"/>
      <c r="AB458" s="122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22"/>
      <c r="AB459" s="122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22"/>
      <c r="AB460" s="122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22"/>
      <c r="AB461" s="122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22"/>
      <c r="AB462" s="122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22"/>
      <c r="AB463" s="122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22"/>
      <c r="AB464" s="122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22"/>
      <c r="AB465" s="122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22"/>
      <c r="AB466" s="122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22"/>
      <c r="AB467" s="122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22"/>
      <c r="AB468" s="122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22"/>
      <c r="AB469" s="122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22"/>
      <c r="AB470" s="122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22"/>
      <c r="AB471" s="122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22"/>
      <c r="AB472" s="122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22"/>
      <c r="AB473" s="122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22"/>
      <c r="AB474" s="122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22"/>
      <c r="AB475" s="122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22"/>
      <c r="AB476" s="122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22"/>
      <c r="AB477" s="122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22"/>
      <c r="AB478" s="122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22"/>
      <c r="AB479" s="122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22"/>
      <c r="AB480" s="122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22"/>
      <c r="AB481" s="122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22"/>
      <c r="AB482" s="122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22"/>
      <c r="AB483" s="122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22"/>
      <c r="AB484" s="122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22"/>
      <c r="AB485" s="122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22"/>
      <c r="AB486" s="122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22"/>
      <c r="AB487" s="122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22"/>
      <c r="AB488" s="122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22"/>
      <c r="AB489" s="122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22"/>
      <c r="AB490" s="122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22"/>
      <c r="AB491" s="122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22"/>
      <c r="AB492" s="122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22"/>
      <c r="AB493" s="122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22"/>
      <c r="AB494" s="122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22"/>
      <c r="AB495" s="122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22"/>
      <c r="AB496" s="122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22"/>
      <c r="AB497" s="122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22"/>
      <c r="AB498" s="122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22"/>
      <c r="AB499" s="122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22"/>
      <c r="AB500" s="122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22"/>
      <c r="AB501" s="122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22"/>
      <c r="AB502" s="122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22"/>
      <c r="AB503" s="122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22"/>
      <c r="AB504" s="122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22"/>
      <c r="AB505" s="122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22"/>
      <c r="AB506" s="122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22"/>
      <c r="AB507" s="122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22"/>
      <c r="AB508" s="122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22"/>
      <c r="AB509" s="122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22"/>
      <c r="AB510" s="122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22"/>
      <c r="AB511" s="122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22"/>
      <c r="AB512" s="122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22"/>
      <c r="AB513" s="122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22"/>
      <c r="AB514" s="122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22"/>
      <c r="AB515" s="122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22"/>
      <c r="AB516" s="122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22"/>
      <c r="AB517" s="122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22"/>
      <c r="AB518" s="122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22"/>
      <c r="AB519" s="122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22"/>
      <c r="AB520" s="122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22"/>
      <c r="AB521" s="122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22"/>
      <c r="AB522" s="122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22"/>
      <c r="AB523" s="122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22"/>
      <c r="AB524" s="122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22"/>
      <c r="AB525" s="122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22"/>
      <c r="AB526" s="122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22"/>
      <c r="AB527" s="122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22"/>
      <c r="AB528" s="122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22"/>
      <c r="AB529" s="122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22"/>
      <c r="AB530" s="122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22"/>
      <c r="AB531" s="122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22"/>
      <c r="AB532" s="122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22"/>
      <c r="AB533" s="122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22"/>
      <c r="AB534" s="122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22"/>
      <c r="AB535" s="122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22"/>
      <c r="AB536" s="122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22"/>
      <c r="AB537" s="122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22"/>
      <c r="AB538" s="122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22"/>
      <c r="AB539" s="122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22"/>
      <c r="AB540" s="122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22"/>
      <c r="AB541" s="122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22"/>
      <c r="AB542" s="122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22"/>
      <c r="AB543" s="122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22"/>
      <c r="AB544" s="122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22"/>
      <c r="AB545" s="122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22"/>
      <c r="AB546" s="122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22"/>
      <c r="AB547" s="122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22"/>
      <c r="AB548" s="122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22"/>
      <c r="AB549" s="122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22"/>
      <c r="AB550" s="122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22"/>
      <c r="AB551" s="122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22"/>
      <c r="AB552" s="122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22"/>
      <c r="AB553" s="122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22"/>
      <c r="AB554" s="122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22"/>
      <c r="AB555" s="122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22"/>
      <c r="AB556" s="122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22"/>
      <c r="AB557" s="122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22"/>
      <c r="AB558" s="122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22"/>
      <c r="AB559" s="122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22"/>
      <c r="AB560" s="122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22"/>
      <c r="AB561" s="122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22"/>
      <c r="AB562" s="122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22"/>
      <c r="AB563" s="122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22"/>
      <c r="AB564" s="122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22"/>
      <c r="AB565" s="122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22"/>
      <c r="AB566" s="122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22"/>
      <c r="AB567" s="122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22"/>
      <c r="AB568" s="122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22"/>
      <c r="AB569" s="122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22"/>
      <c r="AB570" s="122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22"/>
      <c r="AB571" s="122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22"/>
      <c r="AB572" s="122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22"/>
      <c r="AB573" s="122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22"/>
      <c r="AB574" s="122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22"/>
      <c r="AB575" s="122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22"/>
      <c r="AB576" s="122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22"/>
      <c r="AB577" s="122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22"/>
      <c r="AB578" s="122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22"/>
      <c r="AB579" s="122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22"/>
      <c r="AB580" s="122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22"/>
      <c r="AB581" s="122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22"/>
      <c r="AB582" s="122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22"/>
      <c r="AB583" s="122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22"/>
      <c r="AB584" s="122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22"/>
      <c r="AB585" s="122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22"/>
      <c r="AB586" s="122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22"/>
      <c r="AB587" s="122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22"/>
      <c r="AB588" s="122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22"/>
      <c r="AB589" s="122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22"/>
      <c r="AB590" s="122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22"/>
      <c r="AB591" s="122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22"/>
      <c r="AB592" s="122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22"/>
      <c r="AB593" s="122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22"/>
      <c r="AB594" s="122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22"/>
      <c r="AB595" s="122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22"/>
      <c r="AB596" s="122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22"/>
      <c r="AB597" s="122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22"/>
      <c r="AB598" s="122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22"/>
      <c r="AB599" s="122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22"/>
      <c r="AB600" s="122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22"/>
      <c r="AB601" s="122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22"/>
      <c r="AB602" s="122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22"/>
      <c r="AB603" s="122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22"/>
      <c r="AB604" s="122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22"/>
      <c r="AB605" s="122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22"/>
      <c r="AB606" s="122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22"/>
      <c r="AB607" s="122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22"/>
      <c r="AB608" s="122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22"/>
      <c r="AB609" s="122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22"/>
      <c r="AB610" s="122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22"/>
      <c r="AB611" s="122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22"/>
      <c r="AB612" s="122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22"/>
      <c r="AB613" s="122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22"/>
      <c r="AB614" s="122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22"/>
      <c r="AB615" s="122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22"/>
      <c r="AB616" s="122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22"/>
      <c r="AB617" s="122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22"/>
      <c r="AB618" s="122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22"/>
      <c r="AB619" s="122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22"/>
      <c r="AB620" s="122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22"/>
      <c r="AB621" s="122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22"/>
      <c r="AB622" s="122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22"/>
      <c r="AB623" s="122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22"/>
      <c r="AB624" s="122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22"/>
      <c r="AB625" s="122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22"/>
      <c r="AB626" s="122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22"/>
      <c r="AB627" s="122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22"/>
      <c r="AB628" s="122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22"/>
      <c r="AB629" s="122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22"/>
      <c r="AB630" s="122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22"/>
      <c r="AB631" s="122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22"/>
      <c r="AB632" s="122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22"/>
      <c r="AB633" s="122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22"/>
      <c r="AB634" s="122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22"/>
      <c r="AB635" s="122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22"/>
      <c r="AB636" s="122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22"/>
      <c r="AB637" s="122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22"/>
      <c r="AB638" s="122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22"/>
      <c r="AB639" s="122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22"/>
      <c r="AB640" s="122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22"/>
      <c r="AB641" s="122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22"/>
      <c r="AB642" s="122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22"/>
      <c r="AB643" s="122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22"/>
      <c r="AB644" s="122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22"/>
      <c r="AB645" s="122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22"/>
      <c r="AB646" s="122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22"/>
      <c r="AB647" s="122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22"/>
      <c r="AB648" s="122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22"/>
      <c r="AB649" s="122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22"/>
      <c r="AB650" s="122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22"/>
      <c r="AB651" s="122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22"/>
      <c r="AB652" s="122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22"/>
      <c r="AB653" s="122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22"/>
      <c r="AB654" s="122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22"/>
      <c r="AB655" s="122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22"/>
      <c r="AB656" s="122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22"/>
      <c r="AB657" s="122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22"/>
      <c r="AB658" s="122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22"/>
      <c r="AB659" s="122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22"/>
      <c r="AB660" s="122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22"/>
      <c r="AB661" s="122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22"/>
      <c r="AB662" s="122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22"/>
      <c r="AB663" s="122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22"/>
      <c r="AB664" s="122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22"/>
      <c r="AB665" s="122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22"/>
      <c r="AB666" s="122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22"/>
      <c r="AB667" s="122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22"/>
      <c r="AB668" s="122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22"/>
      <c r="AB669" s="122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22"/>
      <c r="AB670" s="122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22"/>
      <c r="AB671" s="122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22"/>
      <c r="AB672" s="122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22"/>
      <c r="AB673" s="122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22"/>
      <c r="AB674" s="122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22"/>
      <c r="AB675" s="122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22"/>
      <c r="AB676" s="122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22"/>
      <c r="AB677" s="122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22"/>
      <c r="AB678" s="122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22"/>
      <c r="AB679" s="122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22"/>
      <c r="AB680" s="122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22"/>
      <c r="AB681" s="122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22"/>
      <c r="AB682" s="122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22"/>
      <c r="AB683" s="122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22"/>
      <c r="AB684" s="122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22"/>
      <c r="AB685" s="122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22"/>
      <c r="AB686" s="122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22"/>
      <c r="AB687" s="122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22"/>
      <c r="AB688" s="122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22"/>
      <c r="AB689" s="122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22"/>
      <c r="AB690" s="122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22"/>
      <c r="AB691" s="122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22"/>
      <c r="AB692" s="122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22"/>
      <c r="AB693" s="122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22"/>
      <c r="AB694" s="122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22"/>
      <c r="AB695" s="122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22"/>
      <c r="AB696" s="122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22"/>
      <c r="AB697" s="122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22"/>
      <c r="AB698" s="122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22"/>
      <c r="AB699" s="122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22"/>
      <c r="AB700" s="122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22"/>
      <c r="AB701" s="122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22"/>
      <c r="AB702" s="122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22"/>
      <c r="AB703" s="122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22"/>
      <c r="AB704" s="122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22"/>
      <c r="AB705" s="122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22"/>
      <c r="AB706" s="122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22"/>
      <c r="AB707" s="122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22"/>
      <c r="AB708" s="122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22"/>
      <c r="AB709" s="122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22"/>
      <c r="AB710" s="122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22"/>
      <c r="AB711" s="122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22"/>
      <c r="AB712" s="122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22"/>
      <c r="AB713" s="122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22"/>
      <c r="AB714" s="122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22"/>
      <c r="AB715" s="122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22"/>
      <c r="AB716" s="122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22"/>
      <c r="AB717" s="122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22"/>
      <c r="AB718" s="122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22"/>
      <c r="AB719" s="122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22"/>
      <c r="AB720" s="122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22"/>
      <c r="AB721" s="122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22"/>
      <c r="AB722" s="122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22"/>
      <c r="AB723" s="122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22"/>
      <c r="AB724" s="122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22"/>
      <c r="AB725" s="122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22"/>
      <c r="AB726" s="122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22"/>
      <c r="AB727" s="122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22"/>
      <c r="AB728" s="122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22"/>
      <c r="AB729" s="122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22"/>
      <c r="AB730" s="122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22"/>
      <c r="AB731" s="122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22"/>
      <c r="AB732" s="122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22"/>
      <c r="AB733" s="122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22"/>
      <c r="AB734" s="122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22"/>
      <c r="AB735" s="122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22"/>
      <c r="AB736" s="122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22"/>
      <c r="AB737" s="122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22"/>
      <c r="AB738" s="122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22"/>
      <c r="AB739" s="122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22"/>
      <c r="AB740" s="122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22"/>
      <c r="AB741" s="122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22"/>
      <c r="AB742" s="122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22"/>
      <c r="AB743" s="122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22"/>
      <c r="AB744" s="122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22"/>
      <c r="AB745" s="122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22"/>
      <c r="AB746" s="122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22"/>
      <c r="AB747" s="122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22"/>
      <c r="AB748" s="122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22"/>
      <c r="AB749" s="122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22"/>
      <c r="AB750" s="122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22"/>
      <c r="AB751" s="122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22"/>
      <c r="AB752" s="122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22"/>
      <c r="AB753" s="122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22"/>
      <c r="AB754" s="122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22"/>
      <c r="AB755" s="122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22"/>
      <c r="AB756" s="122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22"/>
      <c r="AB757" s="122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22"/>
      <c r="AB758" s="122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22"/>
      <c r="AB759" s="122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22"/>
      <c r="AB760" s="122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22"/>
      <c r="AB761" s="122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22"/>
      <c r="AB762" s="122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22"/>
      <c r="AB763" s="122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22"/>
      <c r="AB764" s="122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22"/>
      <c r="AB765" s="122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22"/>
      <c r="AB766" s="122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22"/>
      <c r="AB767" s="122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22"/>
      <c r="AB768" s="122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22"/>
      <c r="AB769" s="122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22"/>
      <c r="AB770" s="122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22"/>
      <c r="AB771" s="122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22"/>
      <c r="AB772" s="122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22"/>
      <c r="AB773" s="122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22"/>
      <c r="AB774" s="122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22"/>
      <c r="AB775" s="122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22"/>
      <c r="AB776" s="122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22"/>
      <c r="AB777" s="122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22"/>
      <c r="AB778" s="122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22"/>
      <c r="AB779" s="122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22"/>
      <c r="AB780" s="122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22"/>
      <c r="AB781" s="122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22"/>
      <c r="AB782" s="122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22"/>
      <c r="AB783" s="122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22"/>
      <c r="AB784" s="122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22"/>
      <c r="AB785" s="122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22"/>
      <c r="AB786" s="122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22"/>
      <c r="AB787" s="122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22"/>
      <c r="AB788" s="122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22"/>
      <c r="AB789" s="122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22"/>
      <c r="AB790" s="122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22"/>
      <c r="AB791" s="122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22"/>
      <c r="AB792" s="122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22"/>
      <c r="AB793" s="122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22"/>
      <c r="AB794" s="122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22"/>
      <c r="AB795" s="122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22"/>
      <c r="AB796" s="122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22"/>
      <c r="AB797" s="122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22"/>
      <c r="AB798" s="122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22"/>
      <c r="AB799" s="122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22"/>
      <c r="AB800" s="122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22"/>
      <c r="AB801" s="122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22"/>
      <c r="AB802" s="122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22"/>
      <c r="AB803" s="122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22"/>
      <c r="AB804" s="122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22"/>
      <c r="AB805" s="122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22"/>
      <c r="AB806" s="122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22"/>
      <c r="AB807" s="122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22"/>
      <c r="AB808" s="122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22"/>
      <c r="AB809" s="122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22"/>
      <c r="AB810" s="122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22"/>
      <c r="AB811" s="122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22"/>
      <c r="AB812" s="122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22"/>
      <c r="AB813" s="122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22"/>
      <c r="AB814" s="122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22"/>
      <c r="AB815" s="122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22"/>
      <c r="AB816" s="122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22"/>
      <c r="AB817" s="122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22"/>
      <c r="AB818" s="122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22"/>
      <c r="AB819" s="122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22"/>
      <c r="AB820" s="122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22"/>
      <c r="AB821" s="122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22"/>
      <c r="AB822" s="122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22"/>
      <c r="AB823" s="122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22"/>
      <c r="AB824" s="122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22"/>
      <c r="AB825" s="122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22"/>
      <c r="AB826" s="122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22"/>
      <c r="AB827" s="122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22"/>
      <c r="AB828" s="122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22"/>
      <c r="AB829" s="122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22"/>
      <c r="AB830" s="122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22"/>
      <c r="AB831" s="122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22"/>
      <c r="AB832" s="122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22"/>
      <c r="AB833" s="122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22"/>
      <c r="AB834" s="122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22"/>
      <c r="AB835" s="122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22"/>
      <c r="AB836" s="122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22"/>
      <c r="AB837" s="122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22"/>
      <c r="AB838" s="122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22"/>
      <c r="AB839" s="122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22"/>
      <c r="AB840" s="122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22"/>
      <c r="AB841" s="122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22"/>
      <c r="AB842" s="122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22"/>
      <c r="AB843" s="122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22"/>
      <c r="AB844" s="122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22"/>
      <c r="AB845" s="122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22"/>
      <c r="AB846" s="122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22"/>
      <c r="AB847" s="122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22"/>
      <c r="AB848" s="122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22"/>
      <c r="AB849" s="122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22"/>
      <c r="AB850" s="122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22"/>
      <c r="AB851" s="122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22"/>
      <c r="AB852" s="122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22"/>
      <c r="AB853" s="122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22"/>
      <c r="AB854" s="122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22"/>
      <c r="AB855" s="122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22"/>
      <c r="AB856" s="122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22"/>
      <c r="AB857" s="122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22"/>
      <c r="AB858" s="122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22"/>
      <c r="AB859" s="122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22"/>
      <c r="AB860" s="122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22"/>
      <c r="AB861" s="122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22"/>
      <c r="AB862" s="122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22"/>
      <c r="AB863" s="122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22"/>
      <c r="AB864" s="122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22"/>
      <c r="AB865" s="122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22"/>
      <c r="AB866" s="122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22"/>
      <c r="AB867" s="122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22"/>
      <c r="AB868" s="122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22"/>
      <c r="AB869" s="122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22"/>
      <c r="AB870" s="122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22"/>
      <c r="AB871" s="122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22"/>
      <c r="AB872" s="122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22"/>
      <c r="AB873" s="122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22"/>
      <c r="AB874" s="122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22"/>
      <c r="AB875" s="122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22"/>
      <c r="AB876" s="122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22"/>
      <c r="AB877" s="122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22"/>
      <c r="AB878" s="122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22"/>
      <c r="AB879" s="122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22"/>
      <c r="AB880" s="122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22"/>
      <c r="AB881" s="122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22"/>
      <c r="AB882" s="122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22"/>
      <c r="AB883" s="122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22"/>
      <c r="AB884" s="122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22"/>
      <c r="AB885" s="122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22"/>
      <c r="AB886" s="122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22"/>
      <c r="AB887" s="122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22"/>
      <c r="AB888" s="122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22"/>
      <c r="AB889" s="122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22"/>
      <c r="AB890" s="122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22"/>
      <c r="AB891" s="122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22"/>
      <c r="AB892" s="122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22"/>
      <c r="AB893" s="122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22"/>
      <c r="AB894" s="122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22"/>
      <c r="AB895" s="122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22"/>
      <c r="AB896" s="122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22"/>
      <c r="AB897" s="122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22"/>
      <c r="AB898" s="122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22"/>
      <c r="AB899" s="122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22"/>
      <c r="AB900" s="122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22"/>
      <c r="AB901" s="122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22"/>
      <c r="AB902" s="122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22"/>
      <c r="AB903" s="122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22"/>
      <c r="AB904" s="122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22"/>
      <c r="AB905" s="122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22"/>
      <c r="AB906" s="122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22"/>
      <c r="AB907" s="122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22"/>
      <c r="AB908" s="122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22"/>
      <c r="AB909" s="122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22"/>
      <c r="AB910" s="122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22"/>
      <c r="AB911" s="122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22"/>
      <c r="AB912" s="122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22"/>
      <c r="AB913" s="122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22"/>
      <c r="AB914" s="122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22"/>
      <c r="AB915" s="122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22"/>
      <c r="AB916" s="122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22"/>
      <c r="AB917" s="122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22"/>
      <c r="AB918" s="122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22"/>
      <c r="AB919" s="122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22"/>
      <c r="AB920" s="122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22"/>
      <c r="AB921" s="122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22"/>
      <c r="AB922" s="122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22"/>
      <c r="AB923" s="122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22"/>
      <c r="AB924" s="122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22"/>
      <c r="AB925" s="122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22"/>
      <c r="AB926" s="122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22"/>
      <c r="AB927" s="122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22"/>
      <c r="AB928" s="122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22"/>
      <c r="AB929" s="122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22"/>
      <c r="AB930" s="122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22"/>
      <c r="AB931" s="122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22"/>
      <c r="AB932" s="122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22"/>
      <c r="AB933" s="122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22"/>
      <c r="AB934" s="122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22"/>
      <c r="AB935" s="122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22"/>
      <c r="AB936" s="122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22"/>
      <c r="AB937" s="122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22"/>
      <c r="AB938" s="122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22"/>
      <c r="AB939" s="122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22"/>
      <c r="AB940" s="122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22"/>
      <c r="AB941" s="122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22"/>
      <c r="AB942" s="122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22"/>
      <c r="AB943" s="122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22"/>
      <c r="AB944" s="122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22"/>
      <c r="AB945" s="122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22"/>
      <c r="AB946" s="122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22"/>
      <c r="AB947" s="122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22"/>
      <c r="AB948" s="122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22"/>
      <c r="AB949" s="122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22"/>
      <c r="AB950" s="122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22"/>
      <c r="AB951" s="122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22"/>
      <c r="AB952" s="122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22"/>
      <c r="AB953" s="122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22"/>
      <c r="AB954" s="122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22"/>
      <c r="AB955" s="122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22"/>
      <c r="AB956" s="122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22"/>
      <c r="AB957" s="122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22"/>
      <c r="AB958" s="122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22"/>
      <c r="AB959" s="122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22"/>
      <c r="AB960" s="122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22"/>
      <c r="AB961" s="122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22"/>
      <c r="AB962" s="122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22"/>
      <c r="AB963" s="122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22"/>
      <c r="AB964" s="122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22"/>
      <c r="AB965" s="122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22"/>
      <c r="AB966" s="122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22"/>
      <c r="AB967" s="122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22"/>
      <c r="AB968" s="122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22"/>
      <c r="AB969" s="122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22"/>
      <c r="AB970" s="122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22"/>
      <c r="AB971" s="122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22"/>
      <c r="AB972" s="122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22"/>
      <c r="AB973" s="122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22"/>
      <c r="AB974" s="122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22"/>
      <c r="AB975" s="122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22"/>
      <c r="AB976" s="122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22"/>
      <c r="AB977" s="122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22"/>
      <c r="AB978" s="122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22"/>
      <c r="AB979" s="122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22"/>
      <c r="AB980" s="122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22"/>
      <c r="AB981" s="122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22"/>
      <c r="AB982" s="122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22"/>
      <c r="AB983" s="122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22"/>
      <c r="AB984" s="122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22"/>
      <c r="AB985" s="122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22"/>
      <c r="AB986" s="122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22"/>
      <c r="AB987" s="122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22"/>
      <c r="AB988" s="122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22"/>
      <c r="AB989" s="122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22"/>
      <c r="AB990" s="122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22"/>
      <c r="AB991" s="122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22"/>
      <c r="AB992" s="122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22"/>
      <c r="AB993" s="122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22"/>
      <c r="AB994" s="122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22"/>
      <c r="AB995" s="122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22"/>
      <c r="AB996" s="122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22"/>
      <c r="AB997" s="122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22"/>
      <c r="AB998" s="122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22"/>
      <c r="AB999" s="122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22"/>
      <c r="AB1000" s="122"/>
    </row>
  </sheetData>
  <sortState ref="A8:AA52">
    <sortCondition ref="A8:A52"/>
    <sortCondition ref="B8:B52"/>
    <sortCondition ref="C8:C52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D7" sqref="D7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8" t="s">
        <v>193</v>
      </c>
      <c r="B2" s="145" t="s">
        <v>194</v>
      </c>
      <c r="C2" s="149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50" t="s">
        <v>219</v>
      </c>
      <c r="AG2" s="151"/>
      <c r="AH2" s="151"/>
      <c r="AI2" s="152"/>
      <c r="AJ2" s="150" t="s">
        <v>220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59" t="s">
        <v>221</v>
      </c>
      <c r="AU2" s="145"/>
      <c r="AV2" s="145"/>
      <c r="AW2" s="145"/>
      <c r="AX2" s="145"/>
      <c r="AY2" s="145"/>
      <c r="AZ2" s="150" t="s">
        <v>222</v>
      </c>
      <c r="BA2" s="151"/>
      <c r="BB2" s="151"/>
      <c r="BC2" s="152"/>
    </row>
    <row r="3" spans="1:55" s="100" customFormat="1" ht="13.5" customHeight="1">
      <c r="A3" s="146"/>
      <c r="B3" s="146"/>
      <c r="C3" s="146"/>
      <c r="D3" s="91" t="s">
        <v>200</v>
      </c>
      <c r="E3" s="153" t="s">
        <v>223</v>
      </c>
      <c r="F3" s="151"/>
      <c r="G3" s="152"/>
      <c r="H3" s="156" t="s">
        <v>224</v>
      </c>
      <c r="I3" s="157"/>
      <c r="J3" s="158"/>
      <c r="K3" s="153" t="s">
        <v>225</v>
      </c>
      <c r="L3" s="157"/>
      <c r="M3" s="158"/>
      <c r="N3" s="91" t="s">
        <v>200</v>
      </c>
      <c r="O3" s="153" t="s">
        <v>226</v>
      </c>
      <c r="P3" s="154"/>
      <c r="Q3" s="154"/>
      <c r="R3" s="154"/>
      <c r="S3" s="154"/>
      <c r="T3" s="154"/>
      <c r="U3" s="155"/>
      <c r="V3" s="153" t="s">
        <v>227</v>
      </c>
      <c r="W3" s="154"/>
      <c r="X3" s="154"/>
      <c r="Y3" s="154"/>
      <c r="Z3" s="154"/>
      <c r="AA3" s="154"/>
      <c r="AB3" s="155"/>
      <c r="AC3" s="92" t="s">
        <v>228</v>
      </c>
      <c r="AD3" s="88"/>
      <c r="AE3" s="89"/>
      <c r="AF3" s="147" t="s">
        <v>200</v>
      </c>
      <c r="AG3" s="145" t="s">
        <v>229</v>
      </c>
      <c r="AH3" s="145" t="s">
        <v>230</v>
      </c>
      <c r="AI3" s="145" t="s">
        <v>231</v>
      </c>
      <c r="AJ3" s="146" t="s">
        <v>200</v>
      </c>
      <c r="AK3" s="145" t="s">
        <v>232</v>
      </c>
      <c r="AL3" s="145" t="s">
        <v>233</v>
      </c>
      <c r="AM3" s="145" t="s">
        <v>234</v>
      </c>
      <c r="AN3" s="145" t="s">
        <v>230</v>
      </c>
      <c r="AO3" s="145" t="s">
        <v>231</v>
      </c>
      <c r="AP3" s="145" t="s">
        <v>235</v>
      </c>
      <c r="AQ3" s="145" t="s">
        <v>236</v>
      </c>
      <c r="AR3" s="145" t="s">
        <v>237</v>
      </c>
      <c r="AS3" s="145" t="s">
        <v>238</v>
      </c>
      <c r="AT3" s="147" t="s">
        <v>200</v>
      </c>
      <c r="AU3" s="145" t="s">
        <v>232</v>
      </c>
      <c r="AV3" s="145" t="s">
        <v>233</v>
      </c>
      <c r="AW3" s="145" t="s">
        <v>234</v>
      </c>
      <c r="AX3" s="145" t="s">
        <v>230</v>
      </c>
      <c r="AY3" s="145" t="s">
        <v>231</v>
      </c>
      <c r="AZ3" s="147" t="s">
        <v>200</v>
      </c>
      <c r="BA3" s="145" t="s">
        <v>229</v>
      </c>
      <c r="BB3" s="145" t="s">
        <v>230</v>
      </c>
      <c r="BC3" s="145" t="s">
        <v>231</v>
      </c>
    </row>
    <row r="4" spans="1:55" s="100" customFormat="1" ht="18.75" customHeight="1">
      <c r="A4" s="146"/>
      <c r="B4" s="146"/>
      <c r="C4" s="146"/>
      <c r="D4" s="91"/>
      <c r="E4" s="91" t="s">
        <v>200</v>
      </c>
      <c r="F4" s="143" t="s">
        <v>239</v>
      </c>
      <c r="G4" s="143" t="s">
        <v>240</v>
      </c>
      <c r="H4" s="91" t="s">
        <v>200</v>
      </c>
      <c r="I4" s="143" t="s">
        <v>239</v>
      </c>
      <c r="J4" s="143" t="s">
        <v>240</v>
      </c>
      <c r="K4" s="91" t="s">
        <v>200</v>
      </c>
      <c r="L4" s="143" t="s">
        <v>239</v>
      </c>
      <c r="M4" s="143" t="s">
        <v>240</v>
      </c>
      <c r="N4" s="91"/>
      <c r="O4" s="91" t="s">
        <v>200</v>
      </c>
      <c r="P4" s="143" t="s">
        <v>229</v>
      </c>
      <c r="Q4" s="141" t="s">
        <v>230</v>
      </c>
      <c r="R4" s="141" t="s">
        <v>231</v>
      </c>
      <c r="S4" s="143" t="s">
        <v>241</v>
      </c>
      <c r="T4" s="143" t="s">
        <v>242</v>
      </c>
      <c r="U4" s="143" t="s">
        <v>243</v>
      </c>
      <c r="V4" s="91" t="s">
        <v>200</v>
      </c>
      <c r="W4" s="143" t="s">
        <v>229</v>
      </c>
      <c r="X4" s="141" t="s">
        <v>230</v>
      </c>
      <c r="Y4" s="141" t="s">
        <v>231</v>
      </c>
      <c r="Z4" s="143" t="s">
        <v>241</v>
      </c>
      <c r="AA4" s="143" t="s">
        <v>242</v>
      </c>
      <c r="AB4" s="143" t="s">
        <v>243</v>
      </c>
      <c r="AC4" s="91" t="s">
        <v>200</v>
      </c>
      <c r="AD4" s="143" t="s">
        <v>239</v>
      </c>
      <c r="AE4" s="143" t="s">
        <v>240</v>
      </c>
      <c r="AF4" s="147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7"/>
      <c r="AU4" s="146"/>
      <c r="AV4" s="146"/>
      <c r="AW4" s="146"/>
      <c r="AX4" s="146"/>
      <c r="AY4" s="146"/>
      <c r="AZ4" s="147"/>
      <c r="BA4" s="146"/>
      <c r="BB4" s="146"/>
      <c r="BC4" s="146"/>
    </row>
    <row r="5" spans="1:55" s="52" customFormat="1" ht="22.5" customHeight="1">
      <c r="A5" s="146"/>
      <c r="B5" s="146"/>
      <c r="C5" s="146"/>
      <c r="D5" s="93"/>
      <c r="E5" s="93"/>
      <c r="F5" s="144"/>
      <c r="G5" s="144"/>
      <c r="H5" s="93"/>
      <c r="I5" s="144"/>
      <c r="J5" s="144"/>
      <c r="K5" s="93"/>
      <c r="L5" s="144"/>
      <c r="M5" s="144"/>
      <c r="N5" s="93"/>
      <c r="O5" s="93"/>
      <c r="P5" s="144"/>
      <c r="Q5" s="142"/>
      <c r="R5" s="142"/>
      <c r="S5" s="144"/>
      <c r="T5" s="144"/>
      <c r="U5" s="144"/>
      <c r="V5" s="93"/>
      <c r="W5" s="144"/>
      <c r="X5" s="142"/>
      <c r="Y5" s="142"/>
      <c r="Z5" s="144"/>
      <c r="AA5" s="144"/>
      <c r="AB5" s="144"/>
      <c r="AC5" s="93"/>
      <c r="AD5" s="144"/>
      <c r="AE5" s="144"/>
      <c r="AF5" s="90"/>
      <c r="AG5" s="90"/>
      <c r="AH5" s="90"/>
      <c r="AI5" s="90"/>
      <c r="AJ5" s="90"/>
      <c r="AK5" s="90"/>
      <c r="AL5" s="146"/>
      <c r="AM5" s="90"/>
      <c r="AN5" s="90"/>
      <c r="AO5" s="90"/>
      <c r="AP5" s="90"/>
      <c r="AQ5" s="90"/>
      <c r="AR5" s="90"/>
      <c r="AS5" s="90"/>
      <c r="AT5" s="90"/>
      <c r="AU5" s="90"/>
      <c r="AV5" s="146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6"/>
      <c r="B6" s="146"/>
      <c r="C6" s="146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熊本県</v>
      </c>
      <c r="B7" s="107" t="str">
        <f>水洗化人口等!B7</f>
        <v>43000</v>
      </c>
      <c r="C7" s="106" t="s">
        <v>200</v>
      </c>
      <c r="D7" s="108">
        <f t="shared" ref="D7:D52" si="0">SUM(E7,+H7,+K7)</f>
        <v>475266</v>
      </c>
      <c r="E7" s="108">
        <f t="shared" ref="E7:E52" si="1">SUM(F7:G7)</f>
        <v>0</v>
      </c>
      <c r="F7" s="108">
        <f>SUM(F$8:F$1000)</f>
        <v>0</v>
      </c>
      <c r="G7" s="108">
        <f>SUM(G$8:G$1000)</f>
        <v>0</v>
      </c>
      <c r="H7" s="108">
        <f t="shared" ref="H7:H52" si="2">SUM(I7:J7)</f>
        <v>32529</v>
      </c>
      <c r="I7" s="108">
        <f>SUM(I$8:I$1000)</f>
        <v>20078</v>
      </c>
      <c r="J7" s="108">
        <f>SUM(J$8:J$1000)</f>
        <v>12451</v>
      </c>
      <c r="K7" s="108">
        <f t="shared" ref="K7:K52" si="3">SUM(L7:M7)</f>
        <v>442737</v>
      </c>
      <c r="L7" s="108">
        <f>SUM(L$8:L$1000)</f>
        <v>118932</v>
      </c>
      <c r="M7" s="108">
        <f>SUM(M$8:M$1000)</f>
        <v>323805</v>
      </c>
      <c r="N7" s="108">
        <f t="shared" ref="N7:N52" si="4">SUM(O7,+V7,+AC7)</f>
        <v>476113</v>
      </c>
      <c r="O7" s="108">
        <f t="shared" ref="O7:O52" si="5">SUM(P7:U7)</f>
        <v>139010</v>
      </c>
      <c r="P7" s="108">
        <f t="shared" ref="P7:U7" si="6">SUM(P$8:P$1000)</f>
        <v>120590</v>
      </c>
      <c r="Q7" s="108">
        <f t="shared" si="6"/>
        <v>1890</v>
      </c>
      <c r="R7" s="108">
        <f t="shared" si="6"/>
        <v>0</v>
      </c>
      <c r="S7" s="108">
        <f t="shared" si="6"/>
        <v>16511</v>
      </c>
      <c r="T7" s="108">
        <f t="shared" si="6"/>
        <v>16</v>
      </c>
      <c r="U7" s="108">
        <f t="shared" si="6"/>
        <v>3</v>
      </c>
      <c r="V7" s="108">
        <f t="shared" ref="V7:V52" si="7">SUM(W7:AB7)</f>
        <v>336256</v>
      </c>
      <c r="W7" s="108">
        <f t="shared" ref="W7:AB7" si="8">SUM(W$8:W$1000)</f>
        <v>256646</v>
      </c>
      <c r="X7" s="108">
        <f t="shared" si="8"/>
        <v>10966</v>
      </c>
      <c r="Y7" s="108">
        <f t="shared" si="8"/>
        <v>0</v>
      </c>
      <c r="Z7" s="108">
        <f t="shared" si="8"/>
        <v>68644</v>
      </c>
      <c r="AA7" s="108">
        <f t="shared" si="8"/>
        <v>0</v>
      </c>
      <c r="AB7" s="108">
        <f t="shared" si="8"/>
        <v>0</v>
      </c>
      <c r="AC7" s="108">
        <f t="shared" ref="AC7:AC52" si="9">SUM(AD7:AE7)</f>
        <v>847</v>
      </c>
      <c r="AD7" s="108">
        <f>SUM(AD$8:AD$1000)</f>
        <v>847</v>
      </c>
      <c r="AE7" s="108">
        <f>SUM(AE$8:AE$1000)</f>
        <v>0</v>
      </c>
      <c r="AF7" s="108">
        <f t="shared" ref="AF7:AF52" si="10">SUM(AG7:AI7)</f>
        <v>11783</v>
      </c>
      <c r="AG7" s="108">
        <f>SUM(AG$8:AG$1000)</f>
        <v>11764</v>
      </c>
      <c r="AH7" s="108">
        <f>SUM(AH$8:AH$1000)</f>
        <v>19</v>
      </c>
      <c r="AI7" s="108">
        <f>SUM(AI$8:AI$1000)</f>
        <v>0</v>
      </c>
      <c r="AJ7" s="108">
        <f t="shared" ref="AJ7:AJ52" si="11">SUM(AK7:AS7)</f>
        <v>37794</v>
      </c>
      <c r="AK7" s="108">
        <f t="shared" ref="AK7:AS7" si="12">SUM(AK$8:AK$1000)</f>
        <v>12187</v>
      </c>
      <c r="AL7" s="108">
        <f t="shared" si="12"/>
        <v>14197</v>
      </c>
      <c r="AM7" s="108">
        <f t="shared" si="12"/>
        <v>1722</v>
      </c>
      <c r="AN7" s="108">
        <f t="shared" si="12"/>
        <v>0</v>
      </c>
      <c r="AO7" s="108">
        <f t="shared" si="12"/>
        <v>0</v>
      </c>
      <c r="AP7" s="108">
        <f t="shared" si="12"/>
        <v>7381</v>
      </c>
      <c r="AQ7" s="108">
        <f t="shared" si="12"/>
        <v>714</v>
      </c>
      <c r="AR7" s="108">
        <f t="shared" si="12"/>
        <v>14</v>
      </c>
      <c r="AS7" s="108">
        <f t="shared" si="12"/>
        <v>1579</v>
      </c>
      <c r="AT7" s="108">
        <f t="shared" ref="AT7:AT52" si="13">SUM(AU7:AY7)</f>
        <v>638</v>
      </c>
      <c r="AU7" s="108">
        <f>SUM(AU$8:AU$1000)</f>
        <v>353</v>
      </c>
      <c r="AV7" s="108">
        <f>SUM(AV$8:AV$1000)</f>
        <v>10</v>
      </c>
      <c r="AW7" s="108">
        <f>SUM(AW$8:AW$1000)</f>
        <v>226</v>
      </c>
      <c r="AX7" s="108">
        <f>SUM(AX$8:AX$1000)</f>
        <v>0</v>
      </c>
      <c r="AY7" s="108">
        <f>SUM(AY$8:AY$1000)</f>
        <v>49</v>
      </c>
      <c r="AZ7" s="108">
        <f t="shared" ref="AZ7:AZ52" si="14">SUM(BA7:BC7)</f>
        <v>957</v>
      </c>
      <c r="BA7" s="108">
        <f>SUM(BA$8:BA$1000)</f>
        <v>957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11</v>
      </c>
      <c r="B8" s="113" t="s">
        <v>254</v>
      </c>
      <c r="C8" s="101" t="s">
        <v>255</v>
      </c>
      <c r="D8" s="103">
        <f t="shared" si="0"/>
        <v>70705</v>
      </c>
      <c r="E8" s="103">
        <f t="shared" si="1"/>
        <v>0</v>
      </c>
      <c r="F8" s="103">
        <v>0</v>
      </c>
      <c r="G8" s="103">
        <v>0</v>
      </c>
      <c r="H8" s="103">
        <f t="shared" si="2"/>
        <v>0</v>
      </c>
      <c r="I8" s="103">
        <v>0</v>
      </c>
      <c r="J8" s="103">
        <v>0</v>
      </c>
      <c r="K8" s="103">
        <f t="shared" si="3"/>
        <v>70705</v>
      </c>
      <c r="L8" s="103">
        <v>13873</v>
      </c>
      <c r="M8" s="103">
        <v>56832</v>
      </c>
      <c r="N8" s="103">
        <f t="shared" si="4"/>
        <v>70750</v>
      </c>
      <c r="O8" s="103">
        <f t="shared" si="5"/>
        <v>13873</v>
      </c>
      <c r="P8" s="103">
        <v>3531</v>
      </c>
      <c r="Q8" s="103">
        <v>0</v>
      </c>
      <c r="R8" s="103">
        <v>0</v>
      </c>
      <c r="S8" s="103">
        <v>10342</v>
      </c>
      <c r="T8" s="103">
        <v>0</v>
      </c>
      <c r="U8" s="103">
        <v>0</v>
      </c>
      <c r="V8" s="103">
        <f t="shared" si="7"/>
        <v>56832</v>
      </c>
      <c r="W8" s="103">
        <v>14888</v>
      </c>
      <c r="X8" s="103">
        <v>0</v>
      </c>
      <c r="Y8" s="103">
        <v>0</v>
      </c>
      <c r="Z8" s="103">
        <v>41944</v>
      </c>
      <c r="AA8" s="103">
        <v>0</v>
      </c>
      <c r="AB8" s="103">
        <v>0</v>
      </c>
      <c r="AC8" s="103">
        <f t="shared" si="9"/>
        <v>45</v>
      </c>
      <c r="AD8" s="103">
        <v>45</v>
      </c>
      <c r="AE8" s="103">
        <v>0</v>
      </c>
      <c r="AF8" s="103">
        <f t="shared" si="10"/>
        <v>712</v>
      </c>
      <c r="AG8" s="103">
        <v>712</v>
      </c>
      <c r="AH8" s="103">
        <v>0</v>
      </c>
      <c r="AI8" s="103">
        <v>0</v>
      </c>
      <c r="AJ8" s="103">
        <f t="shared" si="11"/>
        <v>712</v>
      </c>
      <c r="AK8" s="103">
        <v>0</v>
      </c>
      <c r="AL8" s="103">
        <v>0</v>
      </c>
      <c r="AM8" s="103">
        <v>712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 t="shared" si="13"/>
        <v>99</v>
      </c>
      <c r="AU8" s="103">
        <v>0</v>
      </c>
      <c r="AV8" s="103">
        <v>0</v>
      </c>
      <c r="AW8" s="103">
        <v>99</v>
      </c>
      <c r="AX8" s="103">
        <v>0</v>
      </c>
      <c r="AY8" s="103">
        <v>0</v>
      </c>
      <c r="AZ8" s="103">
        <f t="shared" si="14"/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11</v>
      </c>
      <c r="B9" s="113" t="s">
        <v>258</v>
      </c>
      <c r="C9" s="101" t="s">
        <v>259</v>
      </c>
      <c r="D9" s="103">
        <f t="shared" si="0"/>
        <v>37854</v>
      </c>
      <c r="E9" s="103">
        <f t="shared" si="1"/>
        <v>0</v>
      </c>
      <c r="F9" s="103">
        <v>0</v>
      </c>
      <c r="G9" s="103">
        <v>0</v>
      </c>
      <c r="H9" s="103">
        <f t="shared" si="2"/>
        <v>0</v>
      </c>
      <c r="I9" s="103">
        <v>0</v>
      </c>
      <c r="J9" s="103">
        <v>0</v>
      </c>
      <c r="K9" s="103">
        <f t="shared" si="3"/>
        <v>37854</v>
      </c>
      <c r="L9" s="103">
        <v>7348</v>
      </c>
      <c r="M9" s="103">
        <v>30506</v>
      </c>
      <c r="N9" s="103">
        <f t="shared" si="4"/>
        <v>37854</v>
      </c>
      <c r="O9" s="103">
        <f t="shared" si="5"/>
        <v>7348</v>
      </c>
      <c r="P9" s="103">
        <v>7348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7"/>
        <v>30506</v>
      </c>
      <c r="W9" s="103">
        <v>30506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1484</v>
      </c>
      <c r="AG9" s="103">
        <v>1484</v>
      </c>
      <c r="AH9" s="103">
        <v>0</v>
      </c>
      <c r="AI9" s="103">
        <v>0</v>
      </c>
      <c r="AJ9" s="103">
        <f t="shared" si="11"/>
        <v>1484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1484</v>
      </c>
      <c r="AT9" s="103">
        <f t="shared" si="13"/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11</v>
      </c>
      <c r="B10" s="113" t="s">
        <v>261</v>
      </c>
      <c r="C10" s="101" t="s">
        <v>262</v>
      </c>
      <c r="D10" s="103">
        <f t="shared" si="0"/>
        <v>8774</v>
      </c>
      <c r="E10" s="103">
        <f t="shared" si="1"/>
        <v>0</v>
      </c>
      <c r="F10" s="103">
        <v>0</v>
      </c>
      <c r="G10" s="103">
        <v>0</v>
      </c>
      <c r="H10" s="103">
        <f t="shared" si="2"/>
        <v>0</v>
      </c>
      <c r="I10" s="103">
        <v>0</v>
      </c>
      <c r="J10" s="103">
        <v>0</v>
      </c>
      <c r="K10" s="103">
        <f t="shared" si="3"/>
        <v>8774</v>
      </c>
      <c r="L10" s="103">
        <v>3237</v>
      </c>
      <c r="M10" s="103">
        <v>5537</v>
      </c>
      <c r="N10" s="103">
        <f t="shared" si="4"/>
        <v>8812</v>
      </c>
      <c r="O10" s="103">
        <f t="shared" si="5"/>
        <v>3237</v>
      </c>
      <c r="P10" s="103">
        <v>3237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 t="shared" si="7"/>
        <v>5537</v>
      </c>
      <c r="W10" s="103">
        <v>5537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 t="shared" si="9"/>
        <v>38</v>
      </c>
      <c r="AD10" s="103">
        <v>38</v>
      </c>
      <c r="AE10" s="103">
        <v>0</v>
      </c>
      <c r="AF10" s="103">
        <f t="shared" si="10"/>
        <v>5</v>
      </c>
      <c r="AG10" s="103">
        <v>5</v>
      </c>
      <c r="AH10" s="103">
        <v>0</v>
      </c>
      <c r="AI10" s="103">
        <v>0</v>
      </c>
      <c r="AJ10" s="103">
        <f t="shared" si="11"/>
        <v>5</v>
      </c>
      <c r="AK10" s="103">
        <v>0</v>
      </c>
      <c r="AL10" s="103">
        <v>0</v>
      </c>
      <c r="AM10" s="103">
        <v>5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4"/>
        <v>51</v>
      </c>
      <c r="BA10" s="103">
        <v>51</v>
      </c>
      <c r="BB10" s="103">
        <v>0</v>
      </c>
      <c r="BC10" s="103">
        <v>0</v>
      </c>
    </row>
    <row r="11" spans="1:55" s="105" customFormat="1" ht="13.5" customHeight="1">
      <c r="A11" s="115" t="s">
        <v>11</v>
      </c>
      <c r="B11" s="113" t="s">
        <v>264</v>
      </c>
      <c r="C11" s="101" t="s">
        <v>265</v>
      </c>
      <c r="D11" s="103">
        <f t="shared" si="0"/>
        <v>23152</v>
      </c>
      <c r="E11" s="103">
        <f t="shared" si="1"/>
        <v>0</v>
      </c>
      <c r="F11" s="103">
        <v>0</v>
      </c>
      <c r="G11" s="103">
        <v>0</v>
      </c>
      <c r="H11" s="103">
        <f t="shared" si="2"/>
        <v>16771</v>
      </c>
      <c r="I11" s="103">
        <v>16771</v>
      </c>
      <c r="J11" s="103">
        <v>0</v>
      </c>
      <c r="K11" s="103">
        <f t="shared" si="3"/>
        <v>6381</v>
      </c>
      <c r="L11" s="103">
        <v>0</v>
      </c>
      <c r="M11" s="103">
        <v>6381</v>
      </c>
      <c r="N11" s="103">
        <f t="shared" si="4"/>
        <v>23152</v>
      </c>
      <c r="O11" s="103">
        <f t="shared" si="5"/>
        <v>16771</v>
      </c>
      <c r="P11" s="103">
        <v>16771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 t="shared" si="7"/>
        <v>6381</v>
      </c>
      <c r="W11" s="103">
        <v>0</v>
      </c>
      <c r="X11" s="103">
        <v>0</v>
      </c>
      <c r="Y11" s="103">
        <v>0</v>
      </c>
      <c r="Z11" s="103">
        <v>6381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21</v>
      </c>
      <c r="AG11" s="103">
        <v>21</v>
      </c>
      <c r="AH11" s="103">
        <v>0</v>
      </c>
      <c r="AI11" s="103">
        <v>0</v>
      </c>
      <c r="AJ11" s="103">
        <f t="shared" si="11"/>
        <v>21</v>
      </c>
      <c r="AK11" s="103">
        <v>21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3"/>
        <v>21</v>
      </c>
      <c r="AU11" s="103">
        <v>21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11</v>
      </c>
      <c r="B12" s="113" t="s">
        <v>267</v>
      </c>
      <c r="C12" s="101" t="s">
        <v>268</v>
      </c>
      <c r="D12" s="103">
        <f t="shared" si="0"/>
        <v>13150</v>
      </c>
      <c r="E12" s="103">
        <f t="shared" si="1"/>
        <v>0</v>
      </c>
      <c r="F12" s="103">
        <v>0</v>
      </c>
      <c r="G12" s="103">
        <v>0</v>
      </c>
      <c r="H12" s="103">
        <f t="shared" si="2"/>
        <v>0</v>
      </c>
      <c r="I12" s="103">
        <v>0</v>
      </c>
      <c r="J12" s="103">
        <v>0</v>
      </c>
      <c r="K12" s="103">
        <f t="shared" si="3"/>
        <v>13150</v>
      </c>
      <c r="L12" s="103">
        <v>5628</v>
      </c>
      <c r="M12" s="103">
        <v>7522</v>
      </c>
      <c r="N12" s="103">
        <f t="shared" si="4"/>
        <v>13150</v>
      </c>
      <c r="O12" s="103">
        <f t="shared" si="5"/>
        <v>5628</v>
      </c>
      <c r="P12" s="103">
        <v>5628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 t="shared" si="7"/>
        <v>7522</v>
      </c>
      <c r="W12" s="103">
        <v>7522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1</v>
      </c>
      <c r="AG12" s="103">
        <v>1</v>
      </c>
      <c r="AH12" s="103">
        <v>0</v>
      </c>
      <c r="AI12" s="103">
        <v>0</v>
      </c>
      <c r="AJ12" s="103">
        <f t="shared" si="11"/>
        <v>1</v>
      </c>
      <c r="AK12" s="103">
        <v>0</v>
      </c>
      <c r="AL12" s="103">
        <v>1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3"/>
        <v>1</v>
      </c>
      <c r="AU12" s="103">
        <v>0</v>
      </c>
      <c r="AV12" s="103">
        <v>1</v>
      </c>
      <c r="AW12" s="103">
        <v>0</v>
      </c>
      <c r="AX12" s="103">
        <v>0</v>
      </c>
      <c r="AY12" s="103">
        <v>0</v>
      </c>
      <c r="AZ12" s="103">
        <f t="shared" si="14"/>
        <v>75</v>
      </c>
      <c r="BA12" s="103">
        <v>75</v>
      </c>
      <c r="BB12" s="103">
        <v>0</v>
      </c>
      <c r="BC12" s="103">
        <v>0</v>
      </c>
    </row>
    <row r="13" spans="1:55" s="105" customFormat="1" ht="13.5" customHeight="1">
      <c r="A13" s="115" t="s">
        <v>11</v>
      </c>
      <c r="B13" s="113" t="s">
        <v>270</v>
      </c>
      <c r="C13" s="101" t="s">
        <v>271</v>
      </c>
      <c r="D13" s="103">
        <f t="shared" si="0"/>
        <v>26677</v>
      </c>
      <c r="E13" s="103">
        <f t="shared" si="1"/>
        <v>0</v>
      </c>
      <c r="F13" s="103">
        <v>0</v>
      </c>
      <c r="G13" s="103">
        <v>0</v>
      </c>
      <c r="H13" s="103">
        <f t="shared" si="2"/>
        <v>0</v>
      </c>
      <c r="I13" s="103">
        <v>0</v>
      </c>
      <c r="J13" s="103">
        <v>0</v>
      </c>
      <c r="K13" s="103">
        <f t="shared" si="3"/>
        <v>26677</v>
      </c>
      <c r="L13" s="103">
        <v>6655</v>
      </c>
      <c r="M13" s="103">
        <v>20022</v>
      </c>
      <c r="N13" s="103">
        <f t="shared" si="4"/>
        <v>26757</v>
      </c>
      <c r="O13" s="103">
        <f t="shared" si="5"/>
        <v>6655</v>
      </c>
      <c r="P13" s="103">
        <v>2897</v>
      </c>
      <c r="Q13" s="103">
        <v>0</v>
      </c>
      <c r="R13" s="103">
        <v>0</v>
      </c>
      <c r="S13" s="103">
        <v>3758</v>
      </c>
      <c r="T13" s="103">
        <v>0</v>
      </c>
      <c r="U13" s="103">
        <v>0</v>
      </c>
      <c r="V13" s="103">
        <f t="shared" si="7"/>
        <v>20022</v>
      </c>
      <c r="W13" s="103">
        <v>8089</v>
      </c>
      <c r="X13" s="103">
        <v>0</v>
      </c>
      <c r="Y13" s="103">
        <v>0</v>
      </c>
      <c r="Z13" s="103">
        <v>11933</v>
      </c>
      <c r="AA13" s="103">
        <v>0</v>
      </c>
      <c r="AB13" s="103">
        <v>0</v>
      </c>
      <c r="AC13" s="103">
        <f t="shared" si="9"/>
        <v>80</v>
      </c>
      <c r="AD13" s="103">
        <v>80</v>
      </c>
      <c r="AE13" s="103">
        <v>0</v>
      </c>
      <c r="AF13" s="103">
        <f t="shared" si="10"/>
        <v>30</v>
      </c>
      <c r="AG13" s="103">
        <v>30</v>
      </c>
      <c r="AH13" s="103">
        <v>0</v>
      </c>
      <c r="AI13" s="103">
        <v>0</v>
      </c>
      <c r="AJ13" s="103">
        <f t="shared" si="11"/>
        <v>30</v>
      </c>
      <c r="AK13" s="103">
        <v>0</v>
      </c>
      <c r="AL13" s="103">
        <v>0</v>
      </c>
      <c r="AM13" s="103">
        <v>30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 t="shared" si="13"/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11</v>
      </c>
      <c r="B14" s="113" t="s">
        <v>273</v>
      </c>
      <c r="C14" s="101" t="s">
        <v>274</v>
      </c>
      <c r="D14" s="103">
        <f t="shared" si="0"/>
        <v>15617</v>
      </c>
      <c r="E14" s="103">
        <f t="shared" si="1"/>
        <v>0</v>
      </c>
      <c r="F14" s="103">
        <v>0</v>
      </c>
      <c r="G14" s="103">
        <v>0</v>
      </c>
      <c r="H14" s="103">
        <f t="shared" si="2"/>
        <v>0</v>
      </c>
      <c r="I14" s="103">
        <v>0</v>
      </c>
      <c r="J14" s="103">
        <v>0</v>
      </c>
      <c r="K14" s="103">
        <f t="shared" si="3"/>
        <v>15617</v>
      </c>
      <c r="L14" s="103">
        <v>2929</v>
      </c>
      <c r="M14" s="103">
        <v>12688</v>
      </c>
      <c r="N14" s="103">
        <f t="shared" si="4"/>
        <v>15626</v>
      </c>
      <c r="O14" s="103">
        <f t="shared" si="5"/>
        <v>2929</v>
      </c>
      <c r="P14" s="103">
        <v>2614</v>
      </c>
      <c r="Q14" s="103">
        <v>315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12688</v>
      </c>
      <c r="W14" s="103">
        <v>11609</v>
      </c>
      <c r="X14" s="103">
        <v>1079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9</v>
      </c>
      <c r="AD14" s="103">
        <v>9</v>
      </c>
      <c r="AE14" s="103">
        <v>0</v>
      </c>
      <c r="AF14" s="103">
        <f t="shared" si="10"/>
        <v>7673</v>
      </c>
      <c r="AG14" s="103">
        <v>7673</v>
      </c>
      <c r="AH14" s="103">
        <v>0</v>
      </c>
      <c r="AI14" s="103">
        <v>0</v>
      </c>
      <c r="AJ14" s="103">
        <f t="shared" si="11"/>
        <v>7673</v>
      </c>
      <c r="AK14" s="103">
        <v>0</v>
      </c>
      <c r="AL14" s="103">
        <v>0</v>
      </c>
      <c r="AM14" s="103">
        <v>292</v>
      </c>
      <c r="AN14" s="103">
        <v>0</v>
      </c>
      <c r="AO14" s="103">
        <v>0</v>
      </c>
      <c r="AP14" s="103">
        <v>7381</v>
      </c>
      <c r="AQ14" s="103">
        <v>0</v>
      </c>
      <c r="AR14" s="103">
        <v>0</v>
      </c>
      <c r="AS14" s="103">
        <v>0</v>
      </c>
      <c r="AT14" s="103">
        <f t="shared" si="13"/>
        <v>38</v>
      </c>
      <c r="AU14" s="103">
        <v>0</v>
      </c>
      <c r="AV14" s="103">
        <v>0</v>
      </c>
      <c r="AW14" s="103">
        <v>38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11</v>
      </c>
      <c r="B15" s="113" t="s">
        <v>276</v>
      </c>
      <c r="C15" s="101" t="s">
        <v>277</v>
      </c>
      <c r="D15" s="103">
        <f t="shared" si="0"/>
        <v>18044</v>
      </c>
      <c r="E15" s="103">
        <f t="shared" si="1"/>
        <v>0</v>
      </c>
      <c r="F15" s="103">
        <v>0</v>
      </c>
      <c r="G15" s="103">
        <v>0</v>
      </c>
      <c r="H15" s="103">
        <f t="shared" si="2"/>
        <v>0</v>
      </c>
      <c r="I15" s="103">
        <v>0</v>
      </c>
      <c r="J15" s="103">
        <v>0</v>
      </c>
      <c r="K15" s="103">
        <f t="shared" si="3"/>
        <v>18044</v>
      </c>
      <c r="L15" s="103">
        <v>3875</v>
      </c>
      <c r="M15" s="103">
        <v>14169</v>
      </c>
      <c r="N15" s="103">
        <f t="shared" si="4"/>
        <v>18341</v>
      </c>
      <c r="O15" s="103">
        <f t="shared" si="5"/>
        <v>3875</v>
      </c>
      <c r="P15" s="103">
        <v>3875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 t="shared" si="7"/>
        <v>14169</v>
      </c>
      <c r="W15" s="103">
        <v>14169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 t="shared" si="9"/>
        <v>297</v>
      </c>
      <c r="AD15" s="103">
        <v>297</v>
      </c>
      <c r="AE15" s="103">
        <v>0</v>
      </c>
      <c r="AF15" s="103">
        <f t="shared" si="10"/>
        <v>69</v>
      </c>
      <c r="AG15" s="103">
        <v>69</v>
      </c>
      <c r="AH15" s="103">
        <v>0</v>
      </c>
      <c r="AI15" s="103">
        <v>0</v>
      </c>
      <c r="AJ15" s="103">
        <f t="shared" si="11"/>
        <v>69</v>
      </c>
      <c r="AK15" s="103">
        <v>0</v>
      </c>
      <c r="AL15" s="103">
        <v>0</v>
      </c>
      <c r="AM15" s="103">
        <v>19</v>
      </c>
      <c r="AN15" s="103">
        <v>0</v>
      </c>
      <c r="AO15" s="103">
        <v>0</v>
      </c>
      <c r="AP15" s="103">
        <v>0</v>
      </c>
      <c r="AQ15" s="103">
        <v>0</v>
      </c>
      <c r="AR15" s="103">
        <v>2</v>
      </c>
      <c r="AS15" s="103">
        <v>48</v>
      </c>
      <c r="AT15" s="103">
        <f t="shared" si="13"/>
        <v>2</v>
      </c>
      <c r="AU15" s="103">
        <v>0</v>
      </c>
      <c r="AV15" s="103">
        <v>0</v>
      </c>
      <c r="AW15" s="103">
        <v>2</v>
      </c>
      <c r="AX15" s="103">
        <v>0</v>
      </c>
      <c r="AY15" s="103">
        <v>0</v>
      </c>
      <c r="AZ15" s="103">
        <f t="shared" si="14"/>
        <v>100</v>
      </c>
      <c r="BA15" s="103">
        <v>100</v>
      </c>
      <c r="BB15" s="103">
        <v>0</v>
      </c>
      <c r="BC15" s="103">
        <v>0</v>
      </c>
    </row>
    <row r="16" spans="1:55" s="105" customFormat="1" ht="13.5" customHeight="1">
      <c r="A16" s="115" t="s">
        <v>11</v>
      </c>
      <c r="B16" s="113" t="s">
        <v>279</v>
      </c>
      <c r="C16" s="101" t="s">
        <v>280</v>
      </c>
      <c r="D16" s="103">
        <f t="shared" si="0"/>
        <v>7067</v>
      </c>
      <c r="E16" s="103">
        <f t="shared" si="1"/>
        <v>0</v>
      </c>
      <c r="F16" s="103">
        <v>0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7067</v>
      </c>
      <c r="L16" s="103">
        <v>1541</v>
      </c>
      <c r="M16" s="103">
        <v>5526</v>
      </c>
      <c r="N16" s="103">
        <f t="shared" si="4"/>
        <v>7067</v>
      </c>
      <c r="O16" s="103">
        <f t="shared" si="5"/>
        <v>1541</v>
      </c>
      <c r="P16" s="103">
        <v>1541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7"/>
        <v>5526</v>
      </c>
      <c r="W16" s="103">
        <v>5526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9"/>
        <v>0</v>
      </c>
      <c r="AD16" s="103">
        <v>0</v>
      </c>
      <c r="AE16" s="103">
        <v>0</v>
      </c>
      <c r="AF16" s="103">
        <f t="shared" si="10"/>
        <v>36</v>
      </c>
      <c r="AG16" s="103">
        <v>36</v>
      </c>
      <c r="AH16" s="103">
        <v>0</v>
      </c>
      <c r="AI16" s="103">
        <v>0</v>
      </c>
      <c r="AJ16" s="103">
        <f t="shared" si="11"/>
        <v>36</v>
      </c>
      <c r="AK16" s="103">
        <v>0</v>
      </c>
      <c r="AL16" s="103">
        <v>0</v>
      </c>
      <c r="AM16" s="103">
        <v>7</v>
      </c>
      <c r="AN16" s="103">
        <v>0</v>
      </c>
      <c r="AO16" s="103">
        <v>0</v>
      </c>
      <c r="AP16" s="103">
        <v>0</v>
      </c>
      <c r="AQ16" s="103">
        <v>29</v>
      </c>
      <c r="AR16" s="103">
        <v>0</v>
      </c>
      <c r="AS16" s="103">
        <v>0</v>
      </c>
      <c r="AT16" s="103">
        <f t="shared" si="13"/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11</v>
      </c>
      <c r="B17" s="113" t="s">
        <v>282</v>
      </c>
      <c r="C17" s="101" t="s">
        <v>283</v>
      </c>
      <c r="D17" s="103">
        <f t="shared" si="0"/>
        <v>21334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21334</v>
      </c>
      <c r="L17" s="103">
        <v>8417</v>
      </c>
      <c r="M17" s="103">
        <v>12917</v>
      </c>
      <c r="N17" s="103">
        <f t="shared" si="4"/>
        <v>21337</v>
      </c>
      <c r="O17" s="103">
        <f t="shared" si="5"/>
        <v>8417</v>
      </c>
      <c r="P17" s="103">
        <v>8417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 t="shared" si="7"/>
        <v>12917</v>
      </c>
      <c r="W17" s="103">
        <v>12917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 t="shared" si="9"/>
        <v>3</v>
      </c>
      <c r="AD17" s="103">
        <v>3</v>
      </c>
      <c r="AE17" s="103">
        <v>0</v>
      </c>
      <c r="AF17" s="103">
        <f t="shared" si="10"/>
        <v>14</v>
      </c>
      <c r="AG17" s="103">
        <v>14</v>
      </c>
      <c r="AH17" s="103">
        <v>0</v>
      </c>
      <c r="AI17" s="103">
        <v>0</v>
      </c>
      <c r="AJ17" s="103">
        <f t="shared" si="11"/>
        <v>14</v>
      </c>
      <c r="AK17" s="103">
        <v>0</v>
      </c>
      <c r="AL17" s="103">
        <v>0</v>
      </c>
      <c r="AM17" s="103">
        <v>14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 t="shared" si="13"/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186</v>
      </c>
      <c r="BA17" s="103">
        <v>186</v>
      </c>
      <c r="BB17" s="103">
        <v>0</v>
      </c>
      <c r="BC17" s="103">
        <v>0</v>
      </c>
    </row>
    <row r="18" spans="1:55" s="105" customFormat="1" ht="13.5" customHeight="1">
      <c r="A18" s="115" t="s">
        <v>11</v>
      </c>
      <c r="B18" s="113" t="s">
        <v>285</v>
      </c>
      <c r="C18" s="101" t="s">
        <v>286</v>
      </c>
      <c r="D18" s="103">
        <f t="shared" si="0"/>
        <v>26295</v>
      </c>
      <c r="E18" s="103">
        <f t="shared" si="1"/>
        <v>0</v>
      </c>
      <c r="F18" s="103">
        <v>0</v>
      </c>
      <c r="G18" s="103">
        <v>0</v>
      </c>
      <c r="H18" s="103">
        <f t="shared" si="2"/>
        <v>0</v>
      </c>
      <c r="I18" s="103">
        <v>0</v>
      </c>
      <c r="J18" s="103">
        <v>0</v>
      </c>
      <c r="K18" s="103">
        <f t="shared" si="3"/>
        <v>26295</v>
      </c>
      <c r="L18" s="103">
        <v>7188</v>
      </c>
      <c r="M18" s="103">
        <v>19107</v>
      </c>
      <c r="N18" s="103">
        <f t="shared" si="4"/>
        <v>26346</v>
      </c>
      <c r="O18" s="103">
        <f t="shared" si="5"/>
        <v>7188</v>
      </c>
      <c r="P18" s="103">
        <v>7188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 t="shared" si="7"/>
        <v>19107</v>
      </c>
      <c r="W18" s="103">
        <v>19107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 t="shared" si="9"/>
        <v>51</v>
      </c>
      <c r="AD18" s="103">
        <v>51</v>
      </c>
      <c r="AE18" s="103">
        <v>0</v>
      </c>
      <c r="AF18" s="103">
        <f t="shared" si="10"/>
        <v>130</v>
      </c>
      <c r="AG18" s="103">
        <v>130</v>
      </c>
      <c r="AH18" s="103">
        <v>0</v>
      </c>
      <c r="AI18" s="103">
        <v>0</v>
      </c>
      <c r="AJ18" s="103">
        <f t="shared" si="11"/>
        <v>130</v>
      </c>
      <c r="AK18" s="103">
        <v>0</v>
      </c>
      <c r="AL18" s="103">
        <v>0</v>
      </c>
      <c r="AM18" s="103">
        <v>26</v>
      </c>
      <c r="AN18" s="103">
        <v>0</v>
      </c>
      <c r="AO18" s="103">
        <v>0</v>
      </c>
      <c r="AP18" s="103">
        <v>0</v>
      </c>
      <c r="AQ18" s="103">
        <v>104</v>
      </c>
      <c r="AR18" s="103">
        <v>0</v>
      </c>
      <c r="AS18" s="103">
        <v>0</v>
      </c>
      <c r="AT18" s="103">
        <f t="shared" si="13"/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11</v>
      </c>
      <c r="B19" s="113" t="s">
        <v>288</v>
      </c>
      <c r="C19" s="101" t="s">
        <v>289</v>
      </c>
      <c r="D19" s="103">
        <f t="shared" si="0"/>
        <v>13649</v>
      </c>
      <c r="E19" s="103">
        <f t="shared" si="1"/>
        <v>0</v>
      </c>
      <c r="F19" s="103">
        <v>0</v>
      </c>
      <c r="G19" s="103">
        <v>0</v>
      </c>
      <c r="H19" s="103">
        <f t="shared" si="2"/>
        <v>0</v>
      </c>
      <c r="I19" s="103">
        <v>0</v>
      </c>
      <c r="J19" s="103">
        <v>0</v>
      </c>
      <c r="K19" s="103">
        <f t="shared" si="3"/>
        <v>13649</v>
      </c>
      <c r="L19" s="103">
        <v>3490</v>
      </c>
      <c r="M19" s="103">
        <v>10159</v>
      </c>
      <c r="N19" s="103">
        <f t="shared" si="4"/>
        <v>13649</v>
      </c>
      <c r="O19" s="103">
        <f t="shared" si="5"/>
        <v>3490</v>
      </c>
      <c r="P19" s="103">
        <v>3490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 t="shared" si="7"/>
        <v>10159</v>
      </c>
      <c r="W19" s="103">
        <v>10159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 t="shared" si="9"/>
        <v>0</v>
      </c>
      <c r="AD19" s="103">
        <v>0</v>
      </c>
      <c r="AE19" s="103">
        <v>0</v>
      </c>
      <c r="AF19" s="103">
        <f t="shared" si="10"/>
        <v>104</v>
      </c>
      <c r="AG19" s="103">
        <v>104</v>
      </c>
      <c r="AH19" s="103">
        <v>0</v>
      </c>
      <c r="AI19" s="103">
        <v>0</v>
      </c>
      <c r="AJ19" s="103">
        <f t="shared" si="11"/>
        <v>100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100</v>
      </c>
      <c r="AR19" s="103">
        <v>0</v>
      </c>
      <c r="AS19" s="103">
        <v>0</v>
      </c>
      <c r="AT19" s="103">
        <f t="shared" si="13"/>
        <v>4</v>
      </c>
      <c r="AU19" s="103">
        <v>4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11</v>
      </c>
      <c r="B20" s="113" t="s">
        <v>291</v>
      </c>
      <c r="C20" s="101" t="s">
        <v>292</v>
      </c>
      <c r="D20" s="103">
        <f t="shared" si="0"/>
        <v>46709</v>
      </c>
      <c r="E20" s="103">
        <f t="shared" si="1"/>
        <v>0</v>
      </c>
      <c r="F20" s="103">
        <v>0</v>
      </c>
      <c r="G20" s="103">
        <v>0</v>
      </c>
      <c r="H20" s="103">
        <f t="shared" si="2"/>
        <v>0</v>
      </c>
      <c r="I20" s="103">
        <v>0</v>
      </c>
      <c r="J20" s="103">
        <v>0</v>
      </c>
      <c r="K20" s="103">
        <f t="shared" si="3"/>
        <v>46709</v>
      </c>
      <c r="L20" s="103">
        <v>14765</v>
      </c>
      <c r="M20" s="103">
        <v>31944</v>
      </c>
      <c r="N20" s="103">
        <f t="shared" si="4"/>
        <v>46709</v>
      </c>
      <c r="O20" s="103">
        <f t="shared" si="5"/>
        <v>14765</v>
      </c>
      <c r="P20" s="103">
        <v>12709</v>
      </c>
      <c r="Q20" s="103">
        <v>0</v>
      </c>
      <c r="R20" s="103">
        <v>0</v>
      </c>
      <c r="S20" s="103">
        <v>2056</v>
      </c>
      <c r="T20" s="103">
        <v>0</v>
      </c>
      <c r="U20" s="103">
        <v>0</v>
      </c>
      <c r="V20" s="103">
        <f t="shared" si="7"/>
        <v>31944</v>
      </c>
      <c r="W20" s="103">
        <v>25025</v>
      </c>
      <c r="X20" s="103">
        <v>0</v>
      </c>
      <c r="Y20" s="103">
        <v>0</v>
      </c>
      <c r="Z20" s="103">
        <v>6919</v>
      </c>
      <c r="AA20" s="103">
        <v>0</v>
      </c>
      <c r="AB20" s="103">
        <v>0</v>
      </c>
      <c r="AC20" s="103">
        <f t="shared" si="9"/>
        <v>0</v>
      </c>
      <c r="AD20" s="103">
        <v>0</v>
      </c>
      <c r="AE20" s="103">
        <v>0</v>
      </c>
      <c r="AF20" s="103">
        <f t="shared" si="10"/>
        <v>529</v>
      </c>
      <c r="AG20" s="103">
        <v>529</v>
      </c>
      <c r="AH20" s="103">
        <v>0</v>
      </c>
      <c r="AI20" s="103">
        <v>0</v>
      </c>
      <c r="AJ20" s="103">
        <f t="shared" si="11"/>
        <v>4734</v>
      </c>
      <c r="AK20" s="103">
        <v>4473</v>
      </c>
      <c r="AL20" s="103">
        <v>0</v>
      </c>
      <c r="AM20" s="103">
        <v>260</v>
      </c>
      <c r="AN20" s="103">
        <v>0</v>
      </c>
      <c r="AO20" s="103">
        <v>0</v>
      </c>
      <c r="AP20" s="103">
        <v>0</v>
      </c>
      <c r="AQ20" s="103">
        <v>0</v>
      </c>
      <c r="AR20" s="103">
        <v>1</v>
      </c>
      <c r="AS20" s="103">
        <v>0</v>
      </c>
      <c r="AT20" s="103">
        <f t="shared" si="13"/>
        <v>316</v>
      </c>
      <c r="AU20" s="103">
        <v>268</v>
      </c>
      <c r="AV20" s="103">
        <v>0</v>
      </c>
      <c r="AW20" s="103">
        <v>48</v>
      </c>
      <c r="AX20" s="103">
        <v>0</v>
      </c>
      <c r="AY20" s="103">
        <v>0</v>
      </c>
      <c r="AZ20" s="103">
        <f t="shared" si="14"/>
        <v>283</v>
      </c>
      <c r="BA20" s="103">
        <v>283</v>
      </c>
      <c r="BB20" s="103">
        <v>0</v>
      </c>
      <c r="BC20" s="103">
        <v>0</v>
      </c>
    </row>
    <row r="21" spans="1:55" s="105" customFormat="1" ht="13.5" customHeight="1">
      <c r="A21" s="115" t="s">
        <v>11</v>
      </c>
      <c r="B21" s="113" t="s">
        <v>294</v>
      </c>
      <c r="C21" s="101" t="s">
        <v>295</v>
      </c>
      <c r="D21" s="103">
        <f t="shared" si="0"/>
        <v>2481</v>
      </c>
      <c r="E21" s="103">
        <f t="shared" si="1"/>
        <v>0</v>
      </c>
      <c r="F21" s="103">
        <v>0</v>
      </c>
      <c r="G21" s="103">
        <v>0</v>
      </c>
      <c r="H21" s="103">
        <f t="shared" si="2"/>
        <v>0</v>
      </c>
      <c r="I21" s="103">
        <v>0</v>
      </c>
      <c r="J21" s="103">
        <v>0</v>
      </c>
      <c r="K21" s="103">
        <f t="shared" si="3"/>
        <v>2481</v>
      </c>
      <c r="L21" s="103">
        <v>994</v>
      </c>
      <c r="M21" s="103">
        <v>1487</v>
      </c>
      <c r="N21" s="103">
        <f t="shared" si="4"/>
        <v>2481</v>
      </c>
      <c r="O21" s="103">
        <f t="shared" si="5"/>
        <v>994</v>
      </c>
      <c r="P21" s="103">
        <v>994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 t="shared" si="7"/>
        <v>1487</v>
      </c>
      <c r="W21" s="103">
        <v>1487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 t="shared" si="9"/>
        <v>0</v>
      </c>
      <c r="AD21" s="103">
        <v>0</v>
      </c>
      <c r="AE21" s="103">
        <v>0</v>
      </c>
      <c r="AF21" s="103">
        <f t="shared" si="10"/>
        <v>9</v>
      </c>
      <c r="AG21" s="103">
        <v>9</v>
      </c>
      <c r="AH21" s="103">
        <v>0</v>
      </c>
      <c r="AI21" s="103">
        <v>0</v>
      </c>
      <c r="AJ21" s="103">
        <f t="shared" si="11"/>
        <v>9</v>
      </c>
      <c r="AK21" s="103">
        <v>0</v>
      </c>
      <c r="AL21" s="103">
        <v>0</v>
      </c>
      <c r="AM21" s="103">
        <v>2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7</v>
      </c>
      <c r="AT21" s="103">
        <f t="shared" si="13"/>
        <v>1</v>
      </c>
      <c r="AU21" s="103">
        <v>0</v>
      </c>
      <c r="AV21" s="103">
        <v>0</v>
      </c>
      <c r="AW21" s="103">
        <v>1</v>
      </c>
      <c r="AX21" s="103">
        <v>0</v>
      </c>
      <c r="AY21" s="103">
        <v>0</v>
      </c>
      <c r="AZ21" s="103">
        <f t="shared" si="14"/>
        <v>14</v>
      </c>
      <c r="BA21" s="103">
        <v>14</v>
      </c>
      <c r="BB21" s="103">
        <v>0</v>
      </c>
      <c r="BC21" s="103">
        <v>0</v>
      </c>
    </row>
    <row r="22" spans="1:55" s="75" customFormat="1" ht="13.5" customHeight="1">
      <c r="A22" s="192" t="s">
        <v>11</v>
      </c>
      <c r="B22" s="193" t="s">
        <v>297</v>
      </c>
      <c r="C22" s="194" t="s">
        <v>298</v>
      </c>
      <c r="D22" s="195">
        <f t="shared" si="0"/>
        <v>9010</v>
      </c>
      <c r="E22" s="195">
        <f t="shared" si="1"/>
        <v>0</v>
      </c>
      <c r="F22" s="195">
        <v>0</v>
      </c>
      <c r="G22" s="195">
        <v>0</v>
      </c>
      <c r="H22" s="195">
        <f t="shared" si="2"/>
        <v>7435</v>
      </c>
      <c r="I22" s="195">
        <v>0</v>
      </c>
      <c r="J22" s="195">
        <v>7435</v>
      </c>
      <c r="K22" s="195">
        <f t="shared" si="3"/>
        <v>1575</v>
      </c>
      <c r="L22" s="195">
        <v>1575</v>
      </c>
      <c r="M22" s="195">
        <v>0</v>
      </c>
      <c r="N22" s="195">
        <f t="shared" si="4"/>
        <v>9010</v>
      </c>
      <c r="O22" s="195">
        <f t="shared" si="5"/>
        <v>1575</v>
      </c>
      <c r="P22" s="195">
        <v>0</v>
      </c>
      <c r="Q22" s="195">
        <v>1575</v>
      </c>
      <c r="R22" s="195">
        <v>0</v>
      </c>
      <c r="S22" s="195">
        <v>0</v>
      </c>
      <c r="T22" s="195">
        <v>0</v>
      </c>
      <c r="U22" s="195">
        <v>0</v>
      </c>
      <c r="V22" s="195">
        <f t="shared" si="7"/>
        <v>7435</v>
      </c>
      <c r="W22" s="195">
        <v>0</v>
      </c>
      <c r="X22" s="195">
        <v>7435</v>
      </c>
      <c r="Y22" s="195">
        <v>0</v>
      </c>
      <c r="Z22" s="195">
        <v>0</v>
      </c>
      <c r="AA22" s="195">
        <v>0</v>
      </c>
      <c r="AB22" s="195">
        <v>0</v>
      </c>
      <c r="AC22" s="195">
        <f t="shared" si="9"/>
        <v>0</v>
      </c>
      <c r="AD22" s="195">
        <v>0</v>
      </c>
      <c r="AE22" s="195">
        <v>0</v>
      </c>
      <c r="AF22" s="195">
        <f t="shared" si="10"/>
        <v>9</v>
      </c>
      <c r="AG22" s="195">
        <v>0</v>
      </c>
      <c r="AH22" s="195">
        <v>9</v>
      </c>
      <c r="AI22" s="195">
        <v>0</v>
      </c>
      <c r="AJ22" s="195">
        <f t="shared" si="11"/>
        <v>9010</v>
      </c>
      <c r="AK22" s="195">
        <v>0</v>
      </c>
      <c r="AL22" s="195">
        <v>9010</v>
      </c>
      <c r="AM22" s="195">
        <v>0</v>
      </c>
      <c r="AN22" s="195">
        <v>0</v>
      </c>
      <c r="AO22" s="195">
        <v>0</v>
      </c>
      <c r="AP22" s="195">
        <v>0</v>
      </c>
      <c r="AQ22" s="195">
        <v>0</v>
      </c>
      <c r="AR22" s="195">
        <v>0</v>
      </c>
      <c r="AS22" s="195">
        <v>0</v>
      </c>
      <c r="AT22" s="195">
        <f t="shared" si="13"/>
        <v>9</v>
      </c>
      <c r="AU22" s="195">
        <v>0</v>
      </c>
      <c r="AV22" s="195">
        <v>9</v>
      </c>
      <c r="AW22" s="195">
        <v>0</v>
      </c>
      <c r="AX22" s="195">
        <v>0</v>
      </c>
      <c r="AY22" s="195">
        <v>0</v>
      </c>
      <c r="AZ22" s="195">
        <f t="shared" si="14"/>
        <v>0</v>
      </c>
      <c r="BA22" s="195">
        <v>0</v>
      </c>
      <c r="BB22" s="195">
        <v>0</v>
      </c>
      <c r="BC22" s="195">
        <v>0</v>
      </c>
    </row>
    <row r="23" spans="1:55" s="105" customFormat="1" ht="13.5" customHeight="1">
      <c r="A23" s="115" t="s">
        <v>11</v>
      </c>
      <c r="B23" s="113" t="s">
        <v>300</v>
      </c>
      <c r="C23" s="101" t="s">
        <v>301</v>
      </c>
      <c r="D23" s="103">
        <f t="shared" si="0"/>
        <v>4184</v>
      </c>
      <c r="E23" s="103">
        <f t="shared" si="1"/>
        <v>0</v>
      </c>
      <c r="F23" s="103">
        <v>0</v>
      </c>
      <c r="G23" s="103">
        <v>0</v>
      </c>
      <c r="H23" s="103">
        <f t="shared" si="2"/>
        <v>0</v>
      </c>
      <c r="I23" s="103">
        <v>0</v>
      </c>
      <c r="J23" s="103">
        <v>0</v>
      </c>
      <c r="K23" s="103">
        <f t="shared" si="3"/>
        <v>4184</v>
      </c>
      <c r="L23" s="103">
        <v>733</v>
      </c>
      <c r="M23" s="103">
        <v>3451</v>
      </c>
      <c r="N23" s="103">
        <f t="shared" si="4"/>
        <v>4197</v>
      </c>
      <c r="O23" s="103">
        <f t="shared" si="5"/>
        <v>733</v>
      </c>
      <c r="P23" s="103">
        <v>733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 t="shared" si="7"/>
        <v>3451</v>
      </c>
      <c r="W23" s="103">
        <v>3451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9"/>
        <v>13</v>
      </c>
      <c r="AD23" s="103">
        <v>13</v>
      </c>
      <c r="AE23" s="103">
        <v>0</v>
      </c>
      <c r="AF23" s="103">
        <f t="shared" si="10"/>
        <v>12</v>
      </c>
      <c r="AG23" s="103">
        <v>12</v>
      </c>
      <c r="AH23" s="103">
        <v>0</v>
      </c>
      <c r="AI23" s="103">
        <v>0</v>
      </c>
      <c r="AJ23" s="103">
        <f t="shared" si="11"/>
        <v>12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12</v>
      </c>
      <c r="AR23" s="103">
        <v>0</v>
      </c>
      <c r="AS23" s="103">
        <v>0</v>
      </c>
      <c r="AT23" s="103">
        <f t="shared" si="13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11</v>
      </c>
      <c r="B24" s="113" t="s">
        <v>303</v>
      </c>
      <c r="C24" s="101" t="s">
        <v>304</v>
      </c>
      <c r="D24" s="103">
        <f t="shared" si="0"/>
        <v>8710</v>
      </c>
      <c r="E24" s="103">
        <f t="shared" si="1"/>
        <v>0</v>
      </c>
      <c r="F24" s="103">
        <v>0</v>
      </c>
      <c r="G24" s="103">
        <v>0</v>
      </c>
      <c r="H24" s="103">
        <f t="shared" si="2"/>
        <v>0</v>
      </c>
      <c r="I24" s="103">
        <v>0</v>
      </c>
      <c r="J24" s="103">
        <v>0</v>
      </c>
      <c r="K24" s="103">
        <f t="shared" si="3"/>
        <v>8710</v>
      </c>
      <c r="L24" s="103">
        <v>4407</v>
      </c>
      <c r="M24" s="103">
        <v>4303</v>
      </c>
      <c r="N24" s="103">
        <f t="shared" si="4"/>
        <v>8732</v>
      </c>
      <c r="O24" s="103">
        <f t="shared" si="5"/>
        <v>4407</v>
      </c>
      <c r="P24" s="103">
        <v>4407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 t="shared" si="7"/>
        <v>4303</v>
      </c>
      <c r="W24" s="103">
        <v>4303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 t="shared" si="9"/>
        <v>22</v>
      </c>
      <c r="AD24" s="103">
        <v>22</v>
      </c>
      <c r="AE24" s="103">
        <v>0</v>
      </c>
      <c r="AF24" s="103">
        <f t="shared" si="10"/>
        <v>57</v>
      </c>
      <c r="AG24" s="103">
        <v>57</v>
      </c>
      <c r="AH24" s="103">
        <v>0</v>
      </c>
      <c r="AI24" s="103">
        <v>0</v>
      </c>
      <c r="AJ24" s="103">
        <f t="shared" si="11"/>
        <v>57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57</v>
      </c>
      <c r="AR24" s="103">
        <v>0</v>
      </c>
      <c r="AS24" s="103">
        <v>0</v>
      </c>
      <c r="AT24" s="103">
        <f t="shared" si="13"/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11</v>
      </c>
      <c r="B25" s="113" t="s">
        <v>306</v>
      </c>
      <c r="C25" s="101" t="s">
        <v>307</v>
      </c>
      <c r="D25" s="103">
        <f t="shared" si="0"/>
        <v>3580</v>
      </c>
      <c r="E25" s="103">
        <f t="shared" si="1"/>
        <v>0</v>
      </c>
      <c r="F25" s="103">
        <v>0</v>
      </c>
      <c r="G25" s="103">
        <v>0</v>
      </c>
      <c r="H25" s="103">
        <f t="shared" si="2"/>
        <v>1775</v>
      </c>
      <c r="I25" s="103">
        <v>1775</v>
      </c>
      <c r="J25" s="103">
        <v>0</v>
      </c>
      <c r="K25" s="103">
        <f t="shared" si="3"/>
        <v>1805</v>
      </c>
      <c r="L25" s="103">
        <v>0</v>
      </c>
      <c r="M25" s="103">
        <v>1805</v>
      </c>
      <c r="N25" s="103">
        <f t="shared" si="4"/>
        <v>3584</v>
      </c>
      <c r="O25" s="103">
        <f t="shared" si="5"/>
        <v>1775</v>
      </c>
      <c r="P25" s="103">
        <v>1775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 t="shared" si="7"/>
        <v>1805</v>
      </c>
      <c r="W25" s="103">
        <v>1805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 t="shared" si="9"/>
        <v>4</v>
      </c>
      <c r="AD25" s="103">
        <v>4</v>
      </c>
      <c r="AE25" s="103">
        <v>0</v>
      </c>
      <c r="AF25" s="103">
        <f t="shared" si="10"/>
        <v>10</v>
      </c>
      <c r="AG25" s="103">
        <v>10</v>
      </c>
      <c r="AH25" s="103">
        <v>0</v>
      </c>
      <c r="AI25" s="103">
        <v>0</v>
      </c>
      <c r="AJ25" s="103">
        <f t="shared" si="11"/>
        <v>10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10</v>
      </c>
      <c r="AR25" s="103">
        <v>0</v>
      </c>
      <c r="AS25" s="103">
        <v>0</v>
      </c>
      <c r="AT25" s="103">
        <f t="shared" si="13"/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11</v>
      </c>
      <c r="B26" s="113" t="s">
        <v>309</v>
      </c>
      <c r="C26" s="101" t="s">
        <v>310</v>
      </c>
      <c r="D26" s="103">
        <f t="shared" si="0"/>
        <v>6912</v>
      </c>
      <c r="E26" s="103">
        <f t="shared" si="1"/>
        <v>0</v>
      </c>
      <c r="F26" s="103">
        <v>0</v>
      </c>
      <c r="G26" s="103">
        <v>0</v>
      </c>
      <c r="H26" s="103">
        <f t="shared" si="2"/>
        <v>49</v>
      </c>
      <c r="I26" s="103">
        <v>0</v>
      </c>
      <c r="J26" s="103">
        <v>49</v>
      </c>
      <c r="K26" s="103">
        <f t="shared" si="3"/>
        <v>6863</v>
      </c>
      <c r="L26" s="103">
        <v>1733</v>
      </c>
      <c r="M26" s="103">
        <v>5130</v>
      </c>
      <c r="N26" s="103">
        <f t="shared" si="4"/>
        <v>6923</v>
      </c>
      <c r="O26" s="103">
        <f t="shared" si="5"/>
        <v>1733</v>
      </c>
      <c r="P26" s="103">
        <v>1733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7"/>
        <v>5179</v>
      </c>
      <c r="W26" s="103">
        <v>5179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9"/>
        <v>11</v>
      </c>
      <c r="AD26" s="103">
        <v>11</v>
      </c>
      <c r="AE26" s="103">
        <v>0</v>
      </c>
      <c r="AF26" s="103">
        <f t="shared" si="10"/>
        <v>49</v>
      </c>
      <c r="AG26" s="103">
        <v>49</v>
      </c>
      <c r="AH26" s="103">
        <v>0</v>
      </c>
      <c r="AI26" s="103">
        <v>0</v>
      </c>
      <c r="AJ26" s="103">
        <f t="shared" si="11"/>
        <v>6912</v>
      </c>
      <c r="AK26" s="103">
        <v>1733</v>
      </c>
      <c r="AL26" s="103">
        <v>5179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 t="shared" si="13"/>
        <v>98</v>
      </c>
      <c r="AU26" s="103">
        <v>49</v>
      </c>
      <c r="AV26" s="103">
        <v>0</v>
      </c>
      <c r="AW26" s="103">
        <v>0</v>
      </c>
      <c r="AX26" s="103">
        <v>0</v>
      </c>
      <c r="AY26" s="103">
        <v>49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11</v>
      </c>
      <c r="B27" s="113" t="s">
        <v>312</v>
      </c>
      <c r="C27" s="101" t="s">
        <v>313</v>
      </c>
      <c r="D27" s="103">
        <f t="shared" si="0"/>
        <v>6792</v>
      </c>
      <c r="E27" s="103">
        <f t="shared" si="1"/>
        <v>0</v>
      </c>
      <c r="F27" s="103">
        <v>0</v>
      </c>
      <c r="G27" s="103">
        <v>0</v>
      </c>
      <c r="H27" s="103">
        <f t="shared" si="2"/>
        <v>0</v>
      </c>
      <c r="I27" s="103">
        <v>0</v>
      </c>
      <c r="J27" s="103">
        <v>0</v>
      </c>
      <c r="K27" s="103">
        <f t="shared" si="3"/>
        <v>6792</v>
      </c>
      <c r="L27" s="103">
        <v>1769</v>
      </c>
      <c r="M27" s="103">
        <v>5023</v>
      </c>
      <c r="N27" s="103">
        <f t="shared" si="4"/>
        <v>6831</v>
      </c>
      <c r="O27" s="103">
        <f t="shared" si="5"/>
        <v>1769</v>
      </c>
      <c r="P27" s="103">
        <v>1769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 t="shared" si="7"/>
        <v>5023</v>
      </c>
      <c r="W27" s="103">
        <v>5023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 t="shared" si="9"/>
        <v>39</v>
      </c>
      <c r="AD27" s="103">
        <v>39</v>
      </c>
      <c r="AE27" s="103">
        <v>0</v>
      </c>
      <c r="AF27" s="103">
        <f t="shared" si="10"/>
        <v>25</v>
      </c>
      <c r="AG27" s="103">
        <v>25</v>
      </c>
      <c r="AH27" s="103">
        <v>0</v>
      </c>
      <c r="AI27" s="103">
        <v>0</v>
      </c>
      <c r="AJ27" s="103">
        <f t="shared" si="11"/>
        <v>25</v>
      </c>
      <c r="AK27" s="103">
        <v>0</v>
      </c>
      <c r="AL27" s="103">
        <v>0</v>
      </c>
      <c r="AM27" s="103">
        <v>8</v>
      </c>
      <c r="AN27" s="103">
        <v>0</v>
      </c>
      <c r="AO27" s="103">
        <v>0</v>
      </c>
      <c r="AP27" s="103">
        <v>0</v>
      </c>
      <c r="AQ27" s="103">
        <v>0</v>
      </c>
      <c r="AR27" s="103">
        <v>1</v>
      </c>
      <c r="AS27" s="103">
        <v>16</v>
      </c>
      <c r="AT27" s="103">
        <f t="shared" si="13"/>
        <v>1</v>
      </c>
      <c r="AU27" s="103">
        <v>0</v>
      </c>
      <c r="AV27" s="103">
        <v>0</v>
      </c>
      <c r="AW27" s="103">
        <v>1</v>
      </c>
      <c r="AX27" s="103">
        <v>0</v>
      </c>
      <c r="AY27" s="103">
        <v>0</v>
      </c>
      <c r="AZ27" s="103">
        <f t="shared" si="14"/>
        <v>37</v>
      </c>
      <c r="BA27" s="103">
        <v>37</v>
      </c>
      <c r="BB27" s="103">
        <v>0</v>
      </c>
      <c r="BC27" s="103">
        <v>0</v>
      </c>
    </row>
    <row r="28" spans="1:55" s="105" customFormat="1" ht="13.5" customHeight="1">
      <c r="A28" s="115" t="s">
        <v>11</v>
      </c>
      <c r="B28" s="113" t="s">
        <v>315</v>
      </c>
      <c r="C28" s="101" t="s">
        <v>316</v>
      </c>
      <c r="D28" s="103">
        <f t="shared" si="0"/>
        <v>1634</v>
      </c>
      <c r="E28" s="103">
        <f t="shared" si="1"/>
        <v>0</v>
      </c>
      <c r="F28" s="103">
        <v>0</v>
      </c>
      <c r="G28" s="103">
        <v>0</v>
      </c>
      <c r="H28" s="103">
        <f t="shared" si="2"/>
        <v>0</v>
      </c>
      <c r="I28" s="103">
        <v>0</v>
      </c>
      <c r="J28" s="103">
        <v>0</v>
      </c>
      <c r="K28" s="103">
        <f t="shared" si="3"/>
        <v>1634</v>
      </c>
      <c r="L28" s="103">
        <v>629</v>
      </c>
      <c r="M28" s="103">
        <v>1005</v>
      </c>
      <c r="N28" s="103">
        <f t="shared" si="4"/>
        <v>1661</v>
      </c>
      <c r="O28" s="103">
        <f t="shared" si="5"/>
        <v>629</v>
      </c>
      <c r="P28" s="103">
        <v>629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7"/>
        <v>1005</v>
      </c>
      <c r="W28" s="103">
        <v>1005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9"/>
        <v>27</v>
      </c>
      <c r="AD28" s="103">
        <v>27</v>
      </c>
      <c r="AE28" s="103">
        <v>0</v>
      </c>
      <c r="AF28" s="103">
        <f t="shared" si="10"/>
        <v>6</v>
      </c>
      <c r="AG28" s="103">
        <v>6</v>
      </c>
      <c r="AH28" s="103">
        <v>0</v>
      </c>
      <c r="AI28" s="103">
        <v>0</v>
      </c>
      <c r="AJ28" s="103">
        <f t="shared" si="11"/>
        <v>6</v>
      </c>
      <c r="AK28" s="103">
        <v>0</v>
      </c>
      <c r="AL28" s="103">
        <v>0</v>
      </c>
      <c r="AM28" s="103">
        <v>2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4</v>
      </c>
      <c r="AT28" s="103">
        <f t="shared" si="13"/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 t="shared" si="14"/>
        <v>9</v>
      </c>
      <c r="BA28" s="103">
        <v>9</v>
      </c>
      <c r="BB28" s="103">
        <v>0</v>
      </c>
      <c r="BC28" s="103">
        <v>0</v>
      </c>
    </row>
    <row r="29" spans="1:55" s="105" customFormat="1" ht="13.5" customHeight="1">
      <c r="A29" s="115" t="s">
        <v>11</v>
      </c>
      <c r="B29" s="113" t="s">
        <v>318</v>
      </c>
      <c r="C29" s="101" t="s">
        <v>319</v>
      </c>
      <c r="D29" s="103">
        <f t="shared" si="0"/>
        <v>2149</v>
      </c>
      <c r="E29" s="103">
        <f t="shared" si="1"/>
        <v>0</v>
      </c>
      <c r="F29" s="103">
        <v>0</v>
      </c>
      <c r="G29" s="103">
        <v>0</v>
      </c>
      <c r="H29" s="103">
        <f t="shared" si="2"/>
        <v>0</v>
      </c>
      <c r="I29" s="103">
        <v>0</v>
      </c>
      <c r="J29" s="103">
        <v>0</v>
      </c>
      <c r="K29" s="103">
        <f t="shared" si="3"/>
        <v>2149</v>
      </c>
      <c r="L29" s="103">
        <v>645</v>
      </c>
      <c r="M29" s="103">
        <v>1504</v>
      </c>
      <c r="N29" s="103">
        <f t="shared" si="4"/>
        <v>2149</v>
      </c>
      <c r="O29" s="103">
        <f t="shared" si="5"/>
        <v>645</v>
      </c>
      <c r="P29" s="103">
        <v>645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7"/>
        <v>1504</v>
      </c>
      <c r="W29" s="103">
        <v>1504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9"/>
        <v>0</v>
      </c>
      <c r="AD29" s="103">
        <v>0</v>
      </c>
      <c r="AE29" s="103">
        <v>0</v>
      </c>
      <c r="AF29" s="103">
        <f t="shared" si="10"/>
        <v>86</v>
      </c>
      <c r="AG29" s="103">
        <v>86</v>
      </c>
      <c r="AH29" s="103">
        <v>0</v>
      </c>
      <c r="AI29" s="103">
        <v>0</v>
      </c>
      <c r="AJ29" s="103">
        <f t="shared" si="11"/>
        <v>86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83</v>
      </c>
      <c r="AR29" s="103">
        <v>0</v>
      </c>
      <c r="AS29" s="103">
        <v>3</v>
      </c>
      <c r="AT29" s="103">
        <f t="shared" si="13"/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4"/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11</v>
      </c>
      <c r="B30" s="113" t="s">
        <v>321</v>
      </c>
      <c r="C30" s="101" t="s">
        <v>322</v>
      </c>
      <c r="D30" s="103">
        <f t="shared" si="0"/>
        <v>3555</v>
      </c>
      <c r="E30" s="103">
        <f t="shared" si="1"/>
        <v>0</v>
      </c>
      <c r="F30" s="103">
        <v>0</v>
      </c>
      <c r="G30" s="103">
        <v>0</v>
      </c>
      <c r="H30" s="103">
        <f t="shared" si="2"/>
        <v>0</v>
      </c>
      <c r="I30" s="103">
        <v>0</v>
      </c>
      <c r="J30" s="103">
        <v>0</v>
      </c>
      <c r="K30" s="103">
        <f t="shared" si="3"/>
        <v>3555</v>
      </c>
      <c r="L30" s="103">
        <v>1275</v>
      </c>
      <c r="M30" s="103">
        <v>2280</v>
      </c>
      <c r="N30" s="103">
        <f t="shared" si="4"/>
        <v>3555</v>
      </c>
      <c r="O30" s="103">
        <f t="shared" si="5"/>
        <v>1275</v>
      </c>
      <c r="P30" s="103">
        <v>1275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2280</v>
      </c>
      <c r="W30" s="103">
        <v>2280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0</v>
      </c>
      <c r="AD30" s="103">
        <v>0</v>
      </c>
      <c r="AE30" s="103">
        <v>0</v>
      </c>
      <c r="AF30" s="103">
        <f t="shared" si="10"/>
        <v>146</v>
      </c>
      <c r="AG30" s="103">
        <v>146</v>
      </c>
      <c r="AH30" s="103">
        <v>0</v>
      </c>
      <c r="AI30" s="103">
        <v>0</v>
      </c>
      <c r="AJ30" s="103">
        <f t="shared" si="11"/>
        <v>146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140</v>
      </c>
      <c r="AR30" s="103">
        <v>0</v>
      </c>
      <c r="AS30" s="103">
        <v>6</v>
      </c>
      <c r="AT30" s="103">
        <f t="shared" si="13"/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4"/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11</v>
      </c>
      <c r="B31" s="113" t="s">
        <v>324</v>
      </c>
      <c r="C31" s="101" t="s">
        <v>325</v>
      </c>
      <c r="D31" s="103">
        <f t="shared" si="0"/>
        <v>589</v>
      </c>
      <c r="E31" s="103">
        <f t="shared" si="1"/>
        <v>0</v>
      </c>
      <c r="F31" s="103">
        <v>0</v>
      </c>
      <c r="G31" s="103">
        <v>0</v>
      </c>
      <c r="H31" s="103">
        <f t="shared" si="2"/>
        <v>0</v>
      </c>
      <c r="I31" s="103">
        <v>0</v>
      </c>
      <c r="J31" s="103">
        <v>0</v>
      </c>
      <c r="K31" s="103">
        <f t="shared" si="3"/>
        <v>589</v>
      </c>
      <c r="L31" s="103">
        <v>175</v>
      </c>
      <c r="M31" s="103">
        <v>414</v>
      </c>
      <c r="N31" s="103">
        <f t="shared" si="4"/>
        <v>589</v>
      </c>
      <c r="O31" s="103">
        <f t="shared" si="5"/>
        <v>175</v>
      </c>
      <c r="P31" s="103">
        <v>172</v>
      </c>
      <c r="Q31" s="103">
        <v>0</v>
      </c>
      <c r="R31" s="103">
        <v>0</v>
      </c>
      <c r="S31" s="103">
        <v>0</v>
      </c>
      <c r="T31" s="103">
        <v>0</v>
      </c>
      <c r="U31" s="103">
        <v>3</v>
      </c>
      <c r="V31" s="103">
        <f t="shared" si="7"/>
        <v>414</v>
      </c>
      <c r="W31" s="103">
        <v>414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 t="shared" si="9"/>
        <v>0</v>
      </c>
      <c r="AD31" s="103">
        <v>0</v>
      </c>
      <c r="AE31" s="103">
        <v>0</v>
      </c>
      <c r="AF31" s="103">
        <f t="shared" si="10"/>
        <v>5</v>
      </c>
      <c r="AG31" s="103">
        <v>5</v>
      </c>
      <c r="AH31" s="103">
        <v>0</v>
      </c>
      <c r="AI31" s="103">
        <v>0</v>
      </c>
      <c r="AJ31" s="103">
        <f t="shared" si="11"/>
        <v>5</v>
      </c>
      <c r="AK31" s="103">
        <v>0</v>
      </c>
      <c r="AL31" s="103">
        <v>0</v>
      </c>
      <c r="AM31" s="103">
        <v>1</v>
      </c>
      <c r="AN31" s="103">
        <v>0</v>
      </c>
      <c r="AO31" s="103">
        <v>0</v>
      </c>
      <c r="AP31" s="103">
        <v>0</v>
      </c>
      <c r="AQ31" s="103">
        <v>4</v>
      </c>
      <c r="AR31" s="103">
        <v>0</v>
      </c>
      <c r="AS31" s="103">
        <v>0</v>
      </c>
      <c r="AT31" s="103">
        <f t="shared" si="13"/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4"/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11</v>
      </c>
      <c r="B32" s="113" t="s">
        <v>327</v>
      </c>
      <c r="C32" s="101" t="s">
        <v>328</v>
      </c>
      <c r="D32" s="103">
        <f t="shared" si="0"/>
        <v>3808</v>
      </c>
      <c r="E32" s="103">
        <f t="shared" si="1"/>
        <v>0</v>
      </c>
      <c r="F32" s="103">
        <v>0</v>
      </c>
      <c r="G32" s="103">
        <v>0</v>
      </c>
      <c r="H32" s="103">
        <f t="shared" si="2"/>
        <v>0</v>
      </c>
      <c r="I32" s="103">
        <v>0</v>
      </c>
      <c r="J32" s="103">
        <v>0</v>
      </c>
      <c r="K32" s="103">
        <f t="shared" si="3"/>
        <v>3808</v>
      </c>
      <c r="L32" s="103">
        <v>1331</v>
      </c>
      <c r="M32" s="103">
        <v>2477</v>
      </c>
      <c r="N32" s="103">
        <f t="shared" si="4"/>
        <v>3808</v>
      </c>
      <c r="O32" s="103">
        <f t="shared" si="5"/>
        <v>1331</v>
      </c>
      <c r="P32" s="103">
        <v>1331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 t="shared" si="7"/>
        <v>2477</v>
      </c>
      <c r="W32" s="103">
        <v>2477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 t="shared" si="9"/>
        <v>0</v>
      </c>
      <c r="AD32" s="103">
        <v>0</v>
      </c>
      <c r="AE32" s="103">
        <v>0</v>
      </c>
      <c r="AF32" s="103">
        <f t="shared" si="10"/>
        <v>30</v>
      </c>
      <c r="AG32" s="103">
        <v>30</v>
      </c>
      <c r="AH32" s="103">
        <v>0</v>
      </c>
      <c r="AI32" s="103">
        <v>0</v>
      </c>
      <c r="AJ32" s="103">
        <f t="shared" si="11"/>
        <v>29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29</v>
      </c>
      <c r="AR32" s="103">
        <v>0</v>
      </c>
      <c r="AS32" s="103">
        <v>0</v>
      </c>
      <c r="AT32" s="103">
        <f t="shared" si="13"/>
        <v>1</v>
      </c>
      <c r="AU32" s="103">
        <v>1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4"/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11</v>
      </c>
      <c r="B33" s="113" t="s">
        <v>330</v>
      </c>
      <c r="C33" s="101" t="s">
        <v>331</v>
      </c>
      <c r="D33" s="103">
        <f t="shared" si="0"/>
        <v>3315</v>
      </c>
      <c r="E33" s="103">
        <f t="shared" si="1"/>
        <v>0</v>
      </c>
      <c r="F33" s="103">
        <v>0</v>
      </c>
      <c r="G33" s="103">
        <v>0</v>
      </c>
      <c r="H33" s="103">
        <f t="shared" si="2"/>
        <v>0</v>
      </c>
      <c r="I33" s="103">
        <v>0</v>
      </c>
      <c r="J33" s="103">
        <v>0</v>
      </c>
      <c r="K33" s="103">
        <f t="shared" si="3"/>
        <v>3315</v>
      </c>
      <c r="L33" s="103">
        <v>454</v>
      </c>
      <c r="M33" s="103">
        <v>2861</v>
      </c>
      <c r="N33" s="103">
        <f t="shared" si="4"/>
        <v>3315</v>
      </c>
      <c r="O33" s="103">
        <f t="shared" si="5"/>
        <v>454</v>
      </c>
      <c r="P33" s="103">
        <v>438</v>
      </c>
      <c r="Q33" s="103">
        <v>0</v>
      </c>
      <c r="R33" s="103">
        <v>0</v>
      </c>
      <c r="S33" s="103">
        <v>0</v>
      </c>
      <c r="T33" s="103">
        <v>16</v>
      </c>
      <c r="U33" s="103">
        <v>0</v>
      </c>
      <c r="V33" s="103">
        <f t="shared" si="7"/>
        <v>2861</v>
      </c>
      <c r="W33" s="103">
        <v>2861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 t="shared" si="9"/>
        <v>0</v>
      </c>
      <c r="AD33" s="103">
        <v>0</v>
      </c>
      <c r="AE33" s="103">
        <v>0</v>
      </c>
      <c r="AF33" s="103">
        <f t="shared" si="10"/>
        <v>2</v>
      </c>
      <c r="AG33" s="103">
        <v>2</v>
      </c>
      <c r="AH33" s="103">
        <v>0</v>
      </c>
      <c r="AI33" s="103">
        <v>0</v>
      </c>
      <c r="AJ33" s="103">
        <f t="shared" si="11"/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 t="shared" si="13"/>
        <v>2</v>
      </c>
      <c r="AU33" s="103">
        <v>2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4"/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11</v>
      </c>
      <c r="B34" s="113" t="s">
        <v>333</v>
      </c>
      <c r="C34" s="101" t="s">
        <v>334</v>
      </c>
      <c r="D34" s="103">
        <f t="shared" si="0"/>
        <v>6714</v>
      </c>
      <c r="E34" s="103">
        <f t="shared" si="1"/>
        <v>0</v>
      </c>
      <c r="F34" s="103">
        <v>0</v>
      </c>
      <c r="G34" s="103">
        <v>0</v>
      </c>
      <c r="H34" s="103">
        <f t="shared" si="2"/>
        <v>41</v>
      </c>
      <c r="I34" s="103">
        <v>41</v>
      </c>
      <c r="J34" s="103">
        <v>0</v>
      </c>
      <c r="K34" s="103">
        <f t="shared" si="3"/>
        <v>6673</v>
      </c>
      <c r="L34" s="103">
        <v>1142</v>
      </c>
      <c r="M34" s="103">
        <v>5531</v>
      </c>
      <c r="N34" s="103">
        <f t="shared" si="4"/>
        <v>6714</v>
      </c>
      <c r="O34" s="103">
        <f t="shared" si="5"/>
        <v>1183</v>
      </c>
      <c r="P34" s="103">
        <v>1183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 t="shared" si="7"/>
        <v>5531</v>
      </c>
      <c r="W34" s="103">
        <v>5531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 t="shared" si="9"/>
        <v>0</v>
      </c>
      <c r="AD34" s="103">
        <v>0</v>
      </c>
      <c r="AE34" s="103">
        <v>0</v>
      </c>
      <c r="AF34" s="103">
        <f t="shared" si="10"/>
        <v>56</v>
      </c>
      <c r="AG34" s="103">
        <v>56</v>
      </c>
      <c r="AH34" s="103">
        <v>0</v>
      </c>
      <c r="AI34" s="103">
        <v>0</v>
      </c>
      <c r="AJ34" s="103">
        <f t="shared" si="11"/>
        <v>54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50</v>
      </c>
      <c r="AR34" s="103">
        <v>4</v>
      </c>
      <c r="AS34" s="103">
        <v>0</v>
      </c>
      <c r="AT34" s="103">
        <f t="shared" si="13"/>
        <v>2</v>
      </c>
      <c r="AU34" s="103">
        <v>2</v>
      </c>
      <c r="AV34" s="103">
        <v>0</v>
      </c>
      <c r="AW34" s="103">
        <v>0</v>
      </c>
      <c r="AX34" s="103">
        <v>0</v>
      </c>
      <c r="AY34" s="103">
        <v>0</v>
      </c>
      <c r="AZ34" s="103">
        <f t="shared" si="14"/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11</v>
      </c>
      <c r="B35" s="113" t="s">
        <v>336</v>
      </c>
      <c r="C35" s="101" t="s">
        <v>337</v>
      </c>
      <c r="D35" s="103">
        <f t="shared" si="0"/>
        <v>6334</v>
      </c>
      <c r="E35" s="103">
        <f t="shared" si="1"/>
        <v>0</v>
      </c>
      <c r="F35" s="103">
        <v>0</v>
      </c>
      <c r="G35" s="103">
        <v>0</v>
      </c>
      <c r="H35" s="103">
        <f t="shared" si="2"/>
        <v>0</v>
      </c>
      <c r="I35" s="103">
        <v>0</v>
      </c>
      <c r="J35" s="103">
        <v>0</v>
      </c>
      <c r="K35" s="103">
        <f t="shared" si="3"/>
        <v>6334</v>
      </c>
      <c r="L35" s="103">
        <v>2839</v>
      </c>
      <c r="M35" s="103">
        <v>3495</v>
      </c>
      <c r="N35" s="103">
        <f t="shared" si="4"/>
        <v>6334</v>
      </c>
      <c r="O35" s="103">
        <f t="shared" si="5"/>
        <v>2839</v>
      </c>
      <c r="P35" s="103">
        <v>2839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 t="shared" si="7"/>
        <v>3495</v>
      </c>
      <c r="W35" s="103">
        <v>3495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 t="shared" si="9"/>
        <v>0</v>
      </c>
      <c r="AD35" s="103">
        <v>0</v>
      </c>
      <c r="AE35" s="103">
        <v>0</v>
      </c>
      <c r="AF35" s="103">
        <f t="shared" si="10"/>
        <v>63</v>
      </c>
      <c r="AG35" s="103">
        <v>63</v>
      </c>
      <c r="AH35" s="103">
        <v>0</v>
      </c>
      <c r="AI35" s="103">
        <v>0</v>
      </c>
      <c r="AJ35" s="103">
        <f t="shared" si="11"/>
        <v>63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63</v>
      </c>
      <c r="AR35" s="103">
        <v>0</v>
      </c>
      <c r="AS35" s="103">
        <v>0</v>
      </c>
      <c r="AT35" s="103">
        <f t="shared" si="13"/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4"/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11</v>
      </c>
      <c r="B36" s="113" t="s">
        <v>339</v>
      </c>
      <c r="C36" s="101" t="s">
        <v>340</v>
      </c>
      <c r="D36" s="103">
        <f t="shared" si="0"/>
        <v>3518</v>
      </c>
      <c r="E36" s="103">
        <f t="shared" si="1"/>
        <v>0</v>
      </c>
      <c r="F36" s="103">
        <v>0</v>
      </c>
      <c r="G36" s="103">
        <v>0</v>
      </c>
      <c r="H36" s="103">
        <f t="shared" si="2"/>
        <v>0</v>
      </c>
      <c r="I36" s="103">
        <v>0</v>
      </c>
      <c r="J36" s="103">
        <v>0</v>
      </c>
      <c r="K36" s="103">
        <f t="shared" si="3"/>
        <v>3518</v>
      </c>
      <c r="L36" s="103">
        <v>760</v>
      </c>
      <c r="M36" s="103">
        <v>2758</v>
      </c>
      <c r="N36" s="103">
        <f t="shared" si="4"/>
        <v>3518</v>
      </c>
      <c r="O36" s="103">
        <f t="shared" si="5"/>
        <v>760</v>
      </c>
      <c r="P36" s="103">
        <v>760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7"/>
        <v>2758</v>
      </c>
      <c r="W36" s="103">
        <v>2758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9"/>
        <v>0</v>
      </c>
      <c r="AD36" s="103">
        <v>0</v>
      </c>
      <c r="AE36" s="103">
        <v>0</v>
      </c>
      <c r="AF36" s="103">
        <f t="shared" si="10"/>
        <v>4</v>
      </c>
      <c r="AG36" s="103">
        <v>4</v>
      </c>
      <c r="AH36" s="103">
        <v>0</v>
      </c>
      <c r="AI36" s="103">
        <v>0</v>
      </c>
      <c r="AJ36" s="103">
        <f t="shared" si="11"/>
        <v>4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4</v>
      </c>
      <c r="AT36" s="103">
        <f t="shared" si="13"/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 t="shared" si="14"/>
        <v>26</v>
      </c>
      <c r="BA36" s="103">
        <v>26</v>
      </c>
      <c r="BB36" s="103">
        <v>0</v>
      </c>
      <c r="BC36" s="103">
        <v>0</v>
      </c>
    </row>
    <row r="37" spans="1:55" s="105" customFormat="1" ht="13.5" customHeight="1">
      <c r="A37" s="115" t="s">
        <v>11</v>
      </c>
      <c r="B37" s="113" t="s">
        <v>342</v>
      </c>
      <c r="C37" s="101" t="s">
        <v>343</v>
      </c>
      <c r="D37" s="103">
        <f t="shared" si="0"/>
        <v>4585</v>
      </c>
      <c r="E37" s="103">
        <f t="shared" si="1"/>
        <v>0</v>
      </c>
      <c r="F37" s="103">
        <v>0</v>
      </c>
      <c r="G37" s="103">
        <v>0</v>
      </c>
      <c r="H37" s="103">
        <f t="shared" si="2"/>
        <v>0</v>
      </c>
      <c r="I37" s="103">
        <v>0</v>
      </c>
      <c r="J37" s="103">
        <v>0</v>
      </c>
      <c r="K37" s="103">
        <f t="shared" si="3"/>
        <v>4585</v>
      </c>
      <c r="L37" s="103">
        <v>1418</v>
      </c>
      <c r="M37" s="103">
        <v>3167</v>
      </c>
      <c r="N37" s="103">
        <f t="shared" si="4"/>
        <v>4585</v>
      </c>
      <c r="O37" s="103">
        <f t="shared" si="5"/>
        <v>1418</v>
      </c>
      <c r="P37" s="103">
        <v>1418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 t="shared" si="7"/>
        <v>3167</v>
      </c>
      <c r="W37" s="103">
        <v>3167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 t="shared" si="9"/>
        <v>0</v>
      </c>
      <c r="AD37" s="103">
        <v>0</v>
      </c>
      <c r="AE37" s="103">
        <v>0</v>
      </c>
      <c r="AF37" s="103">
        <f t="shared" si="10"/>
        <v>39</v>
      </c>
      <c r="AG37" s="103">
        <v>39</v>
      </c>
      <c r="AH37" s="103">
        <v>0</v>
      </c>
      <c r="AI37" s="103">
        <v>0</v>
      </c>
      <c r="AJ37" s="103">
        <f t="shared" si="11"/>
        <v>39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33</v>
      </c>
      <c r="AR37" s="103">
        <v>6</v>
      </c>
      <c r="AS37" s="103">
        <v>0</v>
      </c>
      <c r="AT37" s="103">
        <f t="shared" si="13"/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4"/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11</v>
      </c>
      <c r="B38" s="113" t="s">
        <v>345</v>
      </c>
      <c r="C38" s="101" t="s">
        <v>346</v>
      </c>
      <c r="D38" s="103">
        <f t="shared" si="0"/>
        <v>6733</v>
      </c>
      <c r="E38" s="103">
        <f t="shared" si="1"/>
        <v>0</v>
      </c>
      <c r="F38" s="103">
        <v>0</v>
      </c>
      <c r="G38" s="103">
        <v>0</v>
      </c>
      <c r="H38" s="103">
        <f t="shared" si="2"/>
        <v>0</v>
      </c>
      <c r="I38" s="103">
        <v>0</v>
      </c>
      <c r="J38" s="103">
        <v>0</v>
      </c>
      <c r="K38" s="103">
        <f t="shared" si="3"/>
        <v>6733</v>
      </c>
      <c r="L38" s="103">
        <v>1899</v>
      </c>
      <c r="M38" s="103">
        <v>4834</v>
      </c>
      <c r="N38" s="103">
        <f t="shared" si="4"/>
        <v>6733</v>
      </c>
      <c r="O38" s="103">
        <f t="shared" si="5"/>
        <v>1899</v>
      </c>
      <c r="P38" s="103">
        <v>1899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 t="shared" si="7"/>
        <v>4834</v>
      </c>
      <c r="W38" s="103">
        <v>4834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 t="shared" si="9"/>
        <v>0</v>
      </c>
      <c r="AD38" s="103">
        <v>0</v>
      </c>
      <c r="AE38" s="103">
        <v>0</v>
      </c>
      <c r="AF38" s="103">
        <f t="shared" si="10"/>
        <v>7</v>
      </c>
      <c r="AG38" s="103">
        <v>7</v>
      </c>
      <c r="AH38" s="103">
        <v>0</v>
      </c>
      <c r="AI38" s="103">
        <v>0</v>
      </c>
      <c r="AJ38" s="103">
        <f t="shared" si="11"/>
        <v>7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7</v>
      </c>
      <c r="AT38" s="103">
        <f t="shared" si="13"/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 t="shared" si="14"/>
        <v>50</v>
      </c>
      <c r="BA38" s="103">
        <v>50</v>
      </c>
      <c r="BB38" s="103">
        <v>0</v>
      </c>
      <c r="BC38" s="103">
        <v>0</v>
      </c>
    </row>
    <row r="39" spans="1:55" s="105" customFormat="1" ht="13.5" customHeight="1">
      <c r="A39" s="115" t="s">
        <v>11</v>
      </c>
      <c r="B39" s="113" t="s">
        <v>348</v>
      </c>
      <c r="C39" s="101" t="s">
        <v>349</v>
      </c>
      <c r="D39" s="103">
        <f t="shared" si="0"/>
        <v>15563</v>
      </c>
      <c r="E39" s="103">
        <f t="shared" si="1"/>
        <v>0</v>
      </c>
      <c r="F39" s="103">
        <v>0</v>
      </c>
      <c r="G39" s="103">
        <v>0</v>
      </c>
      <c r="H39" s="103">
        <f t="shared" si="2"/>
        <v>0</v>
      </c>
      <c r="I39" s="103">
        <v>0</v>
      </c>
      <c r="J39" s="103">
        <v>0</v>
      </c>
      <c r="K39" s="103">
        <f t="shared" si="3"/>
        <v>15563</v>
      </c>
      <c r="L39" s="103">
        <v>4866</v>
      </c>
      <c r="M39" s="103">
        <v>10697</v>
      </c>
      <c r="N39" s="103">
        <f t="shared" si="4"/>
        <v>15563</v>
      </c>
      <c r="O39" s="103">
        <f t="shared" si="5"/>
        <v>4866</v>
      </c>
      <c r="P39" s="103">
        <v>4866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 t="shared" si="7"/>
        <v>10697</v>
      </c>
      <c r="W39" s="103">
        <v>10697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 t="shared" si="9"/>
        <v>0</v>
      </c>
      <c r="AD39" s="103">
        <v>0</v>
      </c>
      <c r="AE39" s="103">
        <v>0</v>
      </c>
      <c r="AF39" s="103">
        <f t="shared" si="10"/>
        <v>265</v>
      </c>
      <c r="AG39" s="103">
        <v>265</v>
      </c>
      <c r="AH39" s="103">
        <v>0</v>
      </c>
      <c r="AI39" s="103">
        <v>0</v>
      </c>
      <c r="AJ39" s="103">
        <f t="shared" si="11"/>
        <v>265</v>
      </c>
      <c r="AK39" s="103">
        <v>0</v>
      </c>
      <c r="AL39" s="103">
        <v>0</v>
      </c>
      <c r="AM39" s="103">
        <v>265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 t="shared" si="13"/>
        <v>37</v>
      </c>
      <c r="AU39" s="103">
        <v>0</v>
      </c>
      <c r="AV39" s="103">
        <v>0</v>
      </c>
      <c r="AW39" s="103">
        <v>37</v>
      </c>
      <c r="AX39" s="103">
        <v>0</v>
      </c>
      <c r="AY39" s="103">
        <v>0</v>
      </c>
      <c r="AZ39" s="103">
        <f t="shared" si="14"/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11</v>
      </c>
      <c r="B40" s="113" t="s">
        <v>351</v>
      </c>
      <c r="C40" s="101" t="s">
        <v>352</v>
      </c>
      <c r="D40" s="103">
        <f t="shared" si="0"/>
        <v>2154</v>
      </c>
      <c r="E40" s="103">
        <f t="shared" si="1"/>
        <v>0</v>
      </c>
      <c r="F40" s="103">
        <v>0</v>
      </c>
      <c r="G40" s="103">
        <v>0</v>
      </c>
      <c r="H40" s="103">
        <f t="shared" si="2"/>
        <v>0</v>
      </c>
      <c r="I40" s="103">
        <v>0</v>
      </c>
      <c r="J40" s="103">
        <v>0</v>
      </c>
      <c r="K40" s="103">
        <f t="shared" si="3"/>
        <v>2154</v>
      </c>
      <c r="L40" s="103">
        <v>1056</v>
      </c>
      <c r="M40" s="103">
        <v>1098</v>
      </c>
      <c r="N40" s="103">
        <f t="shared" si="4"/>
        <v>2154</v>
      </c>
      <c r="O40" s="103">
        <f t="shared" si="5"/>
        <v>1056</v>
      </c>
      <c r="P40" s="103">
        <v>1056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 t="shared" si="7"/>
        <v>1098</v>
      </c>
      <c r="W40" s="103">
        <v>1098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 t="shared" si="9"/>
        <v>0</v>
      </c>
      <c r="AD40" s="103">
        <v>0</v>
      </c>
      <c r="AE40" s="103">
        <v>0</v>
      </c>
      <c r="AF40" s="103">
        <f t="shared" si="10"/>
        <v>74</v>
      </c>
      <c r="AG40" s="103">
        <v>74</v>
      </c>
      <c r="AH40" s="103">
        <v>0</v>
      </c>
      <c r="AI40" s="103">
        <v>0</v>
      </c>
      <c r="AJ40" s="103">
        <f t="shared" si="11"/>
        <v>74</v>
      </c>
      <c r="AK40" s="103">
        <v>0</v>
      </c>
      <c r="AL40" s="103">
        <v>0</v>
      </c>
      <c r="AM40" s="103">
        <v>74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 t="shared" si="13"/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 t="shared" si="14"/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11</v>
      </c>
      <c r="B41" s="113" t="s">
        <v>354</v>
      </c>
      <c r="C41" s="101" t="s">
        <v>355</v>
      </c>
      <c r="D41" s="103">
        <f t="shared" si="0"/>
        <v>12492</v>
      </c>
      <c r="E41" s="103">
        <f t="shared" si="1"/>
        <v>0</v>
      </c>
      <c r="F41" s="103">
        <v>0</v>
      </c>
      <c r="G41" s="103">
        <v>0</v>
      </c>
      <c r="H41" s="103">
        <f t="shared" si="2"/>
        <v>2452</v>
      </c>
      <c r="I41" s="103">
        <v>0</v>
      </c>
      <c r="J41" s="103">
        <v>2452</v>
      </c>
      <c r="K41" s="103">
        <f t="shared" si="3"/>
        <v>10040</v>
      </c>
      <c r="L41" s="103">
        <v>2138</v>
      </c>
      <c r="M41" s="103">
        <v>7902</v>
      </c>
      <c r="N41" s="103">
        <f t="shared" si="4"/>
        <v>12492</v>
      </c>
      <c r="O41" s="103">
        <f t="shared" si="5"/>
        <v>2138</v>
      </c>
      <c r="P41" s="103">
        <v>2138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 t="shared" si="7"/>
        <v>10354</v>
      </c>
      <c r="W41" s="103">
        <v>7902</v>
      </c>
      <c r="X41" s="103">
        <v>2452</v>
      </c>
      <c r="Y41" s="103">
        <v>0</v>
      </c>
      <c r="Z41" s="103">
        <v>0</v>
      </c>
      <c r="AA41" s="103">
        <v>0</v>
      </c>
      <c r="AB41" s="103">
        <v>0</v>
      </c>
      <c r="AC41" s="103">
        <f t="shared" si="9"/>
        <v>0</v>
      </c>
      <c r="AD41" s="103">
        <v>0</v>
      </c>
      <c r="AE41" s="103">
        <v>0</v>
      </c>
      <c r="AF41" s="103">
        <f t="shared" si="10"/>
        <v>10</v>
      </c>
      <c r="AG41" s="103">
        <v>0</v>
      </c>
      <c r="AH41" s="103">
        <v>10</v>
      </c>
      <c r="AI41" s="103">
        <v>0</v>
      </c>
      <c r="AJ41" s="103">
        <f t="shared" si="11"/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 t="shared" si="13"/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 t="shared" si="14"/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11</v>
      </c>
      <c r="B42" s="113" t="s">
        <v>357</v>
      </c>
      <c r="C42" s="101" t="s">
        <v>358</v>
      </c>
      <c r="D42" s="103">
        <f t="shared" si="0"/>
        <v>4379</v>
      </c>
      <c r="E42" s="103">
        <f t="shared" si="1"/>
        <v>0</v>
      </c>
      <c r="F42" s="103">
        <v>0</v>
      </c>
      <c r="G42" s="103">
        <v>0</v>
      </c>
      <c r="H42" s="103">
        <f t="shared" si="2"/>
        <v>0</v>
      </c>
      <c r="I42" s="103">
        <v>0</v>
      </c>
      <c r="J42" s="103">
        <v>0</v>
      </c>
      <c r="K42" s="103">
        <f t="shared" si="3"/>
        <v>4379</v>
      </c>
      <c r="L42" s="103">
        <v>790</v>
      </c>
      <c r="M42" s="103">
        <v>3589</v>
      </c>
      <c r="N42" s="103">
        <f t="shared" si="4"/>
        <v>4379</v>
      </c>
      <c r="O42" s="103">
        <f t="shared" si="5"/>
        <v>790</v>
      </c>
      <c r="P42" s="103">
        <v>790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 t="shared" si="7"/>
        <v>3589</v>
      </c>
      <c r="W42" s="103">
        <v>3589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 t="shared" si="9"/>
        <v>0</v>
      </c>
      <c r="AD42" s="103">
        <v>0</v>
      </c>
      <c r="AE42" s="103">
        <v>0</v>
      </c>
      <c r="AF42" s="103">
        <f t="shared" si="10"/>
        <v>0</v>
      </c>
      <c r="AG42" s="103">
        <v>0</v>
      </c>
      <c r="AH42" s="103">
        <v>0</v>
      </c>
      <c r="AI42" s="103">
        <v>0</v>
      </c>
      <c r="AJ42" s="103">
        <f t="shared" si="11"/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 t="shared" si="13"/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 t="shared" si="14"/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11</v>
      </c>
      <c r="B43" s="113" t="s">
        <v>360</v>
      </c>
      <c r="C43" s="101" t="s">
        <v>361</v>
      </c>
      <c r="D43" s="103">
        <f t="shared" si="0"/>
        <v>7738</v>
      </c>
      <c r="E43" s="103">
        <f t="shared" si="1"/>
        <v>0</v>
      </c>
      <c r="F43" s="103">
        <v>0</v>
      </c>
      <c r="G43" s="103">
        <v>0</v>
      </c>
      <c r="H43" s="103">
        <f t="shared" si="2"/>
        <v>0</v>
      </c>
      <c r="I43" s="103">
        <v>0</v>
      </c>
      <c r="J43" s="103">
        <v>0</v>
      </c>
      <c r="K43" s="103">
        <f t="shared" si="3"/>
        <v>7738</v>
      </c>
      <c r="L43" s="103">
        <v>2671</v>
      </c>
      <c r="M43" s="103">
        <v>5067</v>
      </c>
      <c r="N43" s="103">
        <f t="shared" si="4"/>
        <v>7738</v>
      </c>
      <c r="O43" s="103">
        <f t="shared" si="5"/>
        <v>2671</v>
      </c>
      <c r="P43" s="103">
        <v>2671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 t="shared" si="7"/>
        <v>5067</v>
      </c>
      <c r="W43" s="103">
        <v>5067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 t="shared" si="9"/>
        <v>0</v>
      </c>
      <c r="AD43" s="103">
        <v>0</v>
      </c>
      <c r="AE43" s="103">
        <v>0</v>
      </c>
      <c r="AF43" s="103">
        <f t="shared" si="10"/>
        <v>3</v>
      </c>
      <c r="AG43" s="103">
        <v>3</v>
      </c>
      <c r="AH43" s="103">
        <v>0</v>
      </c>
      <c r="AI43" s="103">
        <v>0</v>
      </c>
      <c r="AJ43" s="103">
        <f t="shared" si="11"/>
        <v>3</v>
      </c>
      <c r="AK43" s="103">
        <v>0</v>
      </c>
      <c r="AL43" s="103">
        <v>0</v>
      </c>
      <c r="AM43" s="103">
        <v>3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 t="shared" si="13"/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 t="shared" si="14"/>
        <v>45</v>
      </c>
      <c r="BA43" s="103">
        <v>45</v>
      </c>
      <c r="BB43" s="103">
        <v>0</v>
      </c>
      <c r="BC43" s="103">
        <v>0</v>
      </c>
    </row>
    <row r="44" spans="1:55" s="105" customFormat="1" ht="13.5" customHeight="1">
      <c r="A44" s="115" t="s">
        <v>11</v>
      </c>
      <c r="B44" s="113" t="s">
        <v>363</v>
      </c>
      <c r="C44" s="101" t="s">
        <v>364</v>
      </c>
      <c r="D44" s="103">
        <f t="shared" si="0"/>
        <v>4400</v>
      </c>
      <c r="E44" s="103">
        <f t="shared" si="1"/>
        <v>0</v>
      </c>
      <c r="F44" s="103">
        <v>0</v>
      </c>
      <c r="G44" s="103">
        <v>0</v>
      </c>
      <c r="H44" s="103">
        <f t="shared" si="2"/>
        <v>0</v>
      </c>
      <c r="I44" s="103">
        <v>0</v>
      </c>
      <c r="J44" s="103">
        <v>0</v>
      </c>
      <c r="K44" s="103">
        <f t="shared" si="3"/>
        <v>4400</v>
      </c>
      <c r="L44" s="103">
        <v>1560</v>
      </c>
      <c r="M44" s="103">
        <v>2840</v>
      </c>
      <c r="N44" s="103">
        <f t="shared" si="4"/>
        <v>4400</v>
      </c>
      <c r="O44" s="103">
        <f t="shared" si="5"/>
        <v>1560</v>
      </c>
      <c r="P44" s="103">
        <v>1560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 t="shared" si="7"/>
        <v>2840</v>
      </c>
      <c r="W44" s="103">
        <v>2840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 t="shared" si="9"/>
        <v>0</v>
      </c>
      <c r="AD44" s="103">
        <v>0</v>
      </c>
      <c r="AE44" s="103">
        <v>0</v>
      </c>
      <c r="AF44" s="103">
        <f t="shared" si="10"/>
        <v>0</v>
      </c>
      <c r="AG44" s="103">
        <v>0</v>
      </c>
      <c r="AH44" s="103">
        <v>0</v>
      </c>
      <c r="AI44" s="103">
        <v>0</v>
      </c>
      <c r="AJ44" s="103">
        <f t="shared" si="11"/>
        <v>4400</v>
      </c>
      <c r="AK44" s="103">
        <v>4400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 t="shared" si="13"/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 t="shared" si="14"/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11</v>
      </c>
      <c r="B45" s="113" t="s">
        <v>365</v>
      </c>
      <c r="C45" s="101" t="s">
        <v>366</v>
      </c>
      <c r="D45" s="103">
        <f t="shared" si="0"/>
        <v>1166</v>
      </c>
      <c r="E45" s="103">
        <f t="shared" si="1"/>
        <v>0</v>
      </c>
      <c r="F45" s="103">
        <v>0</v>
      </c>
      <c r="G45" s="103">
        <v>0</v>
      </c>
      <c r="H45" s="103">
        <f t="shared" si="2"/>
        <v>0</v>
      </c>
      <c r="I45" s="103">
        <v>0</v>
      </c>
      <c r="J45" s="103">
        <v>0</v>
      </c>
      <c r="K45" s="103">
        <f t="shared" si="3"/>
        <v>1166</v>
      </c>
      <c r="L45" s="103">
        <v>453</v>
      </c>
      <c r="M45" s="103">
        <v>713</v>
      </c>
      <c r="N45" s="103">
        <f t="shared" si="4"/>
        <v>1205</v>
      </c>
      <c r="O45" s="103">
        <f t="shared" si="5"/>
        <v>453</v>
      </c>
      <c r="P45" s="103">
        <v>453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 t="shared" si="7"/>
        <v>713</v>
      </c>
      <c r="W45" s="103">
        <v>713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 t="shared" si="9"/>
        <v>39</v>
      </c>
      <c r="AD45" s="103">
        <v>39</v>
      </c>
      <c r="AE45" s="103">
        <v>0</v>
      </c>
      <c r="AF45" s="103">
        <f t="shared" si="10"/>
        <v>1</v>
      </c>
      <c r="AG45" s="103">
        <v>1</v>
      </c>
      <c r="AH45" s="103">
        <v>0</v>
      </c>
      <c r="AI45" s="103">
        <v>0</v>
      </c>
      <c r="AJ45" s="103">
        <f t="shared" si="11"/>
        <v>1</v>
      </c>
      <c r="AK45" s="103">
        <v>1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 t="shared" si="13"/>
        <v>1</v>
      </c>
      <c r="AU45" s="103">
        <v>1</v>
      </c>
      <c r="AV45" s="103">
        <v>0</v>
      </c>
      <c r="AW45" s="103">
        <v>0</v>
      </c>
      <c r="AX45" s="103">
        <v>0</v>
      </c>
      <c r="AY45" s="103">
        <v>0</v>
      </c>
      <c r="AZ45" s="103">
        <f t="shared" si="14"/>
        <v>7</v>
      </c>
      <c r="BA45" s="103">
        <v>7</v>
      </c>
      <c r="BB45" s="103">
        <v>0</v>
      </c>
      <c r="BC45" s="103">
        <v>0</v>
      </c>
    </row>
    <row r="46" spans="1:55" s="105" customFormat="1" ht="13.5" customHeight="1">
      <c r="A46" s="115" t="s">
        <v>11</v>
      </c>
      <c r="B46" s="113" t="s">
        <v>368</v>
      </c>
      <c r="C46" s="101" t="s">
        <v>369</v>
      </c>
      <c r="D46" s="103">
        <f t="shared" si="0"/>
        <v>1047</v>
      </c>
      <c r="E46" s="103">
        <f t="shared" si="1"/>
        <v>0</v>
      </c>
      <c r="F46" s="103">
        <v>0</v>
      </c>
      <c r="G46" s="103">
        <v>0</v>
      </c>
      <c r="H46" s="103">
        <f t="shared" si="2"/>
        <v>0</v>
      </c>
      <c r="I46" s="103">
        <v>0</v>
      </c>
      <c r="J46" s="103">
        <v>0</v>
      </c>
      <c r="K46" s="103">
        <f t="shared" si="3"/>
        <v>1047</v>
      </c>
      <c r="L46" s="103">
        <v>230</v>
      </c>
      <c r="M46" s="103">
        <v>817</v>
      </c>
      <c r="N46" s="103">
        <f t="shared" si="4"/>
        <v>1057</v>
      </c>
      <c r="O46" s="103">
        <f t="shared" si="5"/>
        <v>230</v>
      </c>
      <c r="P46" s="103">
        <v>230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 t="shared" si="7"/>
        <v>817</v>
      </c>
      <c r="W46" s="103">
        <v>817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 t="shared" si="9"/>
        <v>10</v>
      </c>
      <c r="AD46" s="103">
        <v>10</v>
      </c>
      <c r="AE46" s="103">
        <v>0</v>
      </c>
      <c r="AF46" s="103">
        <f t="shared" si="10"/>
        <v>0</v>
      </c>
      <c r="AG46" s="103">
        <v>0</v>
      </c>
      <c r="AH46" s="103">
        <v>0</v>
      </c>
      <c r="AI46" s="103">
        <v>0</v>
      </c>
      <c r="AJ46" s="103">
        <f t="shared" si="11"/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 t="shared" si="13"/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 t="shared" si="14"/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11</v>
      </c>
      <c r="B47" s="113" t="s">
        <v>371</v>
      </c>
      <c r="C47" s="101" t="s">
        <v>372</v>
      </c>
      <c r="D47" s="103">
        <f t="shared" si="0"/>
        <v>1559</v>
      </c>
      <c r="E47" s="103">
        <f t="shared" si="1"/>
        <v>0</v>
      </c>
      <c r="F47" s="103">
        <v>0</v>
      </c>
      <c r="G47" s="103">
        <v>0</v>
      </c>
      <c r="H47" s="103">
        <f t="shared" si="2"/>
        <v>0</v>
      </c>
      <c r="I47" s="103">
        <v>0</v>
      </c>
      <c r="J47" s="103">
        <v>0</v>
      </c>
      <c r="K47" s="103">
        <f t="shared" si="3"/>
        <v>1559</v>
      </c>
      <c r="L47" s="103">
        <v>606</v>
      </c>
      <c r="M47" s="103">
        <v>953</v>
      </c>
      <c r="N47" s="103">
        <f t="shared" si="4"/>
        <v>1559</v>
      </c>
      <c r="O47" s="103">
        <f t="shared" si="5"/>
        <v>606</v>
      </c>
      <c r="P47" s="103">
        <v>606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 t="shared" si="7"/>
        <v>953</v>
      </c>
      <c r="W47" s="103">
        <v>953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 t="shared" si="9"/>
        <v>0</v>
      </c>
      <c r="AD47" s="103">
        <v>0</v>
      </c>
      <c r="AE47" s="103">
        <v>0</v>
      </c>
      <c r="AF47" s="103">
        <f t="shared" si="10"/>
        <v>2</v>
      </c>
      <c r="AG47" s="103">
        <v>2</v>
      </c>
      <c r="AH47" s="103">
        <v>0</v>
      </c>
      <c r="AI47" s="103">
        <v>0</v>
      </c>
      <c r="AJ47" s="103">
        <f t="shared" si="11"/>
        <v>1559</v>
      </c>
      <c r="AK47" s="103">
        <v>1559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 t="shared" si="13"/>
        <v>2</v>
      </c>
      <c r="AU47" s="103">
        <v>2</v>
      </c>
      <c r="AV47" s="103">
        <v>0</v>
      </c>
      <c r="AW47" s="103">
        <v>0</v>
      </c>
      <c r="AX47" s="103">
        <v>0</v>
      </c>
      <c r="AY47" s="103">
        <v>0</v>
      </c>
      <c r="AZ47" s="103">
        <f t="shared" si="14"/>
        <v>20</v>
      </c>
      <c r="BA47" s="103">
        <v>20</v>
      </c>
      <c r="BB47" s="103">
        <v>0</v>
      </c>
      <c r="BC47" s="103">
        <v>0</v>
      </c>
    </row>
    <row r="48" spans="1:55" s="105" customFormat="1" ht="13.5" customHeight="1">
      <c r="A48" s="115" t="s">
        <v>11</v>
      </c>
      <c r="B48" s="113" t="s">
        <v>374</v>
      </c>
      <c r="C48" s="101" t="s">
        <v>375</v>
      </c>
      <c r="D48" s="103">
        <f t="shared" si="0"/>
        <v>1221</v>
      </c>
      <c r="E48" s="103">
        <f t="shared" si="1"/>
        <v>0</v>
      </c>
      <c r="F48" s="103">
        <v>0</v>
      </c>
      <c r="G48" s="103">
        <v>0</v>
      </c>
      <c r="H48" s="103">
        <f t="shared" si="2"/>
        <v>0</v>
      </c>
      <c r="I48" s="103">
        <v>0</v>
      </c>
      <c r="J48" s="103">
        <v>0</v>
      </c>
      <c r="K48" s="103">
        <f t="shared" si="3"/>
        <v>1221</v>
      </c>
      <c r="L48" s="103">
        <v>136</v>
      </c>
      <c r="M48" s="103">
        <v>1085</v>
      </c>
      <c r="N48" s="103">
        <f t="shared" si="4"/>
        <v>1261</v>
      </c>
      <c r="O48" s="103">
        <f t="shared" si="5"/>
        <v>136</v>
      </c>
      <c r="P48" s="103">
        <v>136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 t="shared" si="7"/>
        <v>1085</v>
      </c>
      <c r="W48" s="103">
        <v>1085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 t="shared" si="9"/>
        <v>40</v>
      </c>
      <c r="AD48" s="103">
        <v>40</v>
      </c>
      <c r="AE48" s="103">
        <v>0</v>
      </c>
      <c r="AF48" s="103">
        <f t="shared" si="10"/>
        <v>1</v>
      </c>
      <c r="AG48" s="103">
        <v>1</v>
      </c>
      <c r="AH48" s="103">
        <v>0</v>
      </c>
      <c r="AI48" s="103">
        <v>0</v>
      </c>
      <c r="AJ48" s="103">
        <f t="shared" si="11"/>
        <v>7</v>
      </c>
      <c r="AK48" s="103">
        <v>0</v>
      </c>
      <c r="AL48" s="103">
        <v>7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 t="shared" si="13"/>
        <v>1</v>
      </c>
      <c r="AU48" s="103">
        <v>1</v>
      </c>
      <c r="AV48" s="103">
        <v>0</v>
      </c>
      <c r="AW48" s="103">
        <v>0</v>
      </c>
      <c r="AX48" s="103">
        <v>0</v>
      </c>
      <c r="AY48" s="103">
        <v>0</v>
      </c>
      <c r="AZ48" s="103">
        <f t="shared" si="14"/>
        <v>7</v>
      </c>
      <c r="BA48" s="103">
        <v>7</v>
      </c>
      <c r="BB48" s="103">
        <v>0</v>
      </c>
      <c r="BC48" s="103">
        <v>0</v>
      </c>
    </row>
    <row r="49" spans="1:55" s="105" customFormat="1" ht="13.5" customHeight="1">
      <c r="A49" s="115" t="s">
        <v>11</v>
      </c>
      <c r="B49" s="113" t="s">
        <v>377</v>
      </c>
      <c r="C49" s="101" t="s">
        <v>378</v>
      </c>
      <c r="D49" s="103">
        <f t="shared" si="0"/>
        <v>1154</v>
      </c>
      <c r="E49" s="103">
        <f t="shared" si="1"/>
        <v>0</v>
      </c>
      <c r="F49" s="103">
        <v>0</v>
      </c>
      <c r="G49" s="103">
        <v>0</v>
      </c>
      <c r="H49" s="103">
        <f t="shared" si="2"/>
        <v>0</v>
      </c>
      <c r="I49" s="103">
        <v>0</v>
      </c>
      <c r="J49" s="103">
        <v>0</v>
      </c>
      <c r="K49" s="103">
        <f t="shared" si="3"/>
        <v>1154</v>
      </c>
      <c r="L49" s="103">
        <v>289</v>
      </c>
      <c r="M49" s="103">
        <v>865</v>
      </c>
      <c r="N49" s="103">
        <f t="shared" si="4"/>
        <v>1157</v>
      </c>
      <c r="O49" s="103">
        <f t="shared" si="5"/>
        <v>289</v>
      </c>
      <c r="P49" s="103">
        <v>289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 t="shared" si="7"/>
        <v>865</v>
      </c>
      <c r="W49" s="103">
        <v>865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 t="shared" si="9"/>
        <v>3</v>
      </c>
      <c r="AD49" s="103">
        <v>3</v>
      </c>
      <c r="AE49" s="103">
        <v>0</v>
      </c>
      <c r="AF49" s="103">
        <f t="shared" si="10"/>
        <v>1</v>
      </c>
      <c r="AG49" s="103">
        <v>1</v>
      </c>
      <c r="AH49" s="103">
        <v>0</v>
      </c>
      <c r="AI49" s="103">
        <v>0</v>
      </c>
      <c r="AJ49" s="103">
        <f t="shared" si="11"/>
        <v>1</v>
      </c>
      <c r="AK49" s="103">
        <v>0</v>
      </c>
      <c r="AL49" s="103">
        <v>0</v>
      </c>
      <c r="AM49" s="103">
        <v>1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 t="shared" si="13"/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 t="shared" si="14"/>
        <v>7</v>
      </c>
      <c r="BA49" s="103">
        <v>7</v>
      </c>
      <c r="BB49" s="103">
        <v>0</v>
      </c>
      <c r="BC49" s="103">
        <v>0</v>
      </c>
    </row>
    <row r="50" spans="1:55" s="105" customFormat="1" ht="13.5" customHeight="1">
      <c r="A50" s="115" t="s">
        <v>11</v>
      </c>
      <c r="B50" s="113" t="s">
        <v>380</v>
      </c>
      <c r="C50" s="101" t="s">
        <v>381</v>
      </c>
      <c r="D50" s="103">
        <f t="shared" si="0"/>
        <v>2935</v>
      </c>
      <c r="E50" s="103">
        <f t="shared" si="1"/>
        <v>0</v>
      </c>
      <c r="F50" s="103">
        <v>0</v>
      </c>
      <c r="G50" s="103">
        <v>0</v>
      </c>
      <c r="H50" s="103">
        <f t="shared" si="2"/>
        <v>0</v>
      </c>
      <c r="I50" s="103">
        <v>0</v>
      </c>
      <c r="J50" s="103">
        <v>0</v>
      </c>
      <c r="K50" s="103">
        <f t="shared" si="3"/>
        <v>2935</v>
      </c>
      <c r="L50" s="103">
        <v>1058</v>
      </c>
      <c r="M50" s="103">
        <v>1877</v>
      </c>
      <c r="N50" s="103">
        <f t="shared" si="4"/>
        <v>3051</v>
      </c>
      <c r="O50" s="103">
        <f t="shared" si="5"/>
        <v>1058</v>
      </c>
      <c r="P50" s="103">
        <v>1058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 t="shared" si="7"/>
        <v>1877</v>
      </c>
      <c r="W50" s="103">
        <v>1877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 t="shared" si="9"/>
        <v>116</v>
      </c>
      <c r="AD50" s="103">
        <v>116</v>
      </c>
      <c r="AE50" s="103">
        <v>0</v>
      </c>
      <c r="AF50" s="103">
        <f t="shared" si="10"/>
        <v>1</v>
      </c>
      <c r="AG50" s="103">
        <v>1</v>
      </c>
      <c r="AH50" s="103">
        <v>0</v>
      </c>
      <c r="AI50" s="103">
        <v>0</v>
      </c>
      <c r="AJ50" s="103">
        <f t="shared" si="11"/>
        <v>1</v>
      </c>
      <c r="AK50" s="103">
        <v>0</v>
      </c>
      <c r="AL50" s="103">
        <v>0</v>
      </c>
      <c r="AM50" s="103">
        <v>1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 t="shared" si="13"/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 t="shared" si="14"/>
        <v>17</v>
      </c>
      <c r="BA50" s="103">
        <v>17</v>
      </c>
      <c r="BB50" s="103">
        <v>0</v>
      </c>
      <c r="BC50" s="103">
        <v>0</v>
      </c>
    </row>
    <row r="51" spans="1:55" s="105" customFormat="1" ht="13.5" customHeight="1">
      <c r="A51" s="115" t="s">
        <v>11</v>
      </c>
      <c r="B51" s="113" t="s">
        <v>383</v>
      </c>
      <c r="C51" s="101" t="s">
        <v>384</v>
      </c>
      <c r="D51" s="103">
        <f t="shared" si="0"/>
        <v>4006</v>
      </c>
      <c r="E51" s="103">
        <f t="shared" si="1"/>
        <v>0</v>
      </c>
      <c r="F51" s="103">
        <v>0</v>
      </c>
      <c r="G51" s="103">
        <v>0</v>
      </c>
      <c r="H51" s="103">
        <f t="shared" si="2"/>
        <v>4006</v>
      </c>
      <c r="I51" s="103">
        <v>1491</v>
      </c>
      <c r="J51" s="103">
        <v>2515</v>
      </c>
      <c r="K51" s="103">
        <f t="shared" si="3"/>
        <v>0</v>
      </c>
      <c r="L51" s="103">
        <v>0</v>
      </c>
      <c r="M51" s="103">
        <v>0</v>
      </c>
      <c r="N51" s="103">
        <f t="shared" si="4"/>
        <v>4006</v>
      </c>
      <c r="O51" s="103">
        <f t="shared" si="5"/>
        <v>1491</v>
      </c>
      <c r="P51" s="103">
        <v>1491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 t="shared" si="7"/>
        <v>2515</v>
      </c>
      <c r="W51" s="103">
        <v>2515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 t="shared" si="9"/>
        <v>0</v>
      </c>
      <c r="AD51" s="103">
        <v>0</v>
      </c>
      <c r="AE51" s="103">
        <v>0</v>
      </c>
      <c r="AF51" s="103">
        <f t="shared" si="10"/>
        <v>2</v>
      </c>
      <c r="AG51" s="103">
        <v>2</v>
      </c>
      <c r="AH51" s="103">
        <v>0</v>
      </c>
      <c r="AI51" s="103">
        <v>0</v>
      </c>
      <c r="AJ51" s="103">
        <f t="shared" si="11"/>
        <v>0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 t="shared" si="13"/>
        <v>2</v>
      </c>
      <c r="AU51" s="103">
        <v>2</v>
      </c>
      <c r="AV51" s="103">
        <v>0</v>
      </c>
      <c r="AW51" s="103">
        <v>0</v>
      </c>
      <c r="AX51" s="103">
        <v>0</v>
      </c>
      <c r="AY51" s="103">
        <v>0</v>
      </c>
      <c r="AZ51" s="103">
        <f t="shared" si="14"/>
        <v>23</v>
      </c>
      <c r="BA51" s="103">
        <v>23</v>
      </c>
      <c r="BB51" s="103">
        <v>0</v>
      </c>
      <c r="BC51" s="103">
        <v>0</v>
      </c>
    </row>
    <row r="52" spans="1:55" s="105" customFormat="1" ht="13.5" customHeight="1">
      <c r="A52" s="115" t="s">
        <v>11</v>
      </c>
      <c r="B52" s="113" t="s">
        <v>386</v>
      </c>
      <c r="C52" s="101" t="s">
        <v>387</v>
      </c>
      <c r="D52" s="103">
        <f t="shared" si="0"/>
        <v>1822</v>
      </c>
      <c r="E52" s="103">
        <f t="shared" si="1"/>
        <v>0</v>
      </c>
      <c r="F52" s="103">
        <v>0</v>
      </c>
      <c r="G52" s="103">
        <v>0</v>
      </c>
      <c r="H52" s="103">
        <f t="shared" si="2"/>
        <v>0</v>
      </c>
      <c r="I52" s="103">
        <v>0</v>
      </c>
      <c r="J52" s="103">
        <v>0</v>
      </c>
      <c r="K52" s="103">
        <f t="shared" si="3"/>
        <v>1822</v>
      </c>
      <c r="L52" s="103">
        <v>355</v>
      </c>
      <c r="M52" s="103">
        <v>1467</v>
      </c>
      <c r="N52" s="103">
        <f t="shared" si="4"/>
        <v>1822</v>
      </c>
      <c r="O52" s="103">
        <f t="shared" si="5"/>
        <v>355</v>
      </c>
      <c r="P52" s="103">
        <v>0</v>
      </c>
      <c r="Q52" s="103">
        <v>0</v>
      </c>
      <c r="R52" s="103">
        <v>0</v>
      </c>
      <c r="S52" s="103">
        <v>355</v>
      </c>
      <c r="T52" s="103">
        <v>0</v>
      </c>
      <c r="U52" s="103">
        <v>0</v>
      </c>
      <c r="V52" s="103">
        <f t="shared" si="7"/>
        <v>1467</v>
      </c>
      <c r="W52" s="103">
        <v>0</v>
      </c>
      <c r="X52" s="103">
        <v>0</v>
      </c>
      <c r="Y52" s="103">
        <v>0</v>
      </c>
      <c r="Z52" s="103">
        <v>1467</v>
      </c>
      <c r="AA52" s="103">
        <v>0</v>
      </c>
      <c r="AB52" s="103">
        <v>0</v>
      </c>
      <c r="AC52" s="103">
        <f t="shared" si="9"/>
        <v>0</v>
      </c>
      <c r="AD52" s="103">
        <v>0</v>
      </c>
      <c r="AE52" s="103">
        <v>0</v>
      </c>
      <c r="AF52" s="103">
        <f t="shared" si="10"/>
        <v>0</v>
      </c>
      <c r="AG52" s="103">
        <v>0</v>
      </c>
      <c r="AH52" s="103">
        <v>0</v>
      </c>
      <c r="AI52" s="103">
        <v>0</v>
      </c>
      <c r="AJ52" s="103">
        <f t="shared" si="11"/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 t="shared" si="13"/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 t="shared" si="14"/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52">
    <sortCondition ref="A8:A52"/>
    <sortCondition ref="B8:B52"/>
    <sortCondition ref="C8:C5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51" man="1"/>
    <brk id="31" min="1" max="51" man="1"/>
    <brk id="45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60" t="s">
        <v>65</v>
      </c>
      <c r="G6" s="161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62" t="s">
        <v>73</v>
      </c>
      <c r="C7" s="5" t="s">
        <v>74</v>
      </c>
      <c r="D7" s="18">
        <f ca="1">AD7</f>
        <v>0</v>
      </c>
      <c r="F7" s="170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43000</v>
      </c>
      <c r="AG7" s="11">
        <v>7</v>
      </c>
      <c r="AI7" s="45" t="s">
        <v>78</v>
      </c>
      <c r="AJ7" s="2" t="s">
        <v>52</v>
      </c>
    </row>
    <row r="8" spans="1:36" ht="16.5" customHeight="1">
      <c r="B8" s="163"/>
      <c r="C8" s="6" t="s">
        <v>56</v>
      </c>
      <c r="D8" s="23">
        <f ca="1">AD8</f>
        <v>0</v>
      </c>
      <c r="F8" s="171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43100</v>
      </c>
      <c r="AG8" s="11">
        <v>8</v>
      </c>
      <c r="AI8" s="45" t="s">
        <v>80</v>
      </c>
      <c r="AJ8" s="2" t="s">
        <v>51</v>
      </c>
    </row>
    <row r="9" spans="1:36" ht="16.5" customHeight="1">
      <c r="B9" s="164"/>
      <c r="C9" s="7" t="s">
        <v>81</v>
      </c>
      <c r="D9" s="24">
        <f ca="1">SUM(D7:D8)</f>
        <v>0</v>
      </c>
      <c r="F9" s="171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43202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65" t="s">
        <v>85</v>
      </c>
      <c r="C10" s="8" t="s">
        <v>82</v>
      </c>
      <c r="D10" s="23">
        <f ca="1">AD9</f>
        <v>0</v>
      </c>
      <c r="F10" s="171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43203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66"/>
      <c r="C11" s="6" t="s">
        <v>87</v>
      </c>
      <c r="D11" s="23">
        <f ca="1">AD10</f>
        <v>0</v>
      </c>
      <c r="F11" s="171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43204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66"/>
      <c r="C12" s="6" t="s">
        <v>90</v>
      </c>
      <c r="D12" s="23">
        <f ca="1">AD11</f>
        <v>0</v>
      </c>
      <c r="F12" s="171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43205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7"/>
      <c r="C13" s="7" t="s">
        <v>81</v>
      </c>
      <c r="D13" s="24">
        <f ca="1">SUM(D10:D12)</f>
        <v>0</v>
      </c>
      <c r="F13" s="172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43206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8" t="s">
        <v>98</v>
      </c>
      <c r="C14" s="169"/>
      <c r="D14" s="27">
        <f ca="1">SUM(D9,D13)</f>
        <v>0</v>
      </c>
      <c r="F14" s="173" t="s">
        <v>99</v>
      </c>
      <c r="G14" s="174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43208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8" t="s">
        <v>55</v>
      </c>
      <c r="C15" s="169"/>
      <c r="D15" s="27">
        <f ca="1">AD13</f>
        <v>0</v>
      </c>
      <c r="F15" s="168" t="s">
        <v>54</v>
      </c>
      <c r="G15" s="169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43210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43211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43212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60" t="s">
        <v>109</v>
      </c>
      <c r="G18" s="161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43213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73" t="s">
        <v>113</v>
      </c>
      <c r="G19" s="174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43214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73" t="s">
        <v>117</v>
      </c>
      <c r="G20" s="174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43215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73" t="s">
        <v>121</v>
      </c>
      <c r="G21" s="174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43216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8" t="s">
        <v>54</v>
      </c>
      <c r="G22" s="169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43348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43364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43367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85" t="s">
        <v>6</v>
      </c>
      <c r="G25" s="186"/>
      <c r="H25" s="186"/>
      <c r="I25" s="175" t="s">
        <v>135</v>
      </c>
      <c r="J25" s="177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43368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7"/>
      <c r="G26" s="188"/>
      <c r="H26" s="188"/>
      <c r="I26" s="176"/>
      <c r="J26" s="178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43369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9" t="s">
        <v>59</v>
      </c>
      <c r="G27" s="180"/>
      <c r="H27" s="181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43403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82" t="s">
        <v>143</v>
      </c>
      <c r="G28" s="183"/>
      <c r="H28" s="184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43404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9" t="s">
        <v>0</v>
      </c>
      <c r="G29" s="180"/>
      <c r="H29" s="181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43423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9" t="s">
        <v>58</v>
      </c>
      <c r="G30" s="180"/>
      <c r="H30" s="181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43424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9" t="s">
        <v>1</v>
      </c>
      <c r="G31" s="180"/>
      <c r="H31" s="181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43425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9" t="s">
        <v>2</v>
      </c>
      <c r="G32" s="180"/>
      <c r="H32" s="181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43428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9" t="s">
        <v>3</v>
      </c>
      <c r="G33" s="180"/>
      <c r="H33" s="181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43432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9" t="s">
        <v>4</v>
      </c>
      <c r="G34" s="180"/>
      <c r="H34" s="181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43433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9" t="s">
        <v>5</v>
      </c>
      <c r="G35" s="180"/>
      <c r="H35" s="181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43441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9" t="s">
        <v>54</v>
      </c>
      <c r="G36" s="190"/>
      <c r="H36" s="191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43442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43443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43444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43447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43468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43482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43484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43501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43505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43506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43507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43510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43511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43512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43513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43514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43531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2018-03-14T05:58:21Z</dcterms:modified>
</cp:coreProperties>
</file>