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34\Desktop\環境省廃棄物実態調査集約結果（42長崎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組合分担金内訳!$A$6:$BE$27</definedName>
    <definedName name="_xlnm._FilterDatabase" localSheetId="3" hidden="1">'廃棄物事業経費（歳出）'!$A$6:$CI$34</definedName>
    <definedName name="_xlnm._FilterDatabase" localSheetId="2" hidden="1">'廃棄物事業経費（歳入）'!$A$6:$AE$34</definedName>
    <definedName name="_xlnm._FilterDatabase" localSheetId="0" hidden="1">'廃棄物事業経費（市町村）'!$A$6:$DJ$27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組合分担金内訳!$2:$28</definedName>
    <definedName name="_xlnm.Print_Area" localSheetId="3">'廃棄物事業経費（歳出）'!$2:$35</definedName>
    <definedName name="_xlnm.Print_Area" localSheetId="2">'廃棄物事業経費（歳入）'!$2:$35</definedName>
    <definedName name="_xlnm.Print_Area" localSheetId="0">'廃棄物事業経費（市町村）'!$2:$28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P8" i="2"/>
  <c r="BO8" i="2" s="1"/>
  <c r="BP9" i="2"/>
  <c r="CR9" i="2" s="1"/>
  <c r="BP10" i="2"/>
  <c r="BO10" i="2" s="1"/>
  <c r="BP11" i="2"/>
  <c r="CR11" i="2" s="1"/>
  <c r="BP12" i="2"/>
  <c r="BO12" i="2" s="1"/>
  <c r="BP13" i="2"/>
  <c r="CR13" i="2" s="1"/>
  <c r="BP14" i="2"/>
  <c r="BO14" i="2" s="1"/>
  <c r="BO9" i="2"/>
  <c r="CQ9" i="2" s="1"/>
  <c r="BO11" i="2"/>
  <c r="BO13" i="2"/>
  <c r="CQ13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G9" i="2"/>
  <c r="CI9" i="2" s="1"/>
  <c r="BG11" i="2"/>
  <c r="BG13" i="2"/>
  <c r="CI13" i="2" s="1"/>
  <c r="AX8" i="2"/>
  <c r="AX9" i="2"/>
  <c r="AX10" i="2"/>
  <c r="AX11" i="2"/>
  <c r="AX12" i="2"/>
  <c r="AX13" i="2"/>
  <c r="AX14" i="2"/>
  <c r="AS8" i="2"/>
  <c r="AS9" i="2"/>
  <c r="AS10" i="2"/>
  <c r="AS11" i="2"/>
  <c r="AS12" i="2"/>
  <c r="AS13" i="2"/>
  <c r="AS14" i="2"/>
  <c r="AN8" i="2"/>
  <c r="AN9" i="2"/>
  <c r="AN10" i="2"/>
  <c r="AN11" i="2"/>
  <c r="AM11" i="2" s="1"/>
  <c r="BF11" i="2" s="1"/>
  <c r="AN12" i="2"/>
  <c r="AN13" i="2"/>
  <c r="AN14" i="2"/>
  <c r="AM9" i="2"/>
  <c r="BF9" i="2" s="1"/>
  <c r="AM13" i="2"/>
  <c r="BF13" i="2" s="1"/>
  <c r="AF8" i="2"/>
  <c r="AE8" i="2" s="1"/>
  <c r="AF9" i="2"/>
  <c r="AF10" i="2"/>
  <c r="AE10" i="2" s="1"/>
  <c r="AF11" i="2"/>
  <c r="AE11" i="2" s="1"/>
  <c r="AF12" i="2"/>
  <c r="AE12" i="2" s="1"/>
  <c r="AF13" i="2"/>
  <c r="AF14" i="2"/>
  <c r="AE14" i="2" s="1"/>
  <c r="AE9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N8" i="2"/>
  <c r="M8" i="2" s="1"/>
  <c r="N9" i="2"/>
  <c r="N10" i="2"/>
  <c r="M10" i="2" s="1"/>
  <c r="N11" i="2"/>
  <c r="N12" i="2"/>
  <c r="M12" i="2" s="1"/>
  <c r="N13" i="2"/>
  <c r="N14" i="2"/>
  <c r="M14" i="2" s="1"/>
  <c r="M9" i="2"/>
  <c r="M11" i="2"/>
  <c r="M13" i="2"/>
  <c r="E8" i="2"/>
  <c r="D8" i="2" s="1"/>
  <c r="V8" i="2" s="1"/>
  <c r="E9" i="2"/>
  <c r="W9" i="2" s="1"/>
  <c r="E10" i="2"/>
  <c r="D10" i="2" s="1"/>
  <c r="V10" i="2" s="1"/>
  <c r="E11" i="2"/>
  <c r="W11" i="2" s="1"/>
  <c r="E12" i="2"/>
  <c r="D12" i="2" s="1"/>
  <c r="V12" i="2" s="1"/>
  <c r="E13" i="2"/>
  <c r="W13" i="2" s="1"/>
  <c r="E14" i="2"/>
  <c r="D14" i="2" s="1"/>
  <c r="V14" i="2" s="1"/>
  <c r="D9" i="2"/>
  <c r="V9" i="2" s="1"/>
  <c r="D11" i="2"/>
  <c r="V11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O8" i="1"/>
  <c r="BO9" i="1"/>
  <c r="BO10" i="1"/>
  <c r="BO11" i="1"/>
  <c r="CH11" i="1" s="1"/>
  <c r="BO12" i="1"/>
  <c r="BO13" i="1"/>
  <c r="BO14" i="1"/>
  <c r="BO15" i="1"/>
  <c r="CH15" i="1" s="1"/>
  <c r="BO16" i="1"/>
  <c r="BO17" i="1"/>
  <c r="BO18" i="1"/>
  <c r="BO19" i="1"/>
  <c r="CH19" i="1" s="1"/>
  <c r="BO20" i="1"/>
  <c r="BO21" i="1"/>
  <c r="BO22" i="1"/>
  <c r="BO23" i="1"/>
  <c r="CH23" i="1" s="1"/>
  <c r="BO24" i="1"/>
  <c r="BO25" i="1"/>
  <c r="BO26" i="1"/>
  <c r="BO27" i="1"/>
  <c r="CH27" i="1" s="1"/>
  <c r="BO28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G22" i="1" s="1"/>
  <c r="BH23" i="1"/>
  <c r="BH24" i="1"/>
  <c r="BG24" i="1" s="1"/>
  <c r="BH25" i="1"/>
  <c r="BH26" i="1"/>
  <c r="BG26" i="1" s="1"/>
  <c r="BH27" i="1"/>
  <c r="BH28" i="1"/>
  <c r="BG28" i="1" s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3" i="1"/>
  <c r="BG25" i="1"/>
  <c r="BG2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N8" i="1"/>
  <c r="AN9" i="1"/>
  <c r="AM9" i="1" s="1"/>
  <c r="AN10" i="1"/>
  <c r="AN11" i="1"/>
  <c r="AM11" i="1" s="1"/>
  <c r="AN12" i="1"/>
  <c r="AN13" i="1"/>
  <c r="AM13" i="1" s="1"/>
  <c r="AN14" i="1"/>
  <c r="AN15" i="1"/>
  <c r="AM15" i="1" s="1"/>
  <c r="AN16" i="1"/>
  <c r="AN17" i="1"/>
  <c r="AM17" i="1" s="1"/>
  <c r="AN18" i="1"/>
  <c r="AN19" i="1"/>
  <c r="AM19" i="1" s="1"/>
  <c r="AN20" i="1"/>
  <c r="AN21" i="1"/>
  <c r="AM21" i="1" s="1"/>
  <c r="AN22" i="1"/>
  <c r="AN23" i="1"/>
  <c r="AM23" i="1" s="1"/>
  <c r="AN24" i="1"/>
  <c r="AN25" i="1"/>
  <c r="AM25" i="1" s="1"/>
  <c r="AN26" i="1"/>
  <c r="AN27" i="1"/>
  <c r="AM27" i="1" s="1"/>
  <c r="AN28" i="1"/>
  <c r="AM8" i="1"/>
  <c r="AM10" i="1"/>
  <c r="AM12" i="1"/>
  <c r="AM14" i="1"/>
  <c r="AM16" i="1"/>
  <c r="AM18" i="1"/>
  <c r="AM20" i="1"/>
  <c r="AM22" i="1"/>
  <c r="AM24" i="1"/>
  <c r="AM26" i="1"/>
  <c r="AM28" i="1"/>
  <c r="AF8" i="1"/>
  <c r="AF9" i="1"/>
  <c r="AE9" i="1" s="1"/>
  <c r="AF10" i="1"/>
  <c r="AF11" i="1"/>
  <c r="AE11" i="1" s="1"/>
  <c r="AF12" i="1"/>
  <c r="AF13" i="1"/>
  <c r="AE13" i="1" s="1"/>
  <c r="AF14" i="1"/>
  <c r="AF15" i="1"/>
  <c r="AE15" i="1" s="1"/>
  <c r="AF16" i="1"/>
  <c r="AF17" i="1"/>
  <c r="AE17" i="1" s="1"/>
  <c r="AF18" i="1"/>
  <c r="AF19" i="1"/>
  <c r="AE19" i="1" s="1"/>
  <c r="AF20" i="1"/>
  <c r="AF21" i="1"/>
  <c r="AE21" i="1" s="1"/>
  <c r="AF22" i="1"/>
  <c r="AF23" i="1"/>
  <c r="AE23" i="1" s="1"/>
  <c r="AF24" i="1"/>
  <c r="AF25" i="1"/>
  <c r="AE25" i="1" s="1"/>
  <c r="AF26" i="1"/>
  <c r="AF27" i="1"/>
  <c r="AE27" i="1" s="1"/>
  <c r="AF28" i="1"/>
  <c r="AE8" i="1"/>
  <c r="AE10" i="1"/>
  <c r="AE12" i="1"/>
  <c r="AE14" i="1"/>
  <c r="AE16" i="1"/>
  <c r="AE18" i="1"/>
  <c r="AE20" i="1"/>
  <c r="AE22" i="1"/>
  <c r="AE24" i="1"/>
  <c r="AE26" i="1"/>
  <c r="AE2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N8" i="1"/>
  <c r="M8" i="1" s="1"/>
  <c r="N9" i="1"/>
  <c r="N10" i="1"/>
  <c r="M10" i="1" s="1"/>
  <c r="N11" i="1"/>
  <c r="N12" i="1"/>
  <c r="M12" i="1" s="1"/>
  <c r="N13" i="1"/>
  <c r="N14" i="1"/>
  <c r="M14" i="1" s="1"/>
  <c r="N15" i="1"/>
  <c r="N16" i="1"/>
  <c r="M16" i="1" s="1"/>
  <c r="N17" i="1"/>
  <c r="N18" i="1"/>
  <c r="M18" i="1" s="1"/>
  <c r="N19" i="1"/>
  <c r="N20" i="1"/>
  <c r="M20" i="1" s="1"/>
  <c r="N21" i="1"/>
  <c r="N22" i="1"/>
  <c r="M22" i="1" s="1"/>
  <c r="N23" i="1"/>
  <c r="N24" i="1"/>
  <c r="M24" i="1" s="1"/>
  <c r="N25" i="1"/>
  <c r="N26" i="1"/>
  <c r="M26" i="1" s="1"/>
  <c r="N27" i="1"/>
  <c r="N28" i="1"/>
  <c r="M28" i="1" s="1"/>
  <c r="M9" i="1"/>
  <c r="M11" i="1"/>
  <c r="M13" i="1"/>
  <c r="M15" i="1"/>
  <c r="M17" i="1"/>
  <c r="M19" i="1"/>
  <c r="M21" i="1"/>
  <c r="M23" i="1"/>
  <c r="M25" i="1"/>
  <c r="M2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D9" i="1"/>
  <c r="V9" i="1" s="1"/>
  <c r="D11" i="1"/>
  <c r="V11" i="1" s="1"/>
  <c r="D13" i="1"/>
  <c r="V13" i="1" s="1"/>
  <c r="D15" i="1"/>
  <c r="V15" i="1" s="1"/>
  <c r="D17" i="1"/>
  <c r="V17" i="1" s="1"/>
  <c r="D19" i="1"/>
  <c r="V19" i="1" s="1"/>
  <c r="D21" i="1"/>
  <c r="V21" i="1" s="1"/>
  <c r="D23" i="1"/>
  <c r="V23" i="1" s="1"/>
  <c r="D25" i="1"/>
  <c r="V25" i="1" s="1"/>
  <c r="D27" i="1"/>
  <c r="V27" i="1" s="1"/>
  <c r="AE34" i="4" l="1"/>
  <c r="CI34" i="4" s="1"/>
  <c r="AE32" i="4"/>
  <c r="CI32" i="4" s="1"/>
  <c r="AE30" i="4"/>
  <c r="CI30" i="4" s="1"/>
  <c r="AE28" i="4"/>
  <c r="CI28" i="4" s="1"/>
  <c r="AE26" i="4"/>
  <c r="CI26" i="4" s="1"/>
  <c r="AE24" i="4"/>
  <c r="CI24" i="4" s="1"/>
  <c r="AE22" i="4"/>
  <c r="CI22" i="4" s="1"/>
  <c r="AE20" i="4"/>
  <c r="CI20" i="4" s="1"/>
  <c r="AE18" i="4"/>
  <c r="CI18" i="4" s="1"/>
  <c r="AE16" i="4"/>
  <c r="CI16" i="4" s="1"/>
  <c r="AE14" i="4"/>
  <c r="CI14" i="4" s="1"/>
  <c r="AE12" i="4"/>
  <c r="CI12" i="4" s="1"/>
  <c r="AE10" i="4"/>
  <c r="CI10" i="4" s="1"/>
  <c r="AE8" i="4"/>
  <c r="CI8" i="4" s="1"/>
  <c r="AE35" i="4"/>
  <c r="CI35" i="4" s="1"/>
  <c r="AE33" i="4"/>
  <c r="CI33" i="4" s="1"/>
  <c r="AE31" i="4"/>
  <c r="CI31" i="4" s="1"/>
  <c r="AE29" i="4"/>
  <c r="CI29" i="4" s="1"/>
  <c r="AE27" i="4"/>
  <c r="CI27" i="4" s="1"/>
  <c r="AE25" i="4"/>
  <c r="CI25" i="4" s="1"/>
  <c r="AE23" i="4"/>
  <c r="CI23" i="4" s="1"/>
  <c r="AE21" i="4"/>
  <c r="CI21" i="4" s="1"/>
  <c r="AE19" i="4"/>
  <c r="CI19" i="4" s="1"/>
  <c r="AE17" i="4"/>
  <c r="CI17" i="4" s="1"/>
  <c r="AE15" i="4"/>
  <c r="CI15" i="4" s="1"/>
  <c r="AE13" i="4"/>
  <c r="CI13" i="4" s="1"/>
  <c r="AE11" i="4"/>
  <c r="CI11" i="4" s="1"/>
  <c r="AE9" i="4"/>
  <c r="CI9" i="4" s="1"/>
  <c r="CI11" i="2"/>
  <c r="CQ11" i="2"/>
  <c r="W14" i="2"/>
  <c r="W12" i="2"/>
  <c r="W10" i="2"/>
  <c r="W8" i="2"/>
  <c r="CH13" i="2"/>
  <c r="DJ13" i="2" s="1"/>
  <c r="CH11" i="2"/>
  <c r="DJ11" i="2" s="1"/>
  <c r="CH9" i="2"/>
  <c r="DJ9" i="2" s="1"/>
  <c r="CR14" i="2"/>
  <c r="CR12" i="2"/>
  <c r="CR10" i="2"/>
  <c r="CR8" i="2"/>
  <c r="BG14" i="2"/>
  <c r="CI14" i="2" s="1"/>
  <c r="BG12" i="2"/>
  <c r="CI12" i="2" s="1"/>
  <c r="BG10" i="2"/>
  <c r="CI10" i="2" s="1"/>
  <c r="BG8" i="2"/>
  <c r="CI8" i="2" s="1"/>
  <c r="AM14" i="2"/>
  <c r="BF14" i="2" s="1"/>
  <c r="AM12" i="2"/>
  <c r="BF12" i="2" s="1"/>
  <c r="AM10" i="2"/>
  <c r="BF10" i="2" s="1"/>
  <c r="AM8" i="2"/>
  <c r="BF8" i="2" s="1"/>
  <c r="D28" i="1"/>
  <c r="V28" i="1" s="1"/>
  <c r="D26" i="1"/>
  <c r="V26" i="1" s="1"/>
  <c r="D24" i="1"/>
  <c r="V24" i="1" s="1"/>
  <c r="D22" i="1"/>
  <c r="V22" i="1" s="1"/>
  <c r="D20" i="1"/>
  <c r="V20" i="1" s="1"/>
  <c r="D18" i="1"/>
  <c r="V18" i="1" s="1"/>
  <c r="D16" i="1"/>
  <c r="V16" i="1" s="1"/>
  <c r="D14" i="1"/>
  <c r="V14" i="1" s="1"/>
  <c r="D12" i="1"/>
  <c r="V12" i="1" s="1"/>
  <c r="D10" i="1"/>
  <c r="V10" i="1" s="1"/>
  <c r="D8" i="1"/>
  <c r="V8" i="1" s="1"/>
  <c r="BF26" i="1"/>
  <c r="BF22" i="1"/>
  <c r="BF18" i="1"/>
  <c r="BF14" i="1"/>
  <c r="BF10" i="1"/>
  <c r="CI28" i="1"/>
  <c r="CI26" i="1"/>
  <c r="CI24" i="1"/>
  <c r="CI22" i="1"/>
  <c r="BF28" i="1"/>
  <c r="BF24" i="1"/>
  <c r="BF20" i="1"/>
  <c r="BF16" i="1"/>
  <c r="BF12" i="1"/>
  <c r="BF8" i="1"/>
  <c r="BF27" i="1"/>
  <c r="DJ27" i="1" s="1"/>
  <c r="BF25" i="1"/>
  <c r="BF23" i="1"/>
  <c r="DJ23" i="1" s="1"/>
  <c r="BF21" i="1"/>
  <c r="BF19" i="1"/>
  <c r="DJ19" i="1" s="1"/>
  <c r="BF17" i="1"/>
  <c r="BF15" i="1"/>
  <c r="DJ15" i="1" s="1"/>
  <c r="BF13" i="1"/>
  <c r="BF11" i="1"/>
  <c r="DJ11" i="1" s="1"/>
  <c r="BF9" i="1"/>
  <c r="CI20" i="1"/>
  <c r="CI18" i="1"/>
  <c r="CI16" i="1"/>
  <c r="CI14" i="1"/>
  <c r="CI12" i="1"/>
  <c r="CI10" i="1"/>
  <c r="CI8" i="1"/>
  <c r="CJ27" i="1"/>
  <c r="CJ25" i="1"/>
  <c r="CJ23" i="1"/>
  <c r="CJ21" i="1"/>
  <c r="CJ19" i="1"/>
  <c r="CJ17" i="1"/>
  <c r="CJ15" i="1"/>
  <c r="CJ13" i="1"/>
  <c r="CJ11" i="1"/>
  <c r="CJ9" i="1"/>
  <c r="CH28" i="1"/>
  <c r="DJ28" i="1" s="1"/>
  <c r="CQ28" i="1"/>
  <c r="CH26" i="1"/>
  <c r="DJ26" i="1" s="1"/>
  <c r="CQ26" i="1"/>
  <c r="CH24" i="1"/>
  <c r="DJ24" i="1" s="1"/>
  <c r="CQ24" i="1"/>
  <c r="CH22" i="1"/>
  <c r="DJ22" i="1" s="1"/>
  <c r="CQ22" i="1"/>
  <c r="CH20" i="1"/>
  <c r="DJ20" i="1" s="1"/>
  <c r="CQ20" i="1"/>
  <c r="CH18" i="1"/>
  <c r="DJ18" i="1" s="1"/>
  <c r="CQ18" i="1"/>
  <c r="CH16" i="1"/>
  <c r="DJ16" i="1" s="1"/>
  <c r="CQ16" i="1"/>
  <c r="CH14" i="1"/>
  <c r="DJ14" i="1" s="1"/>
  <c r="CQ14" i="1"/>
  <c r="CH12" i="1"/>
  <c r="DJ12" i="1" s="1"/>
  <c r="CQ12" i="1"/>
  <c r="CH10" i="1"/>
  <c r="DJ10" i="1" s="1"/>
  <c r="CQ10" i="1"/>
  <c r="CH8" i="1"/>
  <c r="DJ8" i="1" s="1"/>
  <c r="CQ8" i="1"/>
  <c r="CR27" i="1"/>
  <c r="CR25" i="1"/>
  <c r="CR23" i="1"/>
  <c r="CR21" i="1"/>
  <c r="CR19" i="1"/>
  <c r="CR17" i="1"/>
  <c r="CR15" i="1"/>
  <c r="CR13" i="1"/>
  <c r="CR11" i="1"/>
  <c r="CR9" i="1"/>
  <c r="CW28" i="1"/>
  <c r="CW26" i="1"/>
  <c r="CW24" i="1"/>
  <c r="CW22" i="1"/>
  <c r="CW20" i="1"/>
  <c r="CW18" i="1"/>
  <c r="CW16" i="1"/>
  <c r="CW14" i="1"/>
  <c r="CW12" i="1"/>
  <c r="CW10" i="1"/>
  <c r="CW8" i="1"/>
  <c r="DB27" i="1"/>
  <c r="DB25" i="1"/>
  <c r="DB23" i="1"/>
  <c r="DB21" i="1"/>
  <c r="DB19" i="1"/>
  <c r="DB17" i="1"/>
  <c r="DB15" i="1"/>
  <c r="DB13" i="1"/>
  <c r="DB11" i="1"/>
  <c r="DB9" i="1"/>
  <c r="CI27" i="1"/>
  <c r="CI25" i="1"/>
  <c r="CI23" i="1"/>
  <c r="CI21" i="1"/>
  <c r="CI19" i="1"/>
  <c r="CI17" i="1"/>
  <c r="CI15" i="1"/>
  <c r="CI13" i="1"/>
  <c r="CI11" i="1"/>
  <c r="CI9" i="1"/>
  <c r="CJ28" i="1"/>
  <c r="CJ26" i="1"/>
  <c r="CJ24" i="1"/>
  <c r="CJ22" i="1"/>
  <c r="CJ20" i="1"/>
  <c r="CJ18" i="1"/>
  <c r="CJ16" i="1"/>
  <c r="CJ14" i="1"/>
  <c r="CJ12" i="1"/>
  <c r="CJ10" i="1"/>
  <c r="CJ8" i="1"/>
  <c r="CQ27" i="1"/>
  <c r="CQ25" i="1"/>
  <c r="CQ23" i="1"/>
  <c r="CQ21" i="1"/>
  <c r="CQ19" i="1"/>
  <c r="CQ17" i="1"/>
  <c r="CQ15" i="1"/>
  <c r="CQ13" i="1"/>
  <c r="CQ11" i="1"/>
  <c r="CQ9" i="1"/>
  <c r="CR28" i="1"/>
  <c r="CR26" i="1"/>
  <c r="CR24" i="1"/>
  <c r="CR22" i="1"/>
  <c r="CR20" i="1"/>
  <c r="CR18" i="1"/>
  <c r="CR16" i="1"/>
  <c r="CR14" i="1"/>
  <c r="CR12" i="1"/>
  <c r="CR10" i="1"/>
  <c r="CR8" i="1"/>
  <c r="CW27" i="1"/>
  <c r="CW25" i="1"/>
  <c r="CW23" i="1"/>
  <c r="CW21" i="1"/>
  <c r="CW19" i="1"/>
  <c r="CW17" i="1"/>
  <c r="CW15" i="1"/>
  <c r="CW13" i="1"/>
  <c r="CW11" i="1"/>
  <c r="CW9" i="1"/>
  <c r="DB28" i="1"/>
  <c r="DB26" i="1"/>
  <c r="DB24" i="1"/>
  <c r="DB22" i="1"/>
  <c r="DB20" i="1"/>
  <c r="DB18" i="1"/>
  <c r="DB16" i="1"/>
  <c r="DB14" i="1"/>
  <c r="DB12" i="1"/>
  <c r="DB10" i="1"/>
  <c r="DB8" i="1"/>
  <c r="CH25" i="1"/>
  <c r="DJ25" i="1" s="1"/>
  <c r="CH21" i="1"/>
  <c r="DJ21" i="1" s="1"/>
  <c r="CH17" i="1"/>
  <c r="DJ17" i="1" s="1"/>
  <c r="CH13" i="1"/>
  <c r="DJ13" i="1" s="1"/>
  <c r="CH9" i="1"/>
  <c r="DJ9" i="1" s="1"/>
  <c r="CH8" i="2" l="1"/>
  <c r="DJ8" i="2" s="1"/>
  <c r="CH10" i="2"/>
  <c r="DJ10" i="2" s="1"/>
  <c r="CH12" i="2"/>
  <c r="DJ12" i="2" s="1"/>
  <c r="CH14" i="2"/>
  <c r="DJ14" i="2" s="1"/>
  <c r="CQ8" i="2"/>
  <c r="CQ10" i="2"/>
  <c r="CQ12" i="2"/>
  <c r="CQ14" i="2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CT7" i="2" l="1"/>
  <c r="CO7" i="2"/>
  <c r="CY7" i="2"/>
  <c r="CX7" i="2"/>
  <c r="E7" i="6"/>
  <c r="D7" i="6"/>
  <c r="DI7" i="2"/>
  <c r="DH7" i="2"/>
  <c r="DE7" i="2"/>
  <c r="DD7" i="2"/>
  <c r="BZ7" i="2"/>
  <c r="DA7" i="2"/>
  <c r="CZ7" i="2"/>
  <c r="BU7" i="2"/>
  <c r="CV7" i="2"/>
  <c r="BP7" i="2"/>
  <c r="CU7" i="2"/>
  <c r="CS7" i="2"/>
  <c r="CN7" i="2"/>
  <c r="CM7" i="2"/>
  <c r="CL7" i="2"/>
  <c r="BH7" i="2"/>
  <c r="BG7" i="2" s="1"/>
  <c r="AX7" i="2"/>
  <c r="DC7" i="2"/>
  <c r="AS7" i="2"/>
  <c r="AN7" i="2"/>
  <c r="AF7" i="2"/>
  <c r="AE7" i="2" s="1"/>
  <c r="CK7" i="2"/>
  <c r="AD7" i="2"/>
  <c r="AC7" i="2"/>
  <c r="AB7" i="2"/>
  <c r="AA7" i="2"/>
  <c r="Z7" i="2"/>
  <c r="Y7" i="2"/>
  <c r="N7" i="2"/>
  <c r="M7" i="2" s="1"/>
  <c r="E7" i="2"/>
  <c r="D7" i="2" s="1"/>
  <c r="X7" i="2"/>
  <c r="DF7" i="2"/>
  <c r="D7" i="5"/>
  <c r="Q7" i="5"/>
  <c r="H7" i="5"/>
  <c r="E7" i="5"/>
  <c r="AD7" i="5"/>
  <c r="AG7" i="5"/>
  <c r="AT7" i="5"/>
  <c r="AW7" i="5"/>
  <c r="BE7" i="5"/>
  <c r="V7" i="5"/>
  <c r="Y7" i="5"/>
  <c r="AL7" i="5"/>
  <c r="AO7" i="5"/>
  <c r="CH7" i="4"/>
  <c r="CD7" i="4"/>
  <c r="AB7" i="3"/>
  <c r="Z7" i="1"/>
  <c r="CT7" i="1"/>
  <c r="CZ7" i="1"/>
  <c r="G7" i="5"/>
  <c r="N7" i="5"/>
  <c r="BB7" i="5"/>
  <c r="CG7" i="4"/>
  <c r="CF7" i="4"/>
  <c r="CE7" i="4"/>
  <c r="CB7" i="4"/>
  <c r="BZ7" i="4"/>
  <c r="BY7" i="4"/>
  <c r="BX7" i="4"/>
  <c r="AT7" i="4"/>
  <c r="BU7" i="4"/>
  <c r="BT7" i="4"/>
  <c r="BS7" i="4"/>
  <c r="AO7" i="4"/>
  <c r="BR7" i="4"/>
  <c r="BO7" i="4"/>
  <c r="BN7" i="4"/>
  <c r="BM7" i="4"/>
  <c r="BL7" i="4"/>
  <c r="BK7" i="4"/>
  <c r="AG7" i="4"/>
  <c r="AF7" i="4" s="1"/>
  <c r="CC7" i="4"/>
  <c r="W7" i="4"/>
  <c r="R7" i="4"/>
  <c r="E7" i="4"/>
  <c r="D7" i="4" s="1"/>
  <c r="BJ7" i="4"/>
  <c r="M7" i="4"/>
  <c r="BW7" i="4"/>
  <c r="AY7" i="4"/>
  <c r="AD7" i="3"/>
  <c r="AC7" i="3"/>
  <c r="AA7" i="3"/>
  <c r="Z7" i="3"/>
  <c r="Y7" i="3"/>
  <c r="N7" i="3"/>
  <c r="M7" i="3" s="1"/>
  <c r="E7" i="3"/>
  <c r="D7" i="3" s="1"/>
  <c r="X7" i="3"/>
  <c r="DI7" i="1"/>
  <c r="DH7" i="1"/>
  <c r="DG7" i="1"/>
  <c r="DF7" i="1"/>
  <c r="DD7" i="1"/>
  <c r="BZ7" i="1"/>
  <c r="DC7" i="1"/>
  <c r="CY7" i="1"/>
  <c r="BU7" i="1"/>
  <c r="CX7" i="1"/>
  <c r="CV7" i="1"/>
  <c r="CU7" i="1"/>
  <c r="BP7" i="1"/>
  <c r="CS7" i="1"/>
  <c r="CO7" i="1"/>
  <c r="CN7" i="1"/>
  <c r="CM7" i="1"/>
  <c r="CL7" i="1"/>
  <c r="BH7" i="1"/>
  <c r="BG7" i="1" s="1"/>
  <c r="DE7" i="1"/>
  <c r="AF7" i="1"/>
  <c r="AE7" i="1" s="1"/>
  <c r="CK7" i="1"/>
  <c r="AD7" i="1"/>
  <c r="AC7" i="1"/>
  <c r="AA7" i="1"/>
  <c r="Y7" i="1"/>
  <c r="N7" i="1"/>
  <c r="M7" i="1" s="1"/>
  <c r="X7" i="1"/>
  <c r="E7" i="1"/>
  <c r="D7" i="1" s="1"/>
  <c r="AN7" i="1"/>
  <c r="AS7" i="1"/>
  <c r="AX7" i="1"/>
  <c r="CP7" i="1"/>
  <c r="DA7" i="1"/>
  <c r="AF2" i="8"/>
  <c r="BV7" i="4" l="1"/>
  <c r="DB7" i="2"/>
  <c r="AM7" i="2"/>
  <c r="BF7" i="2" s="1"/>
  <c r="CR7" i="2"/>
  <c r="CJ7" i="2"/>
  <c r="BO7" i="2"/>
  <c r="CW7" i="2"/>
  <c r="V7" i="2"/>
  <c r="W7" i="2"/>
  <c r="DB7" i="1"/>
  <c r="F7" i="5"/>
  <c r="I7" i="5"/>
  <c r="AN7" i="4"/>
  <c r="BQ7" i="4"/>
  <c r="BG7" i="4"/>
  <c r="CW7" i="1"/>
  <c r="CA7" i="4"/>
  <c r="BH7" i="4"/>
  <c r="L7" i="4"/>
  <c r="AE7" i="4" s="1"/>
  <c r="CI7" i="4" s="1"/>
  <c r="BI7" i="4"/>
  <c r="V7" i="3"/>
  <c r="W7" i="3"/>
  <c r="BO7" i="1"/>
  <c r="CH7" i="1" s="1"/>
  <c r="CR7" i="1"/>
  <c r="AM7" i="1"/>
  <c r="BF7" i="1" s="1"/>
  <c r="CI7" i="1"/>
  <c r="CJ7" i="1"/>
  <c r="V7" i="1"/>
  <c r="W7" i="1"/>
  <c r="CI7" i="2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CH7" i="2"/>
  <c r="DJ7" i="2" s="1"/>
  <c r="BP7" i="4"/>
  <c r="CQ7" i="1"/>
  <c r="DJ7" i="1"/>
  <c r="E21" i="8"/>
  <c r="M13" i="8"/>
  <c r="M14" i="8" s="1"/>
  <c r="E13" i="8"/>
  <c r="E16" i="8" s="1"/>
  <c r="L29" i="8"/>
  <c r="L30" i="8" s="1"/>
  <c r="M29" i="8"/>
  <c r="L13" i="8"/>
  <c r="F21" i="8"/>
  <c r="F13" i="8"/>
  <c r="E14" i="8" l="1"/>
  <c r="E17" i="8" s="1"/>
  <c r="M30" i="8"/>
  <c r="M33" i="8" s="1"/>
  <c r="M32" i="8"/>
  <c r="F14" i="8"/>
  <c r="F17" i="8" s="1"/>
  <c r="F16" i="8"/>
  <c r="L14" i="8"/>
  <c r="L33" i="8" s="1"/>
  <c r="L32" i="8"/>
</calcChain>
</file>

<file path=xl/sharedStrings.xml><?xml version="1.0" encoding="utf-8"?>
<sst xmlns="http://schemas.openxmlformats.org/spreadsheetml/2006/main" count="1991" uniqueCount="409">
  <si>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</si>
  <si>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</si>
  <si>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</si>
  <si>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</si>
  <si>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</si>
  <si>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</si>
  <si>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</si>
  <si>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</si>
  <si>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</si>
  <si>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</si>
  <si>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</si>
  <si>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</si>
  <si>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</si>
  <si>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</si>
  <si>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</si>
  <si>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</si>
  <si>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</si>
  <si>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</si>
  <si>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</si>
  <si>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</si>
  <si>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</si>
  <si>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</si>
  <si>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</si>
  <si>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</si>
  <si>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</si>
  <si>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</si>
  <si>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</si>
  <si>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</si>
  <si>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</si>
  <si>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</si>
  <si>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</si>
  <si>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</si>
  <si>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</si>
  <si>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</si>
  <si>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</si>
  <si>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</si>
  <si>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</si>
  <si>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</si>
  <si>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</si>
  <si>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</si>
  <si>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</si>
  <si>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</si>
  <si>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</si>
  <si>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</si>
  <si>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</si>
  <si>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</si>
  <si>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</si>
  <si>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</si>
  <si>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</si>
  <si>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</si>
  <si>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</si>
  <si>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</si>
  <si>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</si>
  <si>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</si>
  <si>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</si>
  <si>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</si>
  <si>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</si>
  <si>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</si>
  <si>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</si>
  <si>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</si>
  <si>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</si>
  <si>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</si>
  <si>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</si>
  <si>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</si>
  <si>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</si>
  <si>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</si>
  <si>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</si>
  <si>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</si>
  <si>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</si>
  <si>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</si>
  <si>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</si>
  <si>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</si>
  <si>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</si>
  <si>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</si>
  <si>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</si>
  <si>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</si>
  <si>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</si>
  <si>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</si>
  <si>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</si>
  <si>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</si>
  <si>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</si>
  <si>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</si>
  <si>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</si>
  <si>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</si>
  <si>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</si>
  <si>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</si>
  <si>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</si>
  <si>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</si>
  <si>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</si>
  <si>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</si>
  <si>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</si>
  <si>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</si>
  <si>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</si>
  <si>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</si>
  <si>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</si>
  <si>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</si>
  <si>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</si>
  <si>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</si>
  <si>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</si>
  <si>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</si>
  <si>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</si>
  <si>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</si>
  <si>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</si>
  <si>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</si>
  <si>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</si>
  <si>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</si>
  <si>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</si>
  <si>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</si>
  <si>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</si>
  <si>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</si>
  <si>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</si>
  <si>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</si>
  <si>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</si>
  <si>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</si>
  <si>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</si>
  <si>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</si>
  <si>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</si>
  <si>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</si>
  <si>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</si>
  <si>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</si>
  <si>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</si>
  <si>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</si>
  <si>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</si>
  <si>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</si>
  <si>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</si>
  <si>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</si>
  <si>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</si>
  <si>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</si>
  <si>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</si>
  <si>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</si>
  <si>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</si>
  <si>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</si>
  <si>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</si>
  <si>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</si>
  <si>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</si>
  <si>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</si>
  <si>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</si>
  <si>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</si>
  <si>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</si>
  <si>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</si>
  <si>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</si>
  <si>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</si>
  <si>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</si>
  <si>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</si>
  <si>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</si>
  <si>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</si>
  <si>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</si>
  <si>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</si>
  <si>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</si>
  <si>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</si>
  <si>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</si>
  <si>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</si>
  <si>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</si>
  <si>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</si>
  <si>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</si>
  <si>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</si>
  <si>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</si>
  <si>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</si>
  <si>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</si>
  <si>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</si>
  <si>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</si>
  <si>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</si>
  <si>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</si>
  <si>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</si>
  <si>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</si>
  <si>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</si>
  <si>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</si>
  <si>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</si>
  <si>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</si>
  <si>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</si>
  <si>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</si>
  <si>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</si>
  <si>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</si>
  <si>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</si>
  <si>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</si>
  <si>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</si>
  <si>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</si>
  <si>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</si>
  <si>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</si>
  <si>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</si>
  <si>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</si>
  <si>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</si>
  <si>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</si>
  <si>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</si>
  <si>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</si>
  <si>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</si>
  <si>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</si>
  <si>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</si>
  <si>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</si>
  <si>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</si>
  <si>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</si>
  <si>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</si>
  <si>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</si>
  <si>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</si>
  <si>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</si>
  <si>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</si>
  <si>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</si>
  <si>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</si>
  <si>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</si>
  <si>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</si>
  <si>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</si>
  <si>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</si>
  <si>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</si>
  <si>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</si>
  <si>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</si>
  <si>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</si>
  <si>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</si>
  <si>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</si>
  <si>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</si>
  <si>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</si>
  <si>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</si>
  <si>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</si>
  <si>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</si>
  <si>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</si>
  <si>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</si>
  <si>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</si>
  <si>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</si>
  <si>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</si>
  <si>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</si>
  <si>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</si>
  <si>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</si>
  <si>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</si>
  <si>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</si>
  <si>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</si>
  <si>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</si>
  <si>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</si>
  <si>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</si>
  <si>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</si>
  <si>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</si>
  <si>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</si>
  <si>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</si>
  <si>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</si>
  <si>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</si>
  <si>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</si>
  <si>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</si>
  <si>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</si>
  <si>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</si>
  <si>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</si>
  <si>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</si>
  <si>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</si>
  <si>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</si>
  <si>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</si>
  <si>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</si>
  <si>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</si>
  <si>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</si>
  <si>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</si>
  <si>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</si>
  <si>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</si>
  <si>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</si>
  <si>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</si>
  <si>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</si>
  <si>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</si>
  <si>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</si>
  <si>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</si>
  <si>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</si>
  <si>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</si>
  <si>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</si>
  <si>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</si>
  <si>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</si>
  <si>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</si>
  <si>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</si>
  <si>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</si>
  <si>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</si>
  <si>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</si>
  <si>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</si>
  <si>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</si>
  <si>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</si>
  <si>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</si>
  <si>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</si>
  <si>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</si>
  <si>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</si>
  <si>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</si>
  <si>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</si>
  <si>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</si>
  <si>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</si>
  <si>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</si>
  <si>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</si>
  <si>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</si>
  <si>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</si>
  <si>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</si>
  <si>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</si>
  <si>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</si>
  <si>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</si>
  <si>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</si>
  <si>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</si>
  <si>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</si>
  <si>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</si>
  <si>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</si>
  <si>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</si>
  <si>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</si>
  <si>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</si>
  <si>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</si>
  <si>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</si>
  <si>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</si>
  <si>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</si>
  <si>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</si>
  <si>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</si>
  <si>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</si>
  <si>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</si>
  <si>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</si>
  <si>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</si>
  <si>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</si>
  <si>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</si>
  <si>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</si>
  <si>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</si>
  <si>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</si>
  <si>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</si>
  <si>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</si>
  <si>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</si>
  <si>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</si>
  <si>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</si>
  <si>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</si>
  <si>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</si>
  <si>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</si>
  <si>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</si>
  <si>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</si>
  <si>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</si>
  <si>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42000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</si>
  <si>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</si>
  <si>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</si>
  <si>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</si>
  <si>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</si>
  <si>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</si>
  <si>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</si>
  <si>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42201</t>
  </si>
  <si>
    <t>長崎市</t>
  </si>
  <si>
    <t>421201</t>
  </si>
  <si>
    <t>42202</t>
  </si>
  <si>
    <t>佐世保市</t>
  </si>
  <si>
    <t>421202</t>
  </si>
  <si>
    <t>42203</t>
  </si>
  <si>
    <t>島原市</t>
  </si>
  <si>
    <t>421203</t>
  </si>
  <si>
    <t>42867</t>
  </si>
  <si>
    <t>県央県南広域環境組合</t>
  </si>
  <si>
    <t>42843</t>
  </si>
  <si>
    <t>島原地域広域市町村圏組合</t>
  </si>
  <si>
    <t>42811</t>
  </si>
  <si>
    <t>南高北部環境衛生組合</t>
  </si>
  <si>
    <t>42204</t>
  </si>
  <si>
    <t>諫早市</t>
  </si>
  <si>
    <t>421204</t>
  </si>
  <si>
    <t>42842</t>
  </si>
  <si>
    <t>県央地域広域市町村圏組合</t>
  </si>
  <si>
    <t>42205</t>
  </si>
  <si>
    <t>大村市</t>
  </si>
  <si>
    <t>421205</t>
  </si>
  <si>
    <t>42207</t>
  </si>
  <si>
    <t>平戸市</t>
  </si>
  <si>
    <t>421207</t>
  </si>
  <si>
    <t>42872</t>
  </si>
  <si>
    <t>北松北部環境組合</t>
  </si>
  <si>
    <t>42208</t>
  </si>
  <si>
    <t>松浦市</t>
  </si>
  <si>
    <t>421208</t>
  </si>
  <si>
    <t>42209</t>
  </si>
  <si>
    <t>対馬市</t>
  </si>
  <si>
    <t>421209</t>
  </si>
  <si>
    <t>42210</t>
  </si>
  <si>
    <t>壱岐市</t>
  </si>
  <si>
    <t>421210</t>
  </si>
  <si>
    <t>42211</t>
  </si>
  <si>
    <t>五島市</t>
  </si>
  <si>
    <t>421211</t>
  </si>
  <si>
    <t>42212</t>
  </si>
  <si>
    <t>西海市</t>
  </si>
  <si>
    <t>421212</t>
  </si>
  <si>
    <t>42213</t>
  </si>
  <si>
    <t>雲仙市</t>
  </si>
  <si>
    <t>421213</t>
  </si>
  <si>
    <t>42214</t>
  </si>
  <si>
    <t>南島原市</t>
  </si>
  <si>
    <t>421214</t>
  </si>
  <si>
    <t>42307</t>
  </si>
  <si>
    <t>長与町</t>
  </si>
  <si>
    <t>421307</t>
  </si>
  <si>
    <t>42876</t>
  </si>
  <si>
    <t>長与・時津環境施設組合</t>
  </si>
  <si>
    <t>42308</t>
  </si>
  <si>
    <t>時津町</t>
  </si>
  <si>
    <t>421308</t>
  </si>
  <si>
    <t>42321</t>
  </si>
  <si>
    <t>東彼杵町</t>
  </si>
  <si>
    <t>421321</t>
  </si>
  <si>
    <t>42817</t>
  </si>
  <si>
    <t>東彼地区保健福祉組合</t>
  </si>
  <si>
    <t>42322</t>
  </si>
  <si>
    <t>川棚町</t>
  </si>
  <si>
    <t>421322</t>
  </si>
  <si>
    <t>42323</t>
  </si>
  <si>
    <t>波佐見町</t>
  </si>
  <si>
    <t>421323</t>
  </si>
  <si>
    <t>42383</t>
  </si>
  <si>
    <t>小値賀町</t>
  </si>
  <si>
    <t>421383</t>
  </si>
  <si>
    <t>42391</t>
  </si>
  <si>
    <t>佐々町</t>
  </si>
  <si>
    <t>421391</t>
  </si>
  <si>
    <t>42411</t>
  </si>
  <si>
    <t>新上五島町</t>
  </si>
  <si>
    <t>421411</t>
  </si>
  <si>
    <t>422006</t>
  </si>
  <si>
    <t>422005</t>
  </si>
  <si>
    <t>422002</t>
  </si>
  <si>
    <t>422004</t>
  </si>
  <si>
    <t>422001</t>
  </si>
  <si>
    <t>422008</t>
  </si>
  <si>
    <t>422003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</si>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</sst>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47</v>
      </c>
      <c r="B7" s="154" t="s">
        <v>317</v>
      </c>
      <c r="C7" s="138" t="s">
        <v>33</v>
      </c>
      <c r="D7" s="140">
        <f>SUM(E7,+L7)</f>
        <v>24307645</v>
      </c>
      <c r="E7" s="140">
        <f>SUM(F7:I7,K7)</f>
        <v>6183736</v>
      </c>
      <c r="F7" s="140">
        <f t="shared" ref="F7:L7" si="0">SUM(F$8:F$1000)</f>
        <v>1015842</v>
      </c>
      <c r="G7" s="140">
        <f t="shared" si="0"/>
        <v>436218</v>
      </c>
      <c r="H7" s="140">
        <f t="shared" si="0"/>
        <v>2349100</v>
      </c>
      <c r="I7" s="140">
        <f t="shared" si="0"/>
        <v>1705025</v>
      </c>
      <c r="J7" s="143" t="s">
        <v>314</v>
      </c>
      <c r="K7" s="140">
        <f t="shared" si="0"/>
        <v>677551</v>
      </c>
      <c r="L7" s="140">
        <f t="shared" si="0"/>
        <v>18123909</v>
      </c>
      <c r="M7" s="140">
        <f>SUM(N7,+U7)</f>
        <v>5504701</v>
      </c>
      <c r="N7" s="140">
        <f>SUM(O7:R7,T7)</f>
        <v>668145</v>
      </c>
      <c r="O7" s="140">
        <f t="shared" ref="O7:U7" si="1">SUM(O$8:O$1000)</f>
        <v>207835</v>
      </c>
      <c r="P7" s="140">
        <f t="shared" si="1"/>
        <v>34790</v>
      </c>
      <c r="Q7" s="140">
        <f t="shared" si="1"/>
        <v>32500</v>
      </c>
      <c r="R7" s="140">
        <f t="shared" si="1"/>
        <v>351016</v>
      </c>
      <c r="S7" s="143" t="s">
        <v>314</v>
      </c>
      <c r="T7" s="140">
        <f t="shared" si="1"/>
        <v>42004</v>
      </c>
      <c r="U7" s="140">
        <f t="shared" si="1"/>
        <v>4836556</v>
      </c>
      <c r="V7" s="140">
        <f t="shared" ref="V7:AA7" si="2">+SUM(D7,M7)</f>
        <v>29812346</v>
      </c>
      <c r="W7" s="140">
        <f t="shared" si="2"/>
        <v>6851881</v>
      </c>
      <c r="X7" s="140">
        <f t="shared" si="2"/>
        <v>1223677</v>
      </c>
      <c r="Y7" s="140">
        <f t="shared" si="2"/>
        <v>471008</v>
      </c>
      <c r="Z7" s="140">
        <f t="shared" si="2"/>
        <v>2381600</v>
      </c>
      <c r="AA7" s="140">
        <f t="shared" si="2"/>
        <v>2056041</v>
      </c>
      <c r="AB7" s="142" t="str">
        <f>IF(+SUM(J7,S7)=0,"-",+SUM(J7,S7))</f>
        <v>-</v>
      </c>
      <c r="AC7" s="140">
        <f>+SUM(K7,T7)</f>
        <v>719555</v>
      </c>
      <c r="AD7" s="140">
        <f>+SUM(L7,U7)</f>
        <v>22960465</v>
      </c>
      <c r="AE7" s="140">
        <f>SUM(AF7,+AK7)</f>
        <v>5277981</v>
      </c>
      <c r="AF7" s="140">
        <f>SUM(AG7:AJ7)</f>
        <v>5240777</v>
      </c>
      <c r="AG7" s="140">
        <f t="shared" ref="AG7:AL7" si="3">SUM(AG$8:AG$1000)</f>
        <v>117559</v>
      </c>
      <c r="AH7" s="140">
        <f t="shared" si="3"/>
        <v>3399809</v>
      </c>
      <c r="AI7" s="140">
        <f t="shared" si="3"/>
        <v>1398049</v>
      </c>
      <c r="AJ7" s="140">
        <f t="shared" si="3"/>
        <v>325360</v>
      </c>
      <c r="AK7" s="140">
        <f t="shared" si="3"/>
        <v>37204</v>
      </c>
      <c r="AL7" s="140">
        <f t="shared" si="3"/>
        <v>10630</v>
      </c>
      <c r="AM7" s="140">
        <f>SUM(AN7,AS7,AW7,AX7,BD7)</f>
        <v>14845329</v>
      </c>
      <c r="AN7" s="140">
        <f>SUM(AO7:AR7)</f>
        <v>4204011</v>
      </c>
      <c r="AO7" s="140">
        <f>SUM(AO$8:AO$1000)</f>
        <v>1574663</v>
      </c>
      <c r="AP7" s="140">
        <f>SUM(AP$8:AP$1000)</f>
        <v>1794198</v>
      </c>
      <c r="AQ7" s="140">
        <f>SUM(AQ$8:AQ$1000)</f>
        <v>731195</v>
      </c>
      <c r="AR7" s="140">
        <f>SUM(AR$8:AR$1000)</f>
        <v>103955</v>
      </c>
      <c r="AS7" s="140">
        <f>SUM(AT7:AV7)</f>
        <v>2982045</v>
      </c>
      <c r="AT7" s="140">
        <f>SUM(AT$8:AT$1000)</f>
        <v>313331</v>
      </c>
      <c r="AU7" s="140">
        <f>SUM(AU$8:AU$1000)</f>
        <v>2441560</v>
      </c>
      <c r="AV7" s="140">
        <f>SUM(AV$8:AV$1000)</f>
        <v>227154</v>
      </c>
      <c r="AW7" s="140">
        <f>SUM(AW$8:AW$1000)</f>
        <v>83845</v>
      </c>
      <c r="AX7" s="140">
        <f>SUM(AY7:BB7)</f>
        <v>7570309</v>
      </c>
      <c r="AY7" s="140">
        <f t="shared" ref="AY7:BE7" si="4">SUM(AY$8:AY$1000)</f>
        <v>3662989</v>
      </c>
      <c r="AZ7" s="140">
        <f t="shared" si="4"/>
        <v>3016630</v>
      </c>
      <c r="BA7" s="140">
        <f t="shared" si="4"/>
        <v>246932</v>
      </c>
      <c r="BB7" s="140">
        <f t="shared" si="4"/>
        <v>643758</v>
      </c>
      <c r="BC7" s="140">
        <f t="shared" si="4"/>
        <v>3166452</v>
      </c>
      <c r="BD7" s="140">
        <f t="shared" si="4"/>
        <v>5119</v>
      </c>
      <c r="BE7" s="140">
        <f t="shared" si="4"/>
        <v>1007253</v>
      </c>
      <c r="BF7" s="140">
        <f>SUM(AE7,+AM7,+BE7)</f>
        <v>21130563</v>
      </c>
      <c r="BG7" s="140">
        <f>SUM(BH7,+BM7)</f>
        <v>1769494</v>
      </c>
      <c r="BH7" s="140">
        <f>SUM(BI7:BL7)</f>
        <v>1769494</v>
      </c>
      <c r="BI7" s="140">
        <f t="shared" ref="BI7:BN7" si="5">SUM(BI$8:BI$1000)</f>
        <v>0</v>
      </c>
      <c r="BJ7" s="140">
        <f t="shared" si="5"/>
        <v>1769494</v>
      </c>
      <c r="BK7" s="140">
        <f t="shared" si="5"/>
        <v>0</v>
      </c>
      <c r="BL7" s="140">
        <f t="shared" si="5"/>
        <v>0</v>
      </c>
      <c r="BM7" s="140">
        <f t="shared" si="5"/>
        <v>0</v>
      </c>
      <c r="BN7" s="140">
        <f t="shared" si="5"/>
        <v>0</v>
      </c>
      <c r="BO7" s="140">
        <f>SUM(BP7,BU7,BY7,BZ7,CF7)</f>
        <v>3065004</v>
      </c>
      <c r="BP7" s="140">
        <f>SUM(BQ7:BT7)</f>
        <v>473033</v>
      </c>
      <c r="BQ7" s="140">
        <f>SUM(BQ$8:BQ$1000)</f>
        <v>257959</v>
      </c>
      <c r="BR7" s="140">
        <f>SUM(BR$8:BR$1000)</f>
        <v>83295</v>
      </c>
      <c r="BS7" s="140">
        <f>SUM(BS$8:BS$1000)</f>
        <v>119217</v>
      </c>
      <c r="BT7" s="140">
        <f>SUM(BT$8:BT$1000)</f>
        <v>12562</v>
      </c>
      <c r="BU7" s="140">
        <f>SUM(BV7:BX7)</f>
        <v>1194082</v>
      </c>
      <c r="BV7" s="140">
        <f>SUM(BV$8:BV$1000)</f>
        <v>45954</v>
      </c>
      <c r="BW7" s="140">
        <f>SUM(BW$8:BW$1000)</f>
        <v>1130977</v>
      </c>
      <c r="BX7" s="140">
        <f>SUM(BX$8:BX$1000)</f>
        <v>17151</v>
      </c>
      <c r="BY7" s="140">
        <f>SUM(BY$8:BY$1000)</f>
        <v>0</v>
      </c>
      <c r="BZ7" s="140">
        <f>SUM(CA7:CD7)</f>
        <v>1397889</v>
      </c>
      <c r="CA7" s="140">
        <f t="shared" ref="CA7:CG7" si="6">SUM(CA$8:CA$1000)</f>
        <v>284352</v>
      </c>
      <c r="CB7" s="140">
        <f t="shared" si="6"/>
        <v>1043402</v>
      </c>
      <c r="CC7" s="140">
        <f t="shared" si="6"/>
        <v>54395</v>
      </c>
      <c r="CD7" s="140">
        <f t="shared" si="6"/>
        <v>15740</v>
      </c>
      <c r="CE7" s="140">
        <f t="shared" si="6"/>
        <v>615122</v>
      </c>
      <c r="CF7" s="140">
        <f t="shared" si="6"/>
        <v>0</v>
      </c>
      <c r="CG7" s="140">
        <f t="shared" si="6"/>
        <v>55081</v>
      </c>
      <c r="CH7" s="140">
        <f>SUM(BG7,+BO7,+CG7)</f>
        <v>4889579</v>
      </c>
      <c r="CI7" s="140">
        <f t="shared" ref="CI7:DJ7" si="7">SUM(AE7,+BG7)</f>
        <v>7047475</v>
      </c>
      <c r="CJ7" s="140">
        <f t="shared" si="7"/>
        <v>7010271</v>
      </c>
      <c r="CK7" s="140">
        <f t="shared" si="7"/>
        <v>117559</v>
      </c>
      <c r="CL7" s="140">
        <f t="shared" si="7"/>
        <v>5169303</v>
      </c>
      <c r="CM7" s="140">
        <f t="shared" si="7"/>
        <v>1398049</v>
      </c>
      <c r="CN7" s="140">
        <f t="shared" si="7"/>
        <v>325360</v>
      </c>
      <c r="CO7" s="140">
        <f t="shared" si="7"/>
        <v>37204</v>
      </c>
      <c r="CP7" s="140">
        <f t="shared" si="7"/>
        <v>10630</v>
      </c>
      <c r="CQ7" s="140">
        <f t="shared" si="7"/>
        <v>17910333</v>
      </c>
      <c r="CR7" s="140">
        <f t="shared" si="7"/>
        <v>4677044</v>
      </c>
      <c r="CS7" s="140">
        <f t="shared" si="7"/>
        <v>1832622</v>
      </c>
      <c r="CT7" s="140">
        <f t="shared" si="7"/>
        <v>1877493</v>
      </c>
      <c r="CU7" s="140">
        <f t="shared" si="7"/>
        <v>850412</v>
      </c>
      <c r="CV7" s="140">
        <f t="shared" si="7"/>
        <v>116517</v>
      </c>
      <c r="CW7" s="140">
        <f t="shared" si="7"/>
        <v>4176127</v>
      </c>
      <c r="CX7" s="140">
        <f t="shared" si="7"/>
        <v>359285</v>
      </c>
      <c r="CY7" s="140">
        <f t="shared" si="7"/>
        <v>3572537</v>
      </c>
      <c r="CZ7" s="140">
        <f t="shared" si="7"/>
        <v>244305</v>
      </c>
      <c r="DA7" s="140">
        <f t="shared" si="7"/>
        <v>83845</v>
      </c>
      <c r="DB7" s="140">
        <f t="shared" si="7"/>
        <v>8968198</v>
      </c>
      <c r="DC7" s="140">
        <f t="shared" si="7"/>
        <v>3947341</v>
      </c>
      <c r="DD7" s="140">
        <f t="shared" si="7"/>
        <v>4060032</v>
      </c>
      <c r="DE7" s="140">
        <f t="shared" si="7"/>
        <v>301327</v>
      </c>
      <c r="DF7" s="140">
        <f t="shared" si="7"/>
        <v>659498</v>
      </c>
      <c r="DG7" s="140">
        <f t="shared" si="7"/>
        <v>3781574</v>
      </c>
      <c r="DH7" s="140">
        <f t="shared" si="7"/>
        <v>5119</v>
      </c>
      <c r="DI7" s="140">
        <f t="shared" si="7"/>
        <v>1062334</v>
      </c>
      <c r="DJ7" s="140">
        <f t="shared" si="7"/>
        <v>26020142</v>
      </c>
    </row>
    <row r="8" spans="1:114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SUM(E8,+L8)</f>
        <v>7393334</v>
      </c>
      <c r="E8" s="121">
        <f>SUM(F8:I8,K8)</f>
        <v>3085521</v>
      </c>
      <c r="F8" s="121">
        <v>554993</v>
      </c>
      <c r="G8" s="121">
        <v>0</v>
      </c>
      <c r="H8" s="121">
        <v>1676500</v>
      </c>
      <c r="I8" s="121">
        <v>374870</v>
      </c>
      <c r="J8" s="122" t="s">
        <v>408</v>
      </c>
      <c r="K8" s="121">
        <v>479158</v>
      </c>
      <c r="L8" s="121">
        <v>4307813</v>
      </c>
      <c r="M8" s="121">
        <f>SUM(N8,+U8)</f>
        <v>510962</v>
      </c>
      <c r="N8" s="121">
        <f>SUM(O8:R8,T8)</f>
        <v>50511</v>
      </c>
      <c r="O8" s="121">
        <v>0</v>
      </c>
      <c r="P8" s="121">
        <v>0</v>
      </c>
      <c r="Q8" s="121">
        <v>24000</v>
      </c>
      <c r="R8" s="121">
        <v>19380</v>
      </c>
      <c r="S8" s="122" t="s">
        <v>408</v>
      </c>
      <c r="T8" s="121">
        <v>7131</v>
      </c>
      <c r="U8" s="121">
        <v>460451</v>
      </c>
      <c r="V8" s="121">
        <f>+SUM(D8,M8)</f>
        <v>7904296</v>
      </c>
      <c r="W8" s="121">
        <f>+SUM(E8,N8)</f>
        <v>3136032</v>
      </c>
      <c r="X8" s="121">
        <f>+SUM(F8,O8)</f>
        <v>554993</v>
      </c>
      <c r="Y8" s="121">
        <f>+SUM(G8,P8)</f>
        <v>0</v>
      </c>
      <c r="Z8" s="121">
        <f>+SUM(H8,Q8)</f>
        <v>1700500</v>
      </c>
      <c r="AA8" s="121">
        <f>+SUM(I8,R8)</f>
        <v>394250</v>
      </c>
      <c r="AB8" s="122" t="str">
        <f>IF(+SUM(J8,S8)=0,"-",+SUM(J8,S8))</f>
        <v>-</v>
      </c>
      <c r="AC8" s="121">
        <f>+SUM(K8,T8)</f>
        <v>486289</v>
      </c>
      <c r="AD8" s="121">
        <f>+SUM(L8,U8)</f>
        <v>4768264</v>
      </c>
      <c r="AE8" s="121">
        <f>SUM(AF8,+AK8)</f>
        <v>2826471</v>
      </c>
      <c r="AF8" s="121">
        <f>SUM(AG8:AJ8)</f>
        <v>2826471</v>
      </c>
      <c r="AG8" s="121">
        <v>4002</v>
      </c>
      <c r="AH8" s="121">
        <v>2423806</v>
      </c>
      <c r="AI8" s="121">
        <v>73303</v>
      </c>
      <c r="AJ8" s="121">
        <v>325360</v>
      </c>
      <c r="AK8" s="121">
        <v>0</v>
      </c>
      <c r="AL8" s="121">
        <v>0</v>
      </c>
      <c r="AM8" s="121">
        <f>SUM(AN8,AS8,AW8,AX8,BD8)</f>
        <v>4566863</v>
      </c>
      <c r="AN8" s="121">
        <f>SUM(AO8:AR8)</f>
        <v>1749542</v>
      </c>
      <c r="AO8" s="121">
        <v>430272</v>
      </c>
      <c r="AP8" s="121">
        <v>1041229</v>
      </c>
      <c r="AQ8" s="121">
        <v>209318</v>
      </c>
      <c r="AR8" s="121">
        <v>68723</v>
      </c>
      <c r="AS8" s="121">
        <f>SUM(AT8:AV8)</f>
        <v>492590</v>
      </c>
      <c r="AT8" s="121">
        <v>163269</v>
      </c>
      <c r="AU8" s="121">
        <v>228789</v>
      </c>
      <c r="AV8" s="121">
        <v>100532</v>
      </c>
      <c r="AW8" s="121">
        <v>19815</v>
      </c>
      <c r="AX8" s="121">
        <f>SUM(AY8:BB8)</f>
        <v>2304916</v>
      </c>
      <c r="AY8" s="121">
        <v>1220503</v>
      </c>
      <c r="AZ8" s="121">
        <v>574857</v>
      </c>
      <c r="BA8" s="121">
        <v>83582</v>
      </c>
      <c r="BB8" s="121">
        <v>425974</v>
      </c>
      <c r="BC8" s="121">
        <v>0</v>
      </c>
      <c r="BD8" s="121">
        <v>0</v>
      </c>
      <c r="BE8" s="121">
        <v>0</v>
      </c>
      <c r="BF8" s="121">
        <f>SUM(AE8,+AM8,+BE8)</f>
        <v>7393334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510962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155292</v>
      </c>
      <c r="BV8" s="121">
        <v>8864</v>
      </c>
      <c r="BW8" s="121">
        <v>146428</v>
      </c>
      <c r="BX8" s="121">
        <v>0</v>
      </c>
      <c r="BY8" s="121">
        <v>0</v>
      </c>
      <c r="BZ8" s="121">
        <f>SUM(CA8:CD8)</f>
        <v>355670</v>
      </c>
      <c r="CA8" s="121">
        <v>116357</v>
      </c>
      <c r="CB8" s="121">
        <v>232507</v>
      </c>
      <c r="CC8" s="121">
        <v>0</v>
      </c>
      <c r="CD8" s="121">
        <v>6806</v>
      </c>
      <c r="CE8" s="121">
        <v>0</v>
      </c>
      <c r="CF8" s="121">
        <v>0</v>
      </c>
      <c r="CG8" s="121">
        <v>0</v>
      </c>
      <c r="CH8" s="121">
        <f>SUM(BG8,+BO8,+CG8)</f>
        <v>510962</v>
      </c>
      <c r="CI8" s="121">
        <f>SUM(AE8,+BG8)</f>
        <v>2826471</v>
      </c>
      <c r="CJ8" s="121">
        <f>SUM(AF8,+BH8)</f>
        <v>2826471</v>
      </c>
      <c r="CK8" s="121">
        <f>SUM(AG8,+BI8)</f>
        <v>4002</v>
      </c>
      <c r="CL8" s="121">
        <f>SUM(AH8,+BJ8)</f>
        <v>2423806</v>
      </c>
      <c r="CM8" s="121">
        <f>SUM(AI8,+BK8)</f>
        <v>73303</v>
      </c>
      <c r="CN8" s="121">
        <f>SUM(AJ8,+BL8)</f>
        <v>325360</v>
      </c>
      <c r="CO8" s="121">
        <f>SUM(AK8,+BM8)</f>
        <v>0</v>
      </c>
      <c r="CP8" s="121">
        <f>SUM(AL8,+BN8)</f>
        <v>0</v>
      </c>
      <c r="CQ8" s="121">
        <f>SUM(AM8,+BO8)</f>
        <v>5077825</v>
      </c>
      <c r="CR8" s="121">
        <f>SUM(AN8,+BP8)</f>
        <v>1749542</v>
      </c>
      <c r="CS8" s="121">
        <f>SUM(AO8,+BQ8)</f>
        <v>430272</v>
      </c>
      <c r="CT8" s="121">
        <f>SUM(AP8,+BR8)</f>
        <v>1041229</v>
      </c>
      <c r="CU8" s="121">
        <f>SUM(AQ8,+BS8)</f>
        <v>209318</v>
      </c>
      <c r="CV8" s="121">
        <f>SUM(AR8,+BT8)</f>
        <v>68723</v>
      </c>
      <c r="CW8" s="121">
        <f>SUM(AS8,+BU8)</f>
        <v>647882</v>
      </c>
      <c r="CX8" s="121">
        <f>SUM(AT8,+BV8)</f>
        <v>172133</v>
      </c>
      <c r="CY8" s="121">
        <f>SUM(AU8,+BW8)</f>
        <v>375217</v>
      </c>
      <c r="CZ8" s="121">
        <f>SUM(AV8,+BX8)</f>
        <v>100532</v>
      </c>
      <c r="DA8" s="121">
        <f>SUM(AW8,+BY8)</f>
        <v>19815</v>
      </c>
      <c r="DB8" s="121">
        <f>SUM(AX8,+BZ8)</f>
        <v>2660586</v>
      </c>
      <c r="DC8" s="121">
        <f>SUM(AY8,+CA8)</f>
        <v>1336860</v>
      </c>
      <c r="DD8" s="121">
        <f>SUM(AZ8,+CB8)</f>
        <v>807364</v>
      </c>
      <c r="DE8" s="121">
        <f>SUM(BA8,+CC8)</f>
        <v>83582</v>
      </c>
      <c r="DF8" s="121">
        <f>SUM(BB8,+CD8)</f>
        <v>432780</v>
      </c>
      <c r="DG8" s="121">
        <f>SUM(BC8,+CE8)</f>
        <v>0</v>
      </c>
      <c r="DH8" s="121">
        <f>SUM(BD8,+CF8)</f>
        <v>0</v>
      </c>
      <c r="DI8" s="121">
        <f>SUM(BE8,+CG8)</f>
        <v>0</v>
      </c>
      <c r="DJ8" s="121">
        <f>SUM(BF8,+CH8)</f>
        <v>7904296</v>
      </c>
    </row>
    <row r="9" spans="1:114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SUM(E9,+L9)</f>
        <v>4043185</v>
      </c>
      <c r="E9" s="121">
        <f>SUM(F9:I9,K9)</f>
        <v>706833</v>
      </c>
      <c r="F9" s="121">
        <v>238497</v>
      </c>
      <c r="G9" s="121">
        <v>5202</v>
      </c>
      <c r="H9" s="121">
        <v>0</v>
      </c>
      <c r="I9" s="121">
        <v>463134</v>
      </c>
      <c r="J9" s="122" t="s">
        <v>408</v>
      </c>
      <c r="K9" s="121">
        <v>0</v>
      </c>
      <c r="L9" s="121">
        <v>3336352</v>
      </c>
      <c r="M9" s="121">
        <f>SUM(N9,+U9)</f>
        <v>357521</v>
      </c>
      <c r="N9" s="121">
        <f>SUM(O9:R9,T9)</f>
        <v>28318</v>
      </c>
      <c r="O9" s="121">
        <v>28318</v>
      </c>
      <c r="P9" s="121">
        <v>0</v>
      </c>
      <c r="Q9" s="121">
        <v>0</v>
      </c>
      <c r="R9" s="121">
        <v>0</v>
      </c>
      <c r="S9" s="122" t="s">
        <v>408</v>
      </c>
      <c r="T9" s="121">
        <v>0</v>
      </c>
      <c r="U9" s="121">
        <v>329203</v>
      </c>
      <c r="V9" s="121">
        <f>+SUM(D9,M9)</f>
        <v>4400706</v>
      </c>
      <c r="W9" s="121">
        <f>+SUM(E9,N9)</f>
        <v>735151</v>
      </c>
      <c r="X9" s="121">
        <f>+SUM(F9,O9)</f>
        <v>266815</v>
      </c>
      <c r="Y9" s="121">
        <f>+SUM(G9,P9)</f>
        <v>5202</v>
      </c>
      <c r="Z9" s="121">
        <f>+SUM(H9,Q9)</f>
        <v>0</v>
      </c>
      <c r="AA9" s="121">
        <f>+SUM(I9,R9)</f>
        <v>463134</v>
      </c>
      <c r="AB9" s="122" t="str">
        <f>IF(+SUM(J9,S9)=0,"-",+SUM(J9,S9))</f>
        <v>-</v>
      </c>
      <c r="AC9" s="121">
        <f>+SUM(K9,T9)</f>
        <v>0</v>
      </c>
      <c r="AD9" s="121">
        <f>+SUM(L9,U9)</f>
        <v>3665555</v>
      </c>
      <c r="AE9" s="121">
        <f>SUM(AF9,+AK9)</f>
        <v>323419</v>
      </c>
      <c r="AF9" s="121">
        <f>SUM(AG9:AJ9)</f>
        <v>305220</v>
      </c>
      <c r="AG9" s="121">
        <v>0</v>
      </c>
      <c r="AH9" s="121">
        <v>305220</v>
      </c>
      <c r="AI9" s="121">
        <v>0</v>
      </c>
      <c r="AJ9" s="121">
        <v>0</v>
      </c>
      <c r="AK9" s="121">
        <v>18199</v>
      </c>
      <c r="AL9" s="121">
        <v>0</v>
      </c>
      <c r="AM9" s="121">
        <f>SUM(AN9,AS9,AW9,AX9,BD9)</f>
        <v>3617263</v>
      </c>
      <c r="AN9" s="121">
        <f>SUM(AO9:AR9)</f>
        <v>1106877</v>
      </c>
      <c r="AO9" s="121">
        <v>405855</v>
      </c>
      <c r="AP9" s="121">
        <v>479647</v>
      </c>
      <c r="AQ9" s="121">
        <v>206617</v>
      </c>
      <c r="AR9" s="121">
        <v>14758</v>
      </c>
      <c r="AS9" s="121">
        <f>SUM(AT9:AV9)</f>
        <v>1078137</v>
      </c>
      <c r="AT9" s="121">
        <v>31173</v>
      </c>
      <c r="AU9" s="121">
        <v>1007202</v>
      </c>
      <c r="AV9" s="121">
        <v>39762</v>
      </c>
      <c r="AW9" s="121">
        <v>11642</v>
      </c>
      <c r="AX9" s="121">
        <f>SUM(AY9:BB9)</f>
        <v>1420607</v>
      </c>
      <c r="AY9" s="121">
        <v>436031</v>
      </c>
      <c r="AZ9" s="121">
        <v>838029</v>
      </c>
      <c r="BA9" s="121">
        <v>60130</v>
      </c>
      <c r="BB9" s="121">
        <v>86417</v>
      </c>
      <c r="BC9" s="121">
        <v>0</v>
      </c>
      <c r="BD9" s="121">
        <v>0</v>
      </c>
      <c r="BE9" s="121">
        <v>102503</v>
      </c>
      <c r="BF9" s="121">
        <f>SUM(AE9,+AM9,+BE9)</f>
        <v>4043185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357521</v>
      </c>
      <c r="BP9" s="121">
        <f>SUM(BQ9:BT9)</f>
        <v>29517</v>
      </c>
      <c r="BQ9" s="121">
        <v>29517</v>
      </c>
      <c r="BR9" s="121">
        <v>0</v>
      </c>
      <c r="BS9" s="121">
        <v>0</v>
      </c>
      <c r="BT9" s="121">
        <v>0</v>
      </c>
      <c r="BU9" s="121">
        <f>SUM(BV9:BX9)</f>
        <v>204375</v>
      </c>
      <c r="BV9" s="121">
        <v>0</v>
      </c>
      <c r="BW9" s="121">
        <v>204375</v>
      </c>
      <c r="BX9" s="121">
        <v>0</v>
      </c>
      <c r="BY9" s="121">
        <v>0</v>
      </c>
      <c r="BZ9" s="121">
        <f>SUM(CA9:CD9)</f>
        <v>123629</v>
      </c>
      <c r="CA9" s="121">
        <v>0</v>
      </c>
      <c r="CB9" s="121">
        <v>123629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357521</v>
      </c>
      <c r="CI9" s="121">
        <f>SUM(AE9,+BG9)</f>
        <v>323419</v>
      </c>
      <c r="CJ9" s="121">
        <f>SUM(AF9,+BH9)</f>
        <v>305220</v>
      </c>
      <c r="CK9" s="121">
        <f>SUM(AG9,+BI9)</f>
        <v>0</v>
      </c>
      <c r="CL9" s="121">
        <f>SUM(AH9,+BJ9)</f>
        <v>305220</v>
      </c>
      <c r="CM9" s="121">
        <f>SUM(AI9,+BK9)</f>
        <v>0</v>
      </c>
      <c r="CN9" s="121">
        <f>SUM(AJ9,+BL9)</f>
        <v>0</v>
      </c>
      <c r="CO9" s="121">
        <f>SUM(AK9,+BM9)</f>
        <v>18199</v>
      </c>
      <c r="CP9" s="121">
        <f>SUM(AL9,+BN9)</f>
        <v>0</v>
      </c>
      <c r="CQ9" s="121">
        <f>SUM(AM9,+BO9)</f>
        <v>3974784</v>
      </c>
      <c r="CR9" s="121">
        <f>SUM(AN9,+BP9)</f>
        <v>1136394</v>
      </c>
      <c r="CS9" s="121">
        <f>SUM(AO9,+BQ9)</f>
        <v>435372</v>
      </c>
      <c r="CT9" s="121">
        <f>SUM(AP9,+BR9)</f>
        <v>479647</v>
      </c>
      <c r="CU9" s="121">
        <f>SUM(AQ9,+BS9)</f>
        <v>206617</v>
      </c>
      <c r="CV9" s="121">
        <f>SUM(AR9,+BT9)</f>
        <v>14758</v>
      </c>
      <c r="CW9" s="121">
        <f>SUM(AS9,+BU9)</f>
        <v>1282512</v>
      </c>
      <c r="CX9" s="121">
        <f>SUM(AT9,+BV9)</f>
        <v>31173</v>
      </c>
      <c r="CY9" s="121">
        <f>SUM(AU9,+BW9)</f>
        <v>1211577</v>
      </c>
      <c r="CZ9" s="121">
        <f>SUM(AV9,+BX9)</f>
        <v>39762</v>
      </c>
      <c r="DA9" s="121">
        <f>SUM(AW9,+BY9)</f>
        <v>11642</v>
      </c>
      <c r="DB9" s="121">
        <f>SUM(AX9,+BZ9)</f>
        <v>1544236</v>
      </c>
      <c r="DC9" s="121">
        <f>SUM(AY9,+CA9)</f>
        <v>436031</v>
      </c>
      <c r="DD9" s="121">
        <f>SUM(AZ9,+CB9)</f>
        <v>961658</v>
      </c>
      <c r="DE9" s="121">
        <f>SUM(BA9,+CC9)</f>
        <v>60130</v>
      </c>
      <c r="DF9" s="121">
        <f>SUM(BB9,+CD9)</f>
        <v>86417</v>
      </c>
      <c r="DG9" s="121">
        <f>SUM(BC9,+CE9)</f>
        <v>0</v>
      </c>
      <c r="DH9" s="121">
        <f>SUM(BD9,+CF9)</f>
        <v>0</v>
      </c>
      <c r="DI9" s="121">
        <f>SUM(BE9,+CG9)</f>
        <v>102503</v>
      </c>
      <c r="DJ9" s="121">
        <f>SUM(BF9,+CH9)</f>
        <v>4400706</v>
      </c>
    </row>
    <row r="10" spans="1:114" s="136" customFormat="1" ht="13.5" customHeight="1" x14ac:dyDescent="0.15">
      <c r="A10" s="119" t="s">
        <v>47</v>
      </c>
      <c r="B10" s="120" t="s">
        <v>330</v>
      </c>
      <c r="C10" s="119" t="s">
        <v>331</v>
      </c>
      <c r="D10" s="121">
        <f>SUM(E10,+L10)</f>
        <v>629028</v>
      </c>
      <c r="E10" s="121">
        <f>SUM(F10:I10,K10)</f>
        <v>38851</v>
      </c>
      <c r="F10" s="121">
        <v>0</v>
      </c>
      <c r="G10" s="121">
        <v>0</v>
      </c>
      <c r="H10" s="121">
        <v>0</v>
      </c>
      <c r="I10" s="121">
        <v>38781</v>
      </c>
      <c r="J10" s="122" t="s">
        <v>408</v>
      </c>
      <c r="K10" s="121">
        <v>70</v>
      </c>
      <c r="L10" s="121">
        <v>590177</v>
      </c>
      <c r="M10" s="121">
        <f>SUM(N10,+U10)</f>
        <v>1794636</v>
      </c>
      <c r="N10" s="121">
        <f>SUM(O10:R10,T10)</f>
        <v>189664</v>
      </c>
      <c r="O10" s="121">
        <v>159509</v>
      </c>
      <c r="P10" s="121">
        <v>22558</v>
      </c>
      <c r="Q10" s="121">
        <v>0</v>
      </c>
      <c r="R10" s="121">
        <v>7582</v>
      </c>
      <c r="S10" s="122" t="s">
        <v>408</v>
      </c>
      <c r="T10" s="121">
        <v>15</v>
      </c>
      <c r="U10" s="121">
        <v>1604972</v>
      </c>
      <c r="V10" s="121">
        <f>+SUM(D10,M10)</f>
        <v>2423664</v>
      </c>
      <c r="W10" s="121">
        <f>+SUM(E10,N10)</f>
        <v>228515</v>
      </c>
      <c r="X10" s="121">
        <f>+SUM(F10,O10)</f>
        <v>159509</v>
      </c>
      <c r="Y10" s="121">
        <f>+SUM(G10,P10)</f>
        <v>22558</v>
      </c>
      <c r="Z10" s="121">
        <f>+SUM(H10,Q10)</f>
        <v>0</v>
      </c>
      <c r="AA10" s="121">
        <f>+SUM(I10,R10)</f>
        <v>46363</v>
      </c>
      <c r="AB10" s="122" t="str">
        <f>IF(+SUM(J10,S10)=0,"-",+SUM(J10,S10))</f>
        <v>-</v>
      </c>
      <c r="AC10" s="121">
        <f>+SUM(K10,T10)</f>
        <v>85</v>
      </c>
      <c r="AD10" s="121">
        <f>+SUM(L10,U10)</f>
        <v>2195149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211934</v>
      </c>
      <c r="AN10" s="121">
        <f>SUM(AO10:AR10)</f>
        <v>170771</v>
      </c>
      <c r="AO10" s="121">
        <v>19460</v>
      </c>
      <c r="AP10" s="121">
        <v>151311</v>
      </c>
      <c r="AQ10" s="121">
        <v>0</v>
      </c>
      <c r="AR10" s="121">
        <v>0</v>
      </c>
      <c r="AS10" s="121">
        <f>SUM(AT10:AV10)</f>
        <v>15212</v>
      </c>
      <c r="AT10" s="121">
        <v>15212</v>
      </c>
      <c r="AU10" s="121">
        <v>0</v>
      </c>
      <c r="AV10" s="121">
        <v>0</v>
      </c>
      <c r="AW10" s="121">
        <v>0</v>
      </c>
      <c r="AX10" s="121">
        <f>SUM(AY10:BB10)</f>
        <v>25951</v>
      </c>
      <c r="AY10" s="121">
        <v>0</v>
      </c>
      <c r="AZ10" s="121">
        <v>25951</v>
      </c>
      <c r="BA10" s="121">
        <v>0</v>
      </c>
      <c r="BB10" s="121">
        <v>0</v>
      </c>
      <c r="BC10" s="121">
        <v>417094</v>
      </c>
      <c r="BD10" s="121">
        <v>0</v>
      </c>
      <c r="BE10" s="121">
        <v>0</v>
      </c>
      <c r="BF10" s="121">
        <f>SUM(AE10,+AM10,+BE10)</f>
        <v>211934</v>
      </c>
      <c r="BG10" s="121">
        <f>SUM(BH10,+BM10)</f>
        <v>1654509</v>
      </c>
      <c r="BH10" s="121">
        <f>SUM(BI10:BL10)</f>
        <v>1654509</v>
      </c>
      <c r="BI10" s="121">
        <v>0</v>
      </c>
      <c r="BJ10" s="121">
        <v>1654509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111638</v>
      </c>
      <c r="BP10" s="121">
        <f>SUM(BQ10:BT10)</f>
        <v>7949</v>
      </c>
      <c r="BQ10" s="121">
        <v>7949</v>
      </c>
      <c r="BR10" s="121">
        <v>0</v>
      </c>
      <c r="BS10" s="121">
        <v>0</v>
      </c>
      <c r="BT10" s="121">
        <v>0</v>
      </c>
      <c r="BU10" s="121">
        <f>SUM(BV10:BX10)</f>
        <v>57683</v>
      </c>
      <c r="BV10" s="121">
        <v>0</v>
      </c>
      <c r="BW10" s="121">
        <v>57683</v>
      </c>
      <c r="BX10" s="121">
        <v>0</v>
      </c>
      <c r="BY10" s="121">
        <v>0</v>
      </c>
      <c r="BZ10" s="121">
        <f>SUM(CA10:CD10)</f>
        <v>46006</v>
      </c>
      <c r="CA10" s="121">
        <v>0</v>
      </c>
      <c r="CB10" s="121">
        <v>0</v>
      </c>
      <c r="CC10" s="121">
        <v>46006</v>
      </c>
      <c r="CD10" s="121">
        <v>0</v>
      </c>
      <c r="CE10" s="121">
        <v>28489</v>
      </c>
      <c r="CF10" s="121">
        <v>0</v>
      </c>
      <c r="CG10" s="121">
        <v>0</v>
      </c>
      <c r="CH10" s="121">
        <f>SUM(BG10,+BO10,+CG10)</f>
        <v>1766147</v>
      </c>
      <c r="CI10" s="121">
        <f>SUM(AE10,+BG10)</f>
        <v>1654509</v>
      </c>
      <c r="CJ10" s="121">
        <f>SUM(AF10,+BH10)</f>
        <v>1654509</v>
      </c>
      <c r="CK10" s="121">
        <f>SUM(AG10,+BI10)</f>
        <v>0</v>
      </c>
      <c r="CL10" s="121">
        <f>SUM(AH10,+BJ10)</f>
        <v>1654509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323572</v>
      </c>
      <c r="CR10" s="121">
        <f>SUM(AN10,+BP10)</f>
        <v>178720</v>
      </c>
      <c r="CS10" s="121">
        <f>SUM(AO10,+BQ10)</f>
        <v>27409</v>
      </c>
      <c r="CT10" s="121">
        <f>SUM(AP10,+BR10)</f>
        <v>151311</v>
      </c>
      <c r="CU10" s="121">
        <f>SUM(AQ10,+BS10)</f>
        <v>0</v>
      </c>
      <c r="CV10" s="121">
        <f>SUM(AR10,+BT10)</f>
        <v>0</v>
      </c>
      <c r="CW10" s="121">
        <f>SUM(AS10,+BU10)</f>
        <v>72895</v>
      </c>
      <c r="CX10" s="121">
        <f>SUM(AT10,+BV10)</f>
        <v>15212</v>
      </c>
      <c r="CY10" s="121">
        <f>SUM(AU10,+BW10)</f>
        <v>57683</v>
      </c>
      <c r="CZ10" s="121">
        <f>SUM(AV10,+BX10)</f>
        <v>0</v>
      </c>
      <c r="DA10" s="121">
        <f>SUM(AW10,+BY10)</f>
        <v>0</v>
      </c>
      <c r="DB10" s="121">
        <f>SUM(AX10,+BZ10)</f>
        <v>71957</v>
      </c>
      <c r="DC10" s="121">
        <f>SUM(AY10,+CA10)</f>
        <v>0</v>
      </c>
      <c r="DD10" s="121">
        <f>SUM(AZ10,+CB10)</f>
        <v>25951</v>
      </c>
      <c r="DE10" s="121">
        <f>SUM(BA10,+CC10)</f>
        <v>46006</v>
      </c>
      <c r="DF10" s="121">
        <f>SUM(BB10,+CD10)</f>
        <v>0</v>
      </c>
      <c r="DG10" s="121">
        <f>SUM(BC10,+CE10)</f>
        <v>445583</v>
      </c>
      <c r="DH10" s="121">
        <f>SUM(BD10,+CF10)</f>
        <v>0</v>
      </c>
      <c r="DI10" s="121">
        <f>SUM(BE10,+CG10)</f>
        <v>0</v>
      </c>
      <c r="DJ10" s="121">
        <f>SUM(BF10,+CH10)</f>
        <v>1978081</v>
      </c>
    </row>
    <row r="11" spans="1:114" s="136" customFormat="1" ht="13.5" customHeight="1" x14ac:dyDescent="0.15">
      <c r="A11" s="119" t="s">
        <v>47</v>
      </c>
      <c r="B11" s="120" t="s">
        <v>339</v>
      </c>
      <c r="C11" s="119" t="s">
        <v>340</v>
      </c>
      <c r="D11" s="121">
        <f>SUM(E11,+L11)</f>
        <v>2226611</v>
      </c>
      <c r="E11" s="121">
        <f>SUM(F11:I11,K11)</f>
        <v>197442</v>
      </c>
      <c r="F11" s="121">
        <v>0</v>
      </c>
      <c r="G11" s="121">
        <v>0</v>
      </c>
      <c r="H11" s="121">
        <v>0</v>
      </c>
      <c r="I11" s="121">
        <v>142887</v>
      </c>
      <c r="J11" s="122" t="s">
        <v>408</v>
      </c>
      <c r="K11" s="121">
        <v>54555</v>
      </c>
      <c r="L11" s="121">
        <v>2029169</v>
      </c>
      <c r="M11" s="121">
        <f>SUM(N11,+U11)</f>
        <v>257290</v>
      </c>
      <c r="N11" s="121">
        <f>SUM(O11:R11,T11)</f>
        <v>41455</v>
      </c>
      <c r="O11" s="121">
        <v>0</v>
      </c>
      <c r="P11" s="121">
        <v>0</v>
      </c>
      <c r="Q11" s="121">
        <v>0</v>
      </c>
      <c r="R11" s="121">
        <v>7110</v>
      </c>
      <c r="S11" s="122" t="s">
        <v>408</v>
      </c>
      <c r="T11" s="121">
        <v>34345</v>
      </c>
      <c r="U11" s="121">
        <v>215835</v>
      </c>
      <c r="V11" s="121">
        <f>+SUM(D11,M11)</f>
        <v>2483901</v>
      </c>
      <c r="W11" s="121">
        <f>+SUM(E11,N11)</f>
        <v>238897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149997</v>
      </c>
      <c r="AB11" s="122" t="str">
        <f>IF(+SUM(J11,S11)=0,"-",+SUM(J11,S11))</f>
        <v>-</v>
      </c>
      <c r="AC11" s="121">
        <f>+SUM(K11,T11)</f>
        <v>88900</v>
      </c>
      <c r="AD11" s="121">
        <f>+SUM(L11,U11)</f>
        <v>2245004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504010</v>
      </c>
      <c r="AN11" s="121">
        <f>SUM(AO11:AR11)</f>
        <v>64105</v>
      </c>
      <c r="AO11" s="121">
        <v>64105</v>
      </c>
      <c r="AP11" s="121">
        <v>0</v>
      </c>
      <c r="AQ11" s="121">
        <v>0</v>
      </c>
      <c r="AR11" s="121">
        <v>0</v>
      </c>
      <c r="AS11" s="121">
        <f>SUM(AT11:AV11)</f>
        <v>11790</v>
      </c>
      <c r="AT11" s="121">
        <v>0</v>
      </c>
      <c r="AU11" s="121">
        <v>9029</v>
      </c>
      <c r="AV11" s="121">
        <v>2761</v>
      </c>
      <c r="AW11" s="121">
        <v>0</v>
      </c>
      <c r="AX11" s="121">
        <f>SUM(AY11:BB11)</f>
        <v>428115</v>
      </c>
      <c r="AY11" s="121">
        <v>309694</v>
      </c>
      <c r="AZ11" s="121">
        <v>0</v>
      </c>
      <c r="BA11" s="121">
        <v>16566</v>
      </c>
      <c r="BB11" s="121">
        <v>101855</v>
      </c>
      <c r="BC11" s="121">
        <v>933180</v>
      </c>
      <c r="BD11" s="121">
        <v>0</v>
      </c>
      <c r="BE11" s="121">
        <v>789421</v>
      </c>
      <c r="BF11" s="121">
        <f>SUM(AE11,+AM11,+BE11)</f>
        <v>1293431</v>
      </c>
      <c r="BG11" s="121">
        <f>SUM(BH11,+BM11)</f>
        <v>18360</v>
      </c>
      <c r="BH11" s="121">
        <f>SUM(BI11:BL11)</f>
        <v>18360</v>
      </c>
      <c r="BI11" s="121">
        <v>0</v>
      </c>
      <c r="BJ11" s="121">
        <v>18360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226233</v>
      </c>
      <c r="BP11" s="121">
        <f>SUM(BQ11:BT11)</f>
        <v>42012</v>
      </c>
      <c r="BQ11" s="121">
        <v>42012</v>
      </c>
      <c r="BR11" s="121">
        <v>0</v>
      </c>
      <c r="BS11" s="121">
        <v>0</v>
      </c>
      <c r="BT11" s="121">
        <v>0</v>
      </c>
      <c r="BU11" s="121">
        <f>SUM(BV11:BX11)</f>
        <v>131620</v>
      </c>
      <c r="BV11" s="121">
        <v>0</v>
      </c>
      <c r="BW11" s="121">
        <v>131620</v>
      </c>
      <c r="BX11" s="121">
        <v>0</v>
      </c>
      <c r="BY11" s="121">
        <v>0</v>
      </c>
      <c r="BZ11" s="121">
        <f>SUM(CA11:CD11)</f>
        <v>52601</v>
      </c>
      <c r="CA11" s="121">
        <v>0</v>
      </c>
      <c r="CB11" s="121">
        <v>52601</v>
      </c>
      <c r="CC11" s="121">
        <v>0</v>
      </c>
      <c r="CD11" s="121">
        <v>0</v>
      </c>
      <c r="CE11" s="121">
        <v>0</v>
      </c>
      <c r="CF11" s="121">
        <v>0</v>
      </c>
      <c r="CG11" s="121">
        <v>12697</v>
      </c>
      <c r="CH11" s="121">
        <f>SUM(BG11,+BO11,+CG11)</f>
        <v>257290</v>
      </c>
      <c r="CI11" s="121">
        <f>SUM(AE11,+BG11)</f>
        <v>18360</v>
      </c>
      <c r="CJ11" s="121">
        <f>SUM(AF11,+BH11)</f>
        <v>18360</v>
      </c>
      <c r="CK11" s="121">
        <f>SUM(AG11,+BI11)</f>
        <v>0</v>
      </c>
      <c r="CL11" s="121">
        <f>SUM(AH11,+BJ11)</f>
        <v>18360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730243</v>
      </c>
      <c r="CR11" s="121">
        <f>SUM(AN11,+BP11)</f>
        <v>106117</v>
      </c>
      <c r="CS11" s="121">
        <f>SUM(AO11,+BQ11)</f>
        <v>106117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143410</v>
      </c>
      <c r="CX11" s="121">
        <f>SUM(AT11,+BV11)</f>
        <v>0</v>
      </c>
      <c r="CY11" s="121">
        <f>SUM(AU11,+BW11)</f>
        <v>140649</v>
      </c>
      <c r="CZ11" s="121">
        <f>SUM(AV11,+BX11)</f>
        <v>2761</v>
      </c>
      <c r="DA11" s="121">
        <f>SUM(AW11,+BY11)</f>
        <v>0</v>
      </c>
      <c r="DB11" s="121">
        <f>SUM(AX11,+BZ11)</f>
        <v>480716</v>
      </c>
      <c r="DC11" s="121">
        <f>SUM(AY11,+CA11)</f>
        <v>309694</v>
      </c>
      <c r="DD11" s="121">
        <f>SUM(AZ11,+CB11)</f>
        <v>52601</v>
      </c>
      <c r="DE11" s="121">
        <f>SUM(BA11,+CC11)</f>
        <v>16566</v>
      </c>
      <c r="DF11" s="121">
        <f>SUM(BB11,+CD11)</f>
        <v>101855</v>
      </c>
      <c r="DG11" s="121">
        <f>SUM(BC11,+CE11)</f>
        <v>933180</v>
      </c>
      <c r="DH11" s="121">
        <f>SUM(BD11,+CF11)</f>
        <v>0</v>
      </c>
      <c r="DI11" s="121">
        <f>SUM(BE11,+CG11)</f>
        <v>802118</v>
      </c>
      <c r="DJ11" s="121">
        <f>SUM(BF11,+CH11)</f>
        <v>1550721</v>
      </c>
    </row>
    <row r="12" spans="1:114" s="136" customFormat="1" ht="13.5" customHeight="1" x14ac:dyDescent="0.15">
      <c r="A12" s="119" t="s">
        <v>47</v>
      </c>
      <c r="B12" s="120" t="s">
        <v>344</v>
      </c>
      <c r="C12" s="119" t="s">
        <v>345</v>
      </c>
      <c r="D12" s="121">
        <f>SUM(E12,+L12)</f>
        <v>1874196</v>
      </c>
      <c r="E12" s="121">
        <f>SUM(F12:I12,K12)</f>
        <v>702943</v>
      </c>
      <c r="F12" s="121">
        <v>131826</v>
      </c>
      <c r="G12" s="121">
        <v>0</v>
      </c>
      <c r="H12" s="121">
        <v>388300</v>
      </c>
      <c r="I12" s="121">
        <v>159581</v>
      </c>
      <c r="J12" s="122" t="s">
        <v>408</v>
      </c>
      <c r="K12" s="121">
        <v>23236</v>
      </c>
      <c r="L12" s="121">
        <v>1171253</v>
      </c>
      <c r="M12" s="121">
        <f>SUM(N12,+U12)</f>
        <v>62829</v>
      </c>
      <c r="N12" s="121">
        <f>SUM(O12:R12,T12)</f>
        <v>484</v>
      </c>
      <c r="O12" s="121">
        <v>0</v>
      </c>
      <c r="P12" s="121">
        <v>0</v>
      </c>
      <c r="Q12" s="121">
        <v>0</v>
      </c>
      <c r="R12" s="121">
        <v>484</v>
      </c>
      <c r="S12" s="122" t="s">
        <v>408</v>
      </c>
      <c r="T12" s="121">
        <v>0</v>
      </c>
      <c r="U12" s="121">
        <v>62345</v>
      </c>
      <c r="V12" s="121">
        <f>+SUM(D12,M12)</f>
        <v>1937025</v>
      </c>
      <c r="W12" s="121">
        <f>+SUM(E12,N12)</f>
        <v>703427</v>
      </c>
      <c r="X12" s="121">
        <f>+SUM(F12,O12)</f>
        <v>131826</v>
      </c>
      <c r="Y12" s="121">
        <f>+SUM(G12,P12)</f>
        <v>0</v>
      </c>
      <c r="Z12" s="121">
        <f>+SUM(H12,Q12)</f>
        <v>388300</v>
      </c>
      <c r="AA12" s="121">
        <f>+SUM(I12,R12)</f>
        <v>160065</v>
      </c>
      <c r="AB12" s="122" t="str">
        <f>IF(+SUM(J12,S12)=0,"-",+SUM(J12,S12))</f>
        <v>-</v>
      </c>
      <c r="AC12" s="121">
        <f>+SUM(K12,T12)</f>
        <v>23236</v>
      </c>
      <c r="AD12" s="121">
        <f>+SUM(L12,U12)</f>
        <v>1233598</v>
      </c>
      <c r="AE12" s="121">
        <f>SUM(AF12,+AK12)</f>
        <v>1198273</v>
      </c>
      <c r="AF12" s="121">
        <f>SUM(AG12:AJ12)</f>
        <v>1187765</v>
      </c>
      <c r="AG12" s="121">
        <v>110570</v>
      </c>
      <c r="AH12" s="121">
        <v>0</v>
      </c>
      <c r="AI12" s="121">
        <v>1077195</v>
      </c>
      <c r="AJ12" s="121">
        <v>0</v>
      </c>
      <c r="AK12" s="121">
        <v>10508</v>
      </c>
      <c r="AL12" s="121">
        <v>0</v>
      </c>
      <c r="AM12" s="121">
        <f>SUM(AN12,AS12,AW12,AX12,BD12)</f>
        <v>658162</v>
      </c>
      <c r="AN12" s="121">
        <f>SUM(AO12:AR12)</f>
        <v>217720</v>
      </c>
      <c r="AO12" s="121">
        <v>46963</v>
      </c>
      <c r="AP12" s="121">
        <v>82814</v>
      </c>
      <c r="AQ12" s="121">
        <v>86549</v>
      </c>
      <c r="AR12" s="121">
        <v>1394</v>
      </c>
      <c r="AS12" s="121">
        <f>SUM(AT12:AV12)</f>
        <v>129907</v>
      </c>
      <c r="AT12" s="121">
        <v>3548</v>
      </c>
      <c r="AU12" s="121">
        <v>122752</v>
      </c>
      <c r="AV12" s="121">
        <v>3607</v>
      </c>
      <c r="AW12" s="121">
        <v>5085</v>
      </c>
      <c r="AX12" s="121">
        <f>SUM(AY12:BB12)</f>
        <v>305450</v>
      </c>
      <c r="AY12" s="121">
        <v>143726</v>
      </c>
      <c r="AZ12" s="121">
        <v>153420</v>
      </c>
      <c r="BA12" s="121">
        <v>4603</v>
      </c>
      <c r="BB12" s="121">
        <v>3701</v>
      </c>
      <c r="BC12" s="121">
        <v>0</v>
      </c>
      <c r="BD12" s="121">
        <v>0</v>
      </c>
      <c r="BE12" s="121">
        <v>17761</v>
      </c>
      <c r="BF12" s="121">
        <f>SUM(AE12,+AM12,+BE12)</f>
        <v>1874196</v>
      </c>
      <c r="BG12" s="121">
        <f>SUM(BH12,+BM12)</f>
        <v>11988</v>
      </c>
      <c r="BH12" s="121">
        <f>SUM(BI12:BL12)</f>
        <v>11988</v>
      </c>
      <c r="BI12" s="121">
        <v>0</v>
      </c>
      <c r="BJ12" s="121">
        <v>11988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31373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14787</v>
      </c>
      <c r="BV12" s="121">
        <v>0</v>
      </c>
      <c r="BW12" s="121">
        <v>14787</v>
      </c>
      <c r="BX12" s="121">
        <v>0</v>
      </c>
      <c r="BY12" s="121">
        <v>0</v>
      </c>
      <c r="BZ12" s="121">
        <f>SUM(CA12:CD12)</f>
        <v>16586</v>
      </c>
      <c r="CA12" s="121">
        <v>0</v>
      </c>
      <c r="CB12" s="121">
        <v>16586</v>
      </c>
      <c r="CC12" s="121">
        <v>0</v>
      </c>
      <c r="CD12" s="121">
        <v>0</v>
      </c>
      <c r="CE12" s="121">
        <v>0</v>
      </c>
      <c r="CF12" s="121">
        <v>0</v>
      </c>
      <c r="CG12" s="121">
        <v>19468</v>
      </c>
      <c r="CH12" s="121">
        <f>SUM(BG12,+BO12,+CG12)</f>
        <v>62829</v>
      </c>
      <c r="CI12" s="121">
        <f>SUM(AE12,+BG12)</f>
        <v>1210261</v>
      </c>
      <c r="CJ12" s="121">
        <f>SUM(AF12,+BH12)</f>
        <v>1199753</v>
      </c>
      <c r="CK12" s="121">
        <f>SUM(AG12,+BI12)</f>
        <v>110570</v>
      </c>
      <c r="CL12" s="121">
        <f>SUM(AH12,+BJ12)</f>
        <v>11988</v>
      </c>
      <c r="CM12" s="121">
        <f>SUM(AI12,+BK12)</f>
        <v>1077195</v>
      </c>
      <c r="CN12" s="121">
        <f>SUM(AJ12,+BL12)</f>
        <v>0</v>
      </c>
      <c r="CO12" s="121">
        <f>SUM(AK12,+BM12)</f>
        <v>10508</v>
      </c>
      <c r="CP12" s="121">
        <f>SUM(AL12,+BN12)</f>
        <v>0</v>
      </c>
      <c r="CQ12" s="121">
        <f>SUM(AM12,+BO12)</f>
        <v>689535</v>
      </c>
      <c r="CR12" s="121">
        <f>SUM(AN12,+BP12)</f>
        <v>217720</v>
      </c>
      <c r="CS12" s="121">
        <f>SUM(AO12,+BQ12)</f>
        <v>46963</v>
      </c>
      <c r="CT12" s="121">
        <f>SUM(AP12,+BR12)</f>
        <v>82814</v>
      </c>
      <c r="CU12" s="121">
        <f>SUM(AQ12,+BS12)</f>
        <v>86549</v>
      </c>
      <c r="CV12" s="121">
        <f>SUM(AR12,+BT12)</f>
        <v>1394</v>
      </c>
      <c r="CW12" s="121">
        <f>SUM(AS12,+BU12)</f>
        <v>144694</v>
      </c>
      <c r="CX12" s="121">
        <f>SUM(AT12,+BV12)</f>
        <v>3548</v>
      </c>
      <c r="CY12" s="121">
        <f>SUM(AU12,+BW12)</f>
        <v>137539</v>
      </c>
      <c r="CZ12" s="121">
        <f>SUM(AV12,+BX12)</f>
        <v>3607</v>
      </c>
      <c r="DA12" s="121">
        <f>SUM(AW12,+BY12)</f>
        <v>5085</v>
      </c>
      <c r="DB12" s="121">
        <f>SUM(AX12,+BZ12)</f>
        <v>322036</v>
      </c>
      <c r="DC12" s="121">
        <f>SUM(AY12,+CA12)</f>
        <v>143726</v>
      </c>
      <c r="DD12" s="121">
        <f>SUM(AZ12,+CB12)</f>
        <v>170006</v>
      </c>
      <c r="DE12" s="121">
        <f>SUM(BA12,+CC12)</f>
        <v>4603</v>
      </c>
      <c r="DF12" s="121">
        <f>SUM(BB12,+CD12)</f>
        <v>3701</v>
      </c>
      <c r="DG12" s="121">
        <f>SUM(BC12,+CE12)</f>
        <v>0</v>
      </c>
      <c r="DH12" s="121">
        <f>SUM(BD12,+CF12)</f>
        <v>0</v>
      </c>
      <c r="DI12" s="121">
        <f>SUM(BE12,+CG12)</f>
        <v>37229</v>
      </c>
      <c r="DJ12" s="121">
        <f>SUM(BF12,+CH12)</f>
        <v>1937025</v>
      </c>
    </row>
    <row r="13" spans="1:114" s="136" customFormat="1" ht="13.5" customHeight="1" x14ac:dyDescent="0.15">
      <c r="A13" s="119" t="s">
        <v>47</v>
      </c>
      <c r="B13" s="120" t="s">
        <v>347</v>
      </c>
      <c r="C13" s="119" t="s">
        <v>348</v>
      </c>
      <c r="D13" s="121">
        <f>SUM(E13,+L13)</f>
        <v>625426</v>
      </c>
      <c r="E13" s="121">
        <f>SUM(F13:I13,K13)</f>
        <v>60546</v>
      </c>
      <c r="F13" s="121">
        <v>0</v>
      </c>
      <c r="G13" s="121">
        <v>0</v>
      </c>
      <c r="H13" s="121">
        <v>0</v>
      </c>
      <c r="I13" s="121">
        <v>60546</v>
      </c>
      <c r="J13" s="122" t="s">
        <v>408</v>
      </c>
      <c r="K13" s="121">
        <v>0</v>
      </c>
      <c r="L13" s="121">
        <v>564880</v>
      </c>
      <c r="M13" s="121">
        <f>SUM(N13,+U13)</f>
        <v>301454</v>
      </c>
      <c r="N13" s="121">
        <f>SUM(O13:R13,T13)</f>
        <v>11328</v>
      </c>
      <c r="O13" s="121">
        <v>0</v>
      </c>
      <c r="P13" s="121">
        <v>0</v>
      </c>
      <c r="Q13" s="121">
        <v>0</v>
      </c>
      <c r="R13" s="121">
        <v>11328</v>
      </c>
      <c r="S13" s="122" t="s">
        <v>408</v>
      </c>
      <c r="T13" s="121">
        <v>0</v>
      </c>
      <c r="U13" s="121">
        <v>290126</v>
      </c>
      <c r="V13" s="121">
        <f>+SUM(D13,M13)</f>
        <v>926880</v>
      </c>
      <c r="W13" s="121">
        <f>+SUM(E13,N13)</f>
        <v>71874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71874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855006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211823</v>
      </c>
      <c r="AN13" s="121">
        <f>SUM(AO13:AR13)</f>
        <v>10784</v>
      </c>
      <c r="AO13" s="121">
        <v>0</v>
      </c>
      <c r="AP13" s="121">
        <v>0</v>
      </c>
      <c r="AQ13" s="121">
        <v>0</v>
      </c>
      <c r="AR13" s="121">
        <v>10784</v>
      </c>
      <c r="AS13" s="121">
        <f>SUM(AT13:AV13)</f>
        <v>34700</v>
      </c>
      <c r="AT13" s="121">
        <v>8593</v>
      </c>
      <c r="AU13" s="121">
        <v>16714</v>
      </c>
      <c r="AV13" s="121">
        <v>9393</v>
      </c>
      <c r="AW13" s="121">
        <v>5535</v>
      </c>
      <c r="AX13" s="121">
        <f>SUM(AY13:BB13)</f>
        <v>160804</v>
      </c>
      <c r="AY13" s="121">
        <v>140852</v>
      </c>
      <c r="AZ13" s="121">
        <v>16942</v>
      </c>
      <c r="BA13" s="121">
        <v>0</v>
      </c>
      <c r="BB13" s="121">
        <v>3010</v>
      </c>
      <c r="BC13" s="121">
        <v>413603</v>
      </c>
      <c r="BD13" s="121">
        <v>0</v>
      </c>
      <c r="BE13" s="121">
        <v>0</v>
      </c>
      <c r="BF13" s="121">
        <f>SUM(AE13,+AM13,+BE13)</f>
        <v>211823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32331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21748</v>
      </c>
      <c r="BV13" s="121">
        <v>6594</v>
      </c>
      <c r="BW13" s="121">
        <v>15154</v>
      </c>
      <c r="BX13" s="121">
        <v>0</v>
      </c>
      <c r="BY13" s="121">
        <v>0</v>
      </c>
      <c r="BZ13" s="121">
        <f>SUM(CA13:CD13)</f>
        <v>10583</v>
      </c>
      <c r="CA13" s="121">
        <v>0</v>
      </c>
      <c r="CB13" s="121">
        <v>8113</v>
      </c>
      <c r="CC13" s="121">
        <v>0</v>
      </c>
      <c r="CD13" s="121">
        <v>2470</v>
      </c>
      <c r="CE13" s="121">
        <v>269123</v>
      </c>
      <c r="CF13" s="121">
        <v>0</v>
      </c>
      <c r="CG13" s="121">
        <v>0</v>
      </c>
      <c r="CH13" s="121">
        <f>SUM(BG13,+BO13,+CG13)</f>
        <v>32331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244154</v>
      </c>
      <c r="CR13" s="121">
        <f>SUM(AN13,+BP13)</f>
        <v>10784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10784</v>
      </c>
      <c r="CW13" s="121">
        <f>SUM(AS13,+BU13)</f>
        <v>56448</v>
      </c>
      <c r="CX13" s="121">
        <f>SUM(AT13,+BV13)</f>
        <v>15187</v>
      </c>
      <c r="CY13" s="121">
        <f>SUM(AU13,+BW13)</f>
        <v>31868</v>
      </c>
      <c r="CZ13" s="121">
        <f>SUM(AV13,+BX13)</f>
        <v>9393</v>
      </c>
      <c r="DA13" s="121">
        <f>SUM(AW13,+BY13)</f>
        <v>5535</v>
      </c>
      <c r="DB13" s="121">
        <f>SUM(AX13,+BZ13)</f>
        <v>171387</v>
      </c>
      <c r="DC13" s="121">
        <f>SUM(AY13,+CA13)</f>
        <v>140852</v>
      </c>
      <c r="DD13" s="121">
        <f>SUM(AZ13,+CB13)</f>
        <v>25055</v>
      </c>
      <c r="DE13" s="121">
        <f>SUM(BA13,+CC13)</f>
        <v>0</v>
      </c>
      <c r="DF13" s="121">
        <f>SUM(BB13,+CD13)</f>
        <v>5480</v>
      </c>
      <c r="DG13" s="121">
        <f>SUM(BC13,+CE13)</f>
        <v>682726</v>
      </c>
      <c r="DH13" s="121">
        <f>SUM(BD13,+CF13)</f>
        <v>0</v>
      </c>
      <c r="DI13" s="121">
        <f>SUM(BE13,+CG13)</f>
        <v>0</v>
      </c>
      <c r="DJ13" s="121">
        <f>SUM(BF13,+CH13)</f>
        <v>244154</v>
      </c>
    </row>
    <row r="14" spans="1:114" s="136" customFormat="1" ht="13.5" customHeight="1" x14ac:dyDescent="0.15">
      <c r="A14" s="119" t="s">
        <v>47</v>
      </c>
      <c r="B14" s="120" t="s">
        <v>352</v>
      </c>
      <c r="C14" s="119" t="s">
        <v>353</v>
      </c>
      <c r="D14" s="121">
        <f>SUM(E14,+L14)</f>
        <v>486729</v>
      </c>
      <c r="E14" s="121">
        <f>SUM(F14:I14,K14)</f>
        <v>46111</v>
      </c>
      <c r="F14" s="121">
        <v>8840</v>
      </c>
      <c r="G14" s="121">
        <v>0</v>
      </c>
      <c r="H14" s="121">
        <v>0</v>
      </c>
      <c r="I14" s="121">
        <v>37271</v>
      </c>
      <c r="J14" s="122" t="s">
        <v>408</v>
      </c>
      <c r="K14" s="121">
        <v>0</v>
      </c>
      <c r="L14" s="121">
        <v>440618</v>
      </c>
      <c r="M14" s="121">
        <f>SUM(N14,+U14)</f>
        <v>273061</v>
      </c>
      <c r="N14" s="121">
        <f>SUM(O14:R14,T14)</f>
        <v>36718</v>
      </c>
      <c r="O14" s="121">
        <v>0</v>
      </c>
      <c r="P14" s="121">
        <v>0</v>
      </c>
      <c r="Q14" s="121">
        <v>0</v>
      </c>
      <c r="R14" s="121">
        <v>36718</v>
      </c>
      <c r="S14" s="122" t="s">
        <v>408</v>
      </c>
      <c r="T14" s="121">
        <v>0</v>
      </c>
      <c r="U14" s="121">
        <v>236343</v>
      </c>
      <c r="V14" s="121">
        <f>+SUM(D14,M14)</f>
        <v>759790</v>
      </c>
      <c r="W14" s="121">
        <f>+SUM(E14,N14)</f>
        <v>82829</v>
      </c>
      <c r="X14" s="121">
        <f>+SUM(F14,O14)</f>
        <v>8840</v>
      </c>
      <c r="Y14" s="121">
        <f>+SUM(G14,P14)</f>
        <v>0</v>
      </c>
      <c r="Z14" s="121">
        <f>+SUM(H14,Q14)</f>
        <v>0</v>
      </c>
      <c r="AA14" s="121">
        <f>+SUM(I14,R14)</f>
        <v>73989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676961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205459</v>
      </c>
      <c r="AN14" s="121">
        <f>SUM(AO14:AR14)</f>
        <v>25752</v>
      </c>
      <c r="AO14" s="121">
        <v>22766</v>
      </c>
      <c r="AP14" s="121">
        <v>2986</v>
      </c>
      <c r="AQ14" s="121">
        <v>0</v>
      </c>
      <c r="AR14" s="121">
        <v>0</v>
      </c>
      <c r="AS14" s="121">
        <f>SUM(AT14:AV14)</f>
        <v>3022</v>
      </c>
      <c r="AT14" s="121">
        <v>0</v>
      </c>
      <c r="AU14" s="121">
        <v>3022</v>
      </c>
      <c r="AV14" s="121">
        <v>0</v>
      </c>
      <c r="AW14" s="121">
        <v>8918</v>
      </c>
      <c r="AX14" s="121">
        <f>SUM(AY14:BB14)</f>
        <v>167767</v>
      </c>
      <c r="AY14" s="121">
        <v>128481</v>
      </c>
      <c r="AZ14" s="121">
        <v>38043</v>
      </c>
      <c r="BA14" s="121">
        <v>1243</v>
      </c>
      <c r="BB14" s="121">
        <v>0</v>
      </c>
      <c r="BC14" s="121">
        <v>281270</v>
      </c>
      <c r="BD14" s="121">
        <v>0</v>
      </c>
      <c r="BE14" s="121">
        <v>0</v>
      </c>
      <c r="BF14" s="121">
        <f>SUM(AE14,+AM14,+BE14)</f>
        <v>205459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90044</v>
      </c>
      <c r="BP14" s="121">
        <f>SUM(BQ14:BT14)</f>
        <v>17175</v>
      </c>
      <c r="BQ14" s="121">
        <v>17175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72869</v>
      </c>
      <c r="CA14" s="121">
        <v>47927</v>
      </c>
      <c r="CB14" s="121">
        <v>24942</v>
      </c>
      <c r="CC14" s="121">
        <v>0</v>
      </c>
      <c r="CD14" s="121">
        <v>0</v>
      </c>
      <c r="CE14" s="121">
        <v>183017</v>
      </c>
      <c r="CF14" s="121">
        <v>0</v>
      </c>
      <c r="CG14" s="121">
        <v>0</v>
      </c>
      <c r="CH14" s="121">
        <f>SUM(BG14,+BO14,+CG14)</f>
        <v>90044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295503</v>
      </c>
      <c r="CR14" s="121">
        <f>SUM(AN14,+BP14)</f>
        <v>42927</v>
      </c>
      <c r="CS14" s="121">
        <f>SUM(AO14,+BQ14)</f>
        <v>39941</v>
      </c>
      <c r="CT14" s="121">
        <f>SUM(AP14,+BR14)</f>
        <v>2986</v>
      </c>
      <c r="CU14" s="121">
        <f>SUM(AQ14,+BS14)</f>
        <v>0</v>
      </c>
      <c r="CV14" s="121">
        <f>SUM(AR14,+BT14)</f>
        <v>0</v>
      </c>
      <c r="CW14" s="121">
        <f>SUM(AS14,+BU14)</f>
        <v>3022</v>
      </c>
      <c r="CX14" s="121">
        <f>SUM(AT14,+BV14)</f>
        <v>0</v>
      </c>
      <c r="CY14" s="121">
        <f>SUM(AU14,+BW14)</f>
        <v>3022</v>
      </c>
      <c r="CZ14" s="121">
        <f>SUM(AV14,+BX14)</f>
        <v>0</v>
      </c>
      <c r="DA14" s="121">
        <f>SUM(AW14,+BY14)</f>
        <v>8918</v>
      </c>
      <c r="DB14" s="121">
        <f>SUM(AX14,+BZ14)</f>
        <v>240636</v>
      </c>
      <c r="DC14" s="121">
        <f>SUM(AY14,+CA14)</f>
        <v>176408</v>
      </c>
      <c r="DD14" s="121">
        <f>SUM(AZ14,+CB14)</f>
        <v>62985</v>
      </c>
      <c r="DE14" s="121">
        <f>SUM(BA14,+CC14)</f>
        <v>1243</v>
      </c>
      <c r="DF14" s="121">
        <f>SUM(BB14,+CD14)</f>
        <v>0</v>
      </c>
      <c r="DG14" s="121">
        <f>SUM(BC14,+CE14)</f>
        <v>464287</v>
      </c>
      <c r="DH14" s="121">
        <f>SUM(BD14,+CF14)</f>
        <v>0</v>
      </c>
      <c r="DI14" s="121">
        <f>SUM(BE14,+CG14)</f>
        <v>0</v>
      </c>
      <c r="DJ14" s="121">
        <f>SUM(BF14,+CH14)</f>
        <v>295503</v>
      </c>
    </row>
    <row r="15" spans="1:114" s="136" customFormat="1" ht="13.5" customHeight="1" x14ac:dyDescent="0.15">
      <c r="A15" s="119" t="s">
        <v>47</v>
      </c>
      <c r="B15" s="120" t="s">
        <v>355</v>
      </c>
      <c r="C15" s="119" t="s">
        <v>356</v>
      </c>
      <c r="D15" s="121">
        <f>SUM(E15,+L15)</f>
        <v>1215220</v>
      </c>
      <c r="E15" s="121">
        <f>SUM(F15:I15,K15)</f>
        <v>399812</v>
      </c>
      <c r="F15" s="121">
        <v>3340</v>
      </c>
      <c r="G15" s="121">
        <v>291819</v>
      </c>
      <c r="H15" s="121">
        <v>0</v>
      </c>
      <c r="I15" s="121">
        <v>84442</v>
      </c>
      <c r="J15" s="122" t="s">
        <v>408</v>
      </c>
      <c r="K15" s="121">
        <v>20211</v>
      </c>
      <c r="L15" s="121">
        <v>815408</v>
      </c>
      <c r="M15" s="121">
        <f>SUM(N15,+U15)</f>
        <v>392814</v>
      </c>
      <c r="N15" s="121">
        <f>SUM(O15:R15,T15)</f>
        <v>33119</v>
      </c>
      <c r="O15" s="121">
        <v>15535</v>
      </c>
      <c r="P15" s="121">
        <v>9297</v>
      </c>
      <c r="Q15" s="121">
        <v>0</v>
      </c>
      <c r="R15" s="121">
        <v>8287</v>
      </c>
      <c r="S15" s="122" t="s">
        <v>408</v>
      </c>
      <c r="T15" s="121">
        <v>0</v>
      </c>
      <c r="U15" s="121">
        <v>359695</v>
      </c>
      <c r="V15" s="121">
        <f>+SUM(D15,M15)</f>
        <v>1608034</v>
      </c>
      <c r="W15" s="121">
        <f>+SUM(E15,N15)</f>
        <v>432931</v>
      </c>
      <c r="X15" s="121">
        <f>+SUM(F15,O15)</f>
        <v>18875</v>
      </c>
      <c r="Y15" s="121">
        <f>+SUM(G15,P15)</f>
        <v>301116</v>
      </c>
      <c r="Z15" s="121">
        <f>+SUM(H15,Q15)</f>
        <v>0</v>
      </c>
      <c r="AA15" s="121">
        <f>+SUM(I15,R15)</f>
        <v>92729</v>
      </c>
      <c r="AB15" s="122" t="str">
        <f>IF(+SUM(J15,S15)=0,"-",+SUM(J15,S15))</f>
        <v>-</v>
      </c>
      <c r="AC15" s="121">
        <f>+SUM(K15,T15)</f>
        <v>20211</v>
      </c>
      <c r="AD15" s="121">
        <f>+SUM(L15,U15)</f>
        <v>1175103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1215220</v>
      </c>
      <c r="AN15" s="121">
        <f>SUM(AO15:AR15)</f>
        <v>106411</v>
      </c>
      <c r="AO15" s="121">
        <v>57970</v>
      </c>
      <c r="AP15" s="121">
        <v>0</v>
      </c>
      <c r="AQ15" s="121">
        <v>48441</v>
      </c>
      <c r="AR15" s="121">
        <v>0</v>
      </c>
      <c r="AS15" s="121">
        <f>SUM(AT15:AV15)</f>
        <v>223019</v>
      </c>
      <c r="AT15" s="121">
        <v>0</v>
      </c>
      <c r="AU15" s="121">
        <v>223019</v>
      </c>
      <c r="AV15" s="121">
        <v>0</v>
      </c>
      <c r="AW15" s="121">
        <v>0</v>
      </c>
      <c r="AX15" s="121">
        <f>SUM(AY15:BB15)</f>
        <v>885790</v>
      </c>
      <c r="AY15" s="121">
        <v>391964</v>
      </c>
      <c r="AZ15" s="121">
        <v>492746</v>
      </c>
      <c r="BA15" s="121">
        <v>1080</v>
      </c>
      <c r="BB15" s="121">
        <v>0</v>
      </c>
      <c r="BC15" s="121">
        <v>0</v>
      </c>
      <c r="BD15" s="121">
        <v>0</v>
      </c>
      <c r="BE15" s="121">
        <v>0</v>
      </c>
      <c r="BF15" s="121">
        <f>SUM(AE15,+AM15,+BE15)</f>
        <v>1215220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392814</v>
      </c>
      <c r="BP15" s="121">
        <f>SUM(BQ15:BT15)</f>
        <v>78961</v>
      </c>
      <c r="BQ15" s="121">
        <v>8072</v>
      </c>
      <c r="BR15" s="121">
        <v>0</v>
      </c>
      <c r="BS15" s="121">
        <v>70889</v>
      </c>
      <c r="BT15" s="121">
        <v>0</v>
      </c>
      <c r="BU15" s="121">
        <f>SUM(BV15:BX15)</f>
        <v>140564</v>
      </c>
      <c r="BV15" s="121">
        <v>0</v>
      </c>
      <c r="BW15" s="121">
        <v>140564</v>
      </c>
      <c r="BX15" s="121">
        <v>0</v>
      </c>
      <c r="BY15" s="121">
        <v>0</v>
      </c>
      <c r="BZ15" s="121">
        <f>SUM(CA15:CD15)</f>
        <v>173289</v>
      </c>
      <c r="CA15" s="121">
        <v>0</v>
      </c>
      <c r="CB15" s="121">
        <v>173289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392814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1608034</v>
      </c>
      <c r="CR15" s="121">
        <f>SUM(AN15,+BP15)</f>
        <v>185372</v>
      </c>
      <c r="CS15" s="121">
        <f>SUM(AO15,+BQ15)</f>
        <v>66042</v>
      </c>
      <c r="CT15" s="121">
        <f>SUM(AP15,+BR15)</f>
        <v>0</v>
      </c>
      <c r="CU15" s="121">
        <f>SUM(AQ15,+BS15)</f>
        <v>119330</v>
      </c>
      <c r="CV15" s="121">
        <f>SUM(AR15,+BT15)</f>
        <v>0</v>
      </c>
      <c r="CW15" s="121">
        <f>SUM(AS15,+BU15)</f>
        <v>363583</v>
      </c>
      <c r="CX15" s="121">
        <f>SUM(AT15,+BV15)</f>
        <v>0</v>
      </c>
      <c r="CY15" s="121">
        <f>SUM(AU15,+BW15)</f>
        <v>363583</v>
      </c>
      <c r="CZ15" s="121">
        <f>SUM(AV15,+BX15)</f>
        <v>0</v>
      </c>
      <c r="DA15" s="121">
        <f>SUM(AW15,+BY15)</f>
        <v>0</v>
      </c>
      <c r="DB15" s="121">
        <f>SUM(AX15,+BZ15)</f>
        <v>1059079</v>
      </c>
      <c r="DC15" s="121">
        <f>SUM(AY15,+CA15)</f>
        <v>391964</v>
      </c>
      <c r="DD15" s="121">
        <f>SUM(AZ15,+CB15)</f>
        <v>666035</v>
      </c>
      <c r="DE15" s="121">
        <f>SUM(BA15,+CC15)</f>
        <v>1080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1608034</v>
      </c>
    </row>
    <row r="16" spans="1:114" s="136" customFormat="1" ht="13.5" customHeight="1" x14ac:dyDescent="0.15">
      <c r="A16" s="119" t="s">
        <v>47</v>
      </c>
      <c r="B16" s="120" t="s">
        <v>358</v>
      </c>
      <c r="C16" s="119" t="s">
        <v>359</v>
      </c>
      <c r="D16" s="121">
        <f>SUM(E16,+L16)</f>
        <v>455676</v>
      </c>
      <c r="E16" s="121">
        <f>SUM(F16:I16,K16)</f>
        <v>154830</v>
      </c>
      <c r="F16" s="121">
        <v>0</v>
      </c>
      <c r="G16" s="121">
        <v>98002</v>
      </c>
      <c r="H16" s="121">
        <v>0</v>
      </c>
      <c r="I16" s="121">
        <v>40316</v>
      </c>
      <c r="J16" s="122" t="s">
        <v>408</v>
      </c>
      <c r="K16" s="121">
        <v>16512</v>
      </c>
      <c r="L16" s="121">
        <v>300846</v>
      </c>
      <c r="M16" s="121">
        <f>SUM(N16,+U16)</f>
        <v>144193</v>
      </c>
      <c r="N16" s="121">
        <f>SUM(O16:R16,T16)</f>
        <v>4093</v>
      </c>
      <c r="O16" s="121">
        <v>0</v>
      </c>
      <c r="P16" s="121">
        <v>0</v>
      </c>
      <c r="Q16" s="121">
        <v>0</v>
      </c>
      <c r="R16" s="121">
        <v>3663</v>
      </c>
      <c r="S16" s="122" t="s">
        <v>408</v>
      </c>
      <c r="T16" s="121">
        <v>430</v>
      </c>
      <c r="U16" s="121">
        <v>140100</v>
      </c>
      <c r="V16" s="121">
        <f>+SUM(D16,M16)</f>
        <v>599869</v>
      </c>
      <c r="W16" s="121">
        <f>+SUM(E16,N16)</f>
        <v>158923</v>
      </c>
      <c r="X16" s="121">
        <f>+SUM(F16,O16)</f>
        <v>0</v>
      </c>
      <c r="Y16" s="121">
        <f>+SUM(G16,P16)</f>
        <v>98002</v>
      </c>
      <c r="Z16" s="121">
        <f>+SUM(H16,Q16)</f>
        <v>0</v>
      </c>
      <c r="AA16" s="121">
        <f>+SUM(I16,R16)</f>
        <v>43979</v>
      </c>
      <c r="AB16" s="122" t="str">
        <f>IF(+SUM(J16,S16)=0,"-",+SUM(J16,S16))</f>
        <v>-</v>
      </c>
      <c r="AC16" s="121">
        <f>+SUM(K16,T16)</f>
        <v>16942</v>
      </c>
      <c r="AD16" s="121">
        <f>+SUM(L16,U16)</f>
        <v>440946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455676</v>
      </c>
      <c r="AN16" s="121">
        <f>SUM(AO16:AR16)</f>
        <v>249971</v>
      </c>
      <c r="AO16" s="121">
        <v>249971</v>
      </c>
      <c r="AP16" s="121">
        <v>0</v>
      </c>
      <c r="AQ16" s="121">
        <v>0</v>
      </c>
      <c r="AR16" s="121">
        <v>0</v>
      </c>
      <c r="AS16" s="121">
        <f>SUM(AT16:AV16)</f>
        <v>67463</v>
      </c>
      <c r="AT16" s="121">
        <v>24387</v>
      </c>
      <c r="AU16" s="121">
        <v>43076</v>
      </c>
      <c r="AV16" s="121">
        <v>0</v>
      </c>
      <c r="AW16" s="121">
        <v>0</v>
      </c>
      <c r="AX16" s="121">
        <f>SUM(AY16:BB16)</f>
        <v>138242</v>
      </c>
      <c r="AY16" s="121">
        <v>50265</v>
      </c>
      <c r="AZ16" s="121">
        <v>38716</v>
      </c>
      <c r="BA16" s="121">
        <v>49261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455676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144193</v>
      </c>
      <c r="BP16" s="121">
        <f>SUM(BQ16:BT16)</f>
        <v>20831</v>
      </c>
      <c r="BQ16" s="121">
        <v>20831</v>
      </c>
      <c r="BR16" s="121">
        <v>0</v>
      </c>
      <c r="BS16" s="121">
        <v>0</v>
      </c>
      <c r="BT16" s="121">
        <v>0</v>
      </c>
      <c r="BU16" s="121">
        <f>SUM(BV16:BX16)</f>
        <v>97221</v>
      </c>
      <c r="BV16" s="121">
        <v>7426</v>
      </c>
      <c r="BW16" s="121">
        <v>89795</v>
      </c>
      <c r="BX16" s="121">
        <v>0</v>
      </c>
      <c r="BY16" s="121">
        <v>0</v>
      </c>
      <c r="BZ16" s="121">
        <f>SUM(CA16:CD16)</f>
        <v>26141</v>
      </c>
      <c r="CA16" s="121">
        <v>0</v>
      </c>
      <c r="CB16" s="121">
        <v>26141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144193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599869</v>
      </c>
      <c r="CR16" s="121">
        <f>SUM(AN16,+BP16)</f>
        <v>270802</v>
      </c>
      <c r="CS16" s="121">
        <f>SUM(AO16,+BQ16)</f>
        <v>270802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164684</v>
      </c>
      <c r="CX16" s="121">
        <f>SUM(AT16,+BV16)</f>
        <v>31813</v>
      </c>
      <c r="CY16" s="121">
        <f>SUM(AU16,+BW16)</f>
        <v>132871</v>
      </c>
      <c r="CZ16" s="121">
        <f>SUM(AV16,+BX16)</f>
        <v>0</v>
      </c>
      <c r="DA16" s="121">
        <f>SUM(AW16,+BY16)</f>
        <v>0</v>
      </c>
      <c r="DB16" s="121">
        <f>SUM(AX16,+BZ16)</f>
        <v>164383</v>
      </c>
      <c r="DC16" s="121">
        <f>SUM(AY16,+CA16)</f>
        <v>50265</v>
      </c>
      <c r="DD16" s="121">
        <f>SUM(AZ16,+CB16)</f>
        <v>64857</v>
      </c>
      <c r="DE16" s="121">
        <f>SUM(BA16,+CC16)</f>
        <v>49261</v>
      </c>
      <c r="DF16" s="121">
        <f>SUM(BB16,+CD16)</f>
        <v>0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599869</v>
      </c>
    </row>
    <row r="17" spans="1:114" s="136" customFormat="1" ht="13.5" customHeight="1" x14ac:dyDescent="0.15">
      <c r="A17" s="119" t="s">
        <v>47</v>
      </c>
      <c r="B17" s="120" t="s">
        <v>361</v>
      </c>
      <c r="C17" s="119" t="s">
        <v>362</v>
      </c>
      <c r="D17" s="121">
        <f>SUM(E17,+L17)</f>
        <v>1131516</v>
      </c>
      <c r="E17" s="121">
        <f>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2" t="s">
        <v>408</v>
      </c>
      <c r="K17" s="121">
        <v>0</v>
      </c>
      <c r="L17" s="121">
        <v>1131516</v>
      </c>
      <c r="M17" s="121">
        <f>SUM(N17,+U17)</f>
        <v>241823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408</v>
      </c>
      <c r="T17" s="121">
        <v>0</v>
      </c>
      <c r="U17" s="121">
        <v>241823</v>
      </c>
      <c r="V17" s="121">
        <f>+SUM(D17,M17)</f>
        <v>1373339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1373339</v>
      </c>
      <c r="AE17" s="121">
        <f>SUM(AF17,+AK17)</f>
        <v>174540</v>
      </c>
      <c r="AF17" s="121">
        <f>SUM(AG17:AJ17)</f>
        <v>166043</v>
      </c>
      <c r="AG17" s="121">
        <v>0</v>
      </c>
      <c r="AH17" s="121">
        <v>166043</v>
      </c>
      <c r="AI17" s="121">
        <v>0</v>
      </c>
      <c r="AJ17" s="121">
        <v>0</v>
      </c>
      <c r="AK17" s="121">
        <v>8497</v>
      </c>
      <c r="AL17" s="121">
        <v>0</v>
      </c>
      <c r="AM17" s="121">
        <f>SUM(AN17,AS17,AW17,AX17,BD17)</f>
        <v>956976</v>
      </c>
      <c r="AN17" s="121">
        <f>SUM(AO17:AR17)</f>
        <v>85366</v>
      </c>
      <c r="AO17" s="121">
        <v>79268</v>
      </c>
      <c r="AP17" s="121">
        <v>0</v>
      </c>
      <c r="AQ17" s="121">
        <v>0</v>
      </c>
      <c r="AR17" s="121">
        <v>6098</v>
      </c>
      <c r="AS17" s="121">
        <f>SUM(AT17:AV17)</f>
        <v>491181</v>
      </c>
      <c r="AT17" s="121">
        <v>4842</v>
      </c>
      <c r="AU17" s="121">
        <v>444906</v>
      </c>
      <c r="AV17" s="121">
        <v>41433</v>
      </c>
      <c r="AW17" s="121">
        <v>15160</v>
      </c>
      <c r="AX17" s="121">
        <f>SUM(AY17:BB17)</f>
        <v>365269</v>
      </c>
      <c r="AY17" s="121">
        <v>161274</v>
      </c>
      <c r="AZ17" s="121">
        <v>186853</v>
      </c>
      <c r="BA17" s="121">
        <v>3812</v>
      </c>
      <c r="BB17" s="121">
        <v>13330</v>
      </c>
      <c r="BC17" s="121">
        <v>0</v>
      </c>
      <c r="BD17" s="121">
        <v>0</v>
      </c>
      <c r="BE17" s="121">
        <v>0</v>
      </c>
      <c r="BF17" s="121">
        <f>SUM(AE17,+AM17,+BE17)</f>
        <v>1131516</v>
      </c>
      <c r="BG17" s="121">
        <f>SUM(BH17,+BM17)</f>
        <v>15969</v>
      </c>
      <c r="BH17" s="121">
        <f>SUM(BI17:BL17)</f>
        <v>15969</v>
      </c>
      <c r="BI17" s="121">
        <v>0</v>
      </c>
      <c r="BJ17" s="121">
        <v>15969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225854</v>
      </c>
      <c r="BP17" s="121">
        <f>SUM(BQ17:BT17)</f>
        <v>54878</v>
      </c>
      <c r="BQ17" s="121">
        <v>54878</v>
      </c>
      <c r="BR17" s="121">
        <v>0</v>
      </c>
      <c r="BS17" s="121">
        <v>0</v>
      </c>
      <c r="BT17" s="121">
        <v>0</v>
      </c>
      <c r="BU17" s="121">
        <f>SUM(BV17:BX17)</f>
        <v>99851</v>
      </c>
      <c r="BV17" s="121">
        <v>0</v>
      </c>
      <c r="BW17" s="121">
        <v>99851</v>
      </c>
      <c r="BX17" s="121">
        <v>0</v>
      </c>
      <c r="BY17" s="121">
        <v>0</v>
      </c>
      <c r="BZ17" s="121">
        <f>SUM(CA17:CD17)</f>
        <v>71125</v>
      </c>
      <c r="CA17" s="121">
        <v>20202</v>
      </c>
      <c r="CB17" s="121">
        <v>50923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241823</v>
      </c>
      <c r="CI17" s="121">
        <f>SUM(AE17,+BG17)</f>
        <v>190509</v>
      </c>
      <c r="CJ17" s="121">
        <f>SUM(AF17,+BH17)</f>
        <v>182012</v>
      </c>
      <c r="CK17" s="121">
        <f>SUM(AG17,+BI17)</f>
        <v>0</v>
      </c>
      <c r="CL17" s="121">
        <f>SUM(AH17,+BJ17)</f>
        <v>182012</v>
      </c>
      <c r="CM17" s="121">
        <f>SUM(AI17,+BK17)</f>
        <v>0</v>
      </c>
      <c r="CN17" s="121">
        <f>SUM(AJ17,+BL17)</f>
        <v>0</v>
      </c>
      <c r="CO17" s="121">
        <f>SUM(AK17,+BM17)</f>
        <v>8497</v>
      </c>
      <c r="CP17" s="121">
        <f>SUM(AL17,+BN17)</f>
        <v>0</v>
      </c>
      <c r="CQ17" s="121">
        <f>SUM(AM17,+BO17)</f>
        <v>1182830</v>
      </c>
      <c r="CR17" s="121">
        <f>SUM(AN17,+BP17)</f>
        <v>140244</v>
      </c>
      <c r="CS17" s="121">
        <f>SUM(AO17,+BQ17)</f>
        <v>134146</v>
      </c>
      <c r="CT17" s="121">
        <f>SUM(AP17,+BR17)</f>
        <v>0</v>
      </c>
      <c r="CU17" s="121">
        <f>SUM(AQ17,+BS17)</f>
        <v>0</v>
      </c>
      <c r="CV17" s="121">
        <f>SUM(AR17,+BT17)</f>
        <v>6098</v>
      </c>
      <c r="CW17" s="121">
        <f>SUM(AS17,+BU17)</f>
        <v>591032</v>
      </c>
      <c r="CX17" s="121">
        <f>SUM(AT17,+BV17)</f>
        <v>4842</v>
      </c>
      <c r="CY17" s="121">
        <f>SUM(AU17,+BW17)</f>
        <v>544757</v>
      </c>
      <c r="CZ17" s="121">
        <f>SUM(AV17,+BX17)</f>
        <v>41433</v>
      </c>
      <c r="DA17" s="121">
        <f>SUM(AW17,+BY17)</f>
        <v>15160</v>
      </c>
      <c r="DB17" s="121">
        <f>SUM(AX17,+BZ17)</f>
        <v>436394</v>
      </c>
      <c r="DC17" s="121">
        <f>SUM(AY17,+CA17)</f>
        <v>181476</v>
      </c>
      <c r="DD17" s="121">
        <f>SUM(AZ17,+CB17)</f>
        <v>237776</v>
      </c>
      <c r="DE17" s="121">
        <f>SUM(BA17,+CC17)</f>
        <v>3812</v>
      </c>
      <c r="DF17" s="121">
        <f>SUM(BB17,+CD17)</f>
        <v>13330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1373339</v>
      </c>
    </row>
    <row r="18" spans="1:114" s="136" customFormat="1" ht="13.5" customHeight="1" x14ac:dyDescent="0.15">
      <c r="A18" s="119" t="s">
        <v>47</v>
      </c>
      <c r="B18" s="120" t="s">
        <v>364</v>
      </c>
      <c r="C18" s="119" t="s">
        <v>365</v>
      </c>
      <c r="D18" s="121">
        <f>SUM(E18,+L18)</f>
        <v>926012</v>
      </c>
      <c r="E18" s="121">
        <f>SUM(F18:I18,K18)</f>
        <v>386765</v>
      </c>
      <c r="F18" s="121">
        <v>78346</v>
      </c>
      <c r="G18" s="121">
        <v>0</v>
      </c>
      <c r="H18" s="121">
        <v>254200</v>
      </c>
      <c r="I18" s="121">
        <v>30506</v>
      </c>
      <c r="J18" s="122" t="s">
        <v>408</v>
      </c>
      <c r="K18" s="121">
        <v>23713</v>
      </c>
      <c r="L18" s="121">
        <v>539247</v>
      </c>
      <c r="M18" s="121">
        <f>SUM(N18,+U18)</f>
        <v>173706</v>
      </c>
      <c r="N18" s="121">
        <f>SUM(O18:R18,T18)</f>
        <v>9688</v>
      </c>
      <c r="O18" s="121">
        <v>0</v>
      </c>
      <c r="P18" s="121">
        <v>0</v>
      </c>
      <c r="Q18" s="121">
        <v>8500</v>
      </c>
      <c r="R18" s="121">
        <v>1188</v>
      </c>
      <c r="S18" s="122" t="s">
        <v>408</v>
      </c>
      <c r="T18" s="121">
        <v>0</v>
      </c>
      <c r="U18" s="121">
        <v>164018</v>
      </c>
      <c r="V18" s="121">
        <f>+SUM(D18,M18)</f>
        <v>1099718</v>
      </c>
      <c r="W18" s="121">
        <f>+SUM(E18,N18)</f>
        <v>396453</v>
      </c>
      <c r="X18" s="121">
        <f>+SUM(F18,O18)</f>
        <v>78346</v>
      </c>
      <c r="Y18" s="121">
        <f>+SUM(G18,P18)</f>
        <v>0</v>
      </c>
      <c r="Z18" s="121">
        <f>+SUM(H18,Q18)</f>
        <v>262700</v>
      </c>
      <c r="AA18" s="121">
        <f>+SUM(I18,R18)</f>
        <v>31694</v>
      </c>
      <c r="AB18" s="122" t="str">
        <f>IF(+SUM(J18,S18)=0,"-",+SUM(J18,S18))</f>
        <v>-</v>
      </c>
      <c r="AC18" s="121">
        <f>+SUM(K18,T18)</f>
        <v>23713</v>
      </c>
      <c r="AD18" s="121">
        <f>+SUM(L18,U18)</f>
        <v>703265</v>
      </c>
      <c r="AE18" s="121">
        <f>SUM(AF18,+AK18)</f>
        <v>375006</v>
      </c>
      <c r="AF18" s="121">
        <f>SUM(AG18:AJ18)</f>
        <v>375006</v>
      </c>
      <c r="AG18" s="121">
        <v>0</v>
      </c>
      <c r="AH18" s="121">
        <v>127455</v>
      </c>
      <c r="AI18" s="121">
        <v>247551</v>
      </c>
      <c r="AJ18" s="121">
        <v>0</v>
      </c>
      <c r="AK18" s="121">
        <v>0</v>
      </c>
      <c r="AL18" s="121">
        <v>0</v>
      </c>
      <c r="AM18" s="121">
        <f>SUM(AN18,AS18,AW18,AX18,BD18)</f>
        <v>550372</v>
      </c>
      <c r="AN18" s="121">
        <f>SUM(AO18:AR18)</f>
        <v>50330</v>
      </c>
      <c r="AO18" s="121">
        <v>32006</v>
      </c>
      <c r="AP18" s="121">
        <v>0</v>
      </c>
      <c r="AQ18" s="121">
        <v>18324</v>
      </c>
      <c r="AR18" s="121">
        <v>0</v>
      </c>
      <c r="AS18" s="121">
        <f>SUM(AT18:AV18)</f>
        <v>18489</v>
      </c>
      <c r="AT18" s="121">
        <v>1693</v>
      </c>
      <c r="AU18" s="121">
        <v>14794</v>
      </c>
      <c r="AV18" s="121">
        <v>2002</v>
      </c>
      <c r="AW18" s="121">
        <v>7614</v>
      </c>
      <c r="AX18" s="121">
        <f>SUM(AY18:BB18)</f>
        <v>473939</v>
      </c>
      <c r="AY18" s="121">
        <v>142044</v>
      </c>
      <c r="AZ18" s="121">
        <v>327429</v>
      </c>
      <c r="BA18" s="121">
        <v>4466</v>
      </c>
      <c r="BB18" s="121">
        <v>0</v>
      </c>
      <c r="BC18" s="121">
        <v>0</v>
      </c>
      <c r="BD18" s="121">
        <v>0</v>
      </c>
      <c r="BE18" s="121">
        <v>634</v>
      </c>
      <c r="BF18" s="121">
        <f>SUM(AE18,+AM18,+BE18)</f>
        <v>926012</v>
      </c>
      <c r="BG18" s="121">
        <f>SUM(BH18,+BM18)</f>
        <v>8964</v>
      </c>
      <c r="BH18" s="121">
        <f>SUM(BI18:BL18)</f>
        <v>8964</v>
      </c>
      <c r="BI18" s="121">
        <v>0</v>
      </c>
      <c r="BJ18" s="121">
        <v>8964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164742</v>
      </c>
      <c r="BP18" s="121">
        <f>SUM(BQ18:BT18)</f>
        <v>6361</v>
      </c>
      <c r="BQ18" s="121">
        <v>4050</v>
      </c>
      <c r="BR18" s="121">
        <v>0</v>
      </c>
      <c r="BS18" s="121">
        <v>2311</v>
      </c>
      <c r="BT18" s="121">
        <v>0</v>
      </c>
      <c r="BU18" s="121">
        <f>SUM(BV18:BX18)</f>
        <v>39426</v>
      </c>
      <c r="BV18" s="121">
        <v>3274</v>
      </c>
      <c r="BW18" s="121">
        <v>36152</v>
      </c>
      <c r="BX18" s="121">
        <v>0</v>
      </c>
      <c r="BY18" s="121">
        <v>0</v>
      </c>
      <c r="BZ18" s="121">
        <f>SUM(CA18:CD18)</f>
        <v>118955</v>
      </c>
      <c r="CA18" s="121">
        <v>59214</v>
      </c>
      <c r="CB18" s="121">
        <v>59741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173706</v>
      </c>
      <c r="CI18" s="121">
        <f>SUM(AE18,+BG18)</f>
        <v>383970</v>
      </c>
      <c r="CJ18" s="121">
        <f>SUM(AF18,+BH18)</f>
        <v>383970</v>
      </c>
      <c r="CK18" s="121">
        <f>SUM(AG18,+BI18)</f>
        <v>0</v>
      </c>
      <c r="CL18" s="121">
        <f>SUM(AH18,+BJ18)</f>
        <v>136419</v>
      </c>
      <c r="CM18" s="121">
        <f>SUM(AI18,+BK18)</f>
        <v>247551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715114</v>
      </c>
      <c r="CR18" s="121">
        <f>SUM(AN18,+BP18)</f>
        <v>56691</v>
      </c>
      <c r="CS18" s="121">
        <f>SUM(AO18,+BQ18)</f>
        <v>36056</v>
      </c>
      <c r="CT18" s="121">
        <f>SUM(AP18,+BR18)</f>
        <v>0</v>
      </c>
      <c r="CU18" s="121">
        <f>SUM(AQ18,+BS18)</f>
        <v>20635</v>
      </c>
      <c r="CV18" s="121">
        <f>SUM(AR18,+BT18)</f>
        <v>0</v>
      </c>
      <c r="CW18" s="121">
        <f>SUM(AS18,+BU18)</f>
        <v>57915</v>
      </c>
      <c r="CX18" s="121">
        <f>SUM(AT18,+BV18)</f>
        <v>4967</v>
      </c>
      <c r="CY18" s="121">
        <f>SUM(AU18,+BW18)</f>
        <v>50946</v>
      </c>
      <c r="CZ18" s="121">
        <f>SUM(AV18,+BX18)</f>
        <v>2002</v>
      </c>
      <c r="DA18" s="121">
        <f>SUM(AW18,+BY18)</f>
        <v>7614</v>
      </c>
      <c r="DB18" s="121">
        <f>SUM(AX18,+BZ18)</f>
        <v>592894</v>
      </c>
      <c r="DC18" s="121">
        <f>SUM(AY18,+CA18)</f>
        <v>201258</v>
      </c>
      <c r="DD18" s="121">
        <f>SUM(AZ18,+CB18)</f>
        <v>387170</v>
      </c>
      <c r="DE18" s="121">
        <f>SUM(BA18,+CC18)</f>
        <v>4466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634</v>
      </c>
      <c r="DJ18" s="121">
        <f>SUM(BF18,+CH18)</f>
        <v>1099718</v>
      </c>
    </row>
    <row r="19" spans="1:114" s="136" customFormat="1" ht="13.5" customHeight="1" x14ac:dyDescent="0.15">
      <c r="A19" s="119" t="s">
        <v>47</v>
      </c>
      <c r="B19" s="120" t="s">
        <v>367</v>
      </c>
      <c r="C19" s="119" t="s">
        <v>368</v>
      </c>
      <c r="D19" s="121">
        <f>SUM(E19,+L19)</f>
        <v>457559</v>
      </c>
      <c r="E19" s="121">
        <f>SUM(F19:I19,K19)</f>
        <v>44343</v>
      </c>
      <c r="F19" s="121">
        <v>0</v>
      </c>
      <c r="G19" s="121">
        <v>270</v>
      </c>
      <c r="H19" s="121">
        <v>0</v>
      </c>
      <c r="I19" s="121">
        <v>40707</v>
      </c>
      <c r="J19" s="122" t="s">
        <v>408</v>
      </c>
      <c r="K19" s="121">
        <v>3366</v>
      </c>
      <c r="L19" s="121">
        <v>413216</v>
      </c>
      <c r="M19" s="121">
        <f>SUM(N19,+U19)</f>
        <v>163910</v>
      </c>
      <c r="N19" s="121">
        <f>SUM(O19:R19,T19)</f>
        <v>5509</v>
      </c>
      <c r="O19" s="121">
        <v>0</v>
      </c>
      <c r="P19" s="121">
        <v>0</v>
      </c>
      <c r="Q19" s="121">
        <v>0</v>
      </c>
      <c r="R19" s="121">
        <v>5507</v>
      </c>
      <c r="S19" s="122" t="s">
        <v>408</v>
      </c>
      <c r="T19" s="121">
        <v>2</v>
      </c>
      <c r="U19" s="121">
        <v>158401</v>
      </c>
      <c r="V19" s="121">
        <f>+SUM(D19,M19)</f>
        <v>621469</v>
      </c>
      <c r="W19" s="121">
        <f>+SUM(E19,N19)</f>
        <v>49852</v>
      </c>
      <c r="X19" s="121">
        <f>+SUM(F19,O19)</f>
        <v>0</v>
      </c>
      <c r="Y19" s="121">
        <f>+SUM(G19,P19)</f>
        <v>270</v>
      </c>
      <c r="Z19" s="121">
        <f>+SUM(H19,Q19)</f>
        <v>0</v>
      </c>
      <c r="AA19" s="121">
        <f>+SUM(I19,R19)</f>
        <v>46214</v>
      </c>
      <c r="AB19" s="122" t="str">
        <f>IF(+SUM(J19,S19)=0,"-",+SUM(J19,S19))</f>
        <v>-</v>
      </c>
      <c r="AC19" s="121">
        <f>+SUM(K19,T19)</f>
        <v>3368</v>
      </c>
      <c r="AD19" s="121">
        <f>+SUM(L19,U19)</f>
        <v>571617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75897</v>
      </c>
      <c r="AN19" s="121">
        <f>SUM(AO19:AR19)</f>
        <v>9508</v>
      </c>
      <c r="AO19" s="121">
        <v>9508</v>
      </c>
      <c r="AP19" s="121">
        <v>0</v>
      </c>
      <c r="AQ19" s="121">
        <v>0</v>
      </c>
      <c r="AR19" s="121">
        <v>0</v>
      </c>
      <c r="AS19" s="121">
        <f>SUM(AT19:AV19)</f>
        <v>16394</v>
      </c>
      <c r="AT19" s="121">
        <v>12532</v>
      </c>
      <c r="AU19" s="121">
        <v>3705</v>
      </c>
      <c r="AV19" s="121">
        <v>157</v>
      </c>
      <c r="AW19" s="121">
        <v>0</v>
      </c>
      <c r="AX19" s="121">
        <f>SUM(AY19:BB19)</f>
        <v>49995</v>
      </c>
      <c r="AY19" s="121">
        <v>49995</v>
      </c>
      <c r="AZ19" s="121">
        <v>0</v>
      </c>
      <c r="BA19" s="121">
        <v>0</v>
      </c>
      <c r="BB19" s="121">
        <v>0</v>
      </c>
      <c r="BC19" s="121">
        <v>340088</v>
      </c>
      <c r="BD19" s="121">
        <v>0</v>
      </c>
      <c r="BE19" s="121">
        <v>41574</v>
      </c>
      <c r="BF19" s="121">
        <f>SUM(AE19,+AM19,+BE19)</f>
        <v>117471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97119</v>
      </c>
      <c r="BP19" s="121">
        <f>SUM(BQ19:BT19)</f>
        <v>7222</v>
      </c>
      <c r="BQ19" s="121">
        <v>7222</v>
      </c>
      <c r="BR19" s="121">
        <v>0</v>
      </c>
      <c r="BS19" s="121">
        <v>0</v>
      </c>
      <c r="BT19" s="121">
        <v>0</v>
      </c>
      <c r="BU19" s="121">
        <f>SUM(BV19:BX19)</f>
        <v>41157</v>
      </c>
      <c r="BV19" s="121">
        <v>0</v>
      </c>
      <c r="BW19" s="121">
        <v>41157</v>
      </c>
      <c r="BX19" s="121">
        <v>0</v>
      </c>
      <c r="BY19" s="121">
        <v>0</v>
      </c>
      <c r="BZ19" s="121">
        <f>SUM(CA19:CD19)</f>
        <v>48740</v>
      </c>
      <c r="CA19" s="121">
        <v>0</v>
      </c>
      <c r="CB19" s="121">
        <v>48190</v>
      </c>
      <c r="CC19" s="121">
        <v>0</v>
      </c>
      <c r="CD19" s="121">
        <v>550</v>
      </c>
      <c r="CE19" s="121">
        <v>66505</v>
      </c>
      <c r="CF19" s="121">
        <v>0</v>
      </c>
      <c r="CG19" s="121">
        <v>286</v>
      </c>
      <c r="CH19" s="121">
        <f>SUM(BG19,+BO19,+CG19)</f>
        <v>97405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173016</v>
      </c>
      <c r="CR19" s="121">
        <f>SUM(AN19,+BP19)</f>
        <v>16730</v>
      </c>
      <c r="CS19" s="121">
        <f>SUM(AO19,+BQ19)</f>
        <v>16730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57551</v>
      </c>
      <c r="CX19" s="121">
        <f>SUM(AT19,+BV19)</f>
        <v>12532</v>
      </c>
      <c r="CY19" s="121">
        <f>SUM(AU19,+BW19)</f>
        <v>44862</v>
      </c>
      <c r="CZ19" s="121">
        <f>SUM(AV19,+BX19)</f>
        <v>157</v>
      </c>
      <c r="DA19" s="121">
        <f>SUM(AW19,+BY19)</f>
        <v>0</v>
      </c>
      <c r="DB19" s="121">
        <f>SUM(AX19,+BZ19)</f>
        <v>98735</v>
      </c>
      <c r="DC19" s="121">
        <f>SUM(AY19,+CA19)</f>
        <v>49995</v>
      </c>
      <c r="DD19" s="121">
        <f>SUM(AZ19,+CB19)</f>
        <v>48190</v>
      </c>
      <c r="DE19" s="121">
        <f>SUM(BA19,+CC19)</f>
        <v>0</v>
      </c>
      <c r="DF19" s="121">
        <f>SUM(BB19,+CD19)</f>
        <v>550</v>
      </c>
      <c r="DG19" s="121">
        <f>SUM(BC19,+CE19)</f>
        <v>406593</v>
      </c>
      <c r="DH19" s="121">
        <f>SUM(BD19,+CF19)</f>
        <v>0</v>
      </c>
      <c r="DI19" s="121">
        <f>SUM(BE19,+CG19)</f>
        <v>41860</v>
      </c>
      <c r="DJ19" s="121">
        <f>SUM(BF19,+CH19)</f>
        <v>214876</v>
      </c>
    </row>
    <row r="20" spans="1:114" s="136" customFormat="1" ht="13.5" customHeight="1" x14ac:dyDescent="0.15">
      <c r="A20" s="119" t="s">
        <v>47</v>
      </c>
      <c r="B20" s="120" t="s">
        <v>370</v>
      </c>
      <c r="C20" s="119" t="s">
        <v>371</v>
      </c>
      <c r="D20" s="121">
        <f>SUM(E20,+L20)</f>
        <v>809284</v>
      </c>
      <c r="E20" s="121">
        <f>SUM(F20:I20,K20)</f>
        <v>61640</v>
      </c>
      <c r="F20" s="121">
        <v>0</v>
      </c>
      <c r="G20" s="121">
        <v>378</v>
      </c>
      <c r="H20" s="121">
        <v>0</v>
      </c>
      <c r="I20" s="121">
        <v>58615</v>
      </c>
      <c r="J20" s="122" t="s">
        <v>408</v>
      </c>
      <c r="K20" s="121">
        <v>2647</v>
      </c>
      <c r="L20" s="121">
        <v>747644</v>
      </c>
      <c r="M20" s="121">
        <f>SUM(N20,+U20)</f>
        <v>330097</v>
      </c>
      <c r="N20" s="121">
        <f>SUM(O20:R20,T20)</f>
        <v>187210</v>
      </c>
      <c r="O20" s="121">
        <v>0</v>
      </c>
      <c r="P20" s="121">
        <v>0</v>
      </c>
      <c r="Q20" s="121">
        <v>0</v>
      </c>
      <c r="R20" s="121">
        <v>187175</v>
      </c>
      <c r="S20" s="122" t="s">
        <v>408</v>
      </c>
      <c r="T20" s="121">
        <v>35</v>
      </c>
      <c r="U20" s="121">
        <v>142887</v>
      </c>
      <c r="V20" s="121">
        <f>+SUM(D20,M20)</f>
        <v>1139381</v>
      </c>
      <c r="W20" s="121">
        <f>+SUM(E20,N20)</f>
        <v>248850</v>
      </c>
      <c r="X20" s="121">
        <f>+SUM(F20,O20)</f>
        <v>0</v>
      </c>
      <c r="Y20" s="121">
        <f>+SUM(G20,P20)</f>
        <v>378</v>
      </c>
      <c r="Z20" s="121">
        <f>+SUM(H20,Q20)</f>
        <v>0</v>
      </c>
      <c r="AA20" s="121">
        <f>+SUM(I20,R20)</f>
        <v>245790</v>
      </c>
      <c r="AB20" s="122" t="str">
        <f>IF(+SUM(J20,S20)=0,"-",+SUM(J20,S20))</f>
        <v>-</v>
      </c>
      <c r="AC20" s="121">
        <f>+SUM(K20,T20)</f>
        <v>2682</v>
      </c>
      <c r="AD20" s="121">
        <f>+SUM(L20,U20)</f>
        <v>890531</v>
      </c>
      <c r="AE20" s="121">
        <f>SUM(AF20,+AK20)</f>
        <v>232143</v>
      </c>
      <c r="AF20" s="121">
        <f>SUM(AG20:AJ20)</f>
        <v>232143</v>
      </c>
      <c r="AG20" s="121">
        <v>0</v>
      </c>
      <c r="AH20" s="121">
        <v>232143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457495</v>
      </c>
      <c r="AN20" s="121">
        <f>SUM(AO20:AR20)</f>
        <v>173933</v>
      </c>
      <c r="AO20" s="121">
        <v>19029</v>
      </c>
      <c r="AP20" s="121">
        <v>32818</v>
      </c>
      <c r="AQ20" s="121">
        <v>122086</v>
      </c>
      <c r="AR20" s="121">
        <v>0</v>
      </c>
      <c r="AS20" s="121">
        <f>SUM(AT20:AV20)</f>
        <v>131077</v>
      </c>
      <c r="AT20" s="121">
        <v>1328</v>
      </c>
      <c r="AU20" s="121">
        <v>129749</v>
      </c>
      <c r="AV20" s="121">
        <v>0</v>
      </c>
      <c r="AW20" s="121">
        <v>0</v>
      </c>
      <c r="AX20" s="121">
        <f>SUM(AY20:BB20)</f>
        <v>152485</v>
      </c>
      <c r="AY20" s="121">
        <v>103222</v>
      </c>
      <c r="AZ20" s="121">
        <v>36198</v>
      </c>
      <c r="BA20" s="121">
        <v>13065</v>
      </c>
      <c r="BB20" s="121">
        <v>0</v>
      </c>
      <c r="BC20" s="121">
        <v>119262</v>
      </c>
      <c r="BD20" s="121">
        <v>0</v>
      </c>
      <c r="BE20" s="121">
        <v>384</v>
      </c>
      <c r="BF20" s="121">
        <f>SUM(AE20,+AM20,+BE20)</f>
        <v>690022</v>
      </c>
      <c r="BG20" s="121">
        <f>SUM(BH20,+BM20)</f>
        <v>59704</v>
      </c>
      <c r="BH20" s="121">
        <f>SUM(BI20:BL20)</f>
        <v>59704</v>
      </c>
      <c r="BI20" s="121">
        <v>0</v>
      </c>
      <c r="BJ20" s="121">
        <v>59704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270393</v>
      </c>
      <c r="BP20" s="121">
        <f>SUM(BQ20:BT20)</f>
        <v>175236</v>
      </c>
      <c r="BQ20" s="121">
        <v>45924</v>
      </c>
      <c r="BR20" s="121">
        <v>83295</v>
      </c>
      <c r="BS20" s="121">
        <v>46017</v>
      </c>
      <c r="BT20" s="121">
        <v>0</v>
      </c>
      <c r="BU20" s="121">
        <f>SUM(BV20:BX20)</f>
        <v>75279</v>
      </c>
      <c r="BV20" s="121">
        <v>16454</v>
      </c>
      <c r="BW20" s="121">
        <v>58825</v>
      </c>
      <c r="BX20" s="121">
        <v>0</v>
      </c>
      <c r="BY20" s="121">
        <v>0</v>
      </c>
      <c r="BZ20" s="121">
        <f>SUM(CA20:CD20)</f>
        <v>19878</v>
      </c>
      <c r="CA20" s="121">
        <v>0</v>
      </c>
      <c r="CB20" s="121">
        <v>6774</v>
      </c>
      <c r="CC20" s="121">
        <v>8298</v>
      </c>
      <c r="CD20" s="121">
        <v>4806</v>
      </c>
      <c r="CE20" s="121">
        <v>0</v>
      </c>
      <c r="CF20" s="121">
        <v>0</v>
      </c>
      <c r="CG20" s="121">
        <v>0</v>
      </c>
      <c r="CH20" s="121">
        <f>SUM(BG20,+BO20,+CG20)</f>
        <v>330097</v>
      </c>
      <c r="CI20" s="121">
        <f>SUM(AE20,+BG20)</f>
        <v>291847</v>
      </c>
      <c r="CJ20" s="121">
        <f>SUM(AF20,+BH20)</f>
        <v>291847</v>
      </c>
      <c r="CK20" s="121">
        <f>SUM(AG20,+BI20)</f>
        <v>0</v>
      </c>
      <c r="CL20" s="121">
        <f>SUM(AH20,+BJ20)</f>
        <v>291847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727888</v>
      </c>
      <c r="CR20" s="121">
        <f>SUM(AN20,+BP20)</f>
        <v>349169</v>
      </c>
      <c r="CS20" s="121">
        <f>SUM(AO20,+BQ20)</f>
        <v>64953</v>
      </c>
      <c r="CT20" s="121">
        <f>SUM(AP20,+BR20)</f>
        <v>116113</v>
      </c>
      <c r="CU20" s="121">
        <f>SUM(AQ20,+BS20)</f>
        <v>168103</v>
      </c>
      <c r="CV20" s="121">
        <f>SUM(AR20,+BT20)</f>
        <v>0</v>
      </c>
      <c r="CW20" s="121">
        <f>SUM(AS20,+BU20)</f>
        <v>206356</v>
      </c>
      <c r="CX20" s="121">
        <f>SUM(AT20,+BV20)</f>
        <v>17782</v>
      </c>
      <c r="CY20" s="121">
        <f>SUM(AU20,+BW20)</f>
        <v>188574</v>
      </c>
      <c r="CZ20" s="121">
        <f>SUM(AV20,+BX20)</f>
        <v>0</v>
      </c>
      <c r="DA20" s="121">
        <f>SUM(AW20,+BY20)</f>
        <v>0</v>
      </c>
      <c r="DB20" s="121">
        <f>SUM(AX20,+BZ20)</f>
        <v>172363</v>
      </c>
      <c r="DC20" s="121">
        <f>SUM(AY20,+CA20)</f>
        <v>103222</v>
      </c>
      <c r="DD20" s="121">
        <f>SUM(AZ20,+CB20)</f>
        <v>42972</v>
      </c>
      <c r="DE20" s="121">
        <f>SUM(BA20,+CC20)</f>
        <v>21363</v>
      </c>
      <c r="DF20" s="121">
        <f>SUM(BB20,+CD20)</f>
        <v>4806</v>
      </c>
      <c r="DG20" s="121">
        <f>SUM(BC20,+CE20)</f>
        <v>119262</v>
      </c>
      <c r="DH20" s="121">
        <f>SUM(BD20,+CF20)</f>
        <v>0</v>
      </c>
      <c r="DI20" s="121">
        <f>SUM(BE20,+CG20)</f>
        <v>384</v>
      </c>
      <c r="DJ20" s="121">
        <f>SUM(BF20,+CH20)</f>
        <v>1020119</v>
      </c>
    </row>
    <row r="21" spans="1:114" s="136" customFormat="1" ht="13.5" customHeight="1" x14ac:dyDescent="0.15">
      <c r="A21" s="119" t="s">
        <v>47</v>
      </c>
      <c r="B21" s="120" t="s">
        <v>373</v>
      </c>
      <c r="C21" s="119" t="s">
        <v>374</v>
      </c>
      <c r="D21" s="121">
        <f>SUM(E21,+L21)</f>
        <v>523538</v>
      </c>
      <c r="E21" s="121">
        <f>SUM(F21:I21,K21)</f>
        <v>68159</v>
      </c>
      <c r="F21" s="121">
        <v>0</v>
      </c>
      <c r="G21" s="121">
        <v>185</v>
      </c>
      <c r="H21" s="121">
        <v>0</v>
      </c>
      <c r="I21" s="121">
        <v>40249</v>
      </c>
      <c r="J21" s="122" t="s">
        <v>408</v>
      </c>
      <c r="K21" s="121">
        <v>27725</v>
      </c>
      <c r="L21" s="121">
        <v>455379</v>
      </c>
      <c r="M21" s="121">
        <f>SUM(N21,+U21)</f>
        <v>52417</v>
      </c>
      <c r="N21" s="121">
        <f>SUM(O21:R21,T21)</f>
        <v>7566</v>
      </c>
      <c r="O21" s="121">
        <v>0</v>
      </c>
      <c r="P21" s="121">
        <v>0</v>
      </c>
      <c r="Q21" s="121">
        <v>0</v>
      </c>
      <c r="R21" s="121">
        <v>7566</v>
      </c>
      <c r="S21" s="122" t="s">
        <v>408</v>
      </c>
      <c r="T21" s="121">
        <v>0</v>
      </c>
      <c r="U21" s="121">
        <v>44851</v>
      </c>
      <c r="V21" s="121">
        <f>+SUM(D21,M21)</f>
        <v>575955</v>
      </c>
      <c r="W21" s="121">
        <f>+SUM(E21,N21)</f>
        <v>75725</v>
      </c>
      <c r="X21" s="121">
        <f>+SUM(F21,O21)</f>
        <v>0</v>
      </c>
      <c r="Y21" s="121">
        <f>+SUM(G21,P21)</f>
        <v>185</v>
      </c>
      <c r="Z21" s="121">
        <f>+SUM(H21,Q21)</f>
        <v>0</v>
      </c>
      <c r="AA21" s="121">
        <f>+SUM(I21,R21)</f>
        <v>47815</v>
      </c>
      <c r="AB21" s="122" t="str">
        <f>IF(+SUM(J21,S21)=0,"-",+SUM(J21,S21))</f>
        <v>-</v>
      </c>
      <c r="AC21" s="121">
        <f>+SUM(K21,T21)</f>
        <v>27725</v>
      </c>
      <c r="AD21" s="121">
        <f>+SUM(L21,U21)</f>
        <v>500230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5592</v>
      </c>
      <c r="AM21" s="121">
        <f>SUM(AN21,AS21,AW21,AX21,BD21)</f>
        <v>173935</v>
      </c>
      <c r="AN21" s="121">
        <f>SUM(AO21:AR21)</f>
        <v>49754</v>
      </c>
      <c r="AO21" s="121">
        <v>46361</v>
      </c>
      <c r="AP21" s="121">
        <v>3393</v>
      </c>
      <c r="AQ21" s="121">
        <v>0</v>
      </c>
      <c r="AR21" s="121">
        <v>0</v>
      </c>
      <c r="AS21" s="121">
        <f>SUM(AT21:AV21)</f>
        <v>551</v>
      </c>
      <c r="AT21" s="121">
        <v>551</v>
      </c>
      <c r="AU21" s="121">
        <v>0</v>
      </c>
      <c r="AV21" s="121">
        <v>0</v>
      </c>
      <c r="AW21" s="121">
        <v>0</v>
      </c>
      <c r="AX21" s="121">
        <f>SUM(AY21:BB21)</f>
        <v>123630</v>
      </c>
      <c r="AY21" s="121">
        <v>120957</v>
      </c>
      <c r="AZ21" s="121">
        <v>2673</v>
      </c>
      <c r="BA21" s="121">
        <v>0</v>
      </c>
      <c r="BB21" s="121">
        <v>0</v>
      </c>
      <c r="BC21" s="121">
        <v>300112</v>
      </c>
      <c r="BD21" s="121">
        <v>0</v>
      </c>
      <c r="BE21" s="121">
        <v>43899</v>
      </c>
      <c r="BF21" s="121">
        <f>SUM(AE21,+AM21,+BE21)</f>
        <v>217834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51385</v>
      </c>
      <c r="BP21" s="121">
        <f>SUM(BQ21:BT21)</f>
        <v>7714</v>
      </c>
      <c r="BQ21" s="121">
        <v>7714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43671</v>
      </c>
      <c r="CA21" s="121">
        <v>40447</v>
      </c>
      <c r="CB21" s="121">
        <v>2951</v>
      </c>
      <c r="CC21" s="121">
        <v>0</v>
      </c>
      <c r="CD21" s="121">
        <v>273</v>
      </c>
      <c r="CE21" s="121">
        <v>0</v>
      </c>
      <c r="CF21" s="121">
        <v>0</v>
      </c>
      <c r="CG21" s="121">
        <v>1032</v>
      </c>
      <c r="CH21" s="121">
        <f>SUM(BG21,+BO21,+CG21)</f>
        <v>52417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5592</v>
      </c>
      <c r="CQ21" s="121">
        <f>SUM(AM21,+BO21)</f>
        <v>225320</v>
      </c>
      <c r="CR21" s="121">
        <f>SUM(AN21,+BP21)</f>
        <v>57468</v>
      </c>
      <c r="CS21" s="121">
        <f>SUM(AO21,+BQ21)</f>
        <v>54075</v>
      </c>
      <c r="CT21" s="121">
        <f>SUM(AP21,+BR21)</f>
        <v>3393</v>
      </c>
      <c r="CU21" s="121">
        <f>SUM(AQ21,+BS21)</f>
        <v>0</v>
      </c>
      <c r="CV21" s="121">
        <f>SUM(AR21,+BT21)</f>
        <v>0</v>
      </c>
      <c r="CW21" s="121">
        <f>SUM(AS21,+BU21)</f>
        <v>551</v>
      </c>
      <c r="CX21" s="121">
        <f>SUM(AT21,+BV21)</f>
        <v>551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167301</v>
      </c>
      <c r="DC21" s="121">
        <f>SUM(AY21,+CA21)</f>
        <v>161404</v>
      </c>
      <c r="DD21" s="121">
        <f>SUM(AZ21,+CB21)</f>
        <v>5624</v>
      </c>
      <c r="DE21" s="121">
        <f>SUM(BA21,+CC21)</f>
        <v>0</v>
      </c>
      <c r="DF21" s="121">
        <f>SUM(BB21,+CD21)</f>
        <v>273</v>
      </c>
      <c r="DG21" s="121">
        <f>SUM(BC21,+CE21)</f>
        <v>300112</v>
      </c>
      <c r="DH21" s="121">
        <f>SUM(BD21,+CF21)</f>
        <v>0</v>
      </c>
      <c r="DI21" s="121">
        <f>SUM(BE21,+CG21)</f>
        <v>44931</v>
      </c>
      <c r="DJ21" s="121">
        <f>SUM(BF21,+CH21)</f>
        <v>270251</v>
      </c>
    </row>
    <row r="22" spans="1:114" s="136" customFormat="1" ht="13.5" customHeight="1" x14ac:dyDescent="0.15">
      <c r="A22" s="119" t="s">
        <v>47</v>
      </c>
      <c r="B22" s="120" t="s">
        <v>378</v>
      </c>
      <c r="C22" s="119" t="s">
        <v>379</v>
      </c>
      <c r="D22" s="121">
        <f>SUM(E22,+L22)</f>
        <v>348546</v>
      </c>
      <c r="E22" s="121">
        <f>SUM(F22:I22,K22)</f>
        <v>33668</v>
      </c>
      <c r="F22" s="121">
        <v>0</v>
      </c>
      <c r="G22" s="121">
        <v>0</v>
      </c>
      <c r="H22" s="121">
        <v>0</v>
      </c>
      <c r="I22" s="121">
        <v>30399</v>
      </c>
      <c r="J22" s="122" t="s">
        <v>408</v>
      </c>
      <c r="K22" s="121">
        <v>3269</v>
      </c>
      <c r="L22" s="121">
        <v>314878</v>
      </c>
      <c r="M22" s="121">
        <f>SUM(N22,+U22)</f>
        <v>6752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408</v>
      </c>
      <c r="T22" s="121">
        <v>0</v>
      </c>
      <c r="U22" s="121">
        <v>6752</v>
      </c>
      <c r="V22" s="121">
        <f>+SUM(D22,M22)</f>
        <v>355298</v>
      </c>
      <c r="W22" s="121">
        <f>+SUM(E22,N22)</f>
        <v>33668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30399</v>
      </c>
      <c r="AB22" s="122" t="str">
        <f>IF(+SUM(J22,S22)=0,"-",+SUM(J22,S22))</f>
        <v>-</v>
      </c>
      <c r="AC22" s="121">
        <f>+SUM(K22,T22)</f>
        <v>3269</v>
      </c>
      <c r="AD22" s="121">
        <f>+SUM(L22,U22)</f>
        <v>321630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5038</v>
      </c>
      <c r="AM22" s="121">
        <f>SUM(AN22,AS22,AW22,AX22,BD22)</f>
        <v>112062</v>
      </c>
      <c r="AN22" s="121">
        <f>SUM(AO22:AR22)</f>
        <v>19740</v>
      </c>
      <c r="AO22" s="121">
        <v>19740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92322</v>
      </c>
      <c r="AY22" s="121">
        <v>88197</v>
      </c>
      <c r="AZ22" s="121">
        <v>3401</v>
      </c>
      <c r="BA22" s="121">
        <v>0</v>
      </c>
      <c r="BB22" s="121">
        <v>724</v>
      </c>
      <c r="BC22" s="121">
        <v>231446</v>
      </c>
      <c r="BD22" s="121">
        <v>0</v>
      </c>
      <c r="BE22" s="121">
        <v>0</v>
      </c>
      <c r="BF22" s="121">
        <f>SUM(AE22,+AM22,+BE22)</f>
        <v>112062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6752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6752</v>
      </c>
      <c r="CA22" s="121">
        <v>205</v>
      </c>
      <c r="CB22" s="121">
        <v>6456</v>
      </c>
      <c r="CC22" s="121">
        <v>91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6752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5038</v>
      </c>
      <c r="CQ22" s="121">
        <f>SUM(AM22,+BO22)</f>
        <v>118814</v>
      </c>
      <c r="CR22" s="121">
        <f>SUM(AN22,+BP22)</f>
        <v>19740</v>
      </c>
      <c r="CS22" s="121">
        <f>SUM(AO22,+BQ22)</f>
        <v>19740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99074</v>
      </c>
      <c r="DC22" s="121">
        <f>SUM(AY22,+CA22)</f>
        <v>88402</v>
      </c>
      <c r="DD22" s="121">
        <f>SUM(AZ22,+CB22)</f>
        <v>9857</v>
      </c>
      <c r="DE22" s="121">
        <f>SUM(BA22,+CC22)</f>
        <v>91</v>
      </c>
      <c r="DF22" s="121">
        <f>SUM(BB22,+CD22)</f>
        <v>724</v>
      </c>
      <c r="DG22" s="121">
        <f>SUM(BC22,+CE22)</f>
        <v>231446</v>
      </c>
      <c r="DH22" s="121">
        <f>SUM(BD22,+CF22)</f>
        <v>0</v>
      </c>
      <c r="DI22" s="121">
        <f>SUM(BE22,+CG22)</f>
        <v>0</v>
      </c>
      <c r="DJ22" s="121">
        <f>SUM(BF22,+CH22)</f>
        <v>118814</v>
      </c>
    </row>
    <row r="23" spans="1:114" s="136" customFormat="1" ht="13.5" customHeight="1" x14ac:dyDescent="0.15">
      <c r="A23" s="119" t="s">
        <v>47</v>
      </c>
      <c r="B23" s="120" t="s">
        <v>381</v>
      </c>
      <c r="C23" s="119" t="s">
        <v>382</v>
      </c>
      <c r="D23" s="121">
        <f>SUM(E23,+L23)</f>
        <v>33388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408</v>
      </c>
      <c r="K23" s="121">
        <v>0</v>
      </c>
      <c r="L23" s="121">
        <v>33388</v>
      </c>
      <c r="M23" s="121">
        <f>SUM(N23,+U23)</f>
        <v>17408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408</v>
      </c>
      <c r="T23" s="121">
        <v>0</v>
      </c>
      <c r="U23" s="121">
        <v>17408</v>
      </c>
      <c r="V23" s="121">
        <f>+SUM(D23,M23)</f>
        <v>50796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50796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33388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17408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50796</v>
      </c>
      <c r="DH23" s="121">
        <f>SUM(BD23,+CF23)</f>
        <v>0</v>
      </c>
      <c r="DI23" s="121">
        <f>SUM(BE23,+CG23)</f>
        <v>0</v>
      </c>
      <c r="DJ23" s="121">
        <f>SUM(BF23,+CH23)</f>
        <v>0</v>
      </c>
    </row>
    <row r="24" spans="1:114" s="136" customFormat="1" ht="13.5" customHeight="1" x14ac:dyDescent="0.15">
      <c r="A24" s="119" t="s">
        <v>47</v>
      </c>
      <c r="B24" s="120" t="s">
        <v>386</v>
      </c>
      <c r="C24" s="119" t="s">
        <v>387</v>
      </c>
      <c r="D24" s="121">
        <f>SUM(E24,+L24)</f>
        <v>47530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408</v>
      </c>
      <c r="K24" s="121">
        <v>0</v>
      </c>
      <c r="L24" s="121">
        <v>47530</v>
      </c>
      <c r="M24" s="121">
        <f>SUM(N24,+U24)</f>
        <v>24782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408</v>
      </c>
      <c r="T24" s="121">
        <v>0</v>
      </c>
      <c r="U24" s="121">
        <v>24782</v>
      </c>
      <c r="V24" s="121">
        <f>+SUM(D24,M24)</f>
        <v>72312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72312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47530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24782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72312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47</v>
      </c>
      <c r="B25" s="120" t="s">
        <v>389</v>
      </c>
      <c r="C25" s="119" t="s">
        <v>390</v>
      </c>
      <c r="D25" s="121">
        <f>SUM(E25,+L25)</f>
        <v>49479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408</v>
      </c>
      <c r="K25" s="121">
        <v>0</v>
      </c>
      <c r="L25" s="121">
        <v>49479</v>
      </c>
      <c r="M25" s="121">
        <f>SUM(N25,+U25)</f>
        <v>25798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408</v>
      </c>
      <c r="T25" s="121">
        <v>0</v>
      </c>
      <c r="U25" s="121">
        <v>25798</v>
      </c>
      <c r="V25" s="121">
        <f>+SUM(D25,M25)</f>
        <v>75277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75277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49479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25798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75277</v>
      </c>
      <c r="DH25" s="121">
        <f>SUM(BD25,+CF25)</f>
        <v>0</v>
      </c>
      <c r="DI25" s="121">
        <f>SUM(BE25,+CG25)</f>
        <v>0</v>
      </c>
      <c r="DJ25" s="121">
        <f>SUM(BF25,+CH25)</f>
        <v>0</v>
      </c>
    </row>
    <row r="26" spans="1:114" s="136" customFormat="1" ht="13.5" customHeight="1" x14ac:dyDescent="0.15">
      <c r="A26" s="119" t="s">
        <v>47</v>
      </c>
      <c r="B26" s="120" t="s">
        <v>392</v>
      </c>
      <c r="C26" s="119" t="s">
        <v>393</v>
      </c>
      <c r="D26" s="121">
        <f>SUM(E26,+L26)</f>
        <v>96928</v>
      </c>
      <c r="E26" s="121">
        <f>SUM(F26:I26,K26)</f>
        <v>6829</v>
      </c>
      <c r="F26" s="121">
        <v>0</v>
      </c>
      <c r="G26" s="121">
        <v>0</v>
      </c>
      <c r="H26" s="121">
        <v>0</v>
      </c>
      <c r="I26" s="121">
        <v>6095</v>
      </c>
      <c r="J26" s="122" t="s">
        <v>408</v>
      </c>
      <c r="K26" s="121">
        <v>734</v>
      </c>
      <c r="L26" s="121">
        <v>90099</v>
      </c>
      <c r="M26" s="121">
        <f>SUM(N26,+U26)</f>
        <v>37400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408</v>
      </c>
      <c r="T26" s="121">
        <v>0</v>
      </c>
      <c r="U26" s="121">
        <v>37400</v>
      </c>
      <c r="V26" s="121">
        <f>+SUM(D26,M26)</f>
        <v>134328</v>
      </c>
      <c r="W26" s="121">
        <f>+SUM(E26,N26)</f>
        <v>6829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6095</v>
      </c>
      <c r="AB26" s="122" t="str">
        <f>IF(+SUM(J26,S26)=0,"-",+SUM(J26,S26))</f>
        <v>-</v>
      </c>
      <c r="AC26" s="121">
        <f>+SUM(K26,T26)</f>
        <v>734</v>
      </c>
      <c r="AD26" s="121">
        <f>+SUM(L26,U26)</f>
        <v>127499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96928</v>
      </c>
      <c r="AN26" s="121">
        <f>SUM(AO26:AR26)</f>
        <v>21268</v>
      </c>
      <c r="AO26" s="121">
        <v>0</v>
      </c>
      <c r="AP26" s="121">
        <v>0</v>
      </c>
      <c r="AQ26" s="121">
        <v>19070</v>
      </c>
      <c r="AR26" s="121">
        <v>2198</v>
      </c>
      <c r="AS26" s="121">
        <f>SUM(AT26:AV26)</f>
        <v>6872</v>
      </c>
      <c r="AT26" s="121">
        <v>0</v>
      </c>
      <c r="AU26" s="121">
        <v>6479</v>
      </c>
      <c r="AV26" s="121">
        <v>393</v>
      </c>
      <c r="AW26" s="121">
        <v>0</v>
      </c>
      <c r="AX26" s="121">
        <f>SUM(AY26:BB26)</f>
        <v>68788</v>
      </c>
      <c r="AY26" s="121">
        <v>15911</v>
      </c>
      <c r="AZ26" s="121">
        <v>51017</v>
      </c>
      <c r="BA26" s="121">
        <v>0</v>
      </c>
      <c r="BB26" s="121">
        <v>1860</v>
      </c>
      <c r="BC26" s="121">
        <v>0</v>
      </c>
      <c r="BD26" s="121">
        <v>0</v>
      </c>
      <c r="BE26" s="121">
        <v>0</v>
      </c>
      <c r="BF26" s="121">
        <f>SUM(AE26,+AM26,+BE26)</f>
        <v>96928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37400</v>
      </c>
      <c r="BP26" s="121">
        <f>SUM(BQ26:BT26)</f>
        <v>19414</v>
      </c>
      <c r="BQ26" s="121">
        <v>6852</v>
      </c>
      <c r="BR26" s="121">
        <v>0</v>
      </c>
      <c r="BS26" s="121">
        <v>0</v>
      </c>
      <c r="BT26" s="121">
        <v>12562</v>
      </c>
      <c r="BU26" s="121">
        <f>SUM(BV26:BX26)</f>
        <v>17151</v>
      </c>
      <c r="BV26" s="121">
        <v>0</v>
      </c>
      <c r="BW26" s="121">
        <v>0</v>
      </c>
      <c r="BX26" s="121">
        <v>17151</v>
      </c>
      <c r="BY26" s="121">
        <v>0</v>
      </c>
      <c r="BZ26" s="121">
        <f>SUM(CA26:CD26)</f>
        <v>835</v>
      </c>
      <c r="CA26" s="121">
        <v>0</v>
      </c>
      <c r="CB26" s="121">
        <v>0</v>
      </c>
      <c r="CC26" s="121">
        <v>0</v>
      </c>
      <c r="CD26" s="121">
        <v>835</v>
      </c>
      <c r="CE26" s="121">
        <v>0</v>
      </c>
      <c r="CF26" s="121">
        <v>0</v>
      </c>
      <c r="CG26" s="121">
        <v>0</v>
      </c>
      <c r="CH26" s="121">
        <f>SUM(BG26,+BO26,+CG26)</f>
        <v>37400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134328</v>
      </c>
      <c r="CR26" s="121">
        <f>SUM(AN26,+BP26)</f>
        <v>40682</v>
      </c>
      <c r="CS26" s="121">
        <f>SUM(AO26,+BQ26)</f>
        <v>6852</v>
      </c>
      <c r="CT26" s="121">
        <f>SUM(AP26,+BR26)</f>
        <v>0</v>
      </c>
      <c r="CU26" s="121">
        <f>SUM(AQ26,+BS26)</f>
        <v>19070</v>
      </c>
      <c r="CV26" s="121">
        <f>SUM(AR26,+BT26)</f>
        <v>14760</v>
      </c>
      <c r="CW26" s="121">
        <f>SUM(AS26,+BU26)</f>
        <v>24023</v>
      </c>
      <c r="CX26" s="121">
        <f>SUM(AT26,+BV26)</f>
        <v>0</v>
      </c>
      <c r="CY26" s="121">
        <f>SUM(AU26,+BW26)</f>
        <v>6479</v>
      </c>
      <c r="CZ26" s="121">
        <f>SUM(AV26,+BX26)</f>
        <v>17544</v>
      </c>
      <c r="DA26" s="121">
        <f>SUM(AW26,+BY26)</f>
        <v>0</v>
      </c>
      <c r="DB26" s="121">
        <f>SUM(AX26,+BZ26)</f>
        <v>69623</v>
      </c>
      <c r="DC26" s="121">
        <f>SUM(AY26,+CA26)</f>
        <v>15911</v>
      </c>
      <c r="DD26" s="121">
        <f>SUM(AZ26,+CB26)</f>
        <v>51017</v>
      </c>
      <c r="DE26" s="121">
        <f>SUM(BA26,+CC26)</f>
        <v>0</v>
      </c>
      <c r="DF26" s="121">
        <f>SUM(BB26,+CD26)</f>
        <v>2695</v>
      </c>
      <c r="DG26" s="121">
        <f>SUM(BC26,+CE26)</f>
        <v>0</v>
      </c>
      <c r="DH26" s="121">
        <f>SUM(BD26,+CF26)</f>
        <v>0</v>
      </c>
      <c r="DI26" s="121">
        <f>SUM(BE26,+CG26)</f>
        <v>0</v>
      </c>
      <c r="DJ26" s="121">
        <f>SUM(BF26,+CH26)</f>
        <v>134328</v>
      </c>
    </row>
    <row r="27" spans="1:114" s="136" customFormat="1" ht="13.5" customHeight="1" x14ac:dyDescent="0.15">
      <c r="A27" s="119" t="s">
        <v>47</v>
      </c>
      <c r="B27" s="120" t="s">
        <v>395</v>
      </c>
      <c r="C27" s="119" t="s">
        <v>396</v>
      </c>
      <c r="D27" s="121">
        <f>SUM(E27,+L27)</f>
        <v>200615</v>
      </c>
      <c r="E27" s="121">
        <f>SUM(F27:I27,K27)</f>
        <v>48483</v>
      </c>
      <c r="F27" s="121">
        <v>0</v>
      </c>
      <c r="G27" s="121">
        <v>0</v>
      </c>
      <c r="H27" s="121">
        <v>0</v>
      </c>
      <c r="I27" s="121">
        <v>36264</v>
      </c>
      <c r="J27" s="122" t="s">
        <v>408</v>
      </c>
      <c r="K27" s="121">
        <v>12219</v>
      </c>
      <c r="L27" s="121">
        <v>152132</v>
      </c>
      <c r="M27" s="121">
        <f>SUM(N27,+U27)</f>
        <v>63895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408</v>
      </c>
      <c r="T27" s="121">
        <v>0</v>
      </c>
      <c r="U27" s="121">
        <v>63895</v>
      </c>
      <c r="V27" s="121">
        <f>+SUM(D27,M27)</f>
        <v>264510</v>
      </c>
      <c r="W27" s="121">
        <f>+SUM(E27,N27)</f>
        <v>48483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36264</v>
      </c>
      <c r="AB27" s="122" t="str">
        <f>IF(+SUM(J27,S27)=0,"-",+SUM(J27,S27))</f>
        <v>-</v>
      </c>
      <c r="AC27" s="121">
        <f>+SUM(K27,T27)</f>
        <v>12219</v>
      </c>
      <c r="AD27" s="121">
        <f>+SUM(L27,U27)</f>
        <v>216027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195604</v>
      </c>
      <c r="AN27" s="121">
        <f>SUM(AO27:AR27)</f>
        <v>48085</v>
      </c>
      <c r="AO27" s="121">
        <v>27295</v>
      </c>
      <c r="AP27" s="121">
        <v>0</v>
      </c>
      <c r="AQ27" s="121">
        <v>20790</v>
      </c>
      <c r="AR27" s="121">
        <v>0</v>
      </c>
      <c r="AS27" s="121">
        <f>SUM(AT27:AV27)</f>
        <v>105051</v>
      </c>
      <c r="AT27" s="121">
        <v>0</v>
      </c>
      <c r="AU27" s="121">
        <v>105051</v>
      </c>
      <c r="AV27" s="121">
        <v>0</v>
      </c>
      <c r="AW27" s="121">
        <v>0</v>
      </c>
      <c r="AX27" s="121">
        <f>SUM(AY27:BB27)</f>
        <v>37349</v>
      </c>
      <c r="AY27" s="121">
        <v>23198</v>
      </c>
      <c r="AZ27" s="121">
        <v>14151</v>
      </c>
      <c r="BA27" s="121">
        <v>0</v>
      </c>
      <c r="BB27" s="121">
        <v>0</v>
      </c>
      <c r="BC27" s="121">
        <v>0</v>
      </c>
      <c r="BD27" s="121">
        <v>5119</v>
      </c>
      <c r="BE27" s="121">
        <v>5011</v>
      </c>
      <c r="BF27" s="121">
        <f>SUM(AE27,+AM27,+BE27)</f>
        <v>200615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52122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52122</v>
      </c>
      <c r="CA27" s="121">
        <v>0</v>
      </c>
      <c r="CB27" s="121">
        <v>52122</v>
      </c>
      <c r="CC27" s="121">
        <v>0</v>
      </c>
      <c r="CD27" s="121">
        <v>0</v>
      </c>
      <c r="CE27" s="121">
        <v>0</v>
      </c>
      <c r="CF27" s="121">
        <v>0</v>
      </c>
      <c r="CG27" s="121">
        <v>11773</v>
      </c>
      <c r="CH27" s="121">
        <f>SUM(BG27,+BO27,+CG27)</f>
        <v>63895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247726</v>
      </c>
      <c r="CR27" s="121">
        <f>SUM(AN27,+BP27)</f>
        <v>48085</v>
      </c>
      <c r="CS27" s="121">
        <f>SUM(AO27,+BQ27)</f>
        <v>27295</v>
      </c>
      <c r="CT27" s="121">
        <f>SUM(AP27,+BR27)</f>
        <v>0</v>
      </c>
      <c r="CU27" s="121">
        <f>SUM(AQ27,+BS27)</f>
        <v>20790</v>
      </c>
      <c r="CV27" s="121">
        <f>SUM(AR27,+BT27)</f>
        <v>0</v>
      </c>
      <c r="CW27" s="121">
        <f>SUM(AS27,+BU27)</f>
        <v>105051</v>
      </c>
      <c r="CX27" s="121">
        <f>SUM(AT27,+BV27)</f>
        <v>0</v>
      </c>
      <c r="CY27" s="121">
        <f>SUM(AU27,+BW27)</f>
        <v>105051</v>
      </c>
      <c r="CZ27" s="121">
        <f>SUM(AV27,+BX27)</f>
        <v>0</v>
      </c>
      <c r="DA27" s="121">
        <f>SUM(AW27,+BY27)</f>
        <v>0</v>
      </c>
      <c r="DB27" s="121">
        <f>SUM(AX27,+BZ27)</f>
        <v>89471</v>
      </c>
      <c r="DC27" s="121">
        <f>SUM(AY27,+CA27)</f>
        <v>23198</v>
      </c>
      <c r="DD27" s="121">
        <f>SUM(AZ27,+CB27)</f>
        <v>66273</v>
      </c>
      <c r="DE27" s="121">
        <f>SUM(BA27,+CC27)</f>
        <v>0</v>
      </c>
      <c r="DF27" s="121">
        <f>SUM(BB27,+CD27)</f>
        <v>0</v>
      </c>
      <c r="DG27" s="121">
        <f>SUM(BC27,+CE27)</f>
        <v>0</v>
      </c>
      <c r="DH27" s="121">
        <f>SUM(BD27,+CF27)</f>
        <v>5119</v>
      </c>
      <c r="DI27" s="121">
        <f>SUM(BE27,+CG27)</f>
        <v>16784</v>
      </c>
      <c r="DJ27" s="121">
        <f>SUM(BF27,+CH27)</f>
        <v>264510</v>
      </c>
    </row>
    <row r="28" spans="1:114" s="136" customFormat="1" ht="13.5" customHeight="1" x14ac:dyDescent="0.15">
      <c r="A28" s="119" t="s">
        <v>47</v>
      </c>
      <c r="B28" s="120" t="s">
        <v>398</v>
      </c>
      <c r="C28" s="119" t="s">
        <v>399</v>
      </c>
      <c r="D28" s="121">
        <f>SUM(E28,+L28)</f>
        <v>733845</v>
      </c>
      <c r="E28" s="121">
        <f>SUM(F28:I28,K28)</f>
        <v>140960</v>
      </c>
      <c r="F28" s="121">
        <v>0</v>
      </c>
      <c r="G28" s="121">
        <v>40362</v>
      </c>
      <c r="H28" s="121">
        <v>30100</v>
      </c>
      <c r="I28" s="121">
        <v>60362</v>
      </c>
      <c r="J28" s="122" t="s">
        <v>408</v>
      </c>
      <c r="K28" s="121">
        <v>10136</v>
      </c>
      <c r="L28" s="121">
        <v>592885</v>
      </c>
      <c r="M28" s="121">
        <f>SUM(N28,+U28)</f>
        <v>271953</v>
      </c>
      <c r="N28" s="121">
        <f>SUM(O28:R28,T28)</f>
        <v>62482</v>
      </c>
      <c r="O28" s="121">
        <v>4473</v>
      </c>
      <c r="P28" s="121">
        <v>2935</v>
      </c>
      <c r="Q28" s="121">
        <v>0</v>
      </c>
      <c r="R28" s="121">
        <v>55028</v>
      </c>
      <c r="S28" s="122" t="s">
        <v>408</v>
      </c>
      <c r="T28" s="121">
        <v>46</v>
      </c>
      <c r="U28" s="121">
        <v>209471</v>
      </c>
      <c r="V28" s="121">
        <f>+SUM(D28,M28)</f>
        <v>1005798</v>
      </c>
      <c r="W28" s="121">
        <f>+SUM(E28,N28)</f>
        <v>203442</v>
      </c>
      <c r="X28" s="121">
        <f>+SUM(F28,O28)</f>
        <v>4473</v>
      </c>
      <c r="Y28" s="121">
        <f>+SUM(G28,P28)</f>
        <v>43297</v>
      </c>
      <c r="Z28" s="121">
        <f>+SUM(H28,Q28)</f>
        <v>30100</v>
      </c>
      <c r="AA28" s="121">
        <f>+SUM(I28,R28)</f>
        <v>115390</v>
      </c>
      <c r="AB28" s="122" t="str">
        <f>IF(+SUM(J28,S28)=0,"-",+SUM(J28,S28))</f>
        <v>-</v>
      </c>
      <c r="AC28" s="121">
        <f>+SUM(K28,T28)</f>
        <v>10182</v>
      </c>
      <c r="AD28" s="121">
        <f>+SUM(L28,U28)</f>
        <v>802356</v>
      </c>
      <c r="AE28" s="121">
        <f>SUM(AF28,+AK28)</f>
        <v>148129</v>
      </c>
      <c r="AF28" s="121">
        <f>SUM(AG28:AJ28)</f>
        <v>148129</v>
      </c>
      <c r="AG28" s="121">
        <v>2987</v>
      </c>
      <c r="AH28" s="121">
        <v>145142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579650</v>
      </c>
      <c r="AN28" s="121">
        <f>SUM(AO28:AR28)</f>
        <v>44094</v>
      </c>
      <c r="AO28" s="121">
        <v>44094</v>
      </c>
      <c r="AP28" s="121">
        <v>0</v>
      </c>
      <c r="AQ28" s="121">
        <v>0</v>
      </c>
      <c r="AR28" s="121">
        <v>0</v>
      </c>
      <c r="AS28" s="121">
        <f>SUM(AT28:AV28)</f>
        <v>156590</v>
      </c>
      <c r="AT28" s="121">
        <v>46203</v>
      </c>
      <c r="AU28" s="121">
        <v>83273</v>
      </c>
      <c r="AV28" s="121">
        <v>27114</v>
      </c>
      <c r="AW28" s="121">
        <v>10076</v>
      </c>
      <c r="AX28" s="121">
        <f>SUM(AY28:BB28)</f>
        <v>368890</v>
      </c>
      <c r="AY28" s="121">
        <v>136675</v>
      </c>
      <c r="AZ28" s="121">
        <v>216204</v>
      </c>
      <c r="BA28" s="121">
        <v>9124</v>
      </c>
      <c r="BB28" s="121">
        <v>6887</v>
      </c>
      <c r="BC28" s="121">
        <v>0</v>
      </c>
      <c r="BD28" s="121">
        <v>0</v>
      </c>
      <c r="BE28" s="121">
        <v>6066</v>
      </c>
      <c r="BF28" s="121">
        <f>SUM(AE28,+AM28,+BE28)</f>
        <v>733845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262128</v>
      </c>
      <c r="BP28" s="121">
        <f>SUM(BQ28:BT28)</f>
        <v>5763</v>
      </c>
      <c r="BQ28" s="121">
        <v>5763</v>
      </c>
      <c r="BR28" s="121">
        <v>0</v>
      </c>
      <c r="BS28" s="121">
        <v>0</v>
      </c>
      <c r="BT28" s="121">
        <v>0</v>
      </c>
      <c r="BU28" s="121">
        <f>SUM(BV28:BX28)</f>
        <v>97928</v>
      </c>
      <c r="BV28" s="121">
        <v>3342</v>
      </c>
      <c r="BW28" s="121">
        <v>94586</v>
      </c>
      <c r="BX28" s="121">
        <v>0</v>
      </c>
      <c r="BY28" s="121">
        <v>0</v>
      </c>
      <c r="BZ28" s="121">
        <f>SUM(CA28:CD28)</f>
        <v>158437</v>
      </c>
      <c r="CA28" s="121">
        <v>0</v>
      </c>
      <c r="CB28" s="121">
        <v>158437</v>
      </c>
      <c r="CC28" s="121">
        <v>0</v>
      </c>
      <c r="CD28" s="121">
        <v>0</v>
      </c>
      <c r="CE28" s="121">
        <v>0</v>
      </c>
      <c r="CF28" s="121">
        <v>0</v>
      </c>
      <c r="CG28" s="121">
        <v>9825</v>
      </c>
      <c r="CH28" s="121">
        <f>SUM(BG28,+BO28,+CG28)</f>
        <v>271953</v>
      </c>
      <c r="CI28" s="121">
        <f>SUM(AE28,+BG28)</f>
        <v>148129</v>
      </c>
      <c r="CJ28" s="121">
        <f>SUM(AF28,+BH28)</f>
        <v>148129</v>
      </c>
      <c r="CK28" s="121">
        <f>SUM(AG28,+BI28)</f>
        <v>2987</v>
      </c>
      <c r="CL28" s="121">
        <f>SUM(AH28,+BJ28)</f>
        <v>145142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841778</v>
      </c>
      <c r="CR28" s="121">
        <f>SUM(AN28,+BP28)</f>
        <v>49857</v>
      </c>
      <c r="CS28" s="121">
        <f>SUM(AO28,+BQ28)</f>
        <v>49857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254518</v>
      </c>
      <c r="CX28" s="121">
        <f>SUM(AT28,+BV28)</f>
        <v>49545</v>
      </c>
      <c r="CY28" s="121">
        <f>SUM(AU28,+BW28)</f>
        <v>177859</v>
      </c>
      <c r="CZ28" s="121">
        <f>SUM(AV28,+BX28)</f>
        <v>27114</v>
      </c>
      <c r="DA28" s="121">
        <f>SUM(AW28,+BY28)</f>
        <v>10076</v>
      </c>
      <c r="DB28" s="121">
        <f>SUM(AX28,+BZ28)</f>
        <v>527327</v>
      </c>
      <c r="DC28" s="121">
        <f>SUM(AY28,+CA28)</f>
        <v>136675</v>
      </c>
      <c r="DD28" s="121">
        <f>SUM(AZ28,+CB28)</f>
        <v>374641</v>
      </c>
      <c r="DE28" s="121">
        <f>SUM(BA28,+CC28)</f>
        <v>9124</v>
      </c>
      <c r="DF28" s="121">
        <f>SUM(BB28,+CD28)</f>
        <v>6887</v>
      </c>
      <c r="DG28" s="121">
        <f>SUM(BC28,+CE28)</f>
        <v>0</v>
      </c>
      <c r="DH28" s="121">
        <f>SUM(BD28,+CF28)</f>
        <v>0</v>
      </c>
      <c r="DI28" s="121">
        <f>SUM(BE28,+CG28)</f>
        <v>15891</v>
      </c>
      <c r="DJ28" s="121">
        <f>SUM(BF28,+CH28)</f>
        <v>1005798</v>
      </c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28">
    <sortCondition ref="A8:A28"/>
    <sortCondition ref="B8:B28"/>
    <sortCondition ref="C8:C2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27" man="1"/>
    <brk id="30" min="1" max="27" man="1"/>
    <brk id="38" min="1" max="27" man="1"/>
    <brk id="66" min="1" max="27" man="1"/>
    <brk id="94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SUM(E7,+L7)</f>
        <v>3144404</v>
      </c>
      <c r="E7" s="140">
        <f>SUM(F7:I7)+K7</f>
        <v>836746</v>
      </c>
      <c r="F7" s="140">
        <f t="shared" ref="F7:L7" si="0">SUM(F$8:F$1000)</f>
        <v>0</v>
      </c>
      <c r="G7" s="140">
        <f t="shared" si="0"/>
        <v>0</v>
      </c>
      <c r="H7" s="140">
        <f t="shared" si="0"/>
        <v>0</v>
      </c>
      <c r="I7" s="140">
        <f t="shared" si="0"/>
        <v>355046</v>
      </c>
      <c r="J7" s="140">
        <f t="shared" si="0"/>
        <v>3177082</v>
      </c>
      <c r="K7" s="140">
        <f t="shared" si="0"/>
        <v>481700</v>
      </c>
      <c r="L7" s="140">
        <f t="shared" si="0"/>
        <v>2307658</v>
      </c>
      <c r="M7" s="140">
        <f>SUM(N7,+U7)</f>
        <v>254541</v>
      </c>
      <c r="N7" s="140">
        <f>SUM(O7:R7,T7)</f>
        <v>176305</v>
      </c>
      <c r="O7" s="140">
        <f t="shared" ref="O7:U7" si="1">SUM(O$8:O$1000)</f>
        <v>3948</v>
      </c>
      <c r="P7" s="140">
        <f t="shared" si="1"/>
        <v>0</v>
      </c>
      <c r="Q7" s="140">
        <f t="shared" si="1"/>
        <v>0</v>
      </c>
      <c r="R7" s="140">
        <f t="shared" si="1"/>
        <v>170396</v>
      </c>
      <c r="S7" s="140">
        <f t="shared" si="1"/>
        <v>615122</v>
      </c>
      <c r="T7" s="140">
        <f t="shared" si="1"/>
        <v>1961</v>
      </c>
      <c r="U7" s="140">
        <f t="shared" si="1"/>
        <v>78236</v>
      </c>
      <c r="V7" s="140">
        <f t="shared" ref="V7:AD7" si="2">+SUM(D7,M7)</f>
        <v>3398945</v>
      </c>
      <c r="W7" s="140">
        <f t="shared" si="2"/>
        <v>1013051</v>
      </c>
      <c r="X7" s="140">
        <f t="shared" si="2"/>
        <v>3948</v>
      </c>
      <c r="Y7" s="140">
        <f t="shared" si="2"/>
        <v>0</v>
      </c>
      <c r="Z7" s="140">
        <f t="shared" si="2"/>
        <v>0</v>
      </c>
      <c r="AA7" s="140">
        <f t="shared" si="2"/>
        <v>525442</v>
      </c>
      <c r="AB7" s="140">
        <f t="shared" si="2"/>
        <v>3792204</v>
      </c>
      <c r="AC7" s="140">
        <f t="shared" si="2"/>
        <v>483661</v>
      </c>
      <c r="AD7" s="140">
        <f t="shared" si="2"/>
        <v>2385894</v>
      </c>
      <c r="AE7" s="140">
        <f>SUM(AF7,+AK7)</f>
        <v>586716</v>
      </c>
      <c r="AF7" s="140">
        <f>SUM(AG7:AJ7)</f>
        <v>579218</v>
      </c>
      <c r="AG7" s="140">
        <f>SUM(AG$8:AG$1000)</f>
        <v>0</v>
      </c>
      <c r="AH7" s="140">
        <f>SUM(AH$8:AH$1000)</f>
        <v>536326</v>
      </c>
      <c r="AI7" s="140">
        <f>SUM(AI$8:AI$1000)</f>
        <v>0</v>
      </c>
      <c r="AJ7" s="140">
        <f>SUM(AJ$8:AJ$1000)</f>
        <v>42892</v>
      </c>
      <c r="AK7" s="140">
        <f>SUM(AK$8:AK$1000)</f>
        <v>7498</v>
      </c>
      <c r="AL7" s="143" t="s">
        <v>314</v>
      </c>
      <c r="AM7" s="140">
        <f>SUM(AN7,AS7,AW7,AX7,BD7)</f>
        <v>3077022</v>
      </c>
      <c r="AN7" s="140">
        <f>SUM(AO7:AR7)</f>
        <v>409104</v>
      </c>
      <c r="AO7" s="140">
        <f>SUM(AO$8:AO$1000)</f>
        <v>291196</v>
      </c>
      <c r="AP7" s="140">
        <f>SUM(AP$8:AP$1000)</f>
        <v>0</v>
      </c>
      <c r="AQ7" s="140">
        <f>SUM(AQ$8:AQ$1000)</f>
        <v>113313</v>
      </c>
      <c r="AR7" s="140">
        <f>SUM(AR$8:AR$1000)</f>
        <v>4595</v>
      </c>
      <c r="AS7" s="140">
        <f>SUM(AT7:AV7)</f>
        <v>857430</v>
      </c>
      <c r="AT7" s="140">
        <f>SUM(AT$8:AT$1000)</f>
        <v>0</v>
      </c>
      <c r="AU7" s="140">
        <f>SUM(AU$8:AU$1000)</f>
        <v>839883</v>
      </c>
      <c r="AV7" s="140">
        <f>SUM(AV$8:AV$1000)</f>
        <v>17547</v>
      </c>
      <c r="AW7" s="140">
        <f>SUM(AW$8:AW$1000)</f>
        <v>0</v>
      </c>
      <c r="AX7" s="140">
        <f>SUM(AY7:BB7)</f>
        <v>1792474</v>
      </c>
      <c r="AY7" s="140">
        <f t="shared" ref="AY7:BE7" si="3">SUM(AY$8:AY$1000)</f>
        <v>135113</v>
      </c>
      <c r="AZ7" s="140">
        <f t="shared" si="3"/>
        <v>1263781</v>
      </c>
      <c r="BA7" s="140">
        <f t="shared" si="3"/>
        <v>297971</v>
      </c>
      <c r="BB7" s="140">
        <f t="shared" si="3"/>
        <v>95609</v>
      </c>
      <c r="BC7" s="143" t="s">
        <v>315</v>
      </c>
      <c r="BD7" s="140">
        <f t="shared" si="3"/>
        <v>18014</v>
      </c>
      <c r="BE7" s="140">
        <f t="shared" si="3"/>
        <v>2657748</v>
      </c>
      <c r="BF7" s="140">
        <f>SUM(AE7,+AM7,+BE7)</f>
        <v>6321486</v>
      </c>
      <c r="BG7" s="140">
        <f>SUM(BH7,+BM7)</f>
        <v>11004</v>
      </c>
      <c r="BH7" s="140">
        <f>SUM(BI7:BL7)</f>
        <v>11004</v>
      </c>
      <c r="BI7" s="140">
        <f>SUM(BI$8:BI$1000)</f>
        <v>0</v>
      </c>
      <c r="BJ7" s="140">
        <f>SUM(BJ$8:BJ$1000)</f>
        <v>11004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>SUM(BP7,BU7,BY7,BZ7,CF7)</f>
        <v>817153</v>
      </c>
      <c r="BP7" s="140">
        <f>SUM(BQ7:BT7)</f>
        <v>218219</v>
      </c>
      <c r="BQ7" s="140">
        <f>SUM(BQ$8:BQ$1000)</f>
        <v>97771</v>
      </c>
      <c r="BR7" s="140">
        <f>SUM(BR$8:BR$1000)</f>
        <v>92653</v>
      </c>
      <c r="BS7" s="140">
        <f>SUM(BS$8:BS$1000)</f>
        <v>27795</v>
      </c>
      <c r="BT7" s="140">
        <f>SUM(BT$8:BT$1000)</f>
        <v>0</v>
      </c>
      <c r="BU7" s="140">
        <f>SUM(BV7:BX7)</f>
        <v>412551</v>
      </c>
      <c r="BV7" s="140">
        <f>SUM(BV$8:BV$1000)</f>
        <v>22969</v>
      </c>
      <c r="BW7" s="140">
        <f>SUM(BW$8:BW$1000)</f>
        <v>389582</v>
      </c>
      <c r="BX7" s="140">
        <f>SUM(BX$8:BX$1000)</f>
        <v>0</v>
      </c>
      <c r="BY7" s="140">
        <f>SUM(BY$8:BY$1000)</f>
        <v>0</v>
      </c>
      <c r="BZ7" s="140">
        <f>SUM(CA7:CD7)</f>
        <v>186383</v>
      </c>
      <c r="CA7" s="140">
        <f t="shared" ref="CA7:CG7" si="4">SUM(CA$8:CA$1000)</f>
        <v>0</v>
      </c>
      <c r="CB7" s="140">
        <f t="shared" si="4"/>
        <v>179215</v>
      </c>
      <c r="CC7" s="140">
        <f t="shared" si="4"/>
        <v>0</v>
      </c>
      <c r="CD7" s="140">
        <f t="shared" si="4"/>
        <v>7168</v>
      </c>
      <c r="CE7" s="143" t="s">
        <v>314</v>
      </c>
      <c r="CF7" s="140">
        <f t="shared" si="4"/>
        <v>0</v>
      </c>
      <c r="CG7" s="140">
        <f t="shared" si="4"/>
        <v>41506</v>
      </c>
      <c r="CH7" s="140">
        <f>SUM(BG7,+BO7,+CG7)</f>
        <v>869663</v>
      </c>
      <c r="CI7" s="140">
        <f t="shared" ref="CI7:CO7" si="5">SUM(AE7,+BG7)</f>
        <v>597720</v>
      </c>
      <c r="CJ7" s="140">
        <f t="shared" si="5"/>
        <v>590222</v>
      </c>
      <c r="CK7" s="140">
        <f t="shared" si="5"/>
        <v>0</v>
      </c>
      <c r="CL7" s="140">
        <f t="shared" si="5"/>
        <v>547330</v>
      </c>
      <c r="CM7" s="140">
        <f t="shared" si="5"/>
        <v>0</v>
      </c>
      <c r="CN7" s="140">
        <f t="shared" si="5"/>
        <v>42892</v>
      </c>
      <c r="CO7" s="140">
        <f t="shared" si="5"/>
        <v>7498</v>
      </c>
      <c r="CP7" s="143" t="s">
        <v>314</v>
      </c>
      <c r="CQ7" s="140">
        <f t="shared" ref="CQ7:DF7" si="6">SUM(AM7,+BO7)</f>
        <v>3894175</v>
      </c>
      <c r="CR7" s="140">
        <f t="shared" si="6"/>
        <v>627323</v>
      </c>
      <c r="CS7" s="140">
        <f t="shared" si="6"/>
        <v>388967</v>
      </c>
      <c r="CT7" s="140">
        <f t="shared" si="6"/>
        <v>92653</v>
      </c>
      <c r="CU7" s="140">
        <f t="shared" si="6"/>
        <v>141108</v>
      </c>
      <c r="CV7" s="140">
        <f t="shared" si="6"/>
        <v>4595</v>
      </c>
      <c r="CW7" s="140">
        <f t="shared" si="6"/>
        <v>1269981</v>
      </c>
      <c r="CX7" s="140">
        <f t="shared" si="6"/>
        <v>22969</v>
      </c>
      <c r="CY7" s="140">
        <f t="shared" si="6"/>
        <v>1229465</v>
      </c>
      <c r="CZ7" s="140">
        <f t="shared" si="6"/>
        <v>17547</v>
      </c>
      <c r="DA7" s="140">
        <f t="shared" si="6"/>
        <v>0</v>
      </c>
      <c r="DB7" s="140">
        <f t="shared" si="6"/>
        <v>1978857</v>
      </c>
      <c r="DC7" s="140">
        <f t="shared" si="6"/>
        <v>135113</v>
      </c>
      <c r="DD7" s="140">
        <f t="shared" si="6"/>
        <v>1442996</v>
      </c>
      <c r="DE7" s="140">
        <f t="shared" si="6"/>
        <v>297971</v>
      </c>
      <c r="DF7" s="140">
        <f t="shared" si="6"/>
        <v>102777</v>
      </c>
      <c r="DG7" s="143" t="s">
        <v>314</v>
      </c>
      <c r="DH7" s="140">
        <f>SUM(BD7,+CF7)</f>
        <v>18014</v>
      </c>
      <c r="DI7" s="140">
        <f>SUM(BE7,+CG7)</f>
        <v>2699254</v>
      </c>
      <c r="DJ7" s="140">
        <f>SUM(BF7,+CH7)</f>
        <v>7191149</v>
      </c>
    </row>
    <row r="8" spans="1:114" s="136" customFormat="1" ht="13.5" customHeight="1" x14ac:dyDescent="0.15">
      <c r="A8" s="119" t="s">
        <v>47</v>
      </c>
      <c r="B8" s="120" t="s">
        <v>337</v>
      </c>
      <c r="C8" s="119" t="s">
        <v>338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100793</v>
      </c>
      <c r="N8" s="121">
        <f>SUM(O8:R8,T8)</f>
        <v>77537</v>
      </c>
      <c r="O8" s="121">
        <v>0</v>
      </c>
      <c r="P8" s="121">
        <v>0</v>
      </c>
      <c r="Q8" s="121">
        <v>0</v>
      </c>
      <c r="R8" s="121">
        <v>77537</v>
      </c>
      <c r="S8" s="121">
        <v>94994</v>
      </c>
      <c r="T8" s="121">
        <v>0</v>
      </c>
      <c r="U8" s="121">
        <v>23256</v>
      </c>
      <c r="V8" s="121">
        <f>+SUM(D8,M8)</f>
        <v>100793</v>
      </c>
      <c r="W8" s="121">
        <f>+SUM(E8,N8)</f>
        <v>77537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77537</v>
      </c>
      <c r="AB8" s="121">
        <f>+SUM(J8,S8)</f>
        <v>94994</v>
      </c>
      <c r="AC8" s="121">
        <f>+SUM(K8,T8)</f>
        <v>0</v>
      </c>
      <c r="AD8" s="121">
        <f>+SUM(L8,U8)</f>
        <v>23256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408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408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408</v>
      </c>
      <c r="BO8" s="121">
        <f>SUM(BP8,BU8,BY8,BZ8,CF8)</f>
        <v>174495</v>
      </c>
      <c r="BP8" s="121">
        <f>SUM(BQ8:BT8)</f>
        <v>102888</v>
      </c>
      <c r="BQ8" s="121">
        <v>44951</v>
      </c>
      <c r="BR8" s="121">
        <v>35820</v>
      </c>
      <c r="BS8" s="121">
        <v>22117</v>
      </c>
      <c r="BT8" s="121">
        <v>0</v>
      </c>
      <c r="BU8" s="121">
        <f>SUM(BV8:BX8)</f>
        <v>71607</v>
      </c>
      <c r="BV8" s="121">
        <v>5916</v>
      </c>
      <c r="BW8" s="121">
        <v>65691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408</v>
      </c>
      <c r="CF8" s="121">
        <v>0</v>
      </c>
      <c r="CG8" s="121">
        <v>21292</v>
      </c>
      <c r="CH8" s="121">
        <f>SUM(BG8,+BO8,+CG8)</f>
        <v>195787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408</v>
      </c>
      <c r="CQ8" s="121">
        <f>SUM(AM8,+BO8)</f>
        <v>174495</v>
      </c>
      <c r="CR8" s="121">
        <f>SUM(AN8,+BP8)</f>
        <v>102888</v>
      </c>
      <c r="CS8" s="121">
        <f>SUM(AO8,+BQ8)</f>
        <v>44951</v>
      </c>
      <c r="CT8" s="121">
        <f>SUM(AP8,+BR8)</f>
        <v>35820</v>
      </c>
      <c r="CU8" s="121">
        <f>SUM(AQ8,+BS8)</f>
        <v>22117</v>
      </c>
      <c r="CV8" s="121">
        <f>SUM(AR8,+BT8)</f>
        <v>0</v>
      </c>
      <c r="CW8" s="121">
        <f>SUM(AS8,+BU8)</f>
        <v>71607</v>
      </c>
      <c r="CX8" s="121">
        <f>SUM(AT8,+BV8)</f>
        <v>5916</v>
      </c>
      <c r="CY8" s="121">
        <f>SUM(AU8,+BW8)</f>
        <v>65691</v>
      </c>
      <c r="CZ8" s="121">
        <f>SUM(AV8,+BX8)</f>
        <v>0</v>
      </c>
      <c r="DA8" s="121">
        <f>SUM(AW8,+BY8)</f>
        <v>0</v>
      </c>
      <c r="DB8" s="121">
        <f>SUM(AX8,+BZ8)</f>
        <v>0</v>
      </c>
      <c r="DC8" s="121">
        <f>SUM(AY8,+CA8)</f>
        <v>0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408</v>
      </c>
      <c r="DH8" s="121">
        <f>SUM(BD8,+CF8)</f>
        <v>0</v>
      </c>
      <c r="DI8" s="121">
        <f>SUM(BE8,+CG8)</f>
        <v>21292</v>
      </c>
      <c r="DJ8" s="121">
        <f>SUM(BF8,+CH8)</f>
        <v>195787</v>
      </c>
    </row>
    <row r="9" spans="1:114" s="136" customFormat="1" ht="13.5" customHeight="1" x14ac:dyDescent="0.15">
      <c r="A9" s="119" t="s">
        <v>47</v>
      </c>
      <c r="B9" s="120" t="s">
        <v>384</v>
      </c>
      <c r="C9" s="119" t="s">
        <v>385</v>
      </c>
      <c r="D9" s="121">
        <f>SUM(E9,+L9)</f>
        <v>636915</v>
      </c>
      <c r="E9" s="121">
        <f>SUM(F9:I9)+K9</f>
        <v>562201</v>
      </c>
      <c r="F9" s="121">
        <v>0</v>
      </c>
      <c r="G9" s="121">
        <v>0</v>
      </c>
      <c r="H9" s="121">
        <v>0</v>
      </c>
      <c r="I9" s="121">
        <v>96366</v>
      </c>
      <c r="J9" s="121">
        <v>130397</v>
      </c>
      <c r="K9" s="121">
        <v>465835</v>
      </c>
      <c r="L9" s="121">
        <v>74714</v>
      </c>
      <c r="M9" s="121">
        <f>SUM(N9,+U9)</f>
        <v>137963</v>
      </c>
      <c r="N9" s="121">
        <f>SUM(O9:R9,T9)</f>
        <v>92456</v>
      </c>
      <c r="O9" s="121">
        <v>0</v>
      </c>
      <c r="P9" s="121">
        <v>0</v>
      </c>
      <c r="Q9" s="121">
        <v>0</v>
      </c>
      <c r="R9" s="121">
        <v>92456</v>
      </c>
      <c r="S9" s="121">
        <v>67988</v>
      </c>
      <c r="T9" s="121">
        <v>0</v>
      </c>
      <c r="U9" s="121">
        <v>45507</v>
      </c>
      <c r="V9" s="121">
        <f>+SUM(D9,M9)</f>
        <v>774878</v>
      </c>
      <c r="W9" s="121">
        <f>+SUM(E9,N9)</f>
        <v>654657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188822</v>
      </c>
      <c r="AB9" s="121">
        <f>+SUM(J9,S9)</f>
        <v>198385</v>
      </c>
      <c r="AC9" s="121">
        <f>+SUM(K9,T9)</f>
        <v>465835</v>
      </c>
      <c r="AD9" s="121">
        <f>+SUM(L9,U9)</f>
        <v>120221</v>
      </c>
      <c r="AE9" s="121">
        <f>SUM(AF9,+AK9)</f>
        <v>518818</v>
      </c>
      <c r="AF9" s="121">
        <f>SUM(AG9:AJ9)</f>
        <v>518124</v>
      </c>
      <c r="AG9" s="121">
        <v>0</v>
      </c>
      <c r="AH9" s="121">
        <v>518124</v>
      </c>
      <c r="AI9" s="121">
        <v>0</v>
      </c>
      <c r="AJ9" s="121">
        <v>0</v>
      </c>
      <c r="AK9" s="121">
        <v>694</v>
      </c>
      <c r="AL9" s="122" t="s">
        <v>408</v>
      </c>
      <c r="AM9" s="121">
        <f>SUM(AN9,AS9,AW9,AX9,BD9)</f>
        <v>248494</v>
      </c>
      <c r="AN9" s="121">
        <f>SUM(AO9:AR9)</f>
        <v>65026</v>
      </c>
      <c r="AO9" s="121">
        <v>53182</v>
      </c>
      <c r="AP9" s="121">
        <v>0</v>
      </c>
      <c r="AQ9" s="121">
        <v>11820</v>
      </c>
      <c r="AR9" s="121">
        <v>24</v>
      </c>
      <c r="AS9" s="121">
        <f>SUM(AT9:AV9)</f>
        <v>117811</v>
      </c>
      <c r="AT9" s="121">
        <v>0</v>
      </c>
      <c r="AU9" s="121">
        <v>106278</v>
      </c>
      <c r="AV9" s="121">
        <v>11533</v>
      </c>
      <c r="AW9" s="121">
        <v>0</v>
      </c>
      <c r="AX9" s="121">
        <f>SUM(AY9:BB9)</f>
        <v>65657</v>
      </c>
      <c r="AY9" s="121">
        <v>58579</v>
      </c>
      <c r="AZ9" s="121">
        <v>7078</v>
      </c>
      <c r="BA9" s="121">
        <v>0</v>
      </c>
      <c r="BB9" s="121">
        <v>0</v>
      </c>
      <c r="BC9" s="122" t="s">
        <v>408</v>
      </c>
      <c r="BD9" s="121">
        <v>0</v>
      </c>
      <c r="BE9" s="121">
        <v>0</v>
      </c>
      <c r="BF9" s="121">
        <f>SUM(AE9,+AM9,+BE9)</f>
        <v>767312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408</v>
      </c>
      <c r="BO9" s="121">
        <f>SUM(BP9,BU9,BY9,BZ9,CF9)</f>
        <v>205951</v>
      </c>
      <c r="BP9" s="121">
        <f>SUM(BQ9:BT9)</f>
        <v>89264</v>
      </c>
      <c r="BQ9" s="121">
        <v>26753</v>
      </c>
      <c r="BR9" s="121">
        <v>56833</v>
      </c>
      <c r="BS9" s="121">
        <v>5678</v>
      </c>
      <c r="BT9" s="121">
        <v>0</v>
      </c>
      <c r="BU9" s="121">
        <f>SUM(BV9:BX9)</f>
        <v>116687</v>
      </c>
      <c r="BV9" s="121">
        <v>17053</v>
      </c>
      <c r="BW9" s="121">
        <v>99634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408</v>
      </c>
      <c r="CF9" s="121">
        <v>0</v>
      </c>
      <c r="CG9" s="121">
        <v>0</v>
      </c>
      <c r="CH9" s="121">
        <f>SUM(BG9,+BO9,+CG9)</f>
        <v>205951</v>
      </c>
      <c r="CI9" s="121">
        <f>SUM(AE9,+BG9)</f>
        <v>518818</v>
      </c>
      <c r="CJ9" s="121">
        <f>SUM(AF9,+BH9)</f>
        <v>518124</v>
      </c>
      <c r="CK9" s="121">
        <f>SUM(AG9,+BI9)</f>
        <v>0</v>
      </c>
      <c r="CL9" s="121">
        <f>SUM(AH9,+BJ9)</f>
        <v>518124</v>
      </c>
      <c r="CM9" s="121">
        <f>SUM(AI9,+BK9)</f>
        <v>0</v>
      </c>
      <c r="CN9" s="121">
        <f>SUM(AJ9,+BL9)</f>
        <v>0</v>
      </c>
      <c r="CO9" s="121">
        <f>SUM(AK9,+BM9)</f>
        <v>694</v>
      </c>
      <c r="CP9" s="122" t="s">
        <v>408</v>
      </c>
      <c r="CQ9" s="121">
        <f>SUM(AM9,+BO9)</f>
        <v>454445</v>
      </c>
      <c r="CR9" s="121">
        <f>SUM(AN9,+BP9)</f>
        <v>154290</v>
      </c>
      <c r="CS9" s="121">
        <f>SUM(AO9,+BQ9)</f>
        <v>79935</v>
      </c>
      <c r="CT9" s="121">
        <f>SUM(AP9,+BR9)</f>
        <v>56833</v>
      </c>
      <c r="CU9" s="121">
        <f>SUM(AQ9,+BS9)</f>
        <v>17498</v>
      </c>
      <c r="CV9" s="121">
        <f>SUM(AR9,+BT9)</f>
        <v>24</v>
      </c>
      <c r="CW9" s="121">
        <f>SUM(AS9,+BU9)</f>
        <v>234498</v>
      </c>
      <c r="CX9" s="121">
        <f>SUM(AT9,+BV9)</f>
        <v>17053</v>
      </c>
      <c r="CY9" s="121">
        <f>SUM(AU9,+BW9)</f>
        <v>205912</v>
      </c>
      <c r="CZ9" s="121">
        <f>SUM(AV9,+BX9)</f>
        <v>11533</v>
      </c>
      <c r="DA9" s="121">
        <f>SUM(AW9,+BY9)</f>
        <v>0</v>
      </c>
      <c r="DB9" s="121">
        <f>SUM(AX9,+BZ9)</f>
        <v>65657</v>
      </c>
      <c r="DC9" s="121">
        <f>SUM(AY9,+CA9)</f>
        <v>58579</v>
      </c>
      <c r="DD9" s="121">
        <f>SUM(AZ9,+CB9)</f>
        <v>7078</v>
      </c>
      <c r="DE9" s="121">
        <f>SUM(BA9,+CC9)</f>
        <v>0</v>
      </c>
      <c r="DF9" s="121">
        <f>SUM(BB9,+CD9)</f>
        <v>0</v>
      </c>
      <c r="DG9" s="122" t="s">
        <v>408</v>
      </c>
      <c r="DH9" s="121">
        <f>SUM(BD9,+CF9)</f>
        <v>0</v>
      </c>
      <c r="DI9" s="121">
        <f>SUM(BE9,+CG9)</f>
        <v>0</v>
      </c>
      <c r="DJ9" s="121">
        <f>SUM(BF9,+CH9)</f>
        <v>973263</v>
      </c>
    </row>
    <row r="10" spans="1:114" s="136" customFormat="1" ht="13.5" customHeight="1" x14ac:dyDescent="0.15">
      <c r="A10" s="119" t="s">
        <v>47</v>
      </c>
      <c r="B10" s="120" t="s">
        <v>342</v>
      </c>
      <c r="C10" s="119" t="s">
        <v>343</v>
      </c>
      <c r="D10" s="121">
        <f>SUM(E10,+L10)</f>
        <v>66995</v>
      </c>
      <c r="E10" s="121">
        <f>SUM(F10:I10)+K10</f>
        <v>13855</v>
      </c>
      <c r="F10" s="121">
        <v>0</v>
      </c>
      <c r="G10" s="121">
        <v>0</v>
      </c>
      <c r="H10" s="121">
        <v>0</v>
      </c>
      <c r="I10" s="121">
        <v>13855</v>
      </c>
      <c r="J10" s="121">
        <v>155564</v>
      </c>
      <c r="K10" s="121">
        <v>0</v>
      </c>
      <c r="L10" s="121">
        <v>53140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66995</v>
      </c>
      <c r="W10" s="121">
        <f>+SUM(E10,N10)</f>
        <v>13855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13855</v>
      </c>
      <c r="AB10" s="121">
        <f>+SUM(J10,S10)</f>
        <v>155564</v>
      </c>
      <c r="AC10" s="121">
        <f>+SUM(K10,T10)</f>
        <v>0</v>
      </c>
      <c r="AD10" s="121">
        <f>+SUM(L10,U10)</f>
        <v>53140</v>
      </c>
      <c r="AE10" s="121">
        <f>SUM(AF10,+AK10)</f>
        <v>5855</v>
      </c>
      <c r="AF10" s="121">
        <f>SUM(AG10:AJ10)</f>
        <v>5855</v>
      </c>
      <c r="AG10" s="121">
        <v>0</v>
      </c>
      <c r="AH10" s="121">
        <v>5855</v>
      </c>
      <c r="AI10" s="121">
        <v>0</v>
      </c>
      <c r="AJ10" s="121">
        <v>0</v>
      </c>
      <c r="AK10" s="121">
        <v>0</v>
      </c>
      <c r="AL10" s="122" t="s">
        <v>408</v>
      </c>
      <c r="AM10" s="121">
        <f>SUM(AN10,AS10,AW10,AX10,BD10)</f>
        <v>206680</v>
      </c>
      <c r="AN10" s="121">
        <f>SUM(AO10:AR10)</f>
        <v>9116</v>
      </c>
      <c r="AO10" s="121">
        <v>9116</v>
      </c>
      <c r="AP10" s="121">
        <v>0</v>
      </c>
      <c r="AQ10" s="121">
        <v>0</v>
      </c>
      <c r="AR10" s="121">
        <v>0</v>
      </c>
      <c r="AS10" s="121">
        <f>SUM(AT10:AV10)</f>
        <v>48524</v>
      </c>
      <c r="AT10" s="121">
        <v>0</v>
      </c>
      <c r="AU10" s="121">
        <v>48524</v>
      </c>
      <c r="AV10" s="121">
        <v>0</v>
      </c>
      <c r="AW10" s="121">
        <v>0</v>
      </c>
      <c r="AX10" s="121">
        <f>SUM(AY10:BB10)</f>
        <v>149040</v>
      </c>
      <c r="AY10" s="121">
        <v>0</v>
      </c>
      <c r="AZ10" s="121">
        <v>149040</v>
      </c>
      <c r="BA10" s="121">
        <v>0</v>
      </c>
      <c r="BB10" s="121">
        <v>0</v>
      </c>
      <c r="BC10" s="122" t="s">
        <v>408</v>
      </c>
      <c r="BD10" s="121">
        <v>0</v>
      </c>
      <c r="BE10" s="121">
        <v>10024</v>
      </c>
      <c r="BF10" s="121">
        <f>SUM(AE10,+AM10,+BE10)</f>
        <v>222559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408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408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5855</v>
      </c>
      <c r="CJ10" s="121">
        <f>SUM(AF10,+BH10)</f>
        <v>5855</v>
      </c>
      <c r="CK10" s="121">
        <f>SUM(AG10,+BI10)</f>
        <v>0</v>
      </c>
      <c r="CL10" s="121">
        <f>SUM(AH10,+BJ10)</f>
        <v>5855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408</v>
      </c>
      <c r="CQ10" s="121">
        <f>SUM(AM10,+BO10)</f>
        <v>206680</v>
      </c>
      <c r="CR10" s="121">
        <f>SUM(AN10,+BP10)</f>
        <v>9116</v>
      </c>
      <c r="CS10" s="121">
        <f>SUM(AO10,+BQ10)</f>
        <v>9116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48524</v>
      </c>
      <c r="CX10" s="121">
        <f>SUM(AT10,+BV10)</f>
        <v>0</v>
      </c>
      <c r="CY10" s="121">
        <f>SUM(AU10,+BW10)</f>
        <v>48524</v>
      </c>
      <c r="CZ10" s="121">
        <f>SUM(AV10,+BX10)</f>
        <v>0</v>
      </c>
      <c r="DA10" s="121">
        <f>SUM(AW10,+BY10)</f>
        <v>0</v>
      </c>
      <c r="DB10" s="121">
        <f>SUM(AX10,+BZ10)</f>
        <v>149040</v>
      </c>
      <c r="DC10" s="121">
        <f>SUM(AY10,+CA10)</f>
        <v>0</v>
      </c>
      <c r="DD10" s="121">
        <f>SUM(AZ10,+CB10)</f>
        <v>149040</v>
      </c>
      <c r="DE10" s="121">
        <f>SUM(BA10,+CC10)</f>
        <v>0</v>
      </c>
      <c r="DF10" s="121">
        <f>SUM(BB10,+CD10)</f>
        <v>0</v>
      </c>
      <c r="DG10" s="122" t="s">
        <v>408</v>
      </c>
      <c r="DH10" s="121">
        <f>SUM(BD10,+CF10)</f>
        <v>0</v>
      </c>
      <c r="DI10" s="121">
        <f>SUM(BE10,+CG10)</f>
        <v>10024</v>
      </c>
      <c r="DJ10" s="121">
        <f>SUM(BF10,+CH10)</f>
        <v>222559</v>
      </c>
    </row>
    <row r="11" spans="1:114" s="136" customFormat="1" ht="13.5" customHeight="1" x14ac:dyDescent="0.15">
      <c r="A11" s="119" t="s">
        <v>47</v>
      </c>
      <c r="B11" s="120" t="s">
        <v>335</v>
      </c>
      <c r="C11" s="119" t="s">
        <v>336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104060</v>
      </c>
      <c r="K11" s="121">
        <v>0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0</v>
      </c>
      <c r="W11" s="121">
        <f>+SUM(E11,N11)</f>
        <v>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104060</v>
      </c>
      <c r="AC11" s="121">
        <f>+SUM(K11,T11)</f>
        <v>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408</v>
      </c>
      <c r="AM11" s="121">
        <f>SUM(AN11,AS11,AW11,AX11,BD11)</f>
        <v>104060</v>
      </c>
      <c r="AN11" s="121">
        <f>SUM(AO11:AR11)</f>
        <v>10320</v>
      </c>
      <c r="AO11" s="121">
        <v>5749</v>
      </c>
      <c r="AP11" s="121">
        <v>0</v>
      </c>
      <c r="AQ11" s="121">
        <v>0</v>
      </c>
      <c r="AR11" s="121">
        <v>4571</v>
      </c>
      <c r="AS11" s="121">
        <f>SUM(AT11:AV11)</f>
        <v>6014</v>
      </c>
      <c r="AT11" s="121">
        <v>0</v>
      </c>
      <c r="AU11" s="121">
        <v>0</v>
      </c>
      <c r="AV11" s="121">
        <v>6014</v>
      </c>
      <c r="AW11" s="121">
        <v>0</v>
      </c>
      <c r="AX11" s="121">
        <f>SUM(AY11:BB11)</f>
        <v>87726</v>
      </c>
      <c r="AY11" s="121">
        <v>1989</v>
      </c>
      <c r="AZ11" s="121">
        <v>82692</v>
      </c>
      <c r="BA11" s="121">
        <v>3045</v>
      </c>
      <c r="BB11" s="121">
        <v>0</v>
      </c>
      <c r="BC11" s="122" t="s">
        <v>408</v>
      </c>
      <c r="BD11" s="121">
        <v>0</v>
      </c>
      <c r="BE11" s="121">
        <v>0</v>
      </c>
      <c r="BF11" s="121">
        <f>SUM(AE11,+AM11,+BE11)</f>
        <v>104060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408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408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408</v>
      </c>
      <c r="CQ11" s="121">
        <f>SUM(AM11,+BO11)</f>
        <v>104060</v>
      </c>
      <c r="CR11" s="121">
        <f>SUM(AN11,+BP11)</f>
        <v>10320</v>
      </c>
      <c r="CS11" s="121">
        <f>SUM(AO11,+BQ11)</f>
        <v>5749</v>
      </c>
      <c r="CT11" s="121">
        <f>SUM(AP11,+BR11)</f>
        <v>0</v>
      </c>
      <c r="CU11" s="121">
        <f>SUM(AQ11,+BS11)</f>
        <v>0</v>
      </c>
      <c r="CV11" s="121">
        <f>SUM(AR11,+BT11)</f>
        <v>4571</v>
      </c>
      <c r="CW11" s="121">
        <f>SUM(AS11,+BU11)</f>
        <v>6014</v>
      </c>
      <c r="CX11" s="121">
        <f>SUM(AT11,+BV11)</f>
        <v>0</v>
      </c>
      <c r="CY11" s="121">
        <f>SUM(AU11,+BW11)</f>
        <v>0</v>
      </c>
      <c r="CZ11" s="121">
        <f>SUM(AV11,+BX11)</f>
        <v>6014</v>
      </c>
      <c r="DA11" s="121">
        <f>SUM(AW11,+BY11)</f>
        <v>0</v>
      </c>
      <c r="DB11" s="121">
        <f>SUM(AX11,+BZ11)</f>
        <v>87726</v>
      </c>
      <c r="DC11" s="121">
        <f>SUM(AY11,+CA11)</f>
        <v>1989</v>
      </c>
      <c r="DD11" s="121">
        <f>SUM(AZ11,+CB11)</f>
        <v>82692</v>
      </c>
      <c r="DE11" s="121">
        <f>SUM(BA11,+CC11)</f>
        <v>3045</v>
      </c>
      <c r="DF11" s="121">
        <f>SUM(BB11,+CD11)</f>
        <v>0</v>
      </c>
      <c r="DG11" s="122" t="s">
        <v>408</v>
      </c>
      <c r="DH11" s="121">
        <f>SUM(BD11,+CF11)</f>
        <v>0</v>
      </c>
      <c r="DI11" s="121">
        <f>SUM(BE11,+CG11)</f>
        <v>0</v>
      </c>
      <c r="DJ11" s="121">
        <f>SUM(BF11,+CH11)</f>
        <v>104060</v>
      </c>
    </row>
    <row r="12" spans="1:114" s="136" customFormat="1" ht="13.5" customHeight="1" x14ac:dyDescent="0.15">
      <c r="A12" s="119" t="s">
        <v>47</v>
      </c>
      <c r="B12" s="120" t="s">
        <v>333</v>
      </c>
      <c r="C12" s="119" t="s">
        <v>334</v>
      </c>
      <c r="D12" s="121">
        <f>SUM(E12,+L12)</f>
        <v>2245191</v>
      </c>
      <c r="E12" s="121">
        <f>SUM(F12:I12)+K12</f>
        <v>206551</v>
      </c>
      <c r="F12" s="121">
        <v>0</v>
      </c>
      <c r="G12" s="121">
        <v>0</v>
      </c>
      <c r="H12" s="121">
        <v>0</v>
      </c>
      <c r="I12" s="121">
        <v>197175</v>
      </c>
      <c r="J12" s="121">
        <v>1550000</v>
      </c>
      <c r="K12" s="121">
        <v>9376</v>
      </c>
      <c r="L12" s="121">
        <v>2038640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2245191</v>
      </c>
      <c r="W12" s="121">
        <f>+SUM(E12,N12)</f>
        <v>206551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197175</v>
      </c>
      <c r="AB12" s="121">
        <f>+SUM(J12,S12)</f>
        <v>1550000</v>
      </c>
      <c r="AC12" s="121">
        <f>+SUM(K12,T12)</f>
        <v>9376</v>
      </c>
      <c r="AD12" s="121">
        <f>+SUM(L12,U12)</f>
        <v>2038640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408</v>
      </c>
      <c r="AM12" s="121">
        <f>SUM(AN12,AS12,AW12,AX12,BD12)</f>
        <v>1412356</v>
      </c>
      <c r="AN12" s="121">
        <f>SUM(AO12:AR12)</f>
        <v>184571</v>
      </c>
      <c r="AO12" s="121">
        <v>155824</v>
      </c>
      <c r="AP12" s="121">
        <v>0</v>
      </c>
      <c r="AQ12" s="121">
        <v>28747</v>
      </c>
      <c r="AR12" s="121">
        <v>0</v>
      </c>
      <c r="AS12" s="121">
        <f>SUM(AT12:AV12)</f>
        <v>402312</v>
      </c>
      <c r="AT12" s="121">
        <v>0</v>
      </c>
      <c r="AU12" s="121">
        <v>402312</v>
      </c>
      <c r="AV12" s="121">
        <v>0</v>
      </c>
      <c r="AW12" s="121">
        <v>0</v>
      </c>
      <c r="AX12" s="121">
        <f>SUM(AY12:BB12)</f>
        <v>807459</v>
      </c>
      <c r="AY12" s="121">
        <v>74545</v>
      </c>
      <c r="AZ12" s="121">
        <v>727251</v>
      </c>
      <c r="BA12" s="121">
        <v>0</v>
      </c>
      <c r="BB12" s="121">
        <v>5663</v>
      </c>
      <c r="BC12" s="122" t="s">
        <v>408</v>
      </c>
      <c r="BD12" s="121">
        <v>18014</v>
      </c>
      <c r="BE12" s="121">
        <v>2382835</v>
      </c>
      <c r="BF12" s="121">
        <f>SUM(AE12,+AM12,+BE12)</f>
        <v>3795191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408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408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408</v>
      </c>
      <c r="CQ12" s="121">
        <f>SUM(AM12,+BO12)</f>
        <v>1412356</v>
      </c>
      <c r="CR12" s="121">
        <f>SUM(AN12,+BP12)</f>
        <v>184571</v>
      </c>
      <c r="CS12" s="121">
        <f>SUM(AO12,+BQ12)</f>
        <v>155824</v>
      </c>
      <c r="CT12" s="121">
        <f>SUM(AP12,+BR12)</f>
        <v>0</v>
      </c>
      <c r="CU12" s="121">
        <f>SUM(AQ12,+BS12)</f>
        <v>28747</v>
      </c>
      <c r="CV12" s="121">
        <f>SUM(AR12,+BT12)</f>
        <v>0</v>
      </c>
      <c r="CW12" s="121">
        <f>SUM(AS12,+BU12)</f>
        <v>402312</v>
      </c>
      <c r="CX12" s="121">
        <f>SUM(AT12,+BV12)</f>
        <v>0</v>
      </c>
      <c r="CY12" s="121">
        <f>SUM(AU12,+BW12)</f>
        <v>402312</v>
      </c>
      <c r="CZ12" s="121">
        <f>SUM(AV12,+BX12)</f>
        <v>0</v>
      </c>
      <c r="DA12" s="121">
        <f>SUM(AW12,+BY12)</f>
        <v>0</v>
      </c>
      <c r="DB12" s="121">
        <f>SUM(AX12,+BZ12)</f>
        <v>807459</v>
      </c>
      <c r="DC12" s="121">
        <f>SUM(AY12,+CA12)</f>
        <v>74545</v>
      </c>
      <c r="DD12" s="121">
        <f>SUM(AZ12,+CB12)</f>
        <v>727251</v>
      </c>
      <c r="DE12" s="121">
        <f>SUM(BA12,+CC12)</f>
        <v>0</v>
      </c>
      <c r="DF12" s="121">
        <f>SUM(BB12,+CD12)</f>
        <v>5663</v>
      </c>
      <c r="DG12" s="122" t="s">
        <v>408</v>
      </c>
      <c r="DH12" s="121">
        <f>SUM(BD12,+CF12)</f>
        <v>18014</v>
      </c>
      <c r="DI12" s="121">
        <f>SUM(BE12,+CG12)</f>
        <v>2382835</v>
      </c>
      <c r="DJ12" s="121">
        <f>SUM(BF12,+CH12)</f>
        <v>3795191</v>
      </c>
    </row>
    <row r="13" spans="1:114" s="136" customFormat="1" ht="13.5" customHeight="1" x14ac:dyDescent="0.15">
      <c r="A13" s="119" t="s">
        <v>47</v>
      </c>
      <c r="B13" s="120" t="s">
        <v>350</v>
      </c>
      <c r="C13" s="119" t="s">
        <v>351</v>
      </c>
      <c r="D13" s="121">
        <f>SUM(E13,+L13)</f>
        <v>31866</v>
      </c>
      <c r="E13" s="121">
        <f>SUM(F13:I13)+K13</f>
        <v>22393</v>
      </c>
      <c r="F13" s="121">
        <v>0</v>
      </c>
      <c r="G13" s="121">
        <v>0</v>
      </c>
      <c r="H13" s="121">
        <v>0</v>
      </c>
      <c r="I13" s="121">
        <v>15904</v>
      </c>
      <c r="J13" s="121">
        <v>694873</v>
      </c>
      <c r="K13" s="121">
        <v>6489</v>
      </c>
      <c r="L13" s="121">
        <v>9473</v>
      </c>
      <c r="M13" s="121">
        <f>SUM(N13,+U13)</f>
        <v>15785</v>
      </c>
      <c r="N13" s="121">
        <f>SUM(O13:R13,T13)</f>
        <v>6312</v>
      </c>
      <c r="O13" s="121">
        <v>3948</v>
      </c>
      <c r="P13" s="121">
        <v>0</v>
      </c>
      <c r="Q13" s="121">
        <v>0</v>
      </c>
      <c r="R13" s="121">
        <v>403</v>
      </c>
      <c r="S13" s="121">
        <v>452140</v>
      </c>
      <c r="T13" s="121">
        <v>1961</v>
      </c>
      <c r="U13" s="121">
        <v>9473</v>
      </c>
      <c r="V13" s="121">
        <f>+SUM(D13,M13)</f>
        <v>47651</v>
      </c>
      <c r="W13" s="121">
        <f>+SUM(E13,N13)</f>
        <v>28705</v>
      </c>
      <c r="X13" s="121">
        <f>+SUM(F13,O13)</f>
        <v>3948</v>
      </c>
      <c r="Y13" s="121">
        <f>+SUM(G13,P13)</f>
        <v>0</v>
      </c>
      <c r="Z13" s="121">
        <f>+SUM(H13,Q13)</f>
        <v>0</v>
      </c>
      <c r="AA13" s="121">
        <f>+SUM(I13,R13)</f>
        <v>16307</v>
      </c>
      <c r="AB13" s="121">
        <f>+SUM(J13,S13)</f>
        <v>1147013</v>
      </c>
      <c r="AC13" s="121">
        <f>+SUM(K13,T13)</f>
        <v>8450</v>
      </c>
      <c r="AD13" s="121">
        <f>+SUM(L13,U13)</f>
        <v>18946</v>
      </c>
      <c r="AE13" s="121">
        <f>SUM(AF13,+AK13)</f>
        <v>8521</v>
      </c>
      <c r="AF13" s="121">
        <f>SUM(AG13:AJ13)</f>
        <v>8521</v>
      </c>
      <c r="AG13" s="121">
        <v>0</v>
      </c>
      <c r="AH13" s="121">
        <v>8521</v>
      </c>
      <c r="AI13" s="121">
        <v>0</v>
      </c>
      <c r="AJ13" s="121">
        <v>0</v>
      </c>
      <c r="AK13" s="121">
        <v>0</v>
      </c>
      <c r="AL13" s="122" t="s">
        <v>408</v>
      </c>
      <c r="AM13" s="121">
        <f>SUM(AN13,AS13,AW13,AX13,BD13)</f>
        <v>697622</v>
      </c>
      <c r="AN13" s="121">
        <f>SUM(AO13:AR13)</f>
        <v>55920</v>
      </c>
      <c r="AO13" s="121">
        <v>26067</v>
      </c>
      <c r="AP13" s="121">
        <v>0</v>
      </c>
      <c r="AQ13" s="121">
        <v>29853</v>
      </c>
      <c r="AR13" s="121">
        <v>0</v>
      </c>
      <c r="AS13" s="121">
        <f>SUM(AT13:AV13)</f>
        <v>266178</v>
      </c>
      <c r="AT13" s="121">
        <v>0</v>
      </c>
      <c r="AU13" s="121">
        <v>266178</v>
      </c>
      <c r="AV13" s="121">
        <v>0</v>
      </c>
      <c r="AW13" s="121">
        <v>0</v>
      </c>
      <c r="AX13" s="121">
        <f>SUM(AY13:BB13)</f>
        <v>375524</v>
      </c>
      <c r="AY13" s="121">
        <v>0</v>
      </c>
      <c r="AZ13" s="121">
        <v>292658</v>
      </c>
      <c r="BA13" s="121">
        <v>0</v>
      </c>
      <c r="BB13" s="121">
        <v>82866</v>
      </c>
      <c r="BC13" s="122" t="s">
        <v>408</v>
      </c>
      <c r="BD13" s="121">
        <v>0</v>
      </c>
      <c r="BE13" s="121">
        <v>20596</v>
      </c>
      <c r="BF13" s="121">
        <f>SUM(AE13,+AM13,+BE13)</f>
        <v>726739</v>
      </c>
      <c r="BG13" s="121">
        <f>SUM(BH13,+BM13)</f>
        <v>11004</v>
      </c>
      <c r="BH13" s="121">
        <f>SUM(BI13:BL13)</f>
        <v>11004</v>
      </c>
      <c r="BI13" s="121">
        <v>0</v>
      </c>
      <c r="BJ13" s="121">
        <v>11004</v>
      </c>
      <c r="BK13" s="121">
        <v>0</v>
      </c>
      <c r="BL13" s="121">
        <v>0</v>
      </c>
      <c r="BM13" s="121">
        <v>0</v>
      </c>
      <c r="BN13" s="122" t="s">
        <v>408</v>
      </c>
      <c r="BO13" s="121">
        <f>SUM(BP13,BU13,BY13,BZ13,CF13)</f>
        <v>436707</v>
      </c>
      <c r="BP13" s="121">
        <f>SUM(BQ13:BT13)</f>
        <v>26067</v>
      </c>
      <c r="BQ13" s="121">
        <v>26067</v>
      </c>
      <c r="BR13" s="121">
        <v>0</v>
      </c>
      <c r="BS13" s="121">
        <v>0</v>
      </c>
      <c r="BT13" s="121">
        <v>0</v>
      </c>
      <c r="BU13" s="121">
        <f>SUM(BV13:BX13)</f>
        <v>224257</v>
      </c>
      <c r="BV13" s="121">
        <v>0</v>
      </c>
      <c r="BW13" s="121">
        <v>224257</v>
      </c>
      <c r="BX13" s="121">
        <v>0</v>
      </c>
      <c r="BY13" s="121">
        <v>0</v>
      </c>
      <c r="BZ13" s="121">
        <f>SUM(CA13:CD13)</f>
        <v>186383</v>
      </c>
      <c r="CA13" s="121">
        <v>0</v>
      </c>
      <c r="CB13" s="121">
        <v>179215</v>
      </c>
      <c r="CC13" s="121">
        <v>0</v>
      </c>
      <c r="CD13" s="121">
        <v>7168</v>
      </c>
      <c r="CE13" s="122" t="s">
        <v>408</v>
      </c>
      <c r="CF13" s="121">
        <v>0</v>
      </c>
      <c r="CG13" s="121">
        <v>20214</v>
      </c>
      <c r="CH13" s="121">
        <f>SUM(BG13,+BO13,+CG13)</f>
        <v>467925</v>
      </c>
      <c r="CI13" s="121">
        <f>SUM(AE13,+BG13)</f>
        <v>19525</v>
      </c>
      <c r="CJ13" s="121">
        <f>SUM(AF13,+BH13)</f>
        <v>19525</v>
      </c>
      <c r="CK13" s="121">
        <f>SUM(AG13,+BI13)</f>
        <v>0</v>
      </c>
      <c r="CL13" s="121">
        <f>SUM(AH13,+BJ13)</f>
        <v>19525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408</v>
      </c>
      <c r="CQ13" s="121">
        <f>SUM(AM13,+BO13)</f>
        <v>1134329</v>
      </c>
      <c r="CR13" s="121">
        <f>SUM(AN13,+BP13)</f>
        <v>81987</v>
      </c>
      <c r="CS13" s="121">
        <f>SUM(AO13,+BQ13)</f>
        <v>52134</v>
      </c>
      <c r="CT13" s="121">
        <f>SUM(AP13,+BR13)</f>
        <v>0</v>
      </c>
      <c r="CU13" s="121">
        <f>SUM(AQ13,+BS13)</f>
        <v>29853</v>
      </c>
      <c r="CV13" s="121">
        <f>SUM(AR13,+BT13)</f>
        <v>0</v>
      </c>
      <c r="CW13" s="121">
        <f>SUM(AS13,+BU13)</f>
        <v>490435</v>
      </c>
      <c r="CX13" s="121">
        <f>SUM(AT13,+BV13)</f>
        <v>0</v>
      </c>
      <c r="CY13" s="121">
        <f>SUM(AU13,+BW13)</f>
        <v>490435</v>
      </c>
      <c r="CZ13" s="121">
        <f>SUM(AV13,+BX13)</f>
        <v>0</v>
      </c>
      <c r="DA13" s="121">
        <f>SUM(AW13,+BY13)</f>
        <v>0</v>
      </c>
      <c r="DB13" s="121">
        <f>SUM(AX13,+BZ13)</f>
        <v>561907</v>
      </c>
      <c r="DC13" s="121">
        <f>SUM(AY13,+CA13)</f>
        <v>0</v>
      </c>
      <c r="DD13" s="121">
        <f>SUM(AZ13,+CB13)</f>
        <v>471873</v>
      </c>
      <c r="DE13" s="121">
        <f>SUM(BA13,+CC13)</f>
        <v>0</v>
      </c>
      <c r="DF13" s="121">
        <f>SUM(BB13,+CD13)</f>
        <v>90034</v>
      </c>
      <c r="DG13" s="122" t="s">
        <v>408</v>
      </c>
      <c r="DH13" s="121">
        <f>SUM(BD13,+CF13)</f>
        <v>0</v>
      </c>
      <c r="DI13" s="121">
        <f>SUM(BE13,+CG13)</f>
        <v>40810</v>
      </c>
      <c r="DJ13" s="121">
        <f>SUM(BF13,+CH13)</f>
        <v>1194664</v>
      </c>
    </row>
    <row r="14" spans="1:114" s="136" customFormat="1" ht="13.5" customHeight="1" x14ac:dyDescent="0.15">
      <c r="A14" s="119" t="s">
        <v>47</v>
      </c>
      <c r="B14" s="120" t="s">
        <v>376</v>
      </c>
      <c r="C14" s="119" t="s">
        <v>377</v>
      </c>
      <c r="D14" s="121">
        <f>SUM(E14,+L14)</f>
        <v>163437</v>
      </c>
      <c r="E14" s="121">
        <f>SUM(F14:I14)+K14</f>
        <v>31746</v>
      </c>
      <c r="F14" s="121">
        <v>0</v>
      </c>
      <c r="G14" s="121">
        <v>0</v>
      </c>
      <c r="H14" s="121">
        <v>0</v>
      </c>
      <c r="I14" s="121">
        <v>31746</v>
      </c>
      <c r="J14" s="121">
        <v>542188</v>
      </c>
      <c r="K14" s="121">
        <v>0</v>
      </c>
      <c r="L14" s="121">
        <v>131691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163437</v>
      </c>
      <c r="W14" s="121">
        <f>+SUM(E14,N14)</f>
        <v>31746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31746</v>
      </c>
      <c r="AB14" s="121">
        <f>+SUM(J14,S14)</f>
        <v>542188</v>
      </c>
      <c r="AC14" s="121">
        <f>+SUM(K14,T14)</f>
        <v>0</v>
      </c>
      <c r="AD14" s="121">
        <f>+SUM(L14,U14)</f>
        <v>131691</v>
      </c>
      <c r="AE14" s="121">
        <f>SUM(AF14,+AK14)</f>
        <v>53522</v>
      </c>
      <c r="AF14" s="121">
        <f>SUM(AG14:AJ14)</f>
        <v>46718</v>
      </c>
      <c r="AG14" s="121">
        <v>0</v>
      </c>
      <c r="AH14" s="121">
        <v>3826</v>
      </c>
      <c r="AI14" s="121">
        <v>0</v>
      </c>
      <c r="AJ14" s="121">
        <v>42892</v>
      </c>
      <c r="AK14" s="121">
        <v>6804</v>
      </c>
      <c r="AL14" s="122" t="s">
        <v>408</v>
      </c>
      <c r="AM14" s="121">
        <f>SUM(AN14,AS14,AW14,AX14,BD14)</f>
        <v>407810</v>
      </c>
      <c r="AN14" s="121">
        <f>SUM(AO14:AR14)</f>
        <v>84151</v>
      </c>
      <c r="AO14" s="121">
        <v>41258</v>
      </c>
      <c r="AP14" s="121">
        <v>0</v>
      </c>
      <c r="AQ14" s="121">
        <v>42893</v>
      </c>
      <c r="AR14" s="121">
        <v>0</v>
      </c>
      <c r="AS14" s="121">
        <f>SUM(AT14:AV14)</f>
        <v>16591</v>
      </c>
      <c r="AT14" s="121">
        <v>0</v>
      </c>
      <c r="AU14" s="121">
        <v>16591</v>
      </c>
      <c r="AV14" s="121">
        <v>0</v>
      </c>
      <c r="AW14" s="121">
        <v>0</v>
      </c>
      <c r="AX14" s="121">
        <f>SUM(AY14:BB14)</f>
        <v>307068</v>
      </c>
      <c r="AY14" s="121">
        <v>0</v>
      </c>
      <c r="AZ14" s="121">
        <v>5062</v>
      </c>
      <c r="BA14" s="121">
        <v>294926</v>
      </c>
      <c r="BB14" s="121">
        <v>7080</v>
      </c>
      <c r="BC14" s="122" t="s">
        <v>408</v>
      </c>
      <c r="BD14" s="121">
        <v>0</v>
      </c>
      <c r="BE14" s="121">
        <v>244293</v>
      </c>
      <c r="BF14" s="121">
        <f>SUM(AE14,+AM14,+BE14)</f>
        <v>705625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408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408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53522</v>
      </c>
      <c r="CJ14" s="121">
        <f>SUM(AF14,+BH14)</f>
        <v>46718</v>
      </c>
      <c r="CK14" s="121">
        <f>SUM(AG14,+BI14)</f>
        <v>0</v>
      </c>
      <c r="CL14" s="121">
        <f>SUM(AH14,+BJ14)</f>
        <v>3826</v>
      </c>
      <c r="CM14" s="121">
        <f>SUM(AI14,+BK14)</f>
        <v>0</v>
      </c>
      <c r="CN14" s="121">
        <f>SUM(AJ14,+BL14)</f>
        <v>42892</v>
      </c>
      <c r="CO14" s="121">
        <f>SUM(AK14,+BM14)</f>
        <v>6804</v>
      </c>
      <c r="CP14" s="122" t="s">
        <v>408</v>
      </c>
      <c r="CQ14" s="121">
        <f>SUM(AM14,+BO14)</f>
        <v>407810</v>
      </c>
      <c r="CR14" s="121">
        <f>SUM(AN14,+BP14)</f>
        <v>84151</v>
      </c>
      <c r="CS14" s="121">
        <f>SUM(AO14,+BQ14)</f>
        <v>41258</v>
      </c>
      <c r="CT14" s="121">
        <f>SUM(AP14,+BR14)</f>
        <v>0</v>
      </c>
      <c r="CU14" s="121">
        <f>SUM(AQ14,+BS14)</f>
        <v>42893</v>
      </c>
      <c r="CV14" s="121">
        <f>SUM(AR14,+BT14)</f>
        <v>0</v>
      </c>
      <c r="CW14" s="121">
        <f>SUM(AS14,+BU14)</f>
        <v>16591</v>
      </c>
      <c r="CX14" s="121">
        <f>SUM(AT14,+BV14)</f>
        <v>0</v>
      </c>
      <c r="CY14" s="121">
        <f>SUM(AU14,+BW14)</f>
        <v>16591</v>
      </c>
      <c r="CZ14" s="121">
        <f>SUM(AV14,+BX14)</f>
        <v>0</v>
      </c>
      <c r="DA14" s="121">
        <f>SUM(AW14,+BY14)</f>
        <v>0</v>
      </c>
      <c r="DB14" s="121">
        <f>SUM(AX14,+BZ14)</f>
        <v>307068</v>
      </c>
      <c r="DC14" s="121">
        <f>SUM(AY14,+CA14)</f>
        <v>0</v>
      </c>
      <c r="DD14" s="121">
        <f>SUM(AZ14,+CB14)</f>
        <v>5062</v>
      </c>
      <c r="DE14" s="121">
        <f>SUM(BA14,+CC14)</f>
        <v>294926</v>
      </c>
      <c r="DF14" s="121">
        <f>SUM(BB14,+CD14)</f>
        <v>7080</v>
      </c>
      <c r="DG14" s="122" t="s">
        <v>408</v>
      </c>
      <c r="DH14" s="121">
        <f>SUM(BD14,+CF14)</f>
        <v>0</v>
      </c>
      <c r="DI14" s="121">
        <f>SUM(BE14,+CG14)</f>
        <v>244293</v>
      </c>
      <c r="DJ14" s="121">
        <f>SUM(BF14,+CH14)</f>
        <v>705625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SUM(E7,+L7)</f>
        <v>27452049</v>
      </c>
      <c r="E7" s="140">
        <f>+SUM(F7:I7,K7)</f>
        <v>7020482</v>
      </c>
      <c r="F7" s="140">
        <f t="shared" ref="F7:L7" si="0">SUM(F$8:F$1000)</f>
        <v>1015842</v>
      </c>
      <c r="G7" s="140">
        <f t="shared" si="0"/>
        <v>436218</v>
      </c>
      <c r="H7" s="140">
        <f t="shared" si="0"/>
        <v>2349100</v>
      </c>
      <c r="I7" s="140">
        <f t="shared" si="0"/>
        <v>2060071</v>
      </c>
      <c r="J7" s="140">
        <f t="shared" si="0"/>
        <v>3177082</v>
      </c>
      <c r="K7" s="140">
        <f t="shared" si="0"/>
        <v>1159251</v>
      </c>
      <c r="L7" s="140">
        <f t="shared" si="0"/>
        <v>20431567</v>
      </c>
      <c r="M7" s="140">
        <f>SUM(N7,+U7)</f>
        <v>5759242</v>
      </c>
      <c r="N7" s="140">
        <f>+SUM(O7:R7,T7)</f>
        <v>844450</v>
      </c>
      <c r="O7" s="140">
        <f t="shared" ref="O7:U7" si="1">SUM(O$8:O$1000)</f>
        <v>211783</v>
      </c>
      <c r="P7" s="140">
        <f t="shared" si="1"/>
        <v>34790</v>
      </c>
      <c r="Q7" s="140">
        <f t="shared" si="1"/>
        <v>32500</v>
      </c>
      <c r="R7" s="140">
        <f t="shared" si="1"/>
        <v>521412</v>
      </c>
      <c r="S7" s="140">
        <f t="shared" si="1"/>
        <v>615122</v>
      </c>
      <c r="T7" s="140">
        <f t="shared" si="1"/>
        <v>43965</v>
      </c>
      <c r="U7" s="140">
        <f t="shared" si="1"/>
        <v>4914792</v>
      </c>
      <c r="V7" s="140">
        <f t="shared" ref="V7:AB7" si="2">+SUM(D7,M7)</f>
        <v>33211291</v>
      </c>
      <c r="W7" s="140">
        <f t="shared" si="2"/>
        <v>7864932</v>
      </c>
      <c r="X7" s="140">
        <f t="shared" si="2"/>
        <v>1227625</v>
      </c>
      <c r="Y7" s="140">
        <f t="shared" si="2"/>
        <v>471008</v>
      </c>
      <c r="Z7" s="140">
        <f t="shared" si="2"/>
        <v>2381600</v>
      </c>
      <c r="AA7" s="140">
        <f t="shared" si="2"/>
        <v>2581483</v>
      </c>
      <c r="AB7" s="140">
        <f t="shared" si="2"/>
        <v>3792204</v>
      </c>
      <c r="AC7" s="140">
        <f>+SUM(K7,T7)</f>
        <v>1203216</v>
      </c>
      <c r="AD7" s="140">
        <f>+SUM(L7,U7)</f>
        <v>25346359</v>
      </c>
      <c r="AE7" s="208"/>
      <c r="AF7" s="208"/>
    </row>
    <row r="8" spans="1:32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SUM(E8,+L8)</f>
        <v>7393334</v>
      </c>
      <c r="E8" s="121">
        <f>+SUM(F8:I8,K8)</f>
        <v>3085521</v>
      </c>
      <c r="F8" s="121">
        <v>554993</v>
      </c>
      <c r="G8" s="121">
        <v>0</v>
      </c>
      <c r="H8" s="121">
        <v>1676500</v>
      </c>
      <c r="I8" s="121">
        <v>374870</v>
      </c>
      <c r="J8" s="121"/>
      <c r="K8" s="121">
        <v>479158</v>
      </c>
      <c r="L8" s="121">
        <v>4307813</v>
      </c>
      <c r="M8" s="121">
        <f>SUM(N8,+U8)</f>
        <v>510962</v>
      </c>
      <c r="N8" s="121">
        <f>+SUM(O8:R8,T8)</f>
        <v>50511</v>
      </c>
      <c r="O8" s="121">
        <v>0</v>
      </c>
      <c r="P8" s="121">
        <v>0</v>
      </c>
      <c r="Q8" s="121">
        <v>24000</v>
      </c>
      <c r="R8" s="121">
        <v>19380</v>
      </c>
      <c r="S8" s="121"/>
      <c r="T8" s="121">
        <v>7131</v>
      </c>
      <c r="U8" s="121">
        <v>460451</v>
      </c>
      <c r="V8" s="121">
        <f>+SUM(D8,M8)</f>
        <v>7904296</v>
      </c>
      <c r="W8" s="121">
        <f>+SUM(E8,N8)</f>
        <v>3136032</v>
      </c>
      <c r="X8" s="121">
        <f>+SUM(F8,O8)</f>
        <v>554993</v>
      </c>
      <c r="Y8" s="121">
        <f>+SUM(G8,P8)</f>
        <v>0</v>
      </c>
      <c r="Z8" s="121">
        <f>+SUM(H8,Q8)</f>
        <v>1700500</v>
      </c>
      <c r="AA8" s="121">
        <f>+SUM(I8,R8)</f>
        <v>394250</v>
      </c>
      <c r="AB8" s="121">
        <f>+SUM(J8,S8)</f>
        <v>0</v>
      </c>
      <c r="AC8" s="121">
        <f>+SUM(K8,T8)</f>
        <v>486289</v>
      </c>
      <c r="AD8" s="121">
        <f>+SUM(L8,U8)</f>
        <v>4768264</v>
      </c>
      <c r="AE8" s="209" t="s">
        <v>326</v>
      </c>
      <c r="AF8" s="208"/>
    </row>
    <row r="9" spans="1:32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SUM(E9,+L9)</f>
        <v>4043185</v>
      </c>
      <c r="E9" s="121">
        <f>+SUM(F9:I9,K9)</f>
        <v>706833</v>
      </c>
      <c r="F9" s="121">
        <v>238497</v>
      </c>
      <c r="G9" s="121">
        <v>5202</v>
      </c>
      <c r="H9" s="121">
        <v>0</v>
      </c>
      <c r="I9" s="121">
        <v>463134</v>
      </c>
      <c r="J9" s="121"/>
      <c r="K9" s="121">
        <v>0</v>
      </c>
      <c r="L9" s="121">
        <v>3336352</v>
      </c>
      <c r="M9" s="121">
        <f>SUM(N9,+U9)</f>
        <v>357521</v>
      </c>
      <c r="N9" s="121">
        <f>+SUM(O9:R9,T9)</f>
        <v>28318</v>
      </c>
      <c r="O9" s="121">
        <v>28318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329203</v>
      </c>
      <c r="V9" s="121">
        <f>+SUM(D9,M9)</f>
        <v>4400706</v>
      </c>
      <c r="W9" s="121">
        <f>+SUM(E9,N9)</f>
        <v>735151</v>
      </c>
      <c r="X9" s="121">
        <f>+SUM(F9,O9)</f>
        <v>266815</v>
      </c>
      <c r="Y9" s="121">
        <f>+SUM(G9,P9)</f>
        <v>5202</v>
      </c>
      <c r="Z9" s="121">
        <f>+SUM(H9,Q9)</f>
        <v>0</v>
      </c>
      <c r="AA9" s="121">
        <f>+SUM(I9,R9)</f>
        <v>463134</v>
      </c>
      <c r="AB9" s="121">
        <f>+SUM(J9,S9)</f>
        <v>0</v>
      </c>
      <c r="AC9" s="121">
        <f>+SUM(K9,T9)</f>
        <v>0</v>
      </c>
      <c r="AD9" s="121">
        <f>+SUM(L9,U9)</f>
        <v>3665555</v>
      </c>
      <c r="AE9" s="209" t="s">
        <v>329</v>
      </c>
      <c r="AF9" s="208"/>
    </row>
    <row r="10" spans="1:32" s="136" customFormat="1" ht="13.5" customHeight="1" x14ac:dyDescent="0.15">
      <c r="A10" s="119" t="s">
        <v>47</v>
      </c>
      <c r="B10" s="120" t="s">
        <v>330</v>
      </c>
      <c r="C10" s="119" t="s">
        <v>331</v>
      </c>
      <c r="D10" s="121">
        <f>SUM(E10,+L10)</f>
        <v>629028</v>
      </c>
      <c r="E10" s="121">
        <f>+SUM(F10:I10,K10)</f>
        <v>38851</v>
      </c>
      <c r="F10" s="121">
        <v>0</v>
      </c>
      <c r="G10" s="121">
        <v>0</v>
      </c>
      <c r="H10" s="121">
        <v>0</v>
      </c>
      <c r="I10" s="121">
        <v>38781</v>
      </c>
      <c r="J10" s="121"/>
      <c r="K10" s="121">
        <v>70</v>
      </c>
      <c r="L10" s="121">
        <v>590177</v>
      </c>
      <c r="M10" s="121">
        <f>SUM(N10,+U10)</f>
        <v>1794636</v>
      </c>
      <c r="N10" s="121">
        <f>+SUM(O10:R10,T10)</f>
        <v>189664</v>
      </c>
      <c r="O10" s="121">
        <v>159509</v>
      </c>
      <c r="P10" s="121">
        <v>22558</v>
      </c>
      <c r="Q10" s="121">
        <v>0</v>
      </c>
      <c r="R10" s="121">
        <v>7582</v>
      </c>
      <c r="S10" s="121"/>
      <c r="T10" s="121">
        <v>15</v>
      </c>
      <c r="U10" s="121">
        <v>1604972</v>
      </c>
      <c r="V10" s="121">
        <f>+SUM(D10,M10)</f>
        <v>2423664</v>
      </c>
      <c r="W10" s="121">
        <f>+SUM(E10,N10)</f>
        <v>228515</v>
      </c>
      <c r="X10" s="121">
        <f>+SUM(F10,O10)</f>
        <v>159509</v>
      </c>
      <c r="Y10" s="121">
        <f>+SUM(G10,P10)</f>
        <v>22558</v>
      </c>
      <c r="Z10" s="121">
        <f>+SUM(H10,Q10)</f>
        <v>0</v>
      </c>
      <c r="AA10" s="121">
        <f>+SUM(I10,R10)</f>
        <v>46363</v>
      </c>
      <c r="AB10" s="121">
        <f>+SUM(J10,S10)</f>
        <v>0</v>
      </c>
      <c r="AC10" s="121">
        <f>+SUM(K10,T10)</f>
        <v>85</v>
      </c>
      <c r="AD10" s="121">
        <f>+SUM(L10,U10)</f>
        <v>2195149</v>
      </c>
      <c r="AE10" s="209" t="s">
        <v>332</v>
      </c>
      <c r="AF10" s="208"/>
    </row>
    <row r="11" spans="1:32" s="136" customFormat="1" ht="13.5" customHeight="1" x14ac:dyDescent="0.15">
      <c r="A11" s="119" t="s">
        <v>47</v>
      </c>
      <c r="B11" s="120" t="s">
        <v>339</v>
      </c>
      <c r="C11" s="119" t="s">
        <v>340</v>
      </c>
      <c r="D11" s="121">
        <f>SUM(E11,+L11)</f>
        <v>2226611</v>
      </c>
      <c r="E11" s="121">
        <f>+SUM(F11:I11,K11)</f>
        <v>197442</v>
      </c>
      <c r="F11" s="121">
        <v>0</v>
      </c>
      <c r="G11" s="121">
        <v>0</v>
      </c>
      <c r="H11" s="121">
        <v>0</v>
      </c>
      <c r="I11" s="121">
        <v>142887</v>
      </c>
      <c r="J11" s="121"/>
      <c r="K11" s="121">
        <v>54555</v>
      </c>
      <c r="L11" s="121">
        <v>2029169</v>
      </c>
      <c r="M11" s="121">
        <f>SUM(N11,+U11)</f>
        <v>257290</v>
      </c>
      <c r="N11" s="121">
        <f>+SUM(O11:R11,T11)</f>
        <v>41455</v>
      </c>
      <c r="O11" s="121">
        <v>0</v>
      </c>
      <c r="P11" s="121">
        <v>0</v>
      </c>
      <c r="Q11" s="121">
        <v>0</v>
      </c>
      <c r="R11" s="121">
        <v>7110</v>
      </c>
      <c r="S11" s="121"/>
      <c r="T11" s="121">
        <v>34345</v>
      </c>
      <c r="U11" s="121">
        <v>215835</v>
      </c>
      <c r="V11" s="121">
        <f>+SUM(D11,M11)</f>
        <v>2483901</v>
      </c>
      <c r="W11" s="121">
        <f>+SUM(E11,N11)</f>
        <v>238897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149997</v>
      </c>
      <c r="AB11" s="121">
        <f>+SUM(J11,S11)</f>
        <v>0</v>
      </c>
      <c r="AC11" s="121">
        <f>+SUM(K11,T11)</f>
        <v>88900</v>
      </c>
      <c r="AD11" s="121">
        <f>+SUM(L11,U11)</f>
        <v>2245004</v>
      </c>
      <c r="AE11" s="209" t="s">
        <v>341</v>
      </c>
      <c r="AF11" s="208"/>
    </row>
    <row r="12" spans="1:32" s="136" customFormat="1" ht="13.5" customHeight="1" x14ac:dyDescent="0.15">
      <c r="A12" s="119" t="s">
        <v>47</v>
      </c>
      <c r="B12" s="120" t="s">
        <v>344</v>
      </c>
      <c r="C12" s="119" t="s">
        <v>345</v>
      </c>
      <c r="D12" s="121">
        <f>SUM(E12,+L12)</f>
        <v>1874196</v>
      </c>
      <c r="E12" s="121">
        <f>+SUM(F12:I12,K12)</f>
        <v>702943</v>
      </c>
      <c r="F12" s="121">
        <v>131826</v>
      </c>
      <c r="G12" s="121">
        <v>0</v>
      </c>
      <c r="H12" s="121">
        <v>388300</v>
      </c>
      <c r="I12" s="121">
        <v>159581</v>
      </c>
      <c r="J12" s="121"/>
      <c r="K12" s="121">
        <v>23236</v>
      </c>
      <c r="L12" s="121">
        <v>1171253</v>
      </c>
      <c r="M12" s="121">
        <f>SUM(N12,+U12)</f>
        <v>62829</v>
      </c>
      <c r="N12" s="121">
        <f>+SUM(O12:R12,T12)</f>
        <v>484</v>
      </c>
      <c r="O12" s="121">
        <v>0</v>
      </c>
      <c r="P12" s="121">
        <v>0</v>
      </c>
      <c r="Q12" s="121">
        <v>0</v>
      </c>
      <c r="R12" s="121">
        <v>484</v>
      </c>
      <c r="S12" s="121"/>
      <c r="T12" s="121">
        <v>0</v>
      </c>
      <c r="U12" s="121">
        <v>62345</v>
      </c>
      <c r="V12" s="121">
        <f>+SUM(D12,M12)</f>
        <v>1937025</v>
      </c>
      <c r="W12" s="121">
        <f>+SUM(E12,N12)</f>
        <v>703427</v>
      </c>
      <c r="X12" s="121">
        <f>+SUM(F12,O12)</f>
        <v>131826</v>
      </c>
      <c r="Y12" s="121">
        <f>+SUM(G12,P12)</f>
        <v>0</v>
      </c>
      <c r="Z12" s="121">
        <f>+SUM(H12,Q12)</f>
        <v>388300</v>
      </c>
      <c r="AA12" s="121">
        <f>+SUM(I12,R12)</f>
        <v>160065</v>
      </c>
      <c r="AB12" s="121">
        <f>+SUM(J12,S12)</f>
        <v>0</v>
      </c>
      <c r="AC12" s="121">
        <f>+SUM(K12,T12)</f>
        <v>23236</v>
      </c>
      <c r="AD12" s="121">
        <f>+SUM(L12,U12)</f>
        <v>1233598</v>
      </c>
      <c r="AE12" s="209" t="s">
        <v>346</v>
      </c>
      <c r="AF12" s="208"/>
    </row>
    <row r="13" spans="1:32" s="136" customFormat="1" ht="13.5" customHeight="1" x14ac:dyDescent="0.15">
      <c r="A13" s="119" t="s">
        <v>47</v>
      </c>
      <c r="B13" s="120" t="s">
        <v>347</v>
      </c>
      <c r="C13" s="119" t="s">
        <v>348</v>
      </c>
      <c r="D13" s="121">
        <f>SUM(E13,+L13)</f>
        <v>625426</v>
      </c>
      <c r="E13" s="121">
        <f>+SUM(F13:I13,K13)</f>
        <v>60546</v>
      </c>
      <c r="F13" s="121">
        <v>0</v>
      </c>
      <c r="G13" s="121">
        <v>0</v>
      </c>
      <c r="H13" s="121">
        <v>0</v>
      </c>
      <c r="I13" s="121">
        <v>60546</v>
      </c>
      <c r="J13" s="121"/>
      <c r="K13" s="121">
        <v>0</v>
      </c>
      <c r="L13" s="121">
        <v>564880</v>
      </c>
      <c r="M13" s="121">
        <f>SUM(N13,+U13)</f>
        <v>301454</v>
      </c>
      <c r="N13" s="121">
        <f>+SUM(O13:R13,T13)</f>
        <v>11328</v>
      </c>
      <c r="O13" s="121">
        <v>0</v>
      </c>
      <c r="P13" s="121">
        <v>0</v>
      </c>
      <c r="Q13" s="121">
        <v>0</v>
      </c>
      <c r="R13" s="121">
        <v>11328</v>
      </c>
      <c r="S13" s="121"/>
      <c r="T13" s="121">
        <v>0</v>
      </c>
      <c r="U13" s="121">
        <v>290126</v>
      </c>
      <c r="V13" s="121">
        <f>+SUM(D13,M13)</f>
        <v>926880</v>
      </c>
      <c r="W13" s="121">
        <f>+SUM(E13,N13)</f>
        <v>71874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71874</v>
      </c>
      <c r="AB13" s="121">
        <f>+SUM(J13,S13)</f>
        <v>0</v>
      </c>
      <c r="AC13" s="121">
        <f>+SUM(K13,T13)</f>
        <v>0</v>
      </c>
      <c r="AD13" s="121">
        <f>+SUM(L13,U13)</f>
        <v>855006</v>
      </c>
      <c r="AE13" s="209" t="s">
        <v>349</v>
      </c>
      <c r="AF13" s="208"/>
    </row>
    <row r="14" spans="1:32" s="136" customFormat="1" ht="13.5" customHeight="1" x14ac:dyDescent="0.15">
      <c r="A14" s="119" t="s">
        <v>47</v>
      </c>
      <c r="B14" s="120" t="s">
        <v>352</v>
      </c>
      <c r="C14" s="119" t="s">
        <v>353</v>
      </c>
      <c r="D14" s="121">
        <f>SUM(E14,+L14)</f>
        <v>486729</v>
      </c>
      <c r="E14" s="121">
        <f>+SUM(F14:I14,K14)</f>
        <v>46111</v>
      </c>
      <c r="F14" s="121">
        <v>8840</v>
      </c>
      <c r="G14" s="121">
        <v>0</v>
      </c>
      <c r="H14" s="121">
        <v>0</v>
      </c>
      <c r="I14" s="121">
        <v>37271</v>
      </c>
      <c r="J14" s="121"/>
      <c r="K14" s="121">
        <v>0</v>
      </c>
      <c r="L14" s="121">
        <v>440618</v>
      </c>
      <c r="M14" s="121">
        <f>SUM(N14,+U14)</f>
        <v>273061</v>
      </c>
      <c r="N14" s="121">
        <f>+SUM(O14:R14,T14)</f>
        <v>36718</v>
      </c>
      <c r="O14" s="121">
        <v>0</v>
      </c>
      <c r="P14" s="121">
        <v>0</v>
      </c>
      <c r="Q14" s="121">
        <v>0</v>
      </c>
      <c r="R14" s="121">
        <v>36718</v>
      </c>
      <c r="S14" s="121"/>
      <c r="T14" s="121">
        <v>0</v>
      </c>
      <c r="U14" s="121">
        <v>236343</v>
      </c>
      <c r="V14" s="121">
        <f>+SUM(D14,M14)</f>
        <v>759790</v>
      </c>
      <c r="W14" s="121">
        <f>+SUM(E14,N14)</f>
        <v>82829</v>
      </c>
      <c r="X14" s="121">
        <f>+SUM(F14,O14)</f>
        <v>8840</v>
      </c>
      <c r="Y14" s="121">
        <f>+SUM(G14,P14)</f>
        <v>0</v>
      </c>
      <c r="Z14" s="121">
        <f>+SUM(H14,Q14)</f>
        <v>0</v>
      </c>
      <c r="AA14" s="121">
        <f>+SUM(I14,R14)</f>
        <v>73989</v>
      </c>
      <c r="AB14" s="121">
        <f>+SUM(J14,S14)</f>
        <v>0</v>
      </c>
      <c r="AC14" s="121">
        <f>+SUM(K14,T14)</f>
        <v>0</v>
      </c>
      <c r="AD14" s="121">
        <f>+SUM(L14,U14)</f>
        <v>676961</v>
      </c>
      <c r="AE14" s="209" t="s">
        <v>354</v>
      </c>
      <c r="AF14" s="208"/>
    </row>
    <row r="15" spans="1:32" s="136" customFormat="1" ht="13.5" customHeight="1" x14ac:dyDescent="0.15">
      <c r="A15" s="119" t="s">
        <v>47</v>
      </c>
      <c r="B15" s="120" t="s">
        <v>355</v>
      </c>
      <c r="C15" s="119" t="s">
        <v>356</v>
      </c>
      <c r="D15" s="121">
        <f>SUM(E15,+L15)</f>
        <v>1215220</v>
      </c>
      <c r="E15" s="121">
        <f>+SUM(F15:I15,K15)</f>
        <v>399812</v>
      </c>
      <c r="F15" s="121">
        <v>3340</v>
      </c>
      <c r="G15" s="121">
        <v>291819</v>
      </c>
      <c r="H15" s="121">
        <v>0</v>
      </c>
      <c r="I15" s="121">
        <v>84442</v>
      </c>
      <c r="J15" s="121"/>
      <c r="K15" s="121">
        <v>20211</v>
      </c>
      <c r="L15" s="121">
        <v>815408</v>
      </c>
      <c r="M15" s="121">
        <f>SUM(N15,+U15)</f>
        <v>392814</v>
      </c>
      <c r="N15" s="121">
        <f>+SUM(O15:R15,T15)</f>
        <v>33119</v>
      </c>
      <c r="O15" s="121">
        <v>15535</v>
      </c>
      <c r="P15" s="121">
        <v>9297</v>
      </c>
      <c r="Q15" s="121">
        <v>0</v>
      </c>
      <c r="R15" s="121">
        <v>8287</v>
      </c>
      <c r="S15" s="121"/>
      <c r="T15" s="121">
        <v>0</v>
      </c>
      <c r="U15" s="121">
        <v>359695</v>
      </c>
      <c r="V15" s="121">
        <f>+SUM(D15,M15)</f>
        <v>1608034</v>
      </c>
      <c r="W15" s="121">
        <f>+SUM(E15,N15)</f>
        <v>432931</v>
      </c>
      <c r="X15" s="121">
        <f>+SUM(F15,O15)</f>
        <v>18875</v>
      </c>
      <c r="Y15" s="121">
        <f>+SUM(G15,P15)</f>
        <v>301116</v>
      </c>
      <c r="Z15" s="121">
        <f>+SUM(H15,Q15)</f>
        <v>0</v>
      </c>
      <c r="AA15" s="121">
        <f>+SUM(I15,R15)</f>
        <v>92729</v>
      </c>
      <c r="AB15" s="121">
        <f>+SUM(J15,S15)</f>
        <v>0</v>
      </c>
      <c r="AC15" s="121">
        <f>+SUM(K15,T15)</f>
        <v>20211</v>
      </c>
      <c r="AD15" s="121">
        <f>+SUM(L15,U15)</f>
        <v>1175103</v>
      </c>
      <c r="AE15" s="209" t="s">
        <v>357</v>
      </c>
      <c r="AF15" s="208"/>
    </row>
    <row r="16" spans="1:32" s="136" customFormat="1" ht="13.5" customHeight="1" x14ac:dyDescent="0.15">
      <c r="A16" s="119" t="s">
        <v>47</v>
      </c>
      <c r="B16" s="120" t="s">
        <v>358</v>
      </c>
      <c r="C16" s="119" t="s">
        <v>359</v>
      </c>
      <c r="D16" s="121">
        <f>SUM(E16,+L16)</f>
        <v>455676</v>
      </c>
      <c r="E16" s="121">
        <f>+SUM(F16:I16,K16)</f>
        <v>154830</v>
      </c>
      <c r="F16" s="121">
        <v>0</v>
      </c>
      <c r="G16" s="121">
        <v>98002</v>
      </c>
      <c r="H16" s="121">
        <v>0</v>
      </c>
      <c r="I16" s="121">
        <v>40316</v>
      </c>
      <c r="J16" s="121"/>
      <c r="K16" s="121">
        <v>16512</v>
      </c>
      <c r="L16" s="121">
        <v>300846</v>
      </c>
      <c r="M16" s="121">
        <f>SUM(N16,+U16)</f>
        <v>144193</v>
      </c>
      <c r="N16" s="121">
        <f>+SUM(O16:R16,T16)</f>
        <v>4093</v>
      </c>
      <c r="O16" s="121">
        <v>0</v>
      </c>
      <c r="P16" s="121">
        <v>0</v>
      </c>
      <c r="Q16" s="121">
        <v>0</v>
      </c>
      <c r="R16" s="121">
        <v>3663</v>
      </c>
      <c r="S16" s="121"/>
      <c r="T16" s="121">
        <v>430</v>
      </c>
      <c r="U16" s="121">
        <v>140100</v>
      </c>
      <c r="V16" s="121">
        <f>+SUM(D16,M16)</f>
        <v>599869</v>
      </c>
      <c r="W16" s="121">
        <f>+SUM(E16,N16)</f>
        <v>158923</v>
      </c>
      <c r="X16" s="121">
        <f>+SUM(F16,O16)</f>
        <v>0</v>
      </c>
      <c r="Y16" s="121">
        <f>+SUM(G16,P16)</f>
        <v>98002</v>
      </c>
      <c r="Z16" s="121">
        <f>+SUM(H16,Q16)</f>
        <v>0</v>
      </c>
      <c r="AA16" s="121">
        <f>+SUM(I16,R16)</f>
        <v>43979</v>
      </c>
      <c r="AB16" s="121">
        <f>+SUM(J16,S16)</f>
        <v>0</v>
      </c>
      <c r="AC16" s="121">
        <f>+SUM(K16,T16)</f>
        <v>16942</v>
      </c>
      <c r="AD16" s="121">
        <f>+SUM(L16,U16)</f>
        <v>440946</v>
      </c>
      <c r="AE16" s="209" t="s">
        <v>360</v>
      </c>
      <c r="AF16" s="208"/>
    </row>
    <row r="17" spans="1:32" s="136" customFormat="1" ht="13.5" customHeight="1" x14ac:dyDescent="0.15">
      <c r="A17" s="119" t="s">
        <v>47</v>
      </c>
      <c r="B17" s="120" t="s">
        <v>361</v>
      </c>
      <c r="C17" s="119" t="s">
        <v>362</v>
      </c>
      <c r="D17" s="121">
        <f>SUM(E17,+L17)</f>
        <v>1131516</v>
      </c>
      <c r="E17" s="121">
        <f>+SUM(F17:I17,K17)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0</v>
      </c>
      <c r="L17" s="121">
        <v>1131516</v>
      </c>
      <c r="M17" s="121">
        <f>SUM(N17,+U17)</f>
        <v>241823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241823</v>
      </c>
      <c r="V17" s="121">
        <f>+SUM(D17,M17)</f>
        <v>1373339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0</v>
      </c>
      <c r="AD17" s="121">
        <f>+SUM(L17,U17)</f>
        <v>1373339</v>
      </c>
      <c r="AE17" s="209" t="s">
        <v>363</v>
      </c>
      <c r="AF17" s="208"/>
    </row>
    <row r="18" spans="1:32" s="136" customFormat="1" ht="13.5" customHeight="1" x14ac:dyDescent="0.15">
      <c r="A18" s="119" t="s">
        <v>47</v>
      </c>
      <c r="B18" s="120" t="s">
        <v>364</v>
      </c>
      <c r="C18" s="119" t="s">
        <v>365</v>
      </c>
      <c r="D18" s="121">
        <f>SUM(E18,+L18)</f>
        <v>926012</v>
      </c>
      <c r="E18" s="121">
        <f>+SUM(F18:I18,K18)</f>
        <v>386765</v>
      </c>
      <c r="F18" s="121">
        <v>78346</v>
      </c>
      <c r="G18" s="121">
        <v>0</v>
      </c>
      <c r="H18" s="121">
        <v>254200</v>
      </c>
      <c r="I18" s="121">
        <v>30506</v>
      </c>
      <c r="J18" s="121"/>
      <c r="K18" s="121">
        <v>23713</v>
      </c>
      <c r="L18" s="121">
        <v>539247</v>
      </c>
      <c r="M18" s="121">
        <f>SUM(N18,+U18)</f>
        <v>173706</v>
      </c>
      <c r="N18" s="121">
        <f>+SUM(O18:R18,T18)</f>
        <v>9688</v>
      </c>
      <c r="O18" s="121">
        <v>0</v>
      </c>
      <c r="P18" s="121">
        <v>0</v>
      </c>
      <c r="Q18" s="121">
        <v>8500</v>
      </c>
      <c r="R18" s="121">
        <v>1188</v>
      </c>
      <c r="S18" s="121"/>
      <c r="T18" s="121">
        <v>0</v>
      </c>
      <c r="U18" s="121">
        <v>164018</v>
      </c>
      <c r="V18" s="121">
        <f>+SUM(D18,M18)</f>
        <v>1099718</v>
      </c>
      <c r="W18" s="121">
        <f>+SUM(E18,N18)</f>
        <v>396453</v>
      </c>
      <c r="X18" s="121">
        <f>+SUM(F18,O18)</f>
        <v>78346</v>
      </c>
      <c r="Y18" s="121">
        <f>+SUM(G18,P18)</f>
        <v>0</v>
      </c>
      <c r="Z18" s="121">
        <f>+SUM(H18,Q18)</f>
        <v>262700</v>
      </c>
      <c r="AA18" s="121">
        <f>+SUM(I18,R18)</f>
        <v>31694</v>
      </c>
      <c r="AB18" s="121">
        <f>+SUM(J18,S18)</f>
        <v>0</v>
      </c>
      <c r="AC18" s="121">
        <f>+SUM(K18,T18)</f>
        <v>23713</v>
      </c>
      <c r="AD18" s="121">
        <f>+SUM(L18,U18)</f>
        <v>703265</v>
      </c>
      <c r="AE18" s="209" t="s">
        <v>366</v>
      </c>
      <c r="AF18" s="208"/>
    </row>
    <row r="19" spans="1:32" s="136" customFormat="1" ht="13.5" customHeight="1" x14ac:dyDescent="0.15">
      <c r="A19" s="119" t="s">
        <v>47</v>
      </c>
      <c r="B19" s="120" t="s">
        <v>367</v>
      </c>
      <c r="C19" s="119" t="s">
        <v>368</v>
      </c>
      <c r="D19" s="121">
        <f>SUM(E19,+L19)</f>
        <v>457559</v>
      </c>
      <c r="E19" s="121">
        <f>+SUM(F19:I19,K19)</f>
        <v>44343</v>
      </c>
      <c r="F19" s="121">
        <v>0</v>
      </c>
      <c r="G19" s="121">
        <v>270</v>
      </c>
      <c r="H19" s="121">
        <v>0</v>
      </c>
      <c r="I19" s="121">
        <v>40707</v>
      </c>
      <c r="J19" s="121"/>
      <c r="K19" s="121">
        <v>3366</v>
      </c>
      <c r="L19" s="121">
        <v>413216</v>
      </c>
      <c r="M19" s="121">
        <f>SUM(N19,+U19)</f>
        <v>163910</v>
      </c>
      <c r="N19" s="121">
        <f>+SUM(O19:R19,T19)</f>
        <v>5509</v>
      </c>
      <c r="O19" s="121">
        <v>0</v>
      </c>
      <c r="P19" s="121">
        <v>0</v>
      </c>
      <c r="Q19" s="121">
        <v>0</v>
      </c>
      <c r="R19" s="121">
        <v>5507</v>
      </c>
      <c r="S19" s="121"/>
      <c r="T19" s="121">
        <v>2</v>
      </c>
      <c r="U19" s="121">
        <v>158401</v>
      </c>
      <c r="V19" s="121">
        <f>+SUM(D19,M19)</f>
        <v>621469</v>
      </c>
      <c r="W19" s="121">
        <f>+SUM(E19,N19)</f>
        <v>49852</v>
      </c>
      <c r="X19" s="121">
        <f>+SUM(F19,O19)</f>
        <v>0</v>
      </c>
      <c r="Y19" s="121">
        <f>+SUM(G19,P19)</f>
        <v>270</v>
      </c>
      <c r="Z19" s="121">
        <f>+SUM(H19,Q19)</f>
        <v>0</v>
      </c>
      <c r="AA19" s="121">
        <f>+SUM(I19,R19)</f>
        <v>46214</v>
      </c>
      <c r="AB19" s="121">
        <f>+SUM(J19,S19)</f>
        <v>0</v>
      </c>
      <c r="AC19" s="121">
        <f>+SUM(K19,T19)</f>
        <v>3368</v>
      </c>
      <c r="AD19" s="121">
        <f>+SUM(L19,U19)</f>
        <v>571617</v>
      </c>
      <c r="AE19" s="209" t="s">
        <v>369</v>
      </c>
      <c r="AF19" s="208"/>
    </row>
    <row r="20" spans="1:32" s="136" customFormat="1" ht="13.5" customHeight="1" x14ac:dyDescent="0.15">
      <c r="A20" s="119" t="s">
        <v>47</v>
      </c>
      <c r="B20" s="120" t="s">
        <v>370</v>
      </c>
      <c r="C20" s="119" t="s">
        <v>371</v>
      </c>
      <c r="D20" s="121">
        <f>SUM(E20,+L20)</f>
        <v>809284</v>
      </c>
      <c r="E20" s="121">
        <f>+SUM(F20:I20,K20)</f>
        <v>61640</v>
      </c>
      <c r="F20" s="121">
        <v>0</v>
      </c>
      <c r="G20" s="121">
        <v>378</v>
      </c>
      <c r="H20" s="121">
        <v>0</v>
      </c>
      <c r="I20" s="121">
        <v>58615</v>
      </c>
      <c r="J20" s="121"/>
      <c r="K20" s="121">
        <v>2647</v>
      </c>
      <c r="L20" s="121">
        <v>747644</v>
      </c>
      <c r="M20" s="121">
        <f>SUM(N20,+U20)</f>
        <v>330097</v>
      </c>
      <c r="N20" s="121">
        <f>+SUM(O20:R20,T20)</f>
        <v>187210</v>
      </c>
      <c r="O20" s="121">
        <v>0</v>
      </c>
      <c r="P20" s="121">
        <v>0</v>
      </c>
      <c r="Q20" s="121">
        <v>0</v>
      </c>
      <c r="R20" s="121">
        <v>187175</v>
      </c>
      <c r="S20" s="121"/>
      <c r="T20" s="121">
        <v>35</v>
      </c>
      <c r="U20" s="121">
        <v>142887</v>
      </c>
      <c r="V20" s="121">
        <f>+SUM(D20,M20)</f>
        <v>1139381</v>
      </c>
      <c r="W20" s="121">
        <f>+SUM(E20,N20)</f>
        <v>248850</v>
      </c>
      <c r="X20" s="121">
        <f>+SUM(F20,O20)</f>
        <v>0</v>
      </c>
      <c r="Y20" s="121">
        <f>+SUM(G20,P20)</f>
        <v>378</v>
      </c>
      <c r="Z20" s="121">
        <f>+SUM(H20,Q20)</f>
        <v>0</v>
      </c>
      <c r="AA20" s="121">
        <f>+SUM(I20,R20)</f>
        <v>245790</v>
      </c>
      <c r="AB20" s="121">
        <f>+SUM(J20,S20)</f>
        <v>0</v>
      </c>
      <c r="AC20" s="121">
        <f>+SUM(K20,T20)</f>
        <v>2682</v>
      </c>
      <c r="AD20" s="121">
        <f>+SUM(L20,U20)</f>
        <v>890531</v>
      </c>
      <c r="AE20" s="209" t="s">
        <v>372</v>
      </c>
      <c r="AF20" s="208"/>
    </row>
    <row r="21" spans="1:32" s="136" customFormat="1" ht="13.5" customHeight="1" x14ac:dyDescent="0.15">
      <c r="A21" s="119" t="s">
        <v>47</v>
      </c>
      <c r="B21" s="120" t="s">
        <v>373</v>
      </c>
      <c r="C21" s="119" t="s">
        <v>374</v>
      </c>
      <c r="D21" s="121">
        <f>SUM(E21,+L21)</f>
        <v>523538</v>
      </c>
      <c r="E21" s="121">
        <f>+SUM(F21:I21,K21)</f>
        <v>68159</v>
      </c>
      <c r="F21" s="121">
        <v>0</v>
      </c>
      <c r="G21" s="121">
        <v>185</v>
      </c>
      <c r="H21" s="121">
        <v>0</v>
      </c>
      <c r="I21" s="121">
        <v>40249</v>
      </c>
      <c r="J21" s="121"/>
      <c r="K21" s="121">
        <v>27725</v>
      </c>
      <c r="L21" s="121">
        <v>455379</v>
      </c>
      <c r="M21" s="121">
        <f>SUM(N21,+U21)</f>
        <v>52417</v>
      </c>
      <c r="N21" s="121">
        <f>+SUM(O21:R21,T21)</f>
        <v>7566</v>
      </c>
      <c r="O21" s="121">
        <v>0</v>
      </c>
      <c r="P21" s="121">
        <v>0</v>
      </c>
      <c r="Q21" s="121">
        <v>0</v>
      </c>
      <c r="R21" s="121">
        <v>7566</v>
      </c>
      <c r="S21" s="121"/>
      <c r="T21" s="121">
        <v>0</v>
      </c>
      <c r="U21" s="121">
        <v>44851</v>
      </c>
      <c r="V21" s="121">
        <f>+SUM(D21,M21)</f>
        <v>575955</v>
      </c>
      <c r="W21" s="121">
        <f>+SUM(E21,N21)</f>
        <v>75725</v>
      </c>
      <c r="X21" s="121">
        <f>+SUM(F21,O21)</f>
        <v>0</v>
      </c>
      <c r="Y21" s="121">
        <f>+SUM(G21,P21)</f>
        <v>185</v>
      </c>
      <c r="Z21" s="121">
        <f>+SUM(H21,Q21)</f>
        <v>0</v>
      </c>
      <c r="AA21" s="121">
        <f>+SUM(I21,R21)</f>
        <v>47815</v>
      </c>
      <c r="AB21" s="121">
        <f>+SUM(J21,S21)</f>
        <v>0</v>
      </c>
      <c r="AC21" s="121">
        <f>+SUM(K21,T21)</f>
        <v>27725</v>
      </c>
      <c r="AD21" s="121">
        <f>+SUM(L21,U21)</f>
        <v>500230</v>
      </c>
      <c r="AE21" s="209" t="s">
        <v>375</v>
      </c>
      <c r="AF21" s="208"/>
    </row>
    <row r="22" spans="1:32" s="136" customFormat="1" ht="13.5" customHeight="1" x14ac:dyDescent="0.15">
      <c r="A22" s="119" t="s">
        <v>47</v>
      </c>
      <c r="B22" s="120" t="s">
        <v>378</v>
      </c>
      <c r="C22" s="119" t="s">
        <v>379</v>
      </c>
      <c r="D22" s="121">
        <f>SUM(E22,+L22)</f>
        <v>348546</v>
      </c>
      <c r="E22" s="121">
        <f>+SUM(F22:I22,K22)</f>
        <v>33668</v>
      </c>
      <c r="F22" s="121">
        <v>0</v>
      </c>
      <c r="G22" s="121">
        <v>0</v>
      </c>
      <c r="H22" s="121">
        <v>0</v>
      </c>
      <c r="I22" s="121">
        <v>30399</v>
      </c>
      <c r="J22" s="121"/>
      <c r="K22" s="121">
        <v>3269</v>
      </c>
      <c r="L22" s="121">
        <v>314878</v>
      </c>
      <c r="M22" s="121">
        <f>SUM(N22,+U22)</f>
        <v>6752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6752</v>
      </c>
      <c r="V22" s="121">
        <f>+SUM(D22,M22)</f>
        <v>355298</v>
      </c>
      <c r="W22" s="121">
        <f>+SUM(E22,N22)</f>
        <v>33668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30399</v>
      </c>
      <c r="AB22" s="121">
        <f>+SUM(J22,S22)</f>
        <v>0</v>
      </c>
      <c r="AC22" s="121">
        <f>+SUM(K22,T22)</f>
        <v>3269</v>
      </c>
      <c r="AD22" s="121">
        <f>+SUM(L22,U22)</f>
        <v>321630</v>
      </c>
      <c r="AE22" s="209" t="s">
        <v>380</v>
      </c>
      <c r="AF22" s="208"/>
    </row>
    <row r="23" spans="1:32" s="136" customFormat="1" ht="13.5" customHeight="1" x14ac:dyDescent="0.15">
      <c r="A23" s="119" t="s">
        <v>47</v>
      </c>
      <c r="B23" s="120" t="s">
        <v>381</v>
      </c>
      <c r="C23" s="119" t="s">
        <v>382</v>
      </c>
      <c r="D23" s="121">
        <f>SUM(E23,+L23)</f>
        <v>33388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33388</v>
      </c>
      <c r="M23" s="121">
        <f>SUM(N23,+U23)</f>
        <v>17408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17408</v>
      </c>
      <c r="V23" s="121">
        <f>+SUM(D23,M23)</f>
        <v>50796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50796</v>
      </c>
      <c r="AE23" s="209" t="s">
        <v>383</v>
      </c>
      <c r="AF23" s="208"/>
    </row>
    <row r="24" spans="1:32" s="136" customFormat="1" ht="13.5" customHeight="1" x14ac:dyDescent="0.15">
      <c r="A24" s="119" t="s">
        <v>47</v>
      </c>
      <c r="B24" s="120" t="s">
        <v>386</v>
      </c>
      <c r="C24" s="119" t="s">
        <v>387</v>
      </c>
      <c r="D24" s="121">
        <f>SUM(E24,+L24)</f>
        <v>47530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47530</v>
      </c>
      <c r="M24" s="121">
        <f>SUM(N24,+U24)</f>
        <v>24782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24782</v>
      </c>
      <c r="V24" s="121">
        <f>+SUM(D24,M24)</f>
        <v>72312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72312</v>
      </c>
      <c r="AE24" s="209" t="s">
        <v>388</v>
      </c>
      <c r="AF24" s="208"/>
    </row>
    <row r="25" spans="1:32" s="136" customFormat="1" ht="13.5" customHeight="1" x14ac:dyDescent="0.15">
      <c r="A25" s="119" t="s">
        <v>47</v>
      </c>
      <c r="B25" s="120" t="s">
        <v>389</v>
      </c>
      <c r="C25" s="119" t="s">
        <v>390</v>
      </c>
      <c r="D25" s="121">
        <f>SUM(E25,+L25)</f>
        <v>49479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49479</v>
      </c>
      <c r="M25" s="121">
        <f>SUM(N25,+U25)</f>
        <v>25798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25798</v>
      </c>
      <c r="V25" s="121">
        <f>+SUM(D25,M25)</f>
        <v>75277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75277</v>
      </c>
      <c r="AE25" s="209" t="s">
        <v>391</v>
      </c>
      <c r="AF25" s="208"/>
    </row>
    <row r="26" spans="1:32" s="136" customFormat="1" ht="13.5" customHeight="1" x14ac:dyDescent="0.15">
      <c r="A26" s="119" t="s">
        <v>47</v>
      </c>
      <c r="B26" s="120" t="s">
        <v>392</v>
      </c>
      <c r="C26" s="119" t="s">
        <v>393</v>
      </c>
      <c r="D26" s="121">
        <f>SUM(E26,+L26)</f>
        <v>96928</v>
      </c>
      <c r="E26" s="121">
        <f>+SUM(F26:I26,K26)</f>
        <v>6829</v>
      </c>
      <c r="F26" s="121">
        <v>0</v>
      </c>
      <c r="G26" s="121">
        <v>0</v>
      </c>
      <c r="H26" s="121">
        <v>0</v>
      </c>
      <c r="I26" s="121">
        <v>6095</v>
      </c>
      <c r="J26" s="121"/>
      <c r="K26" s="121">
        <v>734</v>
      </c>
      <c r="L26" s="121">
        <v>90099</v>
      </c>
      <c r="M26" s="121">
        <f>SUM(N26,+U26)</f>
        <v>37400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37400</v>
      </c>
      <c r="V26" s="121">
        <f>+SUM(D26,M26)</f>
        <v>134328</v>
      </c>
      <c r="W26" s="121">
        <f>+SUM(E26,N26)</f>
        <v>6829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6095</v>
      </c>
      <c r="AB26" s="121">
        <f>+SUM(J26,S26)</f>
        <v>0</v>
      </c>
      <c r="AC26" s="121">
        <f>+SUM(K26,T26)</f>
        <v>734</v>
      </c>
      <c r="AD26" s="121">
        <f>+SUM(L26,U26)</f>
        <v>127499</v>
      </c>
      <c r="AE26" s="209" t="s">
        <v>394</v>
      </c>
      <c r="AF26" s="208"/>
    </row>
    <row r="27" spans="1:32" s="136" customFormat="1" ht="13.5" customHeight="1" x14ac:dyDescent="0.15">
      <c r="A27" s="119" t="s">
        <v>47</v>
      </c>
      <c r="B27" s="120" t="s">
        <v>395</v>
      </c>
      <c r="C27" s="119" t="s">
        <v>396</v>
      </c>
      <c r="D27" s="121">
        <f>SUM(E27,+L27)</f>
        <v>200615</v>
      </c>
      <c r="E27" s="121">
        <f>+SUM(F27:I27,K27)</f>
        <v>48483</v>
      </c>
      <c r="F27" s="121">
        <v>0</v>
      </c>
      <c r="G27" s="121">
        <v>0</v>
      </c>
      <c r="H27" s="121">
        <v>0</v>
      </c>
      <c r="I27" s="121">
        <v>36264</v>
      </c>
      <c r="J27" s="121"/>
      <c r="K27" s="121">
        <v>12219</v>
      </c>
      <c r="L27" s="121">
        <v>152132</v>
      </c>
      <c r="M27" s="121">
        <f>SUM(N27,+U27)</f>
        <v>63895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63895</v>
      </c>
      <c r="V27" s="121">
        <f>+SUM(D27,M27)</f>
        <v>264510</v>
      </c>
      <c r="W27" s="121">
        <f>+SUM(E27,N27)</f>
        <v>48483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36264</v>
      </c>
      <c r="AB27" s="121">
        <f>+SUM(J27,S27)</f>
        <v>0</v>
      </c>
      <c r="AC27" s="121">
        <f>+SUM(K27,T27)</f>
        <v>12219</v>
      </c>
      <c r="AD27" s="121">
        <f>+SUM(L27,U27)</f>
        <v>216027</v>
      </c>
      <c r="AE27" s="209" t="s">
        <v>397</v>
      </c>
      <c r="AF27" s="208"/>
    </row>
    <row r="28" spans="1:32" s="136" customFormat="1" ht="13.5" customHeight="1" x14ac:dyDescent="0.15">
      <c r="A28" s="119" t="s">
        <v>47</v>
      </c>
      <c r="B28" s="120" t="s">
        <v>398</v>
      </c>
      <c r="C28" s="119" t="s">
        <v>399</v>
      </c>
      <c r="D28" s="121">
        <f>SUM(E28,+L28)</f>
        <v>733845</v>
      </c>
      <c r="E28" s="121">
        <f>+SUM(F28:I28,K28)</f>
        <v>140960</v>
      </c>
      <c r="F28" s="121">
        <v>0</v>
      </c>
      <c r="G28" s="121">
        <v>40362</v>
      </c>
      <c r="H28" s="121">
        <v>30100</v>
      </c>
      <c r="I28" s="121">
        <v>60362</v>
      </c>
      <c r="J28" s="121"/>
      <c r="K28" s="121">
        <v>10136</v>
      </c>
      <c r="L28" s="121">
        <v>592885</v>
      </c>
      <c r="M28" s="121">
        <f>SUM(N28,+U28)</f>
        <v>271953</v>
      </c>
      <c r="N28" s="121">
        <f>+SUM(O28:R28,T28)</f>
        <v>62482</v>
      </c>
      <c r="O28" s="121">
        <v>4473</v>
      </c>
      <c r="P28" s="121">
        <v>2935</v>
      </c>
      <c r="Q28" s="121">
        <v>0</v>
      </c>
      <c r="R28" s="121">
        <v>55028</v>
      </c>
      <c r="S28" s="121"/>
      <c r="T28" s="121">
        <v>46</v>
      </c>
      <c r="U28" s="121">
        <v>209471</v>
      </c>
      <c r="V28" s="121">
        <f>+SUM(D28,M28)</f>
        <v>1005798</v>
      </c>
      <c r="W28" s="121">
        <f>+SUM(E28,N28)</f>
        <v>203442</v>
      </c>
      <c r="X28" s="121">
        <f>+SUM(F28,O28)</f>
        <v>4473</v>
      </c>
      <c r="Y28" s="121">
        <f>+SUM(G28,P28)</f>
        <v>43297</v>
      </c>
      <c r="Z28" s="121">
        <f>+SUM(H28,Q28)</f>
        <v>30100</v>
      </c>
      <c r="AA28" s="121">
        <f>+SUM(I28,R28)</f>
        <v>115390</v>
      </c>
      <c r="AB28" s="121">
        <f>+SUM(J28,S28)</f>
        <v>0</v>
      </c>
      <c r="AC28" s="121">
        <f>+SUM(K28,T28)</f>
        <v>10182</v>
      </c>
      <c r="AD28" s="121">
        <f>+SUM(L28,U28)</f>
        <v>802356</v>
      </c>
      <c r="AE28" s="209" t="s">
        <v>400</v>
      </c>
      <c r="AF28" s="208"/>
    </row>
    <row r="29" spans="1:32" s="136" customFormat="1" ht="13.5" customHeight="1" x14ac:dyDescent="0.15">
      <c r="A29" s="119" t="s">
        <v>47</v>
      </c>
      <c r="B29" s="120" t="s">
        <v>337</v>
      </c>
      <c r="C29" s="119" t="s">
        <v>338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100793</v>
      </c>
      <c r="N29" s="121">
        <f>+SUM(O29:R29,T29)</f>
        <v>77537</v>
      </c>
      <c r="O29" s="121">
        <v>0</v>
      </c>
      <c r="P29" s="121">
        <v>0</v>
      </c>
      <c r="Q29" s="121">
        <v>0</v>
      </c>
      <c r="R29" s="121">
        <v>77537</v>
      </c>
      <c r="S29" s="121">
        <v>94994</v>
      </c>
      <c r="T29" s="121">
        <v>0</v>
      </c>
      <c r="U29" s="121">
        <v>23256</v>
      </c>
      <c r="V29" s="121">
        <f>+SUM(D29,M29)</f>
        <v>100793</v>
      </c>
      <c r="W29" s="121">
        <f>+SUM(E29,N29)</f>
        <v>77537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77537</v>
      </c>
      <c r="AB29" s="121">
        <f>+SUM(J29,S29)</f>
        <v>94994</v>
      </c>
      <c r="AC29" s="121">
        <f>+SUM(K29,T29)</f>
        <v>0</v>
      </c>
      <c r="AD29" s="121">
        <f>+SUM(L29,U29)</f>
        <v>23256</v>
      </c>
      <c r="AE29" s="209" t="s">
        <v>401</v>
      </c>
      <c r="AF29" s="208"/>
    </row>
    <row r="30" spans="1:32" s="136" customFormat="1" ht="13.5" customHeight="1" x14ac:dyDescent="0.15">
      <c r="A30" s="119" t="s">
        <v>47</v>
      </c>
      <c r="B30" s="120" t="s">
        <v>384</v>
      </c>
      <c r="C30" s="119" t="s">
        <v>385</v>
      </c>
      <c r="D30" s="121">
        <f>SUM(E30,+L30)</f>
        <v>636915</v>
      </c>
      <c r="E30" s="121">
        <f>+SUM(F30:I30,K30)</f>
        <v>562201</v>
      </c>
      <c r="F30" s="121">
        <v>0</v>
      </c>
      <c r="G30" s="121">
        <v>0</v>
      </c>
      <c r="H30" s="121">
        <v>0</v>
      </c>
      <c r="I30" s="121">
        <v>96366</v>
      </c>
      <c r="J30" s="121">
        <v>130397</v>
      </c>
      <c r="K30" s="121">
        <v>465835</v>
      </c>
      <c r="L30" s="121">
        <v>74714</v>
      </c>
      <c r="M30" s="121">
        <f>SUM(N30,+U30)</f>
        <v>137963</v>
      </c>
      <c r="N30" s="121">
        <f>+SUM(O30:R30,T30)</f>
        <v>92456</v>
      </c>
      <c r="O30" s="121">
        <v>0</v>
      </c>
      <c r="P30" s="121">
        <v>0</v>
      </c>
      <c r="Q30" s="121">
        <v>0</v>
      </c>
      <c r="R30" s="121">
        <v>92456</v>
      </c>
      <c r="S30" s="121">
        <v>67988</v>
      </c>
      <c r="T30" s="121">
        <v>0</v>
      </c>
      <c r="U30" s="121">
        <v>45507</v>
      </c>
      <c r="V30" s="121">
        <f>+SUM(D30,M30)</f>
        <v>774878</v>
      </c>
      <c r="W30" s="121">
        <f>+SUM(E30,N30)</f>
        <v>654657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188822</v>
      </c>
      <c r="AB30" s="121">
        <f>+SUM(J30,S30)</f>
        <v>198385</v>
      </c>
      <c r="AC30" s="121">
        <f>+SUM(K30,T30)</f>
        <v>465835</v>
      </c>
      <c r="AD30" s="121">
        <f>+SUM(L30,U30)</f>
        <v>120221</v>
      </c>
      <c r="AE30" s="209" t="s">
        <v>402</v>
      </c>
      <c r="AF30" s="208"/>
    </row>
    <row r="31" spans="1:32" s="136" customFormat="1" ht="13.5" customHeight="1" x14ac:dyDescent="0.15">
      <c r="A31" s="119" t="s">
        <v>47</v>
      </c>
      <c r="B31" s="120" t="s">
        <v>342</v>
      </c>
      <c r="C31" s="119" t="s">
        <v>343</v>
      </c>
      <c r="D31" s="121">
        <f>SUM(E31,+L31)</f>
        <v>66995</v>
      </c>
      <c r="E31" s="121">
        <f>+SUM(F31:I31,K31)</f>
        <v>13855</v>
      </c>
      <c r="F31" s="121">
        <v>0</v>
      </c>
      <c r="G31" s="121">
        <v>0</v>
      </c>
      <c r="H31" s="121">
        <v>0</v>
      </c>
      <c r="I31" s="121">
        <v>13855</v>
      </c>
      <c r="J31" s="121">
        <v>155564</v>
      </c>
      <c r="K31" s="121">
        <v>0</v>
      </c>
      <c r="L31" s="121">
        <v>53140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66995</v>
      </c>
      <c r="W31" s="121">
        <f>+SUM(E31,N31)</f>
        <v>13855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13855</v>
      </c>
      <c r="AB31" s="121">
        <f>+SUM(J31,S31)</f>
        <v>155564</v>
      </c>
      <c r="AC31" s="121">
        <f>+SUM(K31,T31)</f>
        <v>0</v>
      </c>
      <c r="AD31" s="121">
        <f>+SUM(L31,U31)</f>
        <v>53140</v>
      </c>
      <c r="AE31" s="209" t="s">
        <v>403</v>
      </c>
      <c r="AF31" s="208"/>
    </row>
    <row r="32" spans="1:32" s="136" customFormat="1" ht="13.5" customHeight="1" x14ac:dyDescent="0.15">
      <c r="A32" s="119" t="s">
        <v>47</v>
      </c>
      <c r="B32" s="120" t="s">
        <v>335</v>
      </c>
      <c r="C32" s="119" t="s">
        <v>336</v>
      </c>
      <c r="D32" s="121">
        <f>SUM(E32,+L32)</f>
        <v>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104060</v>
      </c>
      <c r="K32" s="121">
        <v>0</v>
      </c>
      <c r="L32" s="121">
        <v>0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0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104060</v>
      </c>
      <c r="AC32" s="121">
        <f>+SUM(K32,T32)</f>
        <v>0</v>
      </c>
      <c r="AD32" s="121">
        <f>+SUM(L32,U32)</f>
        <v>0</v>
      </c>
      <c r="AE32" s="209" t="s">
        <v>404</v>
      </c>
      <c r="AF32" s="208"/>
    </row>
    <row r="33" spans="1:32" s="136" customFormat="1" ht="13.5" customHeight="1" x14ac:dyDescent="0.15">
      <c r="A33" s="119" t="s">
        <v>47</v>
      </c>
      <c r="B33" s="120" t="s">
        <v>333</v>
      </c>
      <c r="C33" s="119" t="s">
        <v>334</v>
      </c>
      <c r="D33" s="121">
        <f>SUM(E33,+L33)</f>
        <v>2245191</v>
      </c>
      <c r="E33" s="121">
        <f>+SUM(F33:I33,K33)</f>
        <v>206551</v>
      </c>
      <c r="F33" s="121">
        <v>0</v>
      </c>
      <c r="G33" s="121">
        <v>0</v>
      </c>
      <c r="H33" s="121">
        <v>0</v>
      </c>
      <c r="I33" s="121">
        <v>197175</v>
      </c>
      <c r="J33" s="121">
        <v>1550000</v>
      </c>
      <c r="K33" s="121">
        <v>9376</v>
      </c>
      <c r="L33" s="121">
        <v>2038640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2245191</v>
      </c>
      <c r="W33" s="121">
        <f>+SUM(E33,N33)</f>
        <v>206551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197175</v>
      </c>
      <c r="AB33" s="121">
        <f>+SUM(J33,S33)</f>
        <v>1550000</v>
      </c>
      <c r="AC33" s="121">
        <f>+SUM(K33,T33)</f>
        <v>9376</v>
      </c>
      <c r="AD33" s="121">
        <f>+SUM(L33,U33)</f>
        <v>2038640</v>
      </c>
      <c r="AE33" s="209" t="s">
        <v>405</v>
      </c>
      <c r="AF33" s="208"/>
    </row>
    <row r="34" spans="1:32" s="136" customFormat="1" ht="13.5" customHeight="1" x14ac:dyDescent="0.15">
      <c r="A34" s="119" t="s">
        <v>47</v>
      </c>
      <c r="B34" s="120" t="s">
        <v>350</v>
      </c>
      <c r="C34" s="119" t="s">
        <v>351</v>
      </c>
      <c r="D34" s="121">
        <f>SUM(E34,+L34)</f>
        <v>31866</v>
      </c>
      <c r="E34" s="121">
        <f>+SUM(F34:I34,K34)</f>
        <v>22393</v>
      </c>
      <c r="F34" s="121">
        <v>0</v>
      </c>
      <c r="G34" s="121">
        <v>0</v>
      </c>
      <c r="H34" s="121">
        <v>0</v>
      </c>
      <c r="I34" s="121">
        <v>15904</v>
      </c>
      <c r="J34" s="121">
        <v>694873</v>
      </c>
      <c r="K34" s="121">
        <v>6489</v>
      </c>
      <c r="L34" s="121">
        <v>9473</v>
      </c>
      <c r="M34" s="121">
        <f>SUM(N34,+U34)</f>
        <v>15785</v>
      </c>
      <c r="N34" s="121">
        <f>+SUM(O34:R34,T34)</f>
        <v>6312</v>
      </c>
      <c r="O34" s="121">
        <v>3948</v>
      </c>
      <c r="P34" s="121">
        <v>0</v>
      </c>
      <c r="Q34" s="121">
        <v>0</v>
      </c>
      <c r="R34" s="121">
        <v>403</v>
      </c>
      <c r="S34" s="121">
        <v>452140</v>
      </c>
      <c r="T34" s="121">
        <v>1961</v>
      </c>
      <c r="U34" s="121">
        <v>9473</v>
      </c>
      <c r="V34" s="121">
        <f>+SUM(D34,M34)</f>
        <v>47651</v>
      </c>
      <c r="W34" s="121">
        <f>+SUM(E34,N34)</f>
        <v>28705</v>
      </c>
      <c r="X34" s="121">
        <f>+SUM(F34,O34)</f>
        <v>3948</v>
      </c>
      <c r="Y34" s="121">
        <f>+SUM(G34,P34)</f>
        <v>0</v>
      </c>
      <c r="Z34" s="121">
        <f>+SUM(H34,Q34)</f>
        <v>0</v>
      </c>
      <c r="AA34" s="121">
        <f>+SUM(I34,R34)</f>
        <v>16307</v>
      </c>
      <c r="AB34" s="121">
        <f>+SUM(J34,S34)</f>
        <v>1147013</v>
      </c>
      <c r="AC34" s="121">
        <f>+SUM(K34,T34)</f>
        <v>8450</v>
      </c>
      <c r="AD34" s="121">
        <f>+SUM(L34,U34)</f>
        <v>18946</v>
      </c>
      <c r="AE34" s="209" t="s">
        <v>406</v>
      </c>
      <c r="AF34" s="208"/>
    </row>
    <row r="35" spans="1:32" s="136" customFormat="1" ht="13.5" customHeight="1" x14ac:dyDescent="0.15">
      <c r="A35" s="119" t="s">
        <v>47</v>
      </c>
      <c r="B35" s="120" t="s">
        <v>376</v>
      </c>
      <c r="C35" s="119" t="s">
        <v>377</v>
      </c>
      <c r="D35" s="121">
        <f>SUM(E35,+L35)</f>
        <v>163437</v>
      </c>
      <c r="E35" s="121">
        <f>+SUM(F35:I35,K35)</f>
        <v>31746</v>
      </c>
      <c r="F35" s="121">
        <v>0</v>
      </c>
      <c r="G35" s="121">
        <v>0</v>
      </c>
      <c r="H35" s="121">
        <v>0</v>
      </c>
      <c r="I35" s="121">
        <v>31746</v>
      </c>
      <c r="J35" s="121">
        <v>542188</v>
      </c>
      <c r="K35" s="121">
        <v>0</v>
      </c>
      <c r="L35" s="121">
        <v>131691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163437</v>
      </c>
      <c r="W35" s="121">
        <f>+SUM(E35,N35)</f>
        <v>31746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31746</v>
      </c>
      <c r="AB35" s="121">
        <f>+SUM(J35,S35)</f>
        <v>542188</v>
      </c>
      <c r="AC35" s="121">
        <f>+SUM(K35,T35)</f>
        <v>0</v>
      </c>
      <c r="AD35" s="121">
        <f>+SUM(L35,U35)</f>
        <v>131691</v>
      </c>
      <c r="AE35" s="209" t="s">
        <v>407</v>
      </c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8"/>
      <c r="AF258" s="208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8"/>
      <c r="AF259" s="208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8"/>
      <c r="AF260" s="208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8"/>
      <c r="AF261" s="208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8"/>
      <c r="AF262" s="208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8"/>
      <c r="AF263" s="208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8"/>
      <c r="AF264" s="208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8"/>
      <c r="AF265" s="208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8"/>
      <c r="AF266" s="208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8"/>
      <c r="AF267" s="208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8"/>
      <c r="AF268" s="208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8"/>
      <c r="AF269" s="208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8"/>
      <c r="AF270" s="208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8"/>
      <c r="AF271" s="208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8"/>
      <c r="AF272" s="208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8"/>
      <c r="AF273" s="208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8"/>
      <c r="AF274" s="208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8"/>
      <c r="AF275" s="208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8"/>
      <c r="AF276" s="208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8"/>
      <c r="AF277" s="208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8"/>
      <c r="AF278" s="208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8"/>
      <c r="AF279" s="208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8"/>
      <c r="AF280" s="208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8"/>
      <c r="AF281" s="208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8"/>
      <c r="AF282" s="208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8"/>
      <c r="AF283" s="208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8"/>
      <c r="AF284" s="208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8"/>
      <c r="AF285" s="208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8"/>
      <c r="AF286" s="208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8"/>
      <c r="AF287" s="208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8"/>
      <c r="AF288" s="208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8"/>
      <c r="AF289" s="208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8"/>
      <c r="AF290" s="208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8"/>
      <c r="AF291" s="208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8"/>
      <c r="AF292" s="208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8"/>
      <c r="AF293" s="208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8"/>
      <c r="AF294" s="208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8"/>
      <c r="AF295" s="208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8"/>
      <c r="AF296" s="208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8"/>
      <c r="AF297" s="208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8"/>
      <c r="AF298" s="208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8"/>
      <c r="AF299" s="208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8"/>
      <c r="AF300" s="208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8"/>
      <c r="AF301" s="208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8"/>
      <c r="AF302" s="208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8"/>
      <c r="AF303" s="208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8"/>
      <c r="AF304" s="208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8"/>
      <c r="AF305" s="208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8"/>
      <c r="AF306" s="208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8"/>
      <c r="AF307" s="208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8"/>
      <c r="AF308" s="208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8"/>
      <c r="AF309" s="208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8"/>
      <c r="AF310" s="208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8"/>
      <c r="AF311" s="208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8"/>
      <c r="AF312" s="208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8"/>
      <c r="AF313" s="208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8"/>
      <c r="AF314" s="208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8"/>
      <c r="AF315" s="208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8"/>
      <c r="AF316" s="208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8"/>
      <c r="AF317" s="208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8"/>
      <c r="AF318" s="208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8"/>
      <c r="AF319" s="208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8"/>
      <c r="AF320" s="208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8"/>
      <c r="AF321" s="208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8"/>
      <c r="AF322" s="208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8"/>
      <c r="AF323" s="208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8"/>
      <c r="AF324" s="208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8"/>
      <c r="AF325" s="208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8"/>
      <c r="AF326" s="208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8"/>
      <c r="AF327" s="208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8"/>
      <c r="AF328" s="208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8"/>
      <c r="AF329" s="208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8"/>
      <c r="AF330" s="208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8"/>
      <c r="AF331" s="208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8"/>
      <c r="AF332" s="208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8"/>
      <c r="AF333" s="208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8"/>
      <c r="AF334" s="208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8"/>
      <c r="AF335" s="208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8"/>
      <c r="AF336" s="208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8"/>
      <c r="AF337" s="208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8"/>
      <c r="AF338" s="208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8"/>
      <c r="AF339" s="208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8"/>
      <c r="AF340" s="208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8"/>
      <c r="AF341" s="208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8"/>
      <c r="AF342" s="208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8"/>
      <c r="AF343" s="208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8"/>
      <c r="AF344" s="208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8"/>
      <c r="AF345" s="208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8"/>
      <c r="AF346" s="208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8"/>
      <c r="AF347" s="208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8"/>
      <c r="AF348" s="208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8"/>
      <c r="AF349" s="208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8"/>
      <c r="AF350" s="208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8"/>
      <c r="AF351" s="208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8"/>
      <c r="AF352" s="208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8"/>
      <c r="AF353" s="208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8"/>
      <c r="AF354" s="208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8"/>
      <c r="AF355" s="208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8"/>
      <c r="AF356" s="208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8"/>
      <c r="AF357" s="208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8"/>
      <c r="AF358" s="208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8"/>
      <c r="AF359" s="208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8"/>
      <c r="AF360" s="208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8"/>
      <c r="AF361" s="208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8"/>
      <c r="AF362" s="208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8"/>
      <c r="AF363" s="208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8"/>
      <c r="AF364" s="208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8"/>
      <c r="AF365" s="208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8"/>
      <c r="AF366" s="208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8"/>
      <c r="AF367" s="208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8"/>
      <c r="AF368" s="208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8"/>
      <c r="AF369" s="208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8"/>
      <c r="AF370" s="208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8"/>
      <c r="AF371" s="208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8"/>
      <c r="AF372" s="208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8"/>
      <c r="AF373" s="208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8"/>
      <c r="AF374" s="208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8"/>
      <c r="AF375" s="208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8"/>
      <c r="AF376" s="208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8"/>
      <c r="AF377" s="208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8"/>
      <c r="AF378" s="208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8"/>
      <c r="AF379" s="208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8"/>
      <c r="AF380" s="208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8"/>
      <c r="AF381" s="208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8"/>
      <c r="AF382" s="208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8"/>
      <c r="AF383" s="208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8"/>
      <c r="AF384" s="208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8"/>
      <c r="AF385" s="208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8"/>
      <c r="AF386" s="208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8"/>
      <c r="AF387" s="208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8"/>
      <c r="AF388" s="208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8"/>
      <c r="AF389" s="208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8"/>
      <c r="AF390" s="208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8"/>
      <c r="AF391" s="208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8"/>
      <c r="AF392" s="208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8"/>
      <c r="AF393" s="208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8"/>
      <c r="AF394" s="208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8"/>
      <c r="AF395" s="208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8"/>
      <c r="AF396" s="208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8"/>
      <c r="AF397" s="208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8"/>
      <c r="AF398" s="208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8"/>
      <c r="AF399" s="208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8"/>
      <c r="AF400" s="208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8"/>
      <c r="AF401" s="208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8"/>
      <c r="AF402" s="208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8"/>
      <c r="AF403" s="208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8"/>
      <c r="AF404" s="208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8"/>
      <c r="AF405" s="208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8"/>
      <c r="AF406" s="208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8"/>
      <c r="AF407" s="208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8"/>
      <c r="AF408" s="208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8"/>
      <c r="AF409" s="208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8"/>
      <c r="AF410" s="208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8"/>
      <c r="AF411" s="208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8"/>
      <c r="AF412" s="208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8"/>
      <c r="AF413" s="208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8"/>
      <c r="AF414" s="208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8"/>
      <c r="AF415" s="208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8"/>
      <c r="AF416" s="208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8"/>
      <c r="AF417" s="208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8"/>
      <c r="AF418" s="208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8"/>
      <c r="AF419" s="208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8"/>
      <c r="AF420" s="208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8"/>
      <c r="AF421" s="208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8"/>
      <c r="AF422" s="208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8"/>
      <c r="AF423" s="208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8"/>
      <c r="AF424" s="208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8"/>
      <c r="AF425" s="208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8"/>
      <c r="AF426" s="208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8"/>
      <c r="AF427" s="208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8"/>
      <c r="AF428" s="208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8"/>
      <c r="AF429" s="208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8"/>
      <c r="AF430" s="208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8"/>
      <c r="AF431" s="208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8"/>
      <c r="AF432" s="208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8"/>
      <c r="AF433" s="208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8"/>
      <c r="AF434" s="208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8"/>
      <c r="AF435" s="208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8"/>
      <c r="AF436" s="208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8"/>
      <c r="AF437" s="208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8"/>
      <c r="AF438" s="208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8"/>
      <c r="AF439" s="208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8"/>
      <c r="AF440" s="208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8"/>
      <c r="AF441" s="208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8"/>
      <c r="AF442" s="208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8"/>
      <c r="AF443" s="208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8"/>
      <c r="AF444" s="208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8"/>
      <c r="AF445" s="208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8"/>
      <c r="AF446" s="208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8"/>
      <c r="AF447" s="208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8"/>
      <c r="AF448" s="208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8"/>
      <c r="AF449" s="208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8"/>
      <c r="AF450" s="208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8"/>
      <c r="AF451" s="208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8"/>
      <c r="AF452" s="208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8"/>
      <c r="AF453" s="208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8"/>
      <c r="AF454" s="208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8"/>
      <c r="AF455" s="208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8"/>
      <c r="AF456" s="208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8"/>
      <c r="AF457" s="208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8"/>
      <c r="AF458" s="208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8"/>
      <c r="AF459" s="208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8"/>
      <c r="AF460" s="208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8"/>
      <c r="AF461" s="208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8"/>
      <c r="AF462" s="208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8"/>
      <c r="AF463" s="208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8"/>
      <c r="AF464" s="208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8"/>
      <c r="AF465" s="208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8"/>
      <c r="AF466" s="208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8"/>
      <c r="AF467" s="208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8"/>
      <c r="AF468" s="208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8"/>
      <c r="AF469" s="208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8"/>
      <c r="AF470" s="208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8"/>
      <c r="AF471" s="208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8"/>
      <c r="AF472" s="208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8"/>
      <c r="AF473" s="208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8"/>
      <c r="AF474" s="208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8"/>
      <c r="AF475" s="208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8"/>
      <c r="AF476" s="208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8"/>
      <c r="AF477" s="208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8"/>
      <c r="AF478" s="208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8"/>
      <c r="AF479" s="208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8"/>
      <c r="AF480" s="208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8"/>
      <c r="AF481" s="208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8"/>
      <c r="AF482" s="208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8"/>
      <c r="AF483" s="208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8"/>
      <c r="AF484" s="208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8"/>
      <c r="AF485" s="208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8"/>
      <c r="AF486" s="208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8"/>
      <c r="AF487" s="208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8"/>
      <c r="AF488" s="208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8"/>
      <c r="AF489" s="208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8"/>
      <c r="AF490" s="208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8"/>
      <c r="AF491" s="208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8"/>
      <c r="AF492" s="208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8"/>
      <c r="AF493" s="208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8"/>
      <c r="AF494" s="208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8"/>
      <c r="AF495" s="208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8"/>
      <c r="AF496" s="208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8"/>
      <c r="AF497" s="208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8"/>
      <c r="AF498" s="208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8"/>
      <c r="AF499" s="208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8"/>
      <c r="AF500" s="208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8"/>
      <c r="AF501" s="208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8"/>
      <c r="AF502" s="208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8"/>
      <c r="AF503" s="208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8"/>
      <c r="AF504" s="208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8"/>
      <c r="AF505" s="208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8"/>
      <c r="AF506" s="208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8"/>
      <c r="AF507" s="208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8"/>
      <c r="AF508" s="208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8"/>
      <c r="AF509" s="208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8"/>
      <c r="AF510" s="208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8"/>
      <c r="AF511" s="208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8"/>
      <c r="AF512" s="208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8"/>
      <c r="AF513" s="208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8"/>
      <c r="AF514" s="208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8"/>
      <c r="AF515" s="208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8"/>
      <c r="AF516" s="208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8"/>
      <c r="AF517" s="208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8"/>
      <c r="AF518" s="208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8"/>
      <c r="AF519" s="208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8"/>
      <c r="AF520" s="208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8"/>
      <c r="AF521" s="208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8"/>
      <c r="AF522" s="208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8"/>
      <c r="AF523" s="208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8"/>
      <c r="AF524" s="208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8"/>
      <c r="AF525" s="208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8"/>
      <c r="AF526" s="208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8"/>
      <c r="AF527" s="208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8"/>
      <c r="AF528" s="208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8"/>
      <c r="AF529" s="208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8"/>
      <c r="AF530" s="208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8"/>
      <c r="AF531" s="208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8"/>
      <c r="AF532" s="208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8"/>
      <c r="AF533" s="208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8"/>
      <c r="AF534" s="208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8"/>
      <c r="AF535" s="208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8"/>
      <c r="AF536" s="208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8"/>
      <c r="AF537" s="208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8"/>
      <c r="AF538" s="208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8"/>
      <c r="AF539" s="208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8"/>
      <c r="AF540" s="208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8"/>
      <c r="AF541" s="208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8"/>
      <c r="AF542" s="208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8"/>
      <c r="AF543" s="208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8"/>
      <c r="AF544" s="208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8"/>
      <c r="AF545" s="208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8"/>
      <c r="AF546" s="208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8"/>
      <c r="AF547" s="208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8"/>
      <c r="AF548" s="208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8"/>
      <c r="AF549" s="208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8"/>
      <c r="AF550" s="208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8"/>
      <c r="AF551" s="208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8"/>
      <c r="AF552" s="208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8"/>
      <c r="AF553" s="208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8"/>
      <c r="AF554" s="208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8"/>
      <c r="AF555" s="208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8"/>
      <c r="AF556" s="208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8"/>
      <c r="AF557" s="208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8"/>
      <c r="AF558" s="208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8"/>
      <c r="AF559" s="208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8"/>
      <c r="AF560" s="208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8"/>
      <c r="AF561" s="208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8"/>
      <c r="AF562" s="208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8"/>
      <c r="AF563" s="208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8"/>
      <c r="AF564" s="208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8"/>
      <c r="AF565" s="208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8"/>
      <c r="AF566" s="208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8"/>
      <c r="AF567" s="208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8"/>
      <c r="AF568" s="208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8"/>
      <c r="AF569" s="208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8"/>
      <c r="AF570" s="208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8"/>
      <c r="AF571" s="208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8"/>
      <c r="AF572" s="208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8"/>
      <c r="AF573" s="208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8"/>
      <c r="AF574" s="208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8"/>
      <c r="AF575" s="208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8"/>
      <c r="AF576" s="208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8"/>
      <c r="AF577" s="208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8"/>
      <c r="AF578" s="208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8"/>
      <c r="AF579" s="208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8"/>
      <c r="AF580" s="208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8"/>
      <c r="AF581" s="208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8"/>
      <c r="AF582" s="208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8"/>
      <c r="AF583" s="208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8"/>
      <c r="AF584" s="208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8"/>
      <c r="AF585" s="208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8"/>
      <c r="AF586" s="208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8"/>
      <c r="AF587" s="208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8"/>
      <c r="AF588" s="208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8"/>
      <c r="AF589" s="208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8"/>
      <c r="AF590" s="208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8"/>
      <c r="AF591" s="208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8"/>
      <c r="AF592" s="208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8"/>
      <c r="AF593" s="208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8"/>
      <c r="AF594" s="208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8"/>
      <c r="AF595" s="208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8"/>
      <c r="AF596" s="208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8"/>
      <c r="AF597" s="208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8"/>
      <c r="AF598" s="208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8"/>
      <c r="AF599" s="208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8"/>
      <c r="AF600" s="208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8"/>
      <c r="AF601" s="208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8"/>
      <c r="AF602" s="208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8"/>
      <c r="AF603" s="208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8"/>
      <c r="AF604" s="208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8"/>
      <c r="AF605" s="208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8"/>
      <c r="AF606" s="208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8"/>
      <c r="AF607" s="208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8"/>
      <c r="AF608" s="208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8"/>
      <c r="AF609" s="208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8"/>
      <c r="AF610" s="208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8"/>
      <c r="AF611" s="208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8"/>
      <c r="AF612" s="208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8"/>
      <c r="AF613" s="208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8"/>
      <c r="AF614" s="208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8"/>
      <c r="AF615" s="208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8"/>
      <c r="AF616" s="208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8"/>
      <c r="AF617" s="208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8"/>
      <c r="AF618" s="208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8"/>
      <c r="AF619" s="208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8"/>
      <c r="AF620" s="208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8"/>
      <c r="AF621" s="208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8"/>
      <c r="AF622" s="208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8"/>
      <c r="AF623" s="208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8"/>
      <c r="AF624" s="208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8"/>
      <c r="AF625" s="208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8"/>
      <c r="AF626" s="208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8"/>
      <c r="AF627" s="208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8"/>
      <c r="AF628" s="208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8"/>
      <c r="AF629" s="208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8"/>
      <c r="AF630" s="208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8"/>
      <c r="AF631" s="208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8"/>
      <c r="AF632" s="208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8"/>
      <c r="AF633" s="208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8"/>
      <c r="AF634" s="208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8"/>
      <c r="AF635" s="208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8"/>
      <c r="AF636" s="208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8"/>
      <c r="AF637" s="208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8"/>
      <c r="AF638" s="208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8"/>
      <c r="AF639" s="208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8"/>
      <c r="AF640" s="208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8"/>
      <c r="AF641" s="208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8"/>
      <c r="AF642" s="208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8"/>
      <c r="AF643" s="208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8"/>
      <c r="AF644" s="208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8"/>
      <c r="AF645" s="208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8"/>
      <c r="AF646" s="208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8"/>
      <c r="AF647" s="208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8"/>
      <c r="AF648" s="208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8"/>
      <c r="AF649" s="208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8"/>
      <c r="AF650" s="208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8"/>
      <c r="AF651" s="208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8"/>
      <c r="AF652" s="208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8"/>
      <c r="AF653" s="208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8"/>
      <c r="AF654" s="208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8"/>
      <c r="AF655" s="208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8"/>
      <c r="AF656" s="208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8"/>
      <c r="AF657" s="208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8"/>
      <c r="AF658" s="208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8"/>
      <c r="AF659" s="208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8"/>
      <c r="AF660" s="208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8"/>
      <c r="AF661" s="208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8"/>
      <c r="AF662" s="208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8"/>
      <c r="AF663" s="208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8"/>
      <c r="AF664" s="208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8"/>
      <c r="AF665" s="208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8"/>
      <c r="AF666" s="208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8"/>
      <c r="AF667" s="208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8"/>
      <c r="AF668" s="208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8"/>
      <c r="AF669" s="208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8"/>
      <c r="AF670" s="208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8"/>
      <c r="AF671" s="208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8"/>
      <c r="AF672" s="208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8"/>
      <c r="AF673" s="208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8"/>
      <c r="AF674" s="208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8"/>
      <c r="AF675" s="208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8"/>
      <c r="AF676" s="208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8"/>
      <c r="AF677" s="208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8"/>
      <c r="AF678" s="208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8"/>
      <c r="AF679" s="208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8"/>
      <c r="AF680" s="208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8"/>
      <c r="AF681" s="208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8"/>
      <c r="AF682" s="208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8"/>
      <c r="AF683" s="208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8"/>
      <c r="AF684" s="208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8"/>
      <c r="AF685" s="208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8"/>
      <c r="AF686" s="208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8"/>
      <c r="AF687" s="208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8"/>
      <c r="AF688" s="208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8"/>
      <c r="AF689" s="208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8"/>
      <c r="AF690" s="208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8"/>
      <c r="AF691" s="208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8"/>
      <c r="AF692" s="208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8"/>
      <c r="AF693" s="208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8"/>
      <c r="AF694" s="208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8"/>
      <c r="AF695" s="208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8"/>
      <c r="AF696" s="208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8"/>
      <c r="AF697" s="208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8"/>
      <c r="AF698" s="208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8"/>
      <c r="AF699" s="208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8"/>
      <c r="AF700" s="208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8"/>
      <c r="AF701" s="208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8"/>
      <c r="AF702" s="208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8"/>
      <c r="AF703" s="208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8"/>
      <c r="AF704" s="208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8"/>
      <c r="AF705" s="208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8"/>
      <c r="AF706" s="208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8"/>
      <c r="AF707" s="208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8"/>
      <c r="AF708" s="208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8"/>
      <c r="AF709" s="208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8"/>
      <c r="AF710" s="208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8"/>
      <c r="AF711" s="208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8"/>
      <c r="AF712" s="208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8"/>
      <c r="AF713" s="208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8"/>
      <c r="AF714" s="208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8"/>
      <c r="AF715" s="208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8"/>
      <c r="AF716" s="208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8"/>
      <c r="AF717" s="208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8"/>
      <c r="AF718" s="208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8"/>
      <c r="AF719" s="208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8"/>
      <c r="AF720" s="208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8"/>
      <c r="AF721" s="208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8"/>
      <c r="AF722" s="208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8"/>
      <c r="AF723" s="208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8"/>
      <c r="AF724" s="208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8"/>
      <c r="AF725" s="208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8"/>
      <c r="AF726" s="208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8"/>
      <c r="AF727" s="208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8"/>
      <c r="AF728" s="208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8"/>
      <c r="AF729" s="208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8"/>
      <c r="AF730" s="208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8"/>
      <c r="AF731" s="208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8"/>
      <c r="AF732" s="208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8"/>
      <c r="AF733" s="208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8"/>
      <c r="AF734" s="208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8"/>
      <c r="AF735" s="208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8"/>
      <c r="AF736" s="208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8"/>
      <c r="AF737" s="208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8"/>
      <c r="AF738" s="208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8"/>
      <c r="AF739" s="208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8"/>
      <c r="AF740" s="208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8"/>
      <c r="AF741" s="208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8"/>
      <c r="AF742" s="208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8"/>
      <c r="AF743" s="208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8"/>
      <c r="AF744" s="208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8"/>
      <c r="AF745" s="208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8"/>
      <c r="AF746" s="208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8"/>
      <c r="AF747" s="208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8"/>
      <c r="AF748" s="208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8"/>
      <c r="AF749" s="208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8"/>
      <c r="AF750" s="208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8"/>
      <c r="AF751" s="208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8"/>
      <c r="AF752" s="208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8"/>
      <c r="AF753" s="208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8"/>
      <c r="AF754" s="208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8"/>
      <c r="AF755" s="208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8"/>
      <c r="AF756" s="208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8"/>
      <c r="AF757" s="208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8"/>
      <c r="AF758" s="208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8"/>
      <c r="AF759" s="208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8"/>
      <c r="AF760" s="208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8"/>
      <c r="AF761" s="208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8"/>
      <c r="AF762" s="208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8"/>
      <c r="AF763" s="208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8"/>
      <c r="AF764" s="208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8"/>
      <c r="AF765" s="208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8"/>
      <c r="AF766" s="208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8"/>
      <c r="AF767" s="208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8"/>
      <c r="AF768" s="208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8"/>
      <c r="AF769" s="208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8"/>
      <c r="AF770" s="208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8"/>
      <c r="AF771" s="208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8"/>
      <c r="AF772" s="208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8"/>
      <c r="AF773" s="208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8"/>
      <c r="AF774" s="208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8"/>
      <c r="AF775" s="208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8"/>
      <c r="AF776" s="208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8"/>
      <c r="AF777" s="208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8"/>
      <c r="AF778" s="208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8"/>
      <c r="AF779" s="208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8"/>
      <c r="AF780" s="208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8"/>
      <c r="AF781" s="208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8"/>
      <c r="AF782" s="208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8"/>
      <c r="AF783" s="208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8"/>
      <c r="AF784" s="208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8"/>
      <c r="AF785" s="208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8"/>
      <c r="AF786" s="208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8"/>
      <c r="AF787" s="208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8"/>
      <c r="AF788" s="208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8"/>
      <c r="AF789" s="208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8"/>
      <c r="AF790" s="208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8"/>
      <c r="AF791" s="208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8"/>
      <c r="AF792" s="208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8"/>
      <c r="AF793" s="208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8"/>
      <c r="AF794" s="208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8"/>
      <c r="AF795" s="208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8"/>
      <c r="AF796" s="208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8"/>
      <c r="AF797" s="208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8"/>
      <c r="AF798" s="208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8"/>
      <c r="AF799" s="208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8"/>
      <c r="AF800" s="208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8"/>
      <c r="AF801" s="208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8"/>
      <c r="AF802" s="208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8"/>
      <c r="AF803" s="208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8"/>
      <c r="AF804" s="208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8"/>
      <c r="AF805" s="208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8"/>
      <c r="AF806" s="208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8"/>
      <c r="AF807" s="208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8"/>
      <c r="AF808" s="208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8"/>
      <c r="AF809" s="208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8"/>
      <c r="AF810" s="208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8"/>
      <c r="AF811" s="208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8"/>
      <c r="AF812" s="208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8"/>
      <c r="AF813" s="208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8"/>
      <c r="AF814" s="208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8"/>
      <c r="AF815" s="208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8"/>
      <c r="AF816" s="208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8"/>
      <c r="AF817" s="208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8"/>
      <c r="AF818" s="208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8"/>
      <c r="AF819" s="208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8"/>
      <c r="AF820" s="208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8"/>
      <c r="AF821" s="208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8"/>
      <c r="AF822" s="208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8"/>
      <c r="AF823" s="208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8"/>
      <c r="AF824" s="208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8"/>
      <c r="AF825" s="208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8"/>
      <c r="AF826" s="208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8"/>
      <c r="AF827" s="208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8"/>
      <c r="AF828" s="208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8"/>
      <c r="AF829" s="208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8"/>
      <c r="AF830" s="208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8"/>
      <c r="AF831" s="208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8"/>
      <c r="AF832" s="208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8"/>
      <c r="AF833" s="208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8"/>
      <c r="AF834" s="208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8"/>
      <c r="AF835" s="208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8"/>
      <c r="AF836" s="208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8"/>
      <c r="AF837" s="208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8"/>
      <c r="AF838" s="208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8"/>
      <c r="AF839" s="208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8"/>
      <c r="AF840" s="208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8"/>
      <c r="AF841" s="208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8"/>
      <c r="AF842" s="208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8"/>
      <c r="AF843" s="208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8"/>
      <c r="AF844" s="208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8"/>
      <c r="AF845" s="208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8"/>
      <c r="AF846" s="208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8"/>
      <c r="AF847" s="208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8"/>
      <c r="AF848" s="208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8"/>
      <c r="AF849" s="208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8"/>
      <c r="AF850" s="208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8"/>
      <c r="AF851" s="208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8"/>
      <c r="AF852" s="208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8"/>
      <c r="AF853" s="208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8"/>
      <c r="AF854" s="208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8"/>
      <c r="AF855" s="208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8"/>
      <c r="AF856" s="208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8"/>
      <c r="AF857" s="208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8"/>
      <c r="AF858" s="208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8"/>
      <c r="AF859" s="208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8"/>
      <c r="AF860" s="208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8"/>
      <c r="AF861" s="208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8"/>
      <c r="AF862" s="208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8"/>
      <c r="AF863" s="208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8"/>
      <c r="AF864" s="208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8"/>
      <c r="AF865" s="208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8"/>
      <c r="AF866" s="208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8"/>
      <c r="AF867" s="208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8"/>
      <c r="AF868" s="208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8"/>
      <c r="AF869" s="208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8"/>
      <c r="AF870" s="208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8"/>
      <c r="AF871" s="208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8"/>
      <c r="AF872" s="208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8"/>
      <c r="AF873" s="208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8"/>
      <c r="AF874" s="208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8"/>
      <c r="AF875" s="208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8"/>
      <c r="AF876" s="208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8"/>
      <c r="AF877" s="208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8"/>
      <c r="AF878" s="208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8"/>
      <c r="AF879" s="208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8"/>
      <c r="AF880" s="208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8"/>
      <c r="AF881" s="208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8"/>
      <c r="AF882" s="208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8"/>
      <c r="AF883" s="208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8"/>
      <c r="AF884" s="208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8"/>
      <c r="AF885" s="208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8"/>
      <c r="AF886" s="208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8"/>
      <c r="AF887" s="208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8"/>
      <c r="AF888" s="208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8"/>
      <c r="AF889" s="208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8"/>
      <c r="AF890" s="208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8"/>
      <c r="AF891" s="208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8"/>
      <c r="AF892" s="208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8"/>
      <c r="AF893" s="208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8"/>
      <c r="AF894" s="208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8"/>
      <c r="AF895" s="208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8"/>
      <c r="AF896" s="208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8"/>
      <c r="AF897" s="208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8"/>
      <c r="AF898" s="208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8"/>
      <c r="AF899" s="208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8"/>
      <c r="AF900" s="208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8"/>
      <c r="AF901" s="208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8"/>
      <c r="AF902" s="208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8"/>
      <c r="AF903" s="208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8"/>
      <c r="AF904" s="208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8"/>
      <c r="AF905" s="208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8"/>
      <c r="AF906" s="208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8"/>
      <c r="AF907" s="208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8"/>
      <c r="AF908" s="208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8"/>
      <c r="AF909" s="208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8"/>
      <c r="AF910" s="208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8"/>
      <c r="AF911" s="208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8"/>
      <c r="AF912" s="208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8"/>
      <c r="AF913" s="208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8"/>
      <c r="AF914" s="208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8"/>
      <c r="AF915" s="208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8"/>
      <c r="AF916" s="208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8"/>
      <c r="AF917" s="208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8"/>
      <c r="AF918" s="208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8"/>
      <c r="AF919" s="208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8"/>
      <c r="AF920" s="208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8"/>
      <c r="AF921" s="208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8"/>
      <c r="AF922" s="208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8"/>
      <c r="AF923" s="208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8"/>
      <c r="AF924" s="208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8"/>
      <c r="AF925" s="208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8"/>
      <c r="AF926" s="208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8"/>
      <c r="AF927" s="208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8"/>
      <c r="AF928" s="208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8"/>
      <c r="AF929" s="208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8"/>
      <c r="AF930" s="208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8"/>
      <c r="AF931" s="208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8"/>
      <c r="AF932" s="208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8"/>
      <c r="AF933" s="208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8"/>
      <c r="AF934" s="208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8"/>
      <c r="AF935" s="208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8"/>
      <c r="AF936" s="208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8"/>
      <c r="AF937" s="208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8"/>
      <c r="AF938" s="208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8"/>
      <c r="AF939" s="208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8"/>
      <c r="AF940" s="208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8"/>
      <c r="AF941" s="208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8"/>
      <c r="AF942" s="208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8"/>
      <c r="AF943" s="208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8"/>
      <c r="AF944" s="208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8"/>
      <c r="AF945" s="208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8"/>
      <c r="AF946" s="208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8"/>
      <c r="AF947" s="208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8"/>
      <c r="AF948" s="208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8"/>
      <c r="AF949" s="208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8"/>
      <c r="AF950" s="208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8"/>
      <c r="AF951" s="208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8"/>
      <c r="AF952" s="208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8"/>
      <c r="AF953" s="208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8"/>
      <c r="AF954" s="208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8"/>
      <c r="AF955" s="208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8"/>
      <c r="AF956" s="208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8"/>
      <c r="AF957" s="208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8"/>
      <c r="AF958" s="208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8"/>
      <c r="AF959" s="208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8"/>
      <c r="AF960" s="208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8"/>
      <c r="AF961" s="208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8"/>
      <c r="AF962" s="208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8"/>
      <c r="AF963" s="208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8"/>
      <c r="AF964" s="208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8"/>
      <c r="AF965" s="208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8"/>
      <c r="AF966" s="208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8"/>
      <c r="AF967" s="208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8"/>
      <c r="AF968" s="208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8"/>
      <c r="AF969" s="208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8"/>
      <c r="AF970" s="208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8"/>
      <c r="AF971" s="208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8"/>
      <c r="AF972" s="208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8"/>
      <c r="AF973" s="208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8"/>
      <c r="AF974" s="208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8"/>
      <c r="AF975" s="208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8"/>
      <c r="AF976" s="208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8"/>
      <c r="AF977" s="208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8"/>
      <c r="AF978" s="208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8"/>
      <c r="AF979" s="208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8"/>
      <c r="AF980" s="208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8"/>
      <c r="AF981" s="208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8"/>
      <c r="AF982" s="208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8"/>
      <c r="AF983" s="208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8"/>
      <c r="AF984" s="208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8"/>
      <c r="AF985" s="208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8"/>
      <c r="AF986" s="208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8"/>
      <c r="AF987" s="208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8"/>
      <c r="AF988" s="208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8"/>
      <c r="AF989" s="208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8"/>
      <c r="AF990" s="208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8"/>
      <c r="AF991" s="208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8"/>
      <c r="AF992" s="208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8"/>
      <c r="AF993" s="208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8"/>
      <c r="AF994" s="208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8"/>
      <c r="AF995" s="208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8"/>
      <c r="AF996" s="208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8"/>
      <c r="AF997" s="208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8"/>
      <c r="AF998" s="208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8"/>
      <c r="AF999" s="208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8"/>
      <c r="AF1000" s="208"/>
    </row>
  </sheetData>
  <sortState ref="A8:AE35">
    <sortCondition ref="A8:A35"/>
    <sortCondition ref="B8:B35"/>
    <sortCondition ref="C8:C3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34" man="1"/>
    <brk id="21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275</v>
      </c>
      <c r="D7" s="140">
        <f>+SUM(E7,J7)</f>
        <v>5864697</v>
      </c>
      <c r="E7" s="140">
        <f>+SUM(F7:I7)</f>
        <v>5819995</v>
      </c>
      <c r="F7" s="140">
        <f t="shared" ref="F7:K7" si="0">SUM(F$8:F$1000)</f>
        <v>117559</v>
      </c>
      <c r="G7" s="140">
        <f t="shared" si="0"/>
        <v>3936135</v>
      </c>
      <c r="H7" s="140">
        <f t="shared" si="0"/>
        <v>1398049</v>
      </c>
      <c r="I7" s="140">
        <f t="shared" si="0"/>
        <v>368252</v>
      </c>
      <c r="J7" s="140">
        <f t="shared" si="0"/>
        <v>44702</v>
      </c>
      <c r="K7" s="140">
        <f t="shared" si="0"/>
        <v>10630</v>
      </c>
      <c r="L7" s="140">
        <f>+SUM(M7,R7,V7,W7,AC7)</f>
        <v>17922351</v>
      </c>
      <c r="M7" s="140">
        <f>+SUM(N7:Q7)</f>
        <v>4613115</v>
      </c>
      <c r="N7" s="140">
        <f>SUM(N$8:N$1000)</f>
        <v>1865859</v>
      </c>
      <c r="O7" s="140">
        <f>SUM(O$8:O$1000)</f>
        <v>1794198</v>
      </c>
      <c r="P7" s="140">
        <f>SUM(P$8:P$1000)</f>
        <v>844508</v>
      </c>
      <c r="Q7" s="140">
        <f>SUM(Q$8:Q$1000)</f>
        <v>108550</v>
      </c>
      <c r="R7" s="140">
        <f>+SUM(S7:U7)</f>
        <v>3839475</v>
      </c>
      <c r="S7" s="140">
        <f>SUM(S$8:S$1000)</f>
        <v>313331</v>
      </c>
      <c r="T7" s="140">
        <f>SUM(T$8:T$1000)</f>
        <v>3281443</v>
      </c>
      <c r="U7" s="140">
        <f>SUM(U$8:U$1000)</f>
        <v>244701</v>
      </c>
      <c r="V7" s="140">
        <f>SUM(V$8:V$1000)</f>
        <v>83845</v>
      </c>
      <c r="W7" s="140">
        <f>+SUM(X7:AA7)</f>
        <v>9362783</v>
      </c>
      <c r="X7" s="140">
        <f t="shared" ref="X7:AD7" si="1">SUM(X$8:X$1000)</f>
        <v>3798102</v>
      </c>
      <c r="Y7" s="140">
        <f t="shared" si="1"/>
        <v>4280411</v>
      </c>
      <c r="Z7" s="140">
        <f t="shared" si="1"/>
        <v>544903</v>
      </c>
      <c r="AA7" s="140">
        <f t="shared" si="1"/>
        <v>739367</v>
      </c>
      <c r="AB7" s="140">
        <f t="shared" si="1"/>
        <v>3166452</v>
      </c>
      <c r="AC7" s="140">
        <f t="shared" si="1"/>
        <v>23133</v>
      </c>
      <c r="AD7" s="140">
        <f t="shared" si="1"/>
        <v>3665001</v>
      </c>
      <c r="AE7" s="140">
        <f>+SUM(D7,L7,AD7)</f>
        <v>27452049</v>
      </c>
      <c r="AF7" s="140">
        <f>+SUM(AG7,AL7)</f>
        <v>1780498</v>
      </c>
      <c r="AG7" s="140">
        <f>+SUM(AH7:AK7)</f>
        <v>1780498</v>
      </c>
      <c r="AH7" s="140">
        <f t="shared" ref="AH7:AM7" si="2">SUM(AH$8:AH$1000)</f>
        <v>0</v>
      </c>
      <c r="AI7" s="140">
        <f t="shared" si="2"/>
        <v>1780498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3882157</v>
      </c>
      <c r="AO7" s="140">
        <f>+SUM(AP7:AS7)</f>
        <v>691252</v>
      </c>
      <c r="AP7" s="140">
        <f>SUM(AP$8:AP$1000)</f>
        <v>355730</v>
      </c>
      <c r="AQ7" s="140">
        <f>SUM(AQ$8:AQ$1000)</f>
        <v>175948</v>
      </c>
      <c r="AR7" s="140">
        <f>SUM(AR$8:AR$1000)</f>
        <v>147012</v>
      </c>
      <c r="AS7" s="140">
        <f>SUM(AS$8:AS$1000)</f>
        <v>12562</v>
      </c>
      <c r="AT7" s="140">
        <f>+SUM(AU7:AW7)</f>
        <v>1606633</v>
      </c>
      <c r="AU7" s="140">
        <f>SUM(AU$8:AU$1000)</f>
        <v>68923</v>
      </c>
      <c r="AV7" s="140">
        <f>SUM(AV$8:AV$1000)</f>
        <v>1520559</v>
      </c>
      <c r="AW7" s="140">
        <f>SUM(AW$8:AW$1000)</f>
        <v>17151</v>
      </c>
      <c r="AX7" s="140">
        <f>SUM(AX$8:AX$1000)</f>
        <v>0</v>
      </c>
      <c r="AY7" s="140">
        <f>+SUM(AZ7:BC7)</f>
        <v>1584272</v>
      </c>
      <c r="AZ7" s="140">
        <f t="shared" ref="AZ7:BF7" si="3">SUM(AZ$8:AZ$1000)</f>
        <v>284352</v>
      </c>
      <c r="BA7" s="140">
        <f t="shared" si="3"/>
        <v>1222617</v>
      </c>
      <c r="BB7" s="140">
        <f t="shared" si="3"/>
        <v>54395</v>
      </c>
      <c r="BC7" s="140">
        <f t="shared" si="3"/>
        <v>22908</v>
      </c>
      <c r="BD7" s="140">
        <f t="shared" si="3"/>
        <v>615122</v>
      </c>
      <c r="BE7" s="140">
        <f t="shared" si="3"/>
        <v>0</v>
      </c>
      <c r="BF7" s="140">
        <f t="shared" si="3"/>
        <v>96587</v>
      </c>
      <c r="BG7" s="140">
        <f>+SUM(BF7,AN7,AF7)</f>
        <v>5759242</v>
      </c>
      <c r="BH7" s="140">
        <f t="shared" ref="BH7:CI7" si="4">SUM(D7,AF7)</f>
        <v>7645195</v>
      </c>
      <c r="BI7" s="140">
        <f t="shared" si="4"/>
        <v>7600493</v>
      </c>
      <c r="BJ7" s="140">
        <f t="shared" si="4"/>
        <v>117559</v>
      </c>
      <c r="BK7" s="140">
        <f t="shared" si="4"/>
        <v>5716633</v>
      </c>
      <c r="BL7" s="140">
        <f t="shared" si="4"/>
        <v>1398049</v>
      </c>
      <c r="BM7" s="140">
        <f t="shared" si="4"/>
        <v>368252</v>
      </c>
      <c r="BN7" s="140">
        <f t="shared" si="4"/>
        <v>44702</v>
      </c>
      <c r="BO7" s="140">
        <f t="shared" si="4"/>
        <v>10630</v>
      </c>
      <c r="BP7" s="140">
        <f t="shared" si="4"/>
        <v>21804508</v>
      </c>
      <c r="BQ7" s="140">
        <f t="shared" si="4"/>
        <v>5304367</v>
      </c>
      <c r="BR7" s="140">
        <f t="shared" si="4"/>
        <v>2221589</v>
      </c>
      <c r="BS7" s="140">
        <f t="shared" si="4"/>
        <v>1970146</v>
      </c>
      <c r="BT7" s="140">
        <f t="shared" si="4"/>
        <v>991520</v>
      </c>
      <c r="BU7" s="140">
        <f t="shared" si="4"/>
        <v>121112</v>
      </c>
      <c r="BV7" s="140">
        <f t="shared" si="4"/>
        <v>5446108</v>
      </c>
      <c r="BW7" s="140">
        <f t="shared" si="4"/>
        <v>382254</v>
      </c>
      <c r="BX7" s="140">
        <f t="shared" si="4"/>
        <v>4802002</v>
      </c>
      <c r="BY7" s="140">
        <f t="shared" si="4"/>
        <v>261852</v>
      </c>
      <c r="BZ7" s="140">
        <f t="shared" si="4"/>
        <v>83845</v>
      </c>
      <c r="CA7" s="140">
        <f t="shared" si="4"/>
        <v>10947055</v>
      </c>
      <c r="CB7" s="140">
        <f t="shared" si="4"/>
        <v>4082454</v>
      </c>
      <c r="CC7" s="140">
        <f t="shared" si="4"/>
        <v>5503028</v>
      </c>
      <c r="CD7" s="140">
        <f t="shared" si="4"/>
        <v>599298</v>
      </c>
      <c r="CE7" s="140">
        <f t="shared" si="4"/>
        <v>762275</v>
      </c>
      <c r="CF7" s="140">
        <f t="shared" si="4"/>
        <v>3781574</v>
      </c>
      <c r="CG7" s="140">
        <f t="shared" si="4"/>
        <v>23133</v>
      </c>
      <c r="CH7" s="140">
        <f t="shared" si="4"/>
        <v>3761588</v>
      </c>
      <c r="CI7" s="140">
        <f t="shared" si="4"/>
        <v>33211291</v>
      </c>
    </row>
    <row r="8" spans="1:87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+SUM(E8,J8)</f>
        <v>2826471</v>
      </c>
      <c r="E8" s="121">
        <f>+SUM(F8:I8)</f>
        <v>2826471</v>
      </c>
      <c r="F8" s="121">
        <v>4002</v>
      </c>
      <c r="G8" s="121">
        <v>2423806</v>
      </c>
      <c r="H8" s="121">
        <v>73303</v>
      </c>
      <c r="I8" s="121">
        <v>325360</v>
      </c>
      <c r="J8" s="121">
        <v>0</v>
      </c>
      <c r="K8" s="121">
        <v>0</v>
      </c>
      <c r="L8" s="121">
        <f>+SUM(M8,R8,V8,W8,AC8)</f>
        <v>4566863</v>
      </c>
      <c r="M8" s="121">
        <f>+SUM(N8:Q8)</f>
        <v>1749542</v>
      </c>
      <c r="N8" s="121">
        <v>430272</v>
      </c>
      <c r="O8" s="121">
        <v>1041229</v>
      </c>
      <c r="P8" s="121">
        <v>209318</v>
      </c>
      <c r="Q8" s="121">
        <v>68723</v>
      </c>
      <c r="R8" s="121">
        <f>+SUM(S8:U8)</f>
        <v>492590</v>
      </c>
      <c r="S8" s="121">
        <v>163269</v>
      </c>
      <c r="T8" s="121">
        <v>228789</v>
      </c>
      <c r="U8" s="121">
        <v>100532</v>
      </c>
      <c r="V8" s="121">
        <v>19815</v>
      </c>
      <c r="W8" s="121">
        <f>+SUM(X8:AA8)</f>
        <v>2304916</v>
      </c>
      <c r="X8" s="121">
        <v>1220503</v>
      </c>
      <c r="Y8" s="121">
        <v>574857</v>
      </c>
      <c r="Z8" s="121">
        <v>83582</v>
      </c>
      <c r="AA8" s="121">
        <v>425974</v>
      </c>
      <c r="AB8" s="121">
        <v>0</v>
      </c>
      <c r="AC8" s="121">
        <v>0</v>
      </c>
      <c r="AD8" s="121">
        <v>0</v>
      </c>
      <c r="AE8" s="121">
        <f>+SUM(D8,L8,AD8)</f>
        <v>7393334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510962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155292</v>
      </c>
      <c r="AU8" s="121">
        <v>8864</v>
      </c>
      <c r="AV8" s="121">
        <v>146428</v>
      </c>
      <c r="AW8" s="121">
        <v>0</v>
      </c>
      <c r="AX8" s="121">
        <v>0</v>
      </c>
      <c r="AY8" s="121">
        <f>+SUM(AZ8:BC8)</f>
        <v>355670</v>
      </c>
      <c r="AZ8" s="121">
        <v>116357</v>
      </c>
      <c r="BA8" s="121">
        <v>232507</v>
      </c>
      <c r="BB8" s="121">
        <v>0</v>
      </c>
      <c r="BC8" s="121">
        <v>6806</v>
      </c>
      <c r="BD8" s="121">
        <v>0</v>
      </c>
      <c r="BE8" s="121">
        <v>0</v>
      </c>
      <c r="BF8" s="121">
        <v>0</v>
      </c>
      <c r="BG8" s="121">
        <f>+SUM(BF8,AN8,AF8)</f>
        <v>510962</v>
      </c>
      <c r="BH8" s="121">
        <f>SUM(D8,AF8)</f>
        <v>2826471</v>
      </c>
      <c r="BI8" s="121">
        <f>SUM(E8,AG8)</f>
        <v>2826471</v>
      </c>
      <c r="BJ8" s="121">
        <f>SUM(F8,AH8)</f>
        <v>4002</v>
      </c>
      <c r="BK8" s="121">
        <f>SUM(G8,AI8)</f>
        <v>2423806</v>
      </c>
      <c r="BL8" s="121">
        <f>SUM(H8,AJ8)</f>
        <v>73303</v>
      </c>
      <c r="BM8" s="121">
        <f>SUM(I8,AK8)</f>
        <v>325360</v>
      </c>
      <c r="BN8" s="121">
        <f>SUM(J8,AL8)</f>
        <v>0</v>
      </c>
      <c r="BO8" s="121">
        <f>SUM(K8,AM8)</f>
        <v>0</v>
      </c>
      <c r="BP8" s="121">
        <f>SUM(L8,AN8)</f>
        <v>5077825</v>
      </c>
      <c r="BQ8" s="121">
        <f>SUM(M8,AO8)</f>
        <v>1749542</v>
      </c>
      <c r="BR8" s="121">
        <f>SUM(N8,AP8)</f>
        <v>430272</v>
      </c>
      <c r="BS8" s="121">
        <f>SUM(O8,AQ8)</f>
        <v>1041229</v>
      </c>
      <c r="BT8" s="121">
        <f>SUM(P8,AR8)</f>
        <v>209318</v>
      </c>
      <c r="BU8" s="121">
        <f>SUM(Q8,AS8)</f>
        <v>68723</v>
      </c>
      <c r="BV8" s="121">
        <f>SUM(R8,AT8)</f>
        <v>647882</v>
      </c>
      <c r="BW8" s="121">
        <f>SUM(S8,AU8)</f>
        <v>172133</v>
      </c>
      <c r="BX8" s="121">
        <f>SUM(T8,AV8)</f>
        <v>375217</v>
      </c>
      <c r="BY8" s="121">
        <f>SUM(U8,AW8)</f>
        <v>100532</v>
      </c>
      <c r="BZ8" s="121">
        <f>SUM(V8,AX8)</f>
        <v>19815</v>
      </c>
      <c r="CA8" s="121">
        <f>SUM(W8,AY8)</f>
        <v>2660586</v>
      </c>
      <c r="CB8" s="121">
        <f>SUM(X8,AZ8)</f>
        <v>1336860</v>
      </c>
      <c r="CC8" s="121">
        <f>SUM(Y8,BA8)</f>
        <v>807364</v>
      </c>
      <c r="CD8" s="121">
        <f>SUM(Z8,BB8)</f>
        <v>83582</v>
      </c>
      <c r="CE8" s="121">
        <f>SUM(AA8,BC8)</f>
        <v>432780</v>
      </c>
      <c r="CF8" s="121">
        <f>SUM(AB8,BD8)</f>
        <v>0</v>
      </c>
      <c r="CG8" s="121">
        <f>SUM(AC8,BE8)</f>
        <v>0</v>
      </c>
      <c r="CH8" s="121">
        <f>SUM(AD8,BF8)</f>
        <v>0</v>
      </c>
      <c r="CI8" s="121">
        <f>SUM(AE8,BG8)</f>
        <v>7904296</v>
      </c>
    </row>
    <row r="9" spans="1:87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+SUM(E9,J9)</f>
        <v>323419</v>
      </c>
      <c r="E9" s="121">
        <f>+SUM(F9:I9)</f>
        <v>305220</v>
      </c>
      <c r="F9" s="121">
        <v>0</v>
      </c>
      <c r="G9" s="121">
        <v>305220</v>
      </c>
      <c r="H9" s="121">
        <v>0</v>
      </c>
      <c r="I9" s="121">
        <v>0</v>
      </c>
      <c r="J9" s="121">
        <v>18199</v>
      </c>
      <c r="K9" s="121">
        <v>0</v>
      </c>
      <c r="L9" s="121">
        <f>+SUM(M9,R9,V9,W9,AC9)</f>
        <v>3617263</v>
      </c>
      <c r="M9" s="121">
        <f>+SUM(N9:Q9)</f>
        <v>1106877</v>
      </c>
      <c r="N9" s="121">
        <v>405855</v>
      </c>
      <c r="O9" s="121">
        <v>479647</v>
      </c>
      <c r="P9" s="121">
        <v>206617</v>
      </c>
      <c r="Q9" s="121">
        <v>14758</v>
      </c>
      <c r="R9" s="121">
        <f>+SUM(S9:U9)</f>
        <v>1078137</v>
      </c>
      <c r="S9" s="121">
        <v>31173</v>
      </c>
      <c r="T9" s="121">
        <v>1007202</v>
      </c>
      <c r="U9" s="121">
        <v>39762</v>
      </c>
      <c r="V9" s="121">
        <v>11642</v>
      </c>
      <c r="W9" s="121">
        <f>+SUM(X9:AA9)</f>
        <v>1420607</v>
      </c>
      <c r="X9" s="121">
        <v>436031</v>
      </c>
      <c r="Y9" s="121">
        <v>838029</v>
      </c>
      <c r="Z9" s="121">
        <v>60130</v>
      </c>
      <c r="AA9" s="121">
        <v>86417</v>
      </c>
      <c r="AB9" s="121">
        <v>0</v>
      </c>
      <c r="AC9" s="121">
        <v>0</v>
      </c>
      <c r="AD9" s="121">
        <v>102503</v>
      </c>
      <c r="AE9" s="121">
        <f>+SUM(D9,L9,AD9)</f>
        <v>4043185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357521</v>
      </c>
      <c r="AO9" s="121">
        <f>+SUM(AP9:AS9)</f>
        <v>29517</v>
      </c>
      <c r="AP9" s="121">
        <v>29517</v>
      </c>
      <c r="AQ9" s="121">
        <v>0</v>
      </c>
      <c r="AR9" s="121">
        <v>0</v>
      </c>
      <c r="AS9" s="121">
        <v>0</v>
      </c>
      <c r="AT9" s="121">
        <f>+SUM(AU9:AW9)</f>
        <v>204375</v>
      </c>
      <c r="AU9" s="121">
        <v>0</v>
      </c>
      <c r="AV9" s="121">
        <v>204375</v>
      </c>
      <c r="AW9" s="121">
        <v>0</v>
      </c>
      <c r="AX9" s="121">
        <v>0</v>
      </c>
      <c r="AY9" s="121">
        <f>+SUM(AZ9:BC9)</f>
        <v>123629</v>
      </c>
      <c r="AZ9" s="121">
        <v>0</v>
      </c>
      <c r="BA9" s="121">
        <v>123629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357521</v>
      </c>
      <c r="BH9" s="121">
        <f>SUM(D9,AF9)</f>
        <v>323419</v>
      </c>
      <c r="BI9" s="121">
        <f>SUM(E9,AG9)</f>
        <v>305220</v>
      </c>
      <c r="BJ9" s="121">
        <f>SUM(F9,AH9)</f>
        <v>0</v>
      </c>
      <c r="BK9" s="121">
        <f>SUM(G9,AI9)</f>
        <v>305220</v>
      </c>
      <c r="BL9" s="121">
        <f>SUM(H9,AJ9)</f>
        <v>0</v>
      </c>
      <c r="BM9" s="121">
        <f>SUM(I9,AK9)</f>
        <v>0</v>
      </c>
      <c r="BN9" s="121">
        <f>SUM(J9,AL9)</f>
        <v>18199</v>
      </c>
      <c r="BO9" s="121">
        <f>SUM(K9,AM9)</f>
        <v>0</v>
      </c>
      <c r="BP9" s="121">
        <f>SUM(L9,AN9)</f>
        <v>3974784</v>
      </c>
      <c r="BQ9" s="121">
        <f>SUM(M9,AO9)</f>
        <v>1136394</v>
      </c>
      <c r="BR9" s="121">
        <f>SUM(N9,AP9)</f>
        <v>435372</v>
      </c>
      <c r="BS9" s="121">
        <f>SUM(O9,AQ9)</f>
        <v>479647</v>
      </c>
      <c r="BT9" s="121">
        <f>SUM(P9,AR9)</f>
        <v>206617</v>
      </c>
      <c r="BU9" s="121">
        <f>SUM(Q9,AS9)</f>
        <v>14758</v>
      </c>
      <c r="BV9" s="121">
        <f>SUM(R9,AT9)</f>
        <v>1282512</v>
      </c>
      <c r="BW9" s="121">
        <f>SUM(S9,AU9)</f>
        <v>31173</v>
      </c>
      <c r="BX9" s="121">
        <f>SUM(T9,AV9)</f>
        <v>1211577</v>
      </c>
      <c r="BY9" s="121">
        <f>SUM(U9,AW9)</f>
        <v>39762</v>
      </c>
      <c r="BZ9" s="121">
        <f>SUM(V9,AX9)</f>
        <v>11642</v>
      </c>
      <c r="CA9" s="121">
        <f>SUM(W9,AY9)</f>
        <v>1544236</v>
      </c>
      <c r="CB9" s="121">
        <f>SUM(X9,AZ9)</f>
        <v>436031</v>
      </c>
      <c r="CC9" s="121">
        <f>SUM(Y9,BA9)</f>
        <v>961658</v>
      </c>
      <c r="CD9" s="121">
        <f>SUM(Z9,BB9)</f>
        <v>60130</v>
      </c>
      <c r="CE9" s="121">
        <f>SUM(AA9,BC9)</f>
        <v>86417</v>
      </c>
      <c r="CF9" s="121">
        <f>SUM(AB9,BD9)</f>
        <v>0</v>
      </c>
      <c r="CG9" s="121">
        <f>SUM(AC9,BE9)</f>
        <v>0</v>
      </c>
      <c r="CH9" s="121">
        <f>SUM(AD9,BF9)</f>
        <v>102503</v>
      </c>
      <c r="CI9" s="121">
        <f>SUM(AE9,BG9)</f>
        <v>4400706</v>
      </c>
    </row>
    <row r="10" spans="1:87" s="136" customFormat="1" ht="13.5" customHeight="1" x14ac:dyDescent="0.15">
      <c r="A10" s="119" t="s">
        <v>47</v>
      </c>
      <c r="B10" s="120" t="s">
        <v>330</v>
      </c>
      <c r="C10" s="119" t="s">
        <v>331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211934</v>
      </c>
      <c r="M10" s="121">
        <f>+SUM(N10:Q10)</f>
        <v>170771</v>
      </c>
      <c r="N10" s="121">
        <v>19460</v>
      </c>
      <c r="O10" s="121">
        <v>151311</v>
      </c>
      <c r="P10" s="121">
        <v>0</v>
      </c>
      <c r="Q10" s="121">
        <v>0</v>
      </c>
      <c r="R10" s="121">
        <f>+SUM(S10:U10)</f>
        <v>15212</v>
      </c>
      <c r="S10" s="121">
        <v>15212</v>
      </c>
      <c r="T10" s="121">
        <v>0</v>
      </c>
      <c r="U10" s="121">
        <v>0</v>
      </c>
      <c r="V10" s="121">
        <v>0</v>
      </c>
      <c r="W10" s="121">
        <f>+SUM(X10:AA10)</f>
        <v>25951</v>
      </c>
      <c r="X10" s="121">
        <v>0</v>
      </c>
      <c r="Y10" s="121">
        <v>25951</v>
      </c>
      <c r="Z10" s="121">
        <v>0</v>
      </c>
      <c r="AA10" s="121">
        <v>0</v>
      </c>
      <c r="AB10" s="121">
        <v>417094</v>
      </c>
      <c r="AC10" s="121">
        <v>0</v>
      </c>
      <c r="AD10" s="121">
        <v>0</v>
      </c>
      <c r="AE10" s="121">
        <f>+SUM(D10,L10,AD10)</f>
        <v>211934</v>
      </c>
      <c r="AF10" s="121">
        <f>+SUM(AG10,AL10)</f>
        <v>1654509</v>
      </c>
      <c r="AG10" s="121">
        <f>+SUM(AH10:AK10)</f>
        <v>1654509</v>
      </c>
      <c r="AH10" s="121">
        <v>0</v>
      </c>
      <c r="AI10" s="121">
        <v>1654509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111638</v>
      </c>
      <c r="AO10" s="121">
        <f>+SUM(AP10:AS10)</f>
        <v>7949</v>
      </c>
      <c r="AP10" s="121">
        <v>7949</v>
      </c>
      <c r="AQ10" s="121">
        <v>0</v>
      </c>
      <c r="AR10" s="121">
        <v>0</v>
      </c>
      <c r="AS10" s="121">
        <v>0</v>
      </c>
      <c r="AT10" s="121">
        <f>+SUM(AU10:AW10)</f>
        <v>57683</v>
      </c>
      <c r="AU10" s="121">
        <v>0</v>
      </c>
      <c r="AV10" s="121">
        <v>57683</v>
      </c>
      <c r="AW10" s="121">
        <v>0</v>
      </c>
      <c r="AX10" s="121">
        <v>0</v>
      </c>
      <c r="AY10" s="121">
        <f>+SUM(AZ10:BC10)</f>
        <v>46006</v>
      </c>
      <c r="AZ10" s="121">
        <v>0</v>
      </c>
      <c r="BA10" s="121">
        <v>0</v>
      </c>
      <c r="BB10" s="121">
        <v>46006</v>
      </c>
      <c r="BC10" s="121">
        <v>0</v>
      </c>
      <c r="BD10" s="121">
        <v>28489</v>
      </c>
      <c r="BE10" s="121">
        <v>0</v>
      </c>
      <c r="BF10" s="121">
        <v>0</v>
      </c>
      <c r="BG10" s="121">
        <f>+SUM(BF10,AN10,AF10)</f>
        <v>1766147</v>
      </c>
      <c r="BH10" s="121">
        <f>SUM(D10,AF10)</f>
        <v>1654509</v>
      </c>
      <c r="BI10" s="121">
        <f>SUM(E10,AG10)</f>
        <v>1654509</v>
      </c>
      <c r="BJ10" s="121">
        <f>SUM(F10,AH10)</f>
        <v>0</v>
      </c>
      <c r="BK10" s="121">
        <f>SUM(G10,AI10)</f>
        <v>1654509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323572</v>
      </c>
      <c r="BQ10" s="121">
        <f>SUM(M10,AO10)</f>
        <v>178720</v>
      </c>
      <c r="BR10" s="121">
        <f>SUM(N10,AP10)</f>
        <v>27409</v>
      </c>
      <c r="BS10" s="121">
        <f>SUM(O10,AQ10)</f>
        <v>151311</v>
      </c>
      <c r="BT10" s="121">
        <f>SUM(P10,AR10)</f>
        <v>0</v>
      </c>
      <c r="BU10" s="121">
        <f>SUM(Q10,AS10)</f>
        <v>0</v>
      </c>
      <c r="BV10" s="121">
        <f>SUM(R10,AT10)</f>
        <v>72895</v>
      </c>
      <c r="BW10" s="121">
        <f>SUM(S10,AU10)</f>
        <v>15212</v>
      </c>
      <c r="BX10" s="121">
        <f>SUM(T10,AV10)</f>
        <v>57683</v>
      </c>
      <c r="BY10" s="121">
        <f>SUM(U10,AW10)</f>
        <v>0</v>
      </c>
      <c r="BZ10" s="121">
        <f>SUM(V10,AX10)</f>
        <v>0</v>
      </c>
      <c r="CA10" s="121">
        <f>SUM(W10,AY10)</f>
        <v>71957</v>
      </c>
      <c r="CB10" s="121">
        <f>SUM(X10,AZ10)</f>
        <v>0</v>
      </c>
      <c r="CC10" s="121">
        <f>SUM(Y10,BA10)</f>
        <v>25951</v>
      </c>
      <c r="CD10" s="121">
        <f>SUM(Z10,BB10)</f>
        <v>46006</v>
      </c>
      <c r="CE10" s="121">
        <f>SUM(AA10,BC10)</f>
        <v>0</v>
      </c>
      <c r="CF10" s="121">
        <f>SUM(AB10,BD10)</f>
        <v>445583</v>
      </c>
      <c r="CG10" s="121">
        <f>SUM(AC10,BE10)</f>
        <v>0</v>
      </c>
      <c r="CH10" s="121">
        <f>SUM(AD10,BF10)</f>
        <v>0</v>
      </c>
      <c r="CI10" s="121">
        <f>SUM(AE10,BG10)</f>
        <v>1978081</v>
      </c>
    </row>
    <row r="11" spans="1:87" s="136" customFormat="1" ht="13.5" customHeight="1" x14ac:dyDescent="0.15">
      <c r="A11" s="119" t="s">
        <v>47</v>
      </c>
      <c r="B11" s="120" t="s">
        <v>339</v>
      </c>
      <c r="C11" s="119" t="s">
        <v>340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504010</v>
      </c>
      <c r="M11" s="121">
        <f>+SUM(N11:Q11)</f>
        <v>64105</v>
      </c>
      <c r="N11" s="121">
        <v>64105</v>
      </c>
      <c r="O11" s="121">
        <v>0</v>
      </c>
      <c r="P11" s="121">
        <v>0</v>
      </c>
      <c r="Q11" s="121">
        <v>0</v>
      </c>
      <c r="R11" s="121">
        <f>+SUM(S11:U11)</f>
        <v>11790</v>
      </c>
      <c r="S11" s="121">
        <v>0</v>
      </c>
      <c r="T11" s="121">
        <v>9029</v>
      </c>
      <c r="U11" s="121">
        <v>2761</v>
      </c>
      <c r="V11" s="121">
        <v>0</v>
      </c>
      <c r="W11" s="121">
        <f>+SUM(X11:AA11)</f>
        <v>428115</v>
      </c>
      <c r="X11" s="121">
        <v>309694</v>
      </c>
      <c r="Y11" s="121">
        <v>0</v>
      </c>
      <c r="Z11" s="121">
        <v>16566</v>
      </c>
      <c r="AA11" s="121">
        <v>101855</v>
      </c>
      <c r="AB11" s="121">
        <v>933180</v>
      </c>
      <c r="AC11" s="121">
        <v>0</v>
      </c>
      <c r="AD11" s="121">
        <v>789421</v>
      </c>
      <c r="AE11" s="121">
        <f>+SUM(D11,L11,AD11)</f>
        <v>1293431</v>
      </c>
      <c r="AF11" s="121">
        <f>+SUM(AG11,AL11)</f>
        <v>18360</v>
      </c>
      <c r="AG11" s="121">
        <f>+SUM(AH11:AK11)</f>
        <v>18360</v>
      </c>
      <c r="AH11" s="121">
        <v>0</v>
      </c>
      <c r="AI11" s="121">
        <v>18360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226233</v>
      </c>
      <c r="AO11" s="121">
        <f>+SUM(AP11:AS11)</f>
        <v>42012</v>
      </c>
      <c r="AP11" s="121">
        <v>42012</v>
      </c>
      <c r="AQ11" s="121">
        <v>0</v>
      </c>
      <c r="AR11" s="121">
        <v>0</v>
      </c>
      <c r="AS11" s="121">
        <v>0</v>
      </c>
      <c r="AT11" s="121">
        <f>+SUM(AU11:AW11)</f>
        <v>131620</v>
      </c>
      <c r="AU11" s="121">
        <v>0</v>
      </c>
      <c r="AV11" s="121">
        <v>131620</v>
      </c>
      <c r="AW11" s="121">
        <v>0</v>
      </c>
      <c r="AX11" s="121">
        <v>0</v>
      </c>
      <c r="AY11" s="121">
        <f>+SUM(AZ11:BC11)</f>
        <v>52601</v>
      </c>
      <c r="AZ11" s="121">
        <v>0</v>
      </c>
      <c r="BA11" s="121">
        <v>52601</v>
      </c>
      <c r="BB11" s="121">
        <v>0</v>
      </c>
      <c r="BC11" s="121">
        <v>0</v>
      </c>
      <c r="BD11" s="121">
        <v>0</v>
      </c>
      <c r="BE11" s="121">
        <v>0</v>
      </c>
      <c r="BF11" s="121">
        <v>12697</v>
      </c>
      <c r="BG11" s="121">
        <f>+SUM(BF11,AN11,AF11)</f>
        <v>257290</v>
      </c>
      <c r="BH11" s="121">
        <f>SUM(D11,AF11)</f>
        <v>18360</v>
      </c>
      <c r="BI11" s="121">
        <f>SUM(E11,AG11)</f>
        <v>18360</v>
      </c>
      <c r="BJ11" s="121">
        <f>SUM(F11,AH11)</f>
        <v>0</v>
      </c>
      <c r="BK11" s="121">
        <f>SUM(G11,AI11)</f>
        <v>18360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730243</v>
      </c>
      <c r="BQ11" s="121">
        <f>SUM(M11,AO11)</f>
        <v>106117</v>
      </c>
      <c r="BR11" s="121">
        <f>SUM(N11,AP11)</f>
        <v>106117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143410</v>
      </c>
      <c r="BW11" s="121">
        <f>SUM(S11,AU11)</f>
        <v>0</v>
      </c>
      <c r="BX11" s="121">
        <f>SUM(T11,AV11)</f>
        <v>140649</v>
      </c>
      <c r="BY11" s="121">
        <f>SUM(U11,AW11)</f>
        <v>2761</v>
      </c>
      <c r="BZ11" s="121">
        <f>SUM(V11,AX11)</f>
        <v>0</v>
      </c>
      <c r="CA11" s="121">
        <f>SUM(W11,AY11)</f>
        <v>480716</v>
      </c>
      <c r="CB11" s="121">
        <f>SUM(X11,AZ11)</f>
        <v>309694</v>
      </c>
      <c r="CC11" s="121">
        <f>SUM(Y11,BA11)</f>
        <v>52601</v>
      </c>
      <c r="CD11" s="121">
        <f>SUM(Z11,BB11)</f>
        <v>16566</v>
      </c>
      <c r="CE11" s="121">
        <f>SUM(AA11,BC11)</f>
        <v>101855</v>
      </c>
      <c r="CF11" s="121">
        <f>SUM(AB11,BD11)</f>
        <v>933180</v>
      </c>
      <c r="CG11" s="121">
        <f>SUM(AC11,BE11)</f>
        <v>0</v>
      </c>
      <c r="CH11" s="121">
        <f>SUM(AD11,BF11)</f>
        <v>802118</v>
      </c>
      <c r="CI11" s="121">
        <f>SUM(AE11,BG11)</f>
        <v>1550721</v>
      </c>
    </row>
    <row r="12" spans="1:87" s="136" customFormat="1" ht="13.5" customHeight="1" x14ac:dyDescent="0.15">
      <c r="A12" s="119" t="s">
        <v>47</v>
      </c>
      <c r="B12" s="120" t="s">
        <v>344</v>
      </c>
      <c r="C12" s="119" t="s">
        <v>345</v>
      </c>
      <c r="D12" s="121">
        <f>+SUM(E12,J12)</f>
        <v>1198273</v>
      </c>
      <c r="E12" s="121">
        <f>+SUM(F12:I12)</f>
        <v>1187765</v>
      </c>
      <c r="F12" s="121">
        <v>110570</v>
      </c>
      <c r="G12" s="121">
        <v>0</v>
      </c>
      <c r="H12" s="121">
        <v>1077195</v>
      </c>
      <c r="I12" s="121">
        <v>0</v>
      </c>
      <c r="J12" s="121">
        <v>10508</v>
      </c>
      <c r="K12" s="121">
        <v>0</v>
      </c>
      <c r="L12" s="121">
        <f>+SUM(M12,R12,V12,W12,AC12)</f>
        <v>658162</v>
      </c>
      <c r="M12" s="121">
        <f>+SUM(N12:Q12)</f>
        <v>217720</v>
      </c>
      <c r="N12" s="121">
        <v>46963</v>
      </c>
      <c r="O12" s="121">
        <v>82814</v>
      </c>
      <c r="P12" s="121">
        <v>86549</v>
      </c>
      <c r="Q12" s="121">
        <v>1394</v>
      </c>
      <c r="R12" s="121">
        <f>+SUM(S12:U12)</f>
        <v>129907</v>
      </c>
      <c r="S12" s="121">
        <v>3548</v>
      </c>
      <c r="T12" s="121">
        <v>122752</v>
      </c>
      <c r="U12" s="121">
        <v>3607</v>
      </c>
      <c r="V12" s="121">
        <v>5085</v>
      </c>
      <c r="W12" s="121">
        <f>+SUM(X12:AA12)</f>
        <v>305450</v>
      </c>
      <c r="X12" s="121">
        <v>143726</v>
      </c>
      <c r="Y12" s="121">
        <v>153420</v>
      </c>
      <c r="Z12" s="121">
        <v>4603</v>
      </c>
      <c r="AA12" s="121">
        <v>3701</v>
      </c>
      <c r="AB12" s="121">
        <v>0</v>
      </c>
      <c r="AC12" s="121">
        <v>0</v>
      </c>
      <c r="AD12" s="121">
        <v>17761</v>
      </c>
      <c r="AE12" s="121">
        <f>+SUM(D12,L12,AD12)</f>
        <v>1874196</v>
      </c>
      <c r="AF12" s="121">
        <f>+SUM(AG12,AL12)</f>
        <v>11988</v>
      </c>
      <c r="AG12" s="121">
        <f>+SUM(AH12:AK12)</f>
        <v>11988</v>
      </c>
      <c r="AH12" s="121">
        <v>0</v>
      </c>
      <c r="AI12" s="121">
        <v>11988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31373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14787</v>
      </c>
      <c r="AU12" s="121">
        <v>0</v>
      </c>
      <c r="AV12" s="121">
        <v>14787</v>
      </c>
      <c r="AW12" s="121">
        <v>0</v>
      </c>
      <c r="AX12" s="121">
        <v>0</v>
      </c>
      <c r="AY12" s="121">
        <f>+SUM(AZ12:BC12)</f>
        <v>16586</v>
      </c>
      <c r="AZ12" s="121">
        <v>0</v>
      </c>
      <c r="BA12" s="121">
        <v>16586</v>
      </c>
      <c r="BB12" s="121">
        <v>0</v>
      </c>
      <c r="BC12" s="121">
        <v>0</v>
      </c>
      <c r="BD12" s="121">
        <v>0</v>
      </c>
      <c r="BE12" s="121">
        <v>0</v>
      </c>
      <c r="BF12" s="121">
        <v>19468</v>
      </c>
      <c r="BG12" s="121">
        <f>+SUM(BF12,AN12,AF12)</f>
        <v>62829</v>
      </c>
      <c r="BH12" s="121">
        <f>SUM(D12,AF12)</f>
        <v>1210261</v>
      </c>
      <c r="BI12" s="121">
        <f>SUM(E12,AG12)</f>
        <v>1199753</v>
      </c>
      <c r="BJ12" s="121">
        <f>SUM(F12,AH12)</f>
        <v>110570</v>
      </c>
      <c r="BK12" s="121">
        <f>SUM(G12,AI12)</f>
        <v>11988</v>
      </c>
      <c r="BL12" s="121">
        <f>SUM(H12,AJ12)</f>
        <v>1077195</v>
      </c>
      <c r="BM12" s="121">
        <f>SUM(I12,AK12)</f>
        <v>0</v>
      </c>
      <c r="BN12" s="121">
        <f>SUM(J12,AL12)</f>
        <v>10508</v>
      </c>
      <c r="BO12" s="121">
        <f>SUM(K12,AM12)</f>
        <v>0</v>
      </c>
      <c r="BP12" s="121">
        <f>SUM(L12,AN12)</f>
        <v>689535</v>
      </c>
      <c r="BQ12" s="121">
        <f>SUM(M12,AO12)</f>
        <v>217720</v>
      </c>
      <c r="BR12" s="121">
        <f>SUM(N12,AP12)</f>
        <v>46963</v>
      </c>
      <c r="BS12" s="121">
        <f>SUM(O12,AQ12)</f>
        <v>82814</v>
      </c>
      <c r="BT12" s="121">
        <f>SUM(P12,AR12)</f>
        <v>86549</v>
      </c>
      <c r="BU12" s="121">
        <f>SUM(Q12,AS12)</f>
        <v>1394</v>
      </c>
      <c r="BV12" s="121">
        <f>SUM(R12,AT12)</f>
        <v>144694</v>
      </c>
      <c r="BW12" s="121">
        <f>SUM(S12,AU12)</f>
        <v>3548</v>
      </c>
      <c r="BX12" s="121">
        <f>SUM(T12,AV12)</f>
        <v>137539</v>
      </c>
      <c r="BY12" s="121">
        <f>SUM(U12,AW12)</f>
        <v>3607</v>
      </c>
      <c r="BZ12" s="121">
        <f>SUM(V12,AX12)</f>
        <v>5085</v>
      </c>
      <c r="CA12" s="121">
        <f>SUM(W12,AY12)</f>
        <v>322036</v>
      </c>
      <c r="CB12" s="121">
        <f>SUM(X12,AZ12)</f>
        <v>143726</v>
      </c>
      <c r="CC12" s="121">
        <f>SUM(Y12,BA12)</f>
        <v>170006</v>
      </c>
      <c r="CD12" s="121">
        <f>SUM(Z12,BB12)</f>
        <v>4603</v>
      </c>
      <c r="CE12" s="121">
        <f>SUM(AA12,BC12)</f>
        <v>3701</v>
      </c>
      <c r="CF12" s="121">
        <f>SUM(AB12,BD12)</f>
        <v>0</v>
      </c>
      <c r="CG12" s="121">
        <f>SUM(AC12,BE12)</f>
        <v>0</v>
      </c>
      <c r="CH12" s="121">
        <f>SUM(AD12,BF12)</f>
        <v>37229</v>
      </c>
      <c r="CI12" s="121">
        <f>SUM(AE12,BG12)</f>
        <v>1937025</v>
      </c>
    </row>
    <row r="13" spans="1:87" s="136" customFormat="1" ht="13.5" customHeight="1" x14ac:dyDescent="0.15">
      <c r="A13" s="119" t="s">
        <v>47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211823</v>
      </c>
      <c r="M13" s="121">
        <f>+SUM(N13:Q13)</f>
        <v>10784</v>
      </c>
      <c r="N13" s="121">
        <v>0</v>
      </c>
      <c r="O13" s="121">
        <v>0</v>
      </c>
      <c r="P13" s="121">
        <v>0</v>
      </c>
      <c r="Q13" s="121">
        <v>10784</v>
      </c>
      <c r="R13" s="121">
        <f>+SUM(S13:U13)</f>
        <v>34700</v>
      </c>
      <c r="S13" s="121">
        <v>8593</v>
      </c>
      <c r="T13" s="121">
        <v>16714</v>
      </c>
      <c r="U13" s="121">
        <v>9393</v>
      </c>
      <c r="V13" s="121">
        <v>5535</v>
      </c>
      <c r="W13" s="121">
        <f>+SUM(X13:AA13)</f>
        <v>160804</v>
      </c>
      <c r="X13" s="121">
        <v>140852</v>
      </c>
      <c r="Y13" s="121">
        <v>16942</v>
      </c>
      <c r="Z13" s="121">
        <v>0</v>
      </c>
      <c r="AA13" s="121">
        <v>3010</v>
      </c>
      <c r="AB13" s="121">
        <v>413603</v>
      </c>
      <c r="AC13" s="121">
        <v>0</v>
      </c>
      <c r="AD13" s="121">
        <v>0</v>
      </c>
      <c r="AE13" s="121">
        <f>+SUM(D13,L13,AD13)</f>
        <v>211823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32331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21748</v>
      </c>
      <c r="AU13" s="121">
        <v>6594</v>
      </c>
      <c r="AV13" s="121">
        <v>15154</v>
      </c>
      <c r="AW13" s="121">
        <v>0</v>
      </c>
      <c r="AX13" s="121">
        <v>0</v>
      </c>
      <c r="AY13" s="121">
        <f>+SUM(AZ13:BC13)</f>
        <v>10583</v>
      </c>
      <c r="AZ13" s="121">
        <v>0</v>
      </c>
      <c r="BA13" s="121">
        <v>8113</v>
      </c>
      <c r="BB13" s="121">
        <v>0</v>
      </c>
      <c r="BC13" s="121">
        <v>2470</v>
      </c>
      <c r="BD13" s="121">
        <v>269123</v>
      </c>
      <c r="BE13" s="121">
        <v>0</v>
      </c>
      <c r="BF13" s="121">
        <v>0</v>
      </c>
      <c r="BG13" s="121">
        <f>+SUM(BF13,AN13,AF13)</f>
        <v>32331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244154</v>
      </c>
      <c r="BQ13" s="121">
        <f>SUM(M13,AO13)</f>
        <v>10784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10784</v>
      </c>
      <c r="BV13" s="121">
        <f>SUM(R13,AT13)</f>
        <v>56448</v>
      </c>
      <c r="BW13" s="121">
        <f>SUM(S13,AU13)</f>
        <v>15187</v>
      </c>
      <c r="BX13" s="121">
        <f>SUM(T13,AV13)</f>
        <v>31868</v>
      </c>
      <c r="BY13" s="121">
        <f>SUM(U13,AW13)</f>
        <v>9393</v>
      </c>
      <c r="BZ13" s="121">
        <f>SUM(V13,AX13)</f>
        <v>5535</v>
      </c>
      <c r="CA13" s="121">
        <f>SUM(W13,AY13)</f>
        <v>171387</v>
      </c>
      <c r="CB13" s="121">
        <f>SUM(X13,AZ13)</f>
        <v>140852</v>
      </c>
      <c r="CC13" s="121">
        <f>SUM(Y13,BA13)</f>
        <v>25055</v>
      </c>
      <c r="CD13" s="121">
        <f>SUM(Z13,BB13)</f>
        <v>0</v>
      </c>
      <c r="CE13" s="121">
        <f>SUM(AA13,BC13)</f>
        <v>5480</v>
      </c>
      <c r="CF13" s="121">
        <f>SUM(AB13,BD13)</f>
        <v>682726</v>
      </c>
      <c r="CG13" s="121">
        <f>SUM(AC13,BE13)</f>
        <v>0</v>
      </c>
      <c r="CH13" s="121">
        <f>SUM(AD13,BF13)</f>
        <v>0</v>
      </c>
      <c r="CI13" s="121">
        <f>SUM(AE13,BG13)</f>
        <v>244154</v>
      </c>
    </row>
    <row r="14" spans="1:87" s="136" customFormat="1" ht="13.5" customHeight="1" x14ac:dyDescent="0.15">
      <c r="A14" s="119" t="s">
        <v>47</v>
      </c>
      <c r="B14" s="120" t="s">
        <v>352</v>
      </c>
      <c r="C14" s="119" t="s">
        <v>353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205459</v>
      </c>
      <c r="M14" s="121">
        <f>+SUM(N14:Q14)</f>
        <v>25752</v>
      </c>
      <c r="N14" s="121">
        <v>22766</v>
      </c>
      <c r="O14" s="121">
        <v>2986</v>
      </c>
      <c r="P14" s="121">
        <v>0</v>
      </c>
      <c r="Q14" s="121">
        <v>0</v>
      </c>
      <c r="R14" s="121">
        <f>+SUM(S14:U14)</f>
        <v>3022</v>
      </c>
      <c r="S14" s="121">
        <v>0</v>
      </c>
      <c r="T14" s="121">
        <v>3022</v>
      </c>
      <c r="U14" s="121">
        <v>0</v>
      </c>
      <c r="V14" s="121">
        <v>8918</v>
      </c>
      <c r="W14" s="121">
        <f>+SUM(X14:AA14)</f>
        <v>167767</v>
      </c>
      <c r="X14" s="121">
        <v>128481</v>
      </c>
      <c r="Y14" s="121">
        <v>38043</v>
      </c>
      <c r="Z14" s="121">
        <v>1243</v>
      </c>
      <c r="AA14" s="121">
        <v>0</v>
      </c>
      <c r="AB14" s="121">
        <v>281270</v>
      </c>
      <c r="AC14" s="121">
        <v>0</v>
      </c>
      <c r="AD14" s="121">
        <v>0</v>
      </c>
      <c r="AE14" s="121">
        <f>+SUM(D14,L14,AD14)</f>
        <v>205459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90044</v>
      </c>
      <c r="AO14" s="121">
        <f>+SUM(AP14:AS14)</f>
        <v>17175</v>
      </c>
      <c r="AP14" s="121">
        <v>17175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72869</v>
      </c>
      <c r="AZ14" s="121">
        <v>47927</v>
      </c>
      <c r="BA14" s="121">
        <v>24942</v>
      </c>
      <c r="BB14" s="121">
        <v>0</v>
      </c>
      <c r="BC14" s="121">
        <v>0</v>
      </c>
      <c r="BD14" s="121">
        <v>183017</v>
      </c>
      <c r="BE14" s="121">
        <v>0</v>
      </c>
      <c r="BF14" s="121">
        <v>0</v>
      </c>
      <c r="BG14" s="121">
        <f>+SUM(BF14,AN14,AF14)</f>
        <v>90044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295503</v>
      </c>
      <c r="BQ14" s="121">
        <f>SUM(M14,AO14)</f>
        <v>42927</v>
      </c>
      <c r="BR14" s="121">
        <f>SUM(N14,AP14)</f>
        <v>39941</v>
      </c>
      <c r="BS14" s="121">
        <f>SUM(O14,AQ14)</f>
        <v>2986</v>
      </c>
      <c r="BT14" s="121">
        <f>SUM(P14,AR14)</f>
        <v>0</v>
      </c>
      <c r="BU14" s="121">
        <f>SUM(Q14,AS14)</f>
        <v>0</v>
      </c>
      <c r="BV14" s="121">
        <f>SUM(R14,AT14)</f>
        <v>3022</v>
      </c>
      <c r="BW14" s="121">
        <f>SUM(S14,AU14)</f>
        <v>0</v>
      </c>
      <c r="BX14" s="121">
        <f>SUM(T14,AV14)</f>
        <v>3022</v>
      </c>
      <c r="BY14" s="121">
        <f>SUM(U14,AW14)</f>
        <v>0</v>
      </c>
      <c r="BZ14" s="121">
        <f>SUM(V14,AX14)</f>
        <v>8918</v>
      </c>
      <c r="CA14" s="121">
        <f>SUM(W14,AY14)</f>
        <v>240636</v>
      </c>
      <c r="CB14" s="121">
        <f>SUM(X14,AZ14)</f>
        <v>176408</v>
      </c>
      <c r="CC14" s="121">
        <f>SUM(Y14,BA14)</f>
        <v>62985</v>
      </c>
      <c r="CD14" s="121">
        <f>SUM(Z14,BB14)</f>
        <v>1243</v>
      </c>
      <c r="CE14" s="121">
        <f>SUM(AA14,BC14)</f>
        <v>0</v>
      </c>
      <c r="CF14" s="121">
        <f>SUM(AB14,BD14)</f>
        <v>464287</v>
      </c>
      <c r="CG14" s="121">
        <f>SUM(AC14,BE14)</f>
        <v>0</v>
      </c>
      <c r="CH14" s="121">
        <f>SUM(AD14,BF14)</f>
        <v>0</v>
      </c>
      <c r="CI14" s="121">
        <f>SUM(AE14,BG14)</f>
        <v>295503</v>
      </c>
    </row>
    <row r="15" spans="1:87" s="136" customFormat="1" ht="13.5" customHeight="1" x14ac:dyDescent="0.15">
      <c r="A15" s="119" t="s">
        <v>47</v>
      </c>
      <c r="B15" s="120" t="s">
        <v>355</v>
      </c>
      <c r="C15" s="119" t="s">
        <v>356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1215220</v>
      </c>
      <c r="M15" s="121">
        <f>+SUM(N15:Q15)</f>
        <v>106411</v>
      </c>
      <c r="N15" s="121">
        <v>57970</v>
      </c>
      <c r="O15" s="121">
        <v>0</v>
      </c>
      <c r="P15" s="121">
        <v>48441</v>
      </c>
      <c r="Q15" s="121">
        <v>0</v>
      </c>
      <c r="R15" s="121">
        <f>+SUM(S15:U15)</f>
        <v>223019</v>
      </c>
      <c r="S15" s="121">
        <v>0</v>
      </c>
      <c r="T15" s="121">
        <v>223019</v>
      </c>
      <c r="U15" s="121">
        <v>0</v>
      </c>
      <c r="V15" s="121">
        <v>0</v>
      </c>
      <c r="W15" s="121">
        <f>+SUM(X15:AA15)</f>
        <v>885790</v>
      </c>
      <c r="X15" s="121">
        <v>391964</v>
      </c>
      <c r="Y15" s="121">
        <v>492746</v>
      </c>
      <c r="Z15" s="121">
        <v>1080</v>
      </c>
      <c r="AA15" s="121">
        <v>0</v>
      </c>
      <c r="AB15" s="121">
        <v>0</v>
      </c>
      <c r="AC15" s="121">
        <v>0</v>
      </c>
      <c r="AD15" s="121">
        <v>0</v>
      </c>
      <c r="AE15" s="121">
        <f>+SUM(D15,L15,AD15)</f>
        <v>1215220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392814</v>
      </c>
      <c r="AO15" s="121">
        <f>+SUM(AP15:AS15)</f>
        <v>78961</v>
      </c>
      <c r="AP15" s="121">
        <v>8072</v>
      </c>
      <c r="AQ15" s="121">
        <v>0</v>
      </c>
      <c r="AR15" s="121">
        <v>70889</v>
      </c>
      <c r="AS15" s="121">
        <v>0</v>
      </c>
      <c r="AT15" s="121">
        <f>+SUM(AU15:AW15)</f>
        <v>140564</v>
      </c>
      <c r="AU15" s="121">
        <v>0</v>
      </c>
      <c r="AV15" s="121">
        <v>140564</v>
      </c>
      <c r="AW15" s="121">
        <v>0</v>
      </c>
      <c r="AX15" s="121">
        <v>0</v>
      </c>
      <c r="AY15" s="121">
        <f>+SUM(AZ15:BC15)</f>
        <v>173289</v>
      </c>
      <c r="AZ15" s="121">
        <v>0</v>
      </c>
      <c r="BA15" s="121">
        <v>173289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392814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1608034</v>
      </c>
      <c r="BQ15" s="121">
        <f>SUM(M15,AO15)</f>
        <v>185372</v>
      </c>
      <c r="BR15" s="121">
        <f>SUM(N15,AP15)</f>
        <v>66042</v>
      </c>
      <c r="BS15" s="121">
        <f>SUM(O15,AQ15)</f>
        <v>0</v>
      </c>
      <c r="BT15" s="121">
        <f>SUM(P15,AR15)</f>
        <v>119330</v>
      </c>
      <c r="BU15" s="121">
        <f>SUM(Q15,AS15)</f>
        <v>0</v>
      </c>
      <c r="BV15" s="121">
        <f>SUM(R15,AT15)</f>
        <v>363583</v>
      </c>
      <c r="BW15" s="121">
        <f>SUM(S15,AU15)</f>
        <v>0</v>
      </c>
      <c r="BX15" s="121">
        <f>SUM(T15,AV15)</f>
        <v>363583</v>
      </c>
      <c r="BY15" s="121">
        <f>SUM(U15,AW15)</f>
        <v>0</v>
      </c>
      <c r="BZ15" s="121">
        <f>SUM(V15,AX15)</f>
        <v>0</v>
      </c>
      <c r="CA15" s="121">
        <f>SUM(W15,AY15)</f>
        <v>1059079</v>
      </c>
      <c r="CB15" s="121">
        <f>SUM(X15,AZ15)</f>
        <v>391964</v>
      </c>
      <c r="CC15" s="121">
        <f>SUM(Y15,BA15)</f>
        <v>666035</v>
      </c>
      <c r="CD15" s="121">
        <f>SUM(Z15,BB15)</f>
        <v>1080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1608034</v>
      </c>
    </row>
    <row r="16" spans="1:87" s="136" customFormat="1" ht="13.5" customHeight="1" x14ac:dyDescent="0.15">
      <c r="A16" s="119" t="s">
        <v>47</v>
      </c>
      <c r="B16" s="120" t="s">
        <v>358</v>
      </c>
      <c r="C16" s="119" t="s">
        <v>359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455676</v>
      </c>
      <c r="M16" s="121">
        <f>+SUM(N16:Q16)</f>
        <v>249971</v>
      </c>
      <c r="N16" s="121">
        <v>249971</v>
      </c>
      <c r="O16" s="121">
        <v>0</v>
      </c>
      <c r="P16" s="121">
        <v>0</v>
      </c>
      <c r="Q16" s="121">
        <v>0</v>
      </c>
      <c r="R16" s="121">
        <f>+SUM(S16:U16)</f>
        <v>67463</v>
      </c>
      <c r="S16" s="121">
        <v>24387</v>
      </c>
      <c r="T16" s="121">
        <v>43076</v>
      </c>
      <c r="U16" s="121">
        <v>0</v>
      </c>
      <c r="V16" s="121">
        <v>0</v>
      </c>
      <c r="W16" s="121">
        <f>+SUM(X16:AA16)</f>
        <v>138242</v>
      </c>
      <c r="X16" s="121">
        <v>50265</v>
      </c>
      <c r="Y16" s="121">
        <v>38716</v>
      </c>
      <c r="Z16" s="121">
        <v>49261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455676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144193</v>
      </c>
      <c r="AO16" s="121">
        <f>+SUM(AP16:AS16)</f>
        <v>20831</v>
      </c>
      <c r="AP16" s="121">
        <v>20831</v>
      </c>
      <c r="AQ16" s="121">
        <v>0</v>
      </c>
      <c r="AR16" s="121">
        <v>0</v>
      </c>
      <c r="AS16" s="121">
        <v>0</v>
      </c>
      <c r="AT16" s="121">
        <f>+SUM(AU16:AW16)</f>
        <v>97221</v>
      </c>
      <c r="AU16" s="121">
        <v>7426</v>
      </c>
      <c r="AV16" s="121">
        <v>89795</v>
      </c>
      <c r="AW16" s="121">
        <v>0</v>
      </c>
      <c r="AX16" s="121">
        <v>0</v>
      </c>
      <c r="AY16" s="121">
        <f>+SUM(AZ16:BC16)</f>
        <v>26141</v>
      </c>
      <c r="AZ16" s="121">
        <v>0</v>
      </c>
      <c r="BA16" s="121">
        <v>26141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144193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599869</v>
      </c>
      <c r="BQ16" s="121">
        <f>SUM(M16,AO16)</f>
        <v>270802</v>
      </c>
      <c r="BR16" s="121">
        <f>SUM(N16,AP16)</f>
        <v>270802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164684</v>
      </c>
      <c r="BW16" s="121">
        <f>SUM(S16,AU16)</f>
        <v>31813</v>
      </c>
      <c r="BX16" s="121">
        <f>SUM(T16,AV16)</f>
        <v>132871</v>
      </c>
      <c r="BY16" s="121">
        <f>SUM(U16,AW16)</f>
        <v>0</v>
      </c>
      <c r="BZ16" s="121">
        <f>SUM(V16,AX16)</f>
        <v>0</v>
      </c>
      <c r="CA16" s="121">
        <f>SUM(W16,AY16)</f>
        <v>164383</v>
      </c>
      <c r="CB16" s="121">
        <f>SUM(X16,AZ16)</f>
        <v>50265</v>
      </c>
      <c r="CC16" s="121">
        <f>SUM(Y16,BA16)</f>
        <v>64857</v>
      </c>
      <c r="CD16" s="121">
        <f>SUM(Z16,BB16)</f>
        <v>49261</v>
      </c>
      <c r="CE16" s="121">
        <f>SUM(AA16,BC16)</f>
        <v>0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599869</v>
      </c>
    </row>
    <row r="17" spans="1:87" s="136" customFormat="1" ht="13.5" customHeight="1" x14ac:dyDescent="0.15">
      <c r="A17" s="119" t="s">
        <v>47</v>
      </c>
      <c r="B17" s="120" t="s">
        <v>361</v>
      </c>
      <c r="C17" s="119" t="s">
        <v>362</v>
      </c>
      <c r="D17" s="121">
        <f>+SUM(E17,J17)</f>
        <v>174540</v>
      </c>
      <c r="E17" s="121">
        <f>+SUM(F17:I17)</f>
        <v>166043</v>
      </c>
      <c r="F17" s="121">
        <v>0</v>
      </c>
      <c r="G17" s="121">
        <v>166043</v>
      </c>
      <c r="H17" s="121">
        <v>0</v>
      </c>
      <c r="I17" s="121">
        <v>0</v>
      </c>
      <c r="J17" s="121">
        <v>8497</v>
      </c>
      <c r="K17" s="121">
        <v>0</v>
      </c>
      <c r="L17" s="121">
        <f>+SUM(M17,R17,V17,W17,AC17)</f>
        <v>956976</v>
      </c>
      <c r="M17" s="121">
        <f>+SUM(N17:Q17)</f>
        <v>85366</v>
      </c>
      <c r="N17" s="121">
        <v>79268</v>
      </c>
      <c r="O17" s="121">
        <v>0</v>
      </c>
      <c r="P17" s="121">
        <v>0</v>
      </c>
      <c r="Q17" s="121">
        <v>6098</v>
      </c>
      <c r="R17" s="121">
        <f>+SUM(S17:U17)</f>
        <v>491181</v>
      </c>
      <c r="S17" s="121">
        <v>4842</v>
      </c>
      <c r="T17" s="121">
        <v>444906</v>
      </c>
      <c r="U17" s="121">
        <v>41433</v>
      </c>
      <c r="V17" s="121">
        <v>15160</v>
      </c>
      <c r="W17" s="121">
        <f>+SUM(X17:AA17)</f>
        <v>365269</v>
      </c>
      <c r="X17" s="121">
        <v>161274</v>
      </c>
      <c r="Y17" s="121">
        <v>186853</v>
      </c>
      <c r="Z17" s="121">
        <v>3812</v>
      </c>
      <c r="AA17" s="121">
        <v>13330</v>
      </c>
      <c r="AB17" s="121">
        <v>0</v>
      </c>
      <c r="AC17" s="121">
        <v>0</v>
      </c>
      <c r="AD17" s="121">
        <v>0</v>
      </c>
      <c r="AE17" s="121">
        <f>+SUM(D17,L17,AD17)</f>
        <v>1131516</v>
      </c>
      <c r="AF17" s="121">
        <f>+SUM(AG17,AL17)</f>
        <v>15969</v>
      </c>
      <c r="AG17" s="121">
        <f>+SUM(AH17:AK17)</f>
        <v>15969</v>
      </c>
      <c r="AH17" s="121">
        <v>0</v>
      </c>
      <c r="AI17" s="121">
        <v>15969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225854</v>
      </c>
      <c r="AO17" s="121">
        <f>+SUM(AP17:AS17)</f>
        <v>54878</v>
      </c>
      <c r="AP17" s="121">
        <v>54878</v>
      </c>
      <c r="AQ17" s="121">
        <v>0</v>
      </c>
      <c r="AR17" s="121">
        <v>0</v>
      </c>
      <c r="AS17" s="121">
        <v>0</v>
      </c>
      <c r="AT17" s="121">
        <f>+SUM(AU17:AW17)</f>
        <v>99851</v>
      </c>
      <c r="AU17" s="121">
        <v>0</v>
      </c>
      <c r="AV17" s="121">
        <v>99851</v>
      </c>
      <c r="AW17" s="121">
        <v>0</v>
      </c>
      <c r="AX17" s="121">
        <v>0</v>
      </c>
      <c r="AY17" s="121">
        <f>+SUM(AZ17:BC17)</f>
        <v>71125</v>
      </c>
      <c r="AZ17" s="121">
        <v>20202</v>
      </c>
      <c r="BA17" s="121">
        <v>50923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241823</v>
      </c>
      <c r="BH17" s="121">
        <f>SUM(D17,AF17)</f>
        <v>190509</v>
      </c>
      <c r="BI17" s="121">
        <f>SUM(E17,AG17)</f>
        <v>182012</v>
      </c>
      <c r="BJ17" s="121">
        <f>SUM(F17,AH17)</f>
        <v>0</v>
      </c>
      <c r="BK17" s="121">
        <f>SUM(G17,AI17)</f>
        <v>182012</v>
      </c>
      <c r="BL17" s="121">
        <f>SUM(H17,AJ17)</f>
        <v>0</v>
      </c>
      <c r="BM17" s="121">
        <f>SUM(I17,AK17)</f>
        <v>0</v>
      </c>
      <c r="BN17" s="121">
        <f>SUM(J17,AL17)</f>
        <v>8497</v>
      </c>
      <c r="BO17" s="121">
        <f>SUM(K17,AM17)</f>
        <v>0</v>
      </c>
      <c r="BP17" s="121">
        <f>SUM(L17,AN17)</f>
        <v>1182830</v>
      </c>
      <c r="BQ17" s="121">
        <f>SUM(M17,AO17)</f>
        <v>140244</v>
      </c>
      <c r="BR17" s="121">
        <f>SUM(N17,AP17)</f>
        <v>134146</v>
      </c>
      <c r="BS17" s="121">
        <f>SUM(O17,AQ17)</f>
        <v>0</v>
      </c>
      <c r="BT17" s="121">
        <f>SUM(P17,AR17)</f>
        <v>0</v>
      </c>
      <c r="BU17" s="121">
        <f>SUM(Q17,AS17)</f>
        <v>6098</v>
      </c>
      <c r="BV17" s="121">
        <f>SUM(R17,AT17)</f>
        <v>591032</v>
      </c>
      <c r="BW17" s="121">
        <f>SUM(S17,AU17)</f>
        <v>4842</v>
      </c>
      <c r="BX17" s="121">
        <f>SUM(T17,AV17)</f>
        <v>544757</v>
      </c>
      <c r="BY17" s="121">
        <f>SUM(U17,AW17)</f>
        <v>41433</v>
      </c>
      <c r="BZ17" s="121">
        <f>SUM(V17,AX17)</f>
        <v>15160</v>
      </c>
      <c r="CA17" s="121">
        <f>SUM(W17,AY17)</f>
        <v>436394</v>
      </c>
      <c r="CB17" s="121">
        <f>SUM(X17,AZ17)</f>
        <v>181476</v>
      </c>
      <c r="CC17" s="121">
        <f>SUM(Y17,BA17)</f>
        <v>237776</v>
      </c>
      <c r="CD17" s="121">
        <f>SUM(Z17,BB17)</f>
        <v>3812</v>
      </c>
      <c r="CE17" s="121">
        <f>SUM(AA17,BC17)</f>
        <v>13330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1373339</v>
      </c>
    </row>
    <row r="18" spans="1:87" s="136" customFormat="1" ht="13.5" customHeight="1" x14ac:dyDescent="0.15">
      <c r="A18" s="119" t="s">
        <v>47</v>
      </c>
      <c r="B18" s="120" t="s">
        <v>364</v>
      </c>
      <c r="C18" s="119" t="s">
        <v>365</v>
      </c>
      <c r="D18" s="121">
        <f>+SUM(E18,J18)</f>
        <v>375006</v>
      </c>
      <c r="E18" s="121">
        <f>+SUM(F18:I18)</f>
        <v>375006</v>
      </c>
      <c r="F18" s="121">
        <v>0</v>
      </c>
      <c r="G18" s="121">
        <v>127455</v>
      </c>
      <c r="H18" s="121">
        <v>247551</v>
      </c>
      <c r="I18" s="121">
        <v>0</v>
      </c>
      <c r="J18" s="121">
        <v>0</v>
      </c>
      <c r="K18" s="121">
        <v>0</v>
      </c>
      <c r="L18" s="121">
        <f>+SUM(M18,R18,V18,W18,AC18)</f>
        <v>550372</v>
      </c>
      <c r="M18" s="121">
        <f>+SUM(N18:Q18)</f>
        <v>50330</v>
      </c>
      <c r="N18" s="121">
        <v>32006</v>
      </c>
      <c r="O18" s="121">
        <v>0</v>
      </c>
      <c r="P18" s="121">
        <v>18324</v>
      </c>
      <c r="Q18" s="121">
        <v>0</v>
      </c>
      <c r="R18" s="121">
        <f>+SUM(S18:U18)</f>
        <v>18489</v>
      </c>
      <c r="S18" s="121">
        <v>1693</v>
      </c>
      <c r="T18" s="121">
        <v>14794</v>
      </c>
      <c r="U18" s="121">
        <v>2002</v>
      </c>
      <c r="V18" s="121">
        <v>7614</v>
      </c>
      <c r="W18" s="121">
        <f>+SUM(X18:AA18)</f>
        <v>473939</v>
      </c>
      <c r="X18" s="121">
        <v>142044</v>
      </c>
      <c r="Y18" s="121">
        <v>327429</v>
      </c>
      <c r="Z18" s="121">
        <v>4466</v>
      </c>
      <c r="AA18" s="121">
        <v>0</v>
      </c>
      <c r="AB18" s="121">
        <v>0</v>
      </c>
      <c r="AC18" s="121">
        <v>0</v>
      </c>
      <c r="AD18" s="121">
        <v>634</v>
      </c>
      <c r="AE18" s="121">
        <f>+SUM(D18,L18,AD18)</f>
        <v>926012</v>
      </c>
      <c r="AF18" s="121">
        <f>+SUM(AG18,AL18)</f>
        <v>8964</v>
      </c>
      <c r="AG18" s="121">
        <f>+SUM(AH18:AK18)</f>
        <v>8964</v>
      </c>
      <c r="AH18" s="121">
        <v>0</v>
      </c>
      <c r="AI18" s="121">
        <v>8964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164742</v>
      </c>
      <c r="AO18" s="121">
        <f>+SUM(AP18:AS18)</f>
        <v>6361</v>
      </c>
      <c r="AP18" s="121">
        <v>4050</v>
      </c>
      <c r="AQ18" s="121">
        <v>0</v>
      </c>
      <c r="AR18" s="121">
        <v>2311</v>
      </c>
      <c r="AS18" s="121">
        <v>0</v>
      </c>
      <c r="AT18" s="121">
        <f>+SUM(AU18:AW18)</f>
        <v>39426</v>
      </c>
      <c r="AU18" s="121">
        <v>3274</v>
      </c>
      <c r="AV18" s="121">
        <v>36152</v>
      </c>
      <c r="AW18" s="121">
        <v>0</v>
      </c>
      <c r="AX18" s="121">
        <v>0</v>
      </c>
      <c r="AY18" s="121">
        <f>+SUM(AZ18:BC18)</f>
        <v>118955</v>
      </c>
      <c r="AZ18" s="121">
        <v>59214</v>
      </c>
      <c r="BA18" s="121">
        <v>59741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173706</v>
      </c>
      <c r="BH18" s="121">
        <f>SUM(D18,AF18)</f>
        <v>383970</v>
      </c>
      <c r="BI18" s="121">
        <f>SUM(E18,AG18)</f>
        <v>383970</v>
      </c>
      <c r="BJ18" s="121">
        <f>SUM(F18,AH18)</f>
        <v>0</v>
      </c>
      <c r="BK18" s="121">
        <f>SUM(G18,AI18)</f>
        <v>136419</v>
      </c>
      <c r="BL18" s="121">
        <f>SUM(H18,AJ18)</f>
        <v>247551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715114</v>
      </c>
      <c r="BQ18" s="121">
        <f>SUM(M18,AO18)</f>
        <v>56691</v>
      </c>
      <c r="BR18" s="121">
        <f>SUM(N18,AP18)</f>
        <v>36056</v>
      </c>
      <c r="BS18" s="121">
        <f>SUM(O18,AQ18)</f>
        <v>0</v>
      </c>
      <c r="BT18" s="121">
        <f>SUM(P18,AR18)</f>
        <v>20635</v>
      </c>
      <c r="BU18" s="121">
        <f>SUM(Q18,AS18)</f>
        <v>0</v>
      </c>
      <c r="BV18" s="121">
        <f>SUM(R18,AT18)</f>
        <v>57915</v>
      </c>
      <c r="BW18" s="121">
        <f>SUM(S18,AU18)</f>
        <v>4967</v>
      </c>
      <c r="BX18" s="121">
        <f>SUM(T18,AV18)</f>
        <v>50946</v>
      </c>
      <c r="BY18" s="121">
        <f>SUM(U18,AW18)</f>
        <v>2002</v>
      </c>
      <c r="BZ18" s="121">
        <f>SUM(V18,AX18)</f>
        <v>7614</v>
      </c>
      <c r="CA18" s="121">
        <f>SUM(W18,AY18)</f>
        <v>592894</v>
      </c>
      <c r="CB18" s="121">
        <f>SUM(X18,AZ18)</f>
        <v>201258</v>
      </c>
      <c r="CC18" s="121">
        <f>SUM(Y18,BA18)</f>
        <v>387170</v>
      </c>
      <c r="CD18" s="121">
        <f>SUM(Z18,BB18)</f>
        <v>4466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634</v>
      </c>
      <c r="CI18" s="121">
        <f>SUM(AE18,BG18)</f>
        <v>1099718</v>
      </c>
    </row>
    <row r="19" spans="1:87" s="136" customFormat="1" ht="13.5" customHeight="1" x14ac:dyDescent="0.15">
      <c r="A19" s="119" t="s">
        <v>47</v>
      </c>
      <c r="B19" s="120" t="s">
        <v>367</v>
      </c>
      <c r="C19" s="119" t="s">
        <v>368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75897</v>
      </c>
      <c r="M19" s="121">
        <f>+SUM(N19:Q19)</f>
        <v>9508</v>
      </c>
      <c r="N19" s="121">
        <v>9508</v>
      </c>
      <c r="O19" s="121">
        <v>0</v>
      </c>
      <c r="P19" s="121">
        <v>0</v>
      </c>
      <c r="Q19" s="121">
        <v>0</v>
      </c>
      <c r="R19" s="121">
        <f>+SUM(S19:U19)</f>
        <v>16394</v>
      </c>
      <c r="S19" s="121">
        <v>12532</v>
      </c>
      <c r="T19" s="121">
        <v>3705</v>
      </c>
      <c r="U19" s="121">
        <v>157</v>
      </c>
      <c r="V19" s="121">
        <v>0</v>
      </c>
      <c r="W19" s="121">
        <f>+SUM(X19:AA19)</f>
        <v>49995</v>
      </c>
      <c r="X19" s="121">
        <v>49995</v>
      </c>
      <c r="Y19" s="121">
        <v>0</v>
      </c>
      <c r="Z19" s="121">
        <v>0</v>
      </c>
      <c r="AA19" s="121">
        <v>0</v>
      </c>
      <c r="AB19" s="121">
        <v>340088</v>
      </c>
      <c r="AC19" s="121">
        <v>0</v>
      </c>
      <c r="AD19" s="121">
        <v>41574</v>
      </c>
      <c r="AE19" s="121">
        <f>+SUM(D19,L19,AD19)</f>
        <v>117471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97119</v>
      </c>
      <c r="AO19" s="121">
        <f>+SUM(AP19:AS19)</f>
        <v>7222</v>
      </c>
      <c r="AP19" s="121">
        <v>7222</v>
      </c>
      <c r="AQ19" s="121">
        <v>0</v>
      </c>
      <c r="AR19" s="121">
        <v>0</v>
      </c>
      <c r="AS19" s="121">
        <v>0</v>
      </c>
      <c r="AT19" s="121">
        <f>+SUM(AU19:AW19)</f>
        <v>41157</v>
      </c>
      <c r="AU19" s="121">
        <v>0</v>
      </c>
      <c r="AV19" s="121">
        <v>41157</v>
      </c>
      <c r="AW19" s="121">
        <v>0</v>
      </c>
      <c r="AX19" s="121">
        <v>0</v>
      </c>
      <c r="AY19" s="121">
        <f>+SUM(AZ19:BC19)</f>
        <v>48740</v>
      </c>
      <c r="AZ19" s="121">
        <v>0</v>
      </c>
      <c r="BA19" s="121">
        <v>48190</v>
      </c>
      <c r="BB19" s="121">
        <v>0</v>
      </c>
      <c r="BC19" s="121">
        <v>550</v>
      </c>
      <c r="BD19" s="121">
        <v>66505</v>
      </c>
      <c r="BE19" s="121">
        <v>0</v>
      </c>
      <c r="BF19" s="121">
        <v>286</v>
      </c>
      <c r="BG19" s="121">
        <f>+SUM(BF19,AN19,AF19)</f>
        <v>97405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173016</v>
      </c>
      <c r="BQ19" s="121">
        <f>SUM(M19,AO19)</f>
        <v>16730</v>
      </c>
      <c r="BR19" s="121">
        <f>SUM(N19,AP19)</f>
        <v>16730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57551</v>
      </c>
      <c r="BW19" s="121">
        <f>SUM(S19,AU19)</f>
        <v>12532</v>
      </c>
      <c r="BX19" s="121">
        <f>SUM(T19,AV19)</f>
        <v>44862</v>
      </c>
      <c r="BY19" s="121">
        <f>SUM(U19,AW19)</f>
        <v>157</v>
      </c>
      <c r="BZ19" s="121">
        <f>SUM(V19,AX19)</f>
        <v>0</v>
      </c>
      <c r="CA19" s="121">
        <f>SUM(W19,AY19)</f>
        <v>98735</v>
      </c>
      <c r="CB19" s="121">
        <f>SUM(X19,AZ19)</f>
        <v>49995</v>
      </c>
      <c r="CC19" s="121">
        <f>SUM(Y19,BA19)</f>
        <v>48190</v>
      </c>
      <c r="CD19" s="121">
        <f>SUM(Z19,BB19)</f>
        <v>0</v>
      </c>
      <c r="CE19" s="121">
        <f>SUM(AA19,BC19)</f>
        <v>550</v>
      </c>
      <c r="CF19" s="121">
        <f>SUM(AB19,BD19)</f>
        <v>406593</v>
      </c>
      <c r="CG19" s="121">
        <f>SUM(AC19,BE19)</f>
        <v>0</v>
      </c>
      <c r="CH19" s="121">
        <f>SUM(AD19,BF19)</f>
        <v>41860</v>
      </c>
      <c r="CI19" s="121">
        <f>SUM(AE19,BG19)</f>
        <v>214876</v>
      </c>
    </row>
    <row r="20" spans="1:87" s="136" customFormat="1" ht="13.5" customHeight="1" x14ac:dyDescent="0.15">
      <c r="A20" s="119" t="s">
        <v>47</v>
      </c>
      <c r="B20" s="120" t="s">
        <v>370</v>
      </c>
      <c r="C20" s="119" t="s">
        <v>371</v>
      </c>
      <c r="D20" s="121">
        <f>+SUM(E20,J20)</f>
        <v>232143</v>
      </c>
      <c r="E20" s="121">
        <f>+SUM(F20:I20)</f>
        <v>232143</v>
      </c>
      <c r="F20" s="121">
        <v>0</v>
      </c>
      <c r="G20" s="121">
        <v>232143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457495</v>
      </c>
      <c r="M20" s="121">
        <f>+SUM(N20:Q20)</f>
        <v>173933</v>
      </c>
      <c r="N20" s="121">
        <v>19029</v>
      </c>
      <c r="O20" s="121">
        <v>32818</v>
      </c>
      <c r="P20" s="121">
        <v>122086</v>
      </c>
      <c r="Q20" s="121">
        <v>0</v>
      </c>
      <c r="R20" s="121">
        <f>+SUM(S20:U20)</f>
        <v>131077</v>
      </c>
      <c r="S20" s="121">
        <v>1328</v>
      </c>
      <c r="T20" s="121">
        <v>129749</v>
      </c>
      <c r="U20" s="121">
        <v>0</v>
      </c>
      <c r="V20" s="121">
        <v>0</v>
      </c>
      <c r="W20" s="121">
        <f>+SUM(X20:AA20)</f>
        <v>152485</v>
      </c>
      <c r="X20" s="121">
        <v>103222</v>
      </c>
      <c r="Y20" s="121">
        <v>36198</v>
      </c>
      <c r="Z20" s="121">
        <v>13065</v>
      </c>
      <c r="AA20" s="121">
        <v>0</v>
      </c>
      <c r="AB20" s="121">
        <v>119262</v>
      </c>
      <c r="AC20" s="121">
        <v>0</v>
      </c>
      <c r="AD20" s="121">
        <v>384</v>
      </c>
      <c r="AE20" s="121">
        <f>+SUM(D20,L20,AD20)</f>
        <v>690022</v>
      </c>
      <c r="AF20" s="121">
        <f>+SUM(AG20,AL20)</f>
        <v>59704</v>
      </c>
      <c r="AG20" s="121">
        <f>+SUM(AH20:AK20)</f>
        <v>59704</v>
      </c>
      <c r="AH20" s="121">
        <v>0</v>
      </c>
      <c r="AI20" s="121">
        <v>59704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270393</v>
      </c>
      <c r="AO20" s="121">
        <f>+SUM(AP20:AS20)</f>
        <v>175236</v>
      </c>
      <c r="AP20" s="121">
        <v>45924</v>
      </c>
      <c r="AQ20" s="121">
        <v>83295</v>
      </c>
      <c r="AR20" s="121">
        <v>46017</v>
      </c>
      <c r="AS20" s="121">
        <v>0</v>
      </c>
      <c r="AT20" s="121">
        <f>+SUM(AU20:AW20)</f>
        <v>75279</v>
      </c>
      <c r="AU20" s="121">
        <v>16454</v>
      </c>
      <c r="AV20" s="121">
        <v>58825</v>
      </c>
      <c r="AW20" s="121">
        <v>0</v>
      </c>
      <c r="AX20" s="121">
        <v>0</v>
      </c>
      <c r="AY20" s="121">
        <f>+SUM(AZ20:BC20)</f>
        <v>19878</v>
      </c>
      <c r="AZ20" s="121">
        <v>0</v>
      </c>
      <c r="BA20" s="121">
        <v>6774</v>
      </c>
      <c r="BB20" s="121">
        <v>8298</v>
      </c>
      <c r="BC20" s="121">
        <v>4806</v>
      </c>
      <c r="BD20" s="121">
        <v>0</v>
      </c>
      <c r="BE20" s="121">
        <v>0</v>
      </c>
      <c r="BF20" s="121">
        <v>0</v>
      </c>
      <c r="BG20" s="121">
        <f>+SUM(BF20,AN20,AF20)</f>
        <v>330097</v>
      </c>
      <c r="BH20" s="121">
        <f>SUM(D20,AF20)</f>
        <v>291847</v>
      </c>
      <c r="BI20" s="121">
        <f>SUM(E20,AG20)</f>
        <v>291847</v>
      </c>
      <c r="BJ20" s="121">
        <f>SUM(F20,AH20)</f>
        <v>0</v>
      </c>
      <c r="BK20" s="121">
        <f>SUM(G20,AI20)</f>
        <v>291847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727888</v>
      </c>
      <c r="BQ20" s="121">
        <f>SUM(M20,AO20)</f>
        <v>349169</v>
      </c>
      <c r="BR20" s="121">
        <f>SUM(N20,AP20)</f>
        <v>64953</v>
      </c>
      <c r="BS20" s="121">
        <f>SUM(O20,AQ20)</f>
        <v>116113</v>
      </c>
      <c r="BT20" s="121">
        <f>SUM(P20,AR20)</f>
        <v>168103</v>
      </c>
      <c r="BU20" s="121">
        <f>SUM(Q20,AS20)</f>
        <v>0</v>
      </c>
      <c r="BV20" s="121">
        <f>SUM(R20,AT20)</f>
        <v>206356</v>
      </c>
      <c r="BW20" s="121">
        <f>SUM(S20,AU20)</f>
        <v>17782</v>
      </c>
      <c r="BX20" s="121">
        <f>SUM(T20,AV20)</f>
        <v>188574</v>
      </c>
      <c r="BY20" s="121">
        <f>SUM(U20,AW20)</f>
        <v>0</v>
      </c>
      <c r="BZ20" s="121">
        <f>SUM(V20,AX20)</f>
        <v>0</v>
      </c>
      <c r="CA20" s="121">
        <f>SUM(W20,AY20)</f>
        <v>172363</v>
      </c>
      <c r="CB20" s="121">
        <f>SUM(X20,AZ20)</f>
        <v>103222</v>
      </c>
      <c r="CC20" s="121">
        <f>SUM(Y20,BA20)</f>
        <v>42972</v>
      </c>
      <c r="CD20" s="121">
        <f>SUM(Z20,BB20)</f>
        <v>21363</v>
      </c>
      <c r="CE20" s="121">
        <f>SUM(AA20,BC20)</f>
        <v>4806</v>
      </c>
      <c r="CF20" s="121">
        <f>SUM(AB20,BD20)</f>
        <v>119262</v>
      </c>
      <c r="CG20" s="121">
        <f>SUM(AC20,BE20)</f>
        <v>0</v>
      </c>
      <c r="CH20" s="121">
        <f>SUM(AD20,BF20)</f>
        <v>384</v>
      </c>
      <c r="CI20" s="121">
        <f>SUM(AE20,BG20)</f>
        <v>1020119</v>
      </c>
    </row>
    <row r="21" spans="1:87" s="136" customFormat="1" ht="13.5" customHeight="1" x14ac:dyDescent="0.15">
      <c r="A21" s="119" t="s">
        <v>47</v>
      </c>
      <c r="B21" s="120" t="s">
        <v>373</v>
      </c>
      <c r="C21" s="119" t="s">
        <v>374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5592</v>
      </c>
      <c r="L21" s="121">
        <f>+SUM(M21,R21,V21,W21,AC21)</f>
        <v>173935</v>
      </c>
      <c r="M21" s="121">
        <f>+SUM(N21:Q21)</f>
        <v>49754</v>
      </c>
      <c r="N21" s="121">
        <v>46361</v>
      </c>
      <c r="O21" s="121">
        <v>3393</v>
      </c>
      <c r="P21" s="121">
        <v>0</v>
      </c>
      <c r="Q21" s="121">
        <v>0</v>
      </c>
      <c r="R21" s="121">
        <f>+SUM(S21:U21)</f>
        <v>551</v>
      </c>
      <c r="S21" s="121">
        <v>551</v>
      </c>
      <c r="T21" s="121">
        <v>0</v>
      </c>
      <c r="U21" s="121">
        <v>0</v>
      </c>
      <c r="V21" s="121">
        <v>0</v>
      </c>
      <c r="W21" s="121">
        <f>+SUM(X21:AA21)</f>
        <v>123630</v>
      </c>
      <c r="X21" s="121">
        <v>120957</v>
      </c>
      <c r="Y21" s="121">
        <v>2673</v>
      </c>
      <c r="Z21" s="121">
        <v>0</v>
      </c>
      <c r="AA21" s="121">
        <v>0</v>
      </c>
      <c r="AB21" s="121">
        <v>300112</v>
      </c>
      <c r="AC21" s="121">
        <v>0</v>
      </c>
      <c r="AD21" s="121">
        <v>43899</v>
      </c>
      <c r="AE21" s="121">
        <f>+SUM(D21,L21,AD21)</f>
        <v>217834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51385</v>
      </c>
      <c r="AO21" s="121">
        <f>+SUM(AP21:AS21)</f>
        <v>7714</v>
      </c>
      <c r="AP21" s="121">
        <v>7714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43671</v>
      </c>
      <c r="AZ21" s="121">
        <v>40447</v>
      </c>
      <c r="BA21" s="121">
        <v>2951</v>
      </c>
      <c r="BB21" s="121">
        <v>0</v>
      </c>
      <c r="BC21" s="121">
        <v>273</v>
      </c>
      <c r="BD21" s="121">
        <v>0</v>
      </c>
      <c r="BE21" s="121">
        <v>0</v>
      </c>
      <c r="BF21" s="121">
        <v>1032</v>
      </c>
      <c r="BG21" s="121">
        <f>+SUM(BF21,AN21,AF21)</f>
        <v>52417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5592</v>
      </c>
      <c r="BP21" s="121">
        <f>SUM(L21,AN21)</f>
        <v>225320</v>
      </c>
      <c r="BQ21" s="121">
        <f>SUM(M21,AO21)</f>
        <v>57468</v>
      </c>
      <c r="BR21" s="121">
        <f>SUM(N21,AP21)</f>
        <v>54075</v>
      </c>
      <c r="BS21" s="121">
        <f>SUM(O21,AQ21)</f>
        <v>3393</v>
      </c>
      <c r="BT21" s="121">
        <f>SUM(P21,AR21)</f>
        <v>0</v>
      </c>
      <c r="BU21" s="121">
        <f>SUM(Q21,AS21)</f>
        <v>0</v>
      </c>
      <c r="BV21" s="121">
        <f>SUM(R21,AT21)</f>
        <v>551</v>
      </c>
      <c r="BW21" s="121">
        <f>SUM(S21,AU21)</f>
        <v>551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167301</v>
      </c>
      <c r="CB21" s="121">
        <f>SUM(X21,AZ21)</f>
        <v>161404</v>
      </c>
      <c r="CC21" s="121">
        <f>SUM(Y21,BA21)</f>
        <v>5624</v>
      </c>
      <c r="CD21" s="121">
        <f>SUM(Z21,BB21)</f>
        <v>0</v>
      </c>
      <c r="CE21" s="121">
        <f>SUM(AA21,BC21)</f>
        <v>273</v>
      </c>
      <c r="CF21" s="121">
        <f>SUM(AB21,BD21)</f>
        <v>300112</v>
      </c>
      <c r="CG21" s="121">
        <f>SUM(AC21,BE21)</f>
        <v>0</v>
      </c>
      <c r="CH21" s="121">
        <f>SUM(AD21,BF21)</f>
        <v>44931</v>
      </c>
      <c r="CI21" s="121">
        <f>SUM(AE21,BG21)</f>
        <v>270251</v>
      </c>
    </row>
    <row r="22" spans="1:87" s="136" customFormat="1" ht="13.5" customHeight="1" x14ac:dyDescent="0.15">
      <c r="A22" s="119" t="s">
        <v>47</v>
      </c>
      <c r="B22" s="120" t="s">
        <v>378</v>
      </c>
      <c r="C22" s="119" t="s">
        <v>379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5038</v>
      </c>
      <c r="L22" s="121">
        <f>+SUM(M22,R22,V22,W22,AC22)</f>
        <v>112062</v>
      </c>
      <c r="M22" s="121">
        <f>+SUM(N22:Q22)</f>
        <v>19740</v>
      </c>
      <c r="N22" s="121">
        <v>19740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92322</v>
      </c>
      <c r="X22" s="121">
        <v>88197</v>
      </c>
      <c r="Y22" s="121">
        <v>3401</v>
      </c>
      <c r="Z22" s="121">
        <v>0</v>
      </c>
      <c r="AA22" s="121">
        <v>724</v>
      </c>
      <c r="AB22" s="121">
        <v>231446</v>
      </c>
      <c r="AC22" s="121">
        <v>0</v>
      </c>
      <c r="AD22" s="121">
        <v>0</v>
      </c>
      <c r="AE22" s="121">
        <f>+SUM(D22,L22,AD22)</f>
        <v>112062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6752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6752</v>
      </c>
      <c r="AZ22" s="121">
        <v>205</v>
      </c>
      <c r="BA22" s="121">
        <v>6456</v>
      </c>
      <c r="BB22" s="121">
        <v>91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6752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5038</v>
      </c>
      <c r="BP22" s="121">
        <f>SUM(L22,AN22)</f>
        <v>118814</v>
      </c>
      <c r="BQ22" s="121">
        <f>SUM(M22,AO22)</f>
        <v>19740</v>
      </c>
      <c r="BR22" s="121">
        <f>SUM(N22,AP22)</f>
        <v>19740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99074</v>
      </c>
      <c r="CB22" s="121">
        <f>SUM(X22,AZ22)</f>
        <v>88402</v>
      </c>
      <c r="CC22" s="121">
        <f>SUM(Y22,BA22)</f>
        <v>9857</v>
      </c>
      <c r="CD22" s="121">
        <f>SUM(Z22,BB22)</f>
        <v>91</v>
      </c>
      <c r="CE22" s="121">
        <f>SUM(AA22,BC22)</f>
        <v>724</v>
      </c>
      <c r="CF22" s="121">
        <f>SUM(AB22,BD22)</f>
        <v>231446</v>
      </c>
      <c r="CG22" s="121">
        <f>SUM(AC22,BE22)</f>
        <v>0</v>
      </c>
      <c r="CH22" s="121">
        <f>SUM(AD22,BF22)</f>
        <v>0</v>
      </c>
      <c r="CI22" s="121">
        <f>SUM(AE22,BG22)</f>
        <v>118814</v>
      </c>
    </row>
    <row r="23" spans="1:87" s="136" customFormat="1" ht="13.5" customHeight="1" x14ac:dyDescent="0.15">
      <c r="A23" s="119" t="s">
        <v>47</v>
      </c>
      <c r="B23" s="120" t="s">
        <v>381</v>
      </c>
      <c r="C23" s="119" t="s">
        <v>382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33388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17408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50796</v>
      </c>
      <c r="CG23" s="121">
        <f>SUM(AC23,BE23)</f>
        <v>0</v>
      </c>
      <c r="CH23" s="121">
        <f>SUM(AD23,BF23)</f>
        <v>0</v>
      </c>
      <c r="CI23" s="121">
        <f>SUM(AE23,BG23)</f>
        <v>0</v>
      </c>
    </row>
    <row r="24" spans="1:87" s="136" customFormat="1" ht="13.5" customHeight="1" x14ac:dyDescent="0.15">
      <c r="A24" s="119" t="s">
        <v>47</v>
      </c>
      <c r="B24" s="120" t="s">
        <v>386</v>
      </c>
      <c r="C24" s="119" t="s">
        <v>387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47530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24782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72312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47</v>
      </c>
      <c r="B25" s="120" t="s">
        <v>389</v>
      </c>
      <c r="C25" s="119" t="s">
        <v>390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49479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25798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75277</v>
      </c>
      <c r="CG25" s="121">
        <f>SUM(AC25,BE25)</f>
        <v>0</v>
      </c>
      <c r="CH25" s="121">
        <f>SUM(AD25,BF25)</f>
        <v>0</v>
      </c>
      <c r="CI25" s="121">
        <f>SUM(AE25,BG25)</f>
        <v>0</v>
      </c>
    </row>
    <row r="26" spans="1:87" s="136" customFormat="1" ht="13.5" customHeight="1" x14ac:dyDescent="0.15">
      <c r="A26" s="119" t="s">
        <v>47</v>
      </c>
      <c r="B26" s="120" t="s">
        <v>392</v>
      </c>
      <c r="C26" s="119" t="s">
        <v>393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96928</v>
      </c>
      <c r="M26" s="121">
        <f>+SUM(N26:Q26)</f>
        <v>21268</v>
      </c>
      <c r="N26" s="121">
        <v>0</v>
      </c>
      <c r="O26" s="121">
        <v>0</v>
      </c>
      <c r="P26" s="121">
        <v>19070</v>
      </c>
      <c r="Q26" s="121">
        <v>2198</v>
      </c>
      <c r="R26" s="121">
        <f>+SUM(S26:U26)</f>
        <v>6872</v>
      </c>
      <c r="S26" s="121">
        <v>0</v>
      </c>
      <c r="T26" s="121">
        <v>6479</v>
      </c>
      <c r="U26" s="121">
        <v>393</v>
      </c>
      <c r="V26" s="121">
        <v>0</v>
      </c>
      <c r="W26" s="121">
        <f>+SUM(X26:AA26)</f>
        <v>68788</v>
      </c>
      <c r="X26" s="121">
        <v>15911</v>
      </c>
      <c r="Y26" s="121">
        <v>51017</v>
      </c>
      <c r="Z26" s="121">
        <v>0</v>
      </c>
      <c r="AA26" s="121">
        <v>1860</v>
      </c>
      <c r="AB26" s="121">
        <v>0</v>
      </c>
      <c r="AC26" s="121">
        <v>0</v>
      </c>
      <c r="AD26" s="121">
        <v>0</v>
      </c>
      <c r="AE26" s="121">
        <f>+SUM(D26,L26,AD26)</f>
        <v>96928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37400</v>
      </c>
      <c r="AO26" s="121">
        <f>+SUM(AP26:AS26)</f>
        <v>19414</v>
      </c>
      <c r="AP26" s="121">
        <v>6852</v>
      </c>
      <c r="AQ26" s="121">
        <v>0</v>
      </c>
      <c r="AR26" s="121">
        <v>0</v>
      </c>
      <c r="AS26" s="121">
        <v>12562</v>
      </c>
      <c r="AT26" s="121">
        <f>+SUM(AU26:AW26)</f>
        <v>17151</v>
      </c>
      <c r="AU26" s="121">
        <v>0</v>
      </c>
      <c r="AV26" s="121">
        <v>0</v>
      </c>
      <c r="AW26" s="121">
        <v>17151</v>
      </c>
      <c r="AX26" s="121">
        <v>0</v>
      </c>
      <c r="AY26" s="121">
        <f>+SUM(AZ26:BC26)</f>
        <v>835</v>
      </c>
      <c r="AZ26" s="121">
        <v>0</v>
      </c>
      <c r="BA26" s="121">
        <v>0</v>
      </c>
      <c r="BB26" s="121">
        <v>0</v>
      </c>
      <c r="BC26" s="121">
        <v>835</v>
      </c>
      <c r="BD26" s="121">
        <v>0</v>
      </c>
      <c r="BE26" s="121">
        <v>0</v>
      </c>
      <c r="BF26" s="121">
        <v>0</v>
      </c>
      <c r="BG26" s="121">
        <f>+SUM(BF26,AN26,AF26)</f>
        <v>37400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134328</v>
      </c>
      <c r="BQ26" s="121">
        <f>SUM(M26,AO26)</f>
        <v>40682</v>
      </c>
      <c r="BR26" s="121">
        <f>SUM(N26,AP26)</f>
        <v>6852</v>
      </c>
      <c r="BS26" s="121">
        <f>SUM(O26,AQ26)</f>
        <v>0</v>
      </c>
      <c r="BT26" s="121">
        <f>SUM(P26,AR26)</f>
        <v>19070</v>
      </c>
      <c r="BU26" s="121">
        <f>SUM(Q26,AS26)</f>
        <v>14760</v>
      </c>
      <c r="BV26" s="121">
        <f>SUM(R26,AT26)</f>
        <v>24023</v>
      </c>
      <c r="BW26" s="121">
        <f>SUM(S26,AU26)</f>
        <v>0</v>
      </c>
      <c r="BX26" s="121">
        <f>SUM(T26,AV26)</f>
        <v>6479</v>
      </c>
      <c r="BY26" s="121">
        <f>SUM(U26,AW26)</f>
        <v>17544</v>
      </c>
      <c r="BZ26" s="121">
        <f>SUM(V26,AX26)</f>
        <v>0</v>
      </c>
      <c r="CA26" s="121">
        <f>SUM(W26,AY26)</f>
        <v>69623</v>
      </c>
      <c r="CB26" s="121">
        <f>SUM(X26,AZ26)</f>
        <v>15911</v>
      </c>
      <c r="CC26" s="121">
        <f>SUM(Y26,BA26)</f>
        <v>51017</v>
      </c>
      <c r="CD26" s="121">
        <f>SUM(Z26,BB26)</f>
        <v>0</v>
      </c>
      <c r="CE26" s="121">
        <f>SUM(AA26,BC26)</f>
        <v>2695</v>
      </c>
      <c r="CF26" s="121">
        <f>SUM(AB26,BD26)</f>
        <v>0</v>
      </c>
      <c r="CG26" s="121">
        <f>SUM(AC26,BE26)</f>
        <v>0</v>
      </c>
      <c r="CH26" s="121">
        <f>SUM(AD26,BF26)</f>
        <v>0</v>
      </c>
      <c r="CI26" s="121">
        <f>SUM(AE26,BG26)</f>
        <v>134328</v>
      </c>
    </row>
    <row r="27" spans="1:87" s="136" customFormat="1" ht="13.5" customHeight="1" x14ac:dyDescent="0.15">
      <c r="A27" s="119" t="s">
        <v>47</v>
      </c>
      <c r="B27" s="120" t="s">
        <v>395</v>
      </c>
      <c r="C27" s="119" t="s">
        <v>396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195604</v>
      </c>
      <c r="M27" s="121">
        <f>+SUM(N27:Q27)</f>
        <v>48085</v>
      </c>
      <c r="N27" s="121">
        <v>27295</v>
      </c>
      <c r="O27" s="121">
        <v>0</v>
      </c>
      <c r="P27" s="121">
        <v>20790</v>
      </c>
      <c r="Q27" s="121">
        <v>0</v>
      </c>
      <c r="R27" s="121">
        <f>+SUM(S27:U27)</f>
        <v>105051</v>
      </c>
      <c r="S27" s="121">
        <v>0</v>
      </c>
      <c r="T27" s="121">
        <v>105051</v>
      </c>
      <c r="U27" s="121">
        <v>0</v>
      </c>
      <c r="V27" s="121">
        <v>0</v>
      </c>
      <c r="W27" s="121">
        <f>+SUM(X27:AA27)</f>
        <v>37349</v>
      </c>
      <c r="X27" s="121">
        <v>23198</v>
      </c>
      <c r="Y27" s="121">
        <v>14151</v>
      </c>
      <c r="Z27" s="121">
        <v>0</v>
      </c>
      <c r="AA27" s="121">
        <v>0</v>
      </c>
      <c r="AB27" s="121">
        <v>0</v>
      </c>
      <c r="AC27" s="121">
        <v>5119</v>
      </c>
      <c r="AD27" s="121">
        <v>5011</v>
      </c>
      <c r="AE27" s="121">
        <f>+SUM(D27,L27,AD27)</f>
        <v>200615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52122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52122</v>
      </c>
      <c r="AZ27" s="121">
        <v>0</v>
      </c>
      <c r="BA27" s="121">
        <v>52122</v>
      </c>
      <c r="BB27" s="121">
        <v>0</v>
      </c>
      <c r="BC27" s="121">
        <v>0</v>
      </c>
      <c r="BD27" s="121">
        <v>0</v>
      </c>
      <c r="BE27" s="121">
        <v>0</v>
      </c>
      <c r="BF27" s="121">
        <v>11773</v>
      </c>
      <c r="BG27" s="121">
        <f>+SUM(BF27,AN27,AF27)</f>
        <v>63895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247726</v>
      </c>
      <c r="BQ27" s="121">
        <f>SUM(M27,AO27)</f>
        <v>48085</v>
      </c>
      <c r="BR27" s="121">
        <f>SUM(N27,AP27)</f>
        <v>27295</v>
      </c>
      <c r="BS27" s="121">
        <f>SUM(O27,AQ27)</f>
        <v>0</v>
      </c>
      <c r="BT27" s="121">
        <f>SUM(P27,AR27)</f>
        <v>20790</v>
      </c>
      <c r="BU27" s="121">
        <f>SUM(Q27,AS27)</f>
        <v>0</v>
      </c>
      <c r="BV27" s="121">
        <f>SUM(R27,AT27)</f>
        <v>105051</v>
      </c>
      <c r="BW27" s="121">
        <f>SUM(S27,AU27)</f>
        <v>0</v>
      </c>
      <c r="BX27" s="121">
        <f>SUM(T27,AV27)</f>
        <v>105051</v>
      </c>
      <c r="BY27" s="121">
        <f>SUM(U27,AW27)</f>
        <v>0</v>
      </c>
      <c r="BZ27" s="121">
        <f>SUM(V27,AX27)</f>
        <v>0</v>
      </c>
      <c r="CA27" s="121">
        <f>SUM(W27,AY27)</f>
        <v>89471</v>
      </c>
      <c r="CB27" s="121">
        <f>SUM(X27,AZ27)</f>
        <v>23198</v>
      </c>
      <c r="CC27" s="121">
        <f>SUM(Y27,BA27)</f>
        <v>66273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5119</v>
      </c>
      <c r="CH27" s="121">
        <f>SUM(AD27,BF27)</f>
        <v>16784</v>
      </c>
      <c r="CI27" s="121">
        <f>SUM(AE27,BG27)</f>
        <v>264510</v>
      </c>
    </row>
    <row r="28" spans="1:87" s="136" customFormat="1" ht="13.5" customHeight="1" x14ac:dyDescent="0.15">
      <c r="A28" s="119" t="s">
        <v>47</v>
      </c>
      <c r="B28" s="120" t="s">
        <v>398</v>
      </c>
      <c r="C28" s="119" t="s">
        <v>399</v>
      </c>
      <c r="D28" s="121">
        <f>+SUM(E28,J28)</f>
        <v>148129</v>
      </c>
      <c r="E28" s="121">
        <f>+SUM(F28:I28)</f>
        <v>148129</v>
      </c>
      <c r="F28" s="121">
        <v>2987</v>
      </c>
      <c r="G28" s="121">
        <v>145142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579650</v>
      </c>
      <c r="M28" s="121">
        <f>+SUM(N28:Q28)</f>
        <v>44094</v>
      </c>
      <c r="N28" s="121">
        <v>44094</v>
      </c>
      <c r="O28" s="121">
        <v>0</v>
      </c>
      <c r="P28" s="121">
        <v>0</v>
      </c>
      <c r="Q28" s="121">
        <v>0</v>
      </c>
      <c r="R28" s="121">
        <f>+SUM(S28:U28)</f>
        <v>156590</v>
      </c>
      <c r="S28" s="121">
        <v>46203</v>
      </c>
      <c r="T28" s="121">
        <v>83273</v>
      </c>
      <c r="U28" s="121">
        <v>27114</v>
      </c>
      <c r="V28" s="121">
        <v>10076</v>
      </c>
      <c r="W28" s="121">
        <f>+SUM(X28:AA28)</f>
        <v>368890</v>
      </c>
      <c r="X28" s="121">
        <v>136675</v>
      </c>
      <c r="Y28" s="121">
        <v>216204</v>
      </c>
      <c r="Z28" s="121">
        <v>9124</v>
      </c>
      <c r="AA28" s="121">
        <v>6887</v>
      </c>
      <c r="AB28" s="121">
        <v>0</v>
      </c>
      <c r="AC28" s="121">
        <v>0</v>
      </c>
      <c r="AD28" s="121">
        <v>6066</v>
      </c>
      <c r="AE28" s="121">
        <f>+SUM(D28,L28,AD28)</f>
        <v>733845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262128</v>
      </c>
      <c r="AO28" s="121">
        <f>+SUM(AP28:AS28)</f>
        <v>5763</v>
      </c>
      <c r="AP28" s="121">
        <v>5763</v>
      </c>
      <c r="AQ28" s="121">
        <v>0</v>
      </c>
      <c r="AR28" s="121">
        <v>0</v>
      </c>
      <c r="AS28" s="121">
        <v>0</v>
      </c>
      <c r="AT28" s="121">
        <f>+SUM(AU28:AW28)</f>
        <v>97928</v>
      </c>
      <c r="AU28" s="121">
        <v>3342</v>
      </c>
      <c r="AV28" s="121">
        <v>94586</v>
      </c>
      <c r="AW28" s="121">
        <v>0</v>
      </c>
      <c r="AX28" s="121">
        <v>0</v>
      </c>
      <c r="AY28" s="121">
        <f>+SUM(AZ28:BC28)</f>
        <v>158437</v>
      </c>
      <c r="AZ28" s="121">
        <v>0</v>
      </c>
      <c r="BA28" s="121">
        <v>158437</v>
      </c>
      <c r="BB28" s="121">
        <v>0</v>
      </c>
      <c r="BC28" s="121">
        <v>0</v>
      </c>
      <c r="BD28" s="121">
        <v>0</v>
      </c>
      <c r="BE28" s="121">
        <v>0</v>
      </c>
      <c r="BF28" s="121">
        <v>9825</v>
      </c>
      <c r="BG28" s="121">
        <f>+SUM(BF28,AN28,AF28)</f>
        <v>271953</v>
      </c>
      <c r="BH28" s="121">
        <f>SUM(D28,AF28)</f>
        <v>148129</v>
      </c>
      <c r="BI28" s="121">
        <f>SUM(E28,AG28)</f>
        <v>148129</v>
      </c>
      <c r="BJ28" s="121">
        <f>SUM(F28,AH28)</f>
        <v>2987</v>
      </c>
      <c r="BK28" s="121">
        <f>SUM(G28,AI28)</f>
        <v>145142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841778</v>
      </c>
      <c r="BQ28" s="121">
        <f>SUM(M28,AO28)</f>
        <v>49857</v>
      </c>
      <c r="BR28" s="121">
        <f>SUM(N28,AP28)</f>
        <v>49857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254518</v>
      </c>
      <c r="BW28" s="121">
        <f>SUM(S28,AU28)</f>
        <v>49545</v>
      </c>
      <c r="BX28" s="121">
        <f>SUM(T28,AV28)</f>
        <v>177859</v>
      </c>
      <c r="BY28" s="121">
        <f>SUM(U28,AW28)</f>
        <v>27114</v>
      </c>
      <c r="BZ28" s="121">
        <f>SUM(V28,AX28)</f>
        <v>10076</v>
      </c>
      <c r="CA28" s="121">
        <f>SUM(W28,AY28)</f>
        <v>527327</v>
      </c>
      <c r="CB28" s="121">
        <f>SUM(X28,AZ28)</f>
        <v>136675</v>
      </c>
      <c r="CC28" s="121">
        <f>SUM(Y28,BA28)</f>
        <v>374641</v>
      </c>
      <c r="CD28" s="121">
        <f>SUM(Z28,BB28)</f>
        <v>9124</v>
      </c>
      <c r="CE28" s="121">
        <f>SUM(AA28,BC28)</f>
        <v>6887</v>
      </c>
      <c r="CF28" s="121">
        <f>SUM(AB28,BD28)</f>
        <v>0</v>
      </c>
      <c r="CG28" s="121">
        <f>SUM(AC28,BE28)</f>
        <v>0</v>
      </c>
      <c r="CH28" s="121">
        <f>SUM(AD28,BF28)</f>
        <v>15891</v>
      </c>
      <c r="CI28" s="121">
        <f>SUM(AE28,BG28)</f>
        <v>1005798</v>
      </c>
    </row>
    <row r="29" spans="1:87" s="136" customFormat="1" ht="13.5" customHeight="1" x14ac:dyDescent="0.15">
      <c r="A29" s="119" t="s">
        <v>47</v>
      </c>
      <c r="B29" s="120" t="s">
        <v>337</v>
      </c>
      <c r="C29" s="119" t="s">
        <v>338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174495</v>
      </c>
      <c r="AO29" s="121">
        <f>+SUM(AP29:AS29)</f>
        <v>102888</v>
      </c>
      <c r="AP29" s="121">
        <v>44951</v>
      </c>
      <c r="AQ29" s="121">
        <v>35820</v>
      </c>
      <c r="AR29" s="121">
        <v>22117</v>
      </c>
      <c r="AS29" s="121">
        <v>0</v>
      </c>
      <c r="AT29" s="121">
        <f>+SUM(AU29:AW29)</f>
        <v>71607</v>
      </c>
      <c r="AU29" s="121">
        <v>5916</v>
      </c>
      <c r="AV29" s="121">
        <v>65691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21292</v>
      </c>
      <c r="BG29" s="121">
        <f>+SUM(BF29,AN29,AF29)</f>
        <v>195787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174495</v>
      </c>
      <c r="BQ29" s="121">
        <f>SUM(M29,AO29)</f>
        <v>102888</v>
      </c>
      <c r="BR29" s="121">
        <f>SUM(N29,AP29)</f>
        <v>44951</v>
      </c>
      <c r="BS29" s="121">
        <f>SUM(O29,AQ29)</f>
        <v>35820</v>
      </c>
      <c r="BT29" s="121">
        <f>SUM(P29,AR29)</f>
        <v>22117</v>
      </c>
      <c r="BU29" s="121">
        <f>SUM(Q29,AS29)</f>
        <v>0</v>
      </c>
      <c r="BV29" s="121">
        <f>SUM(R29,AT29)</f>
        <v>71607</v>
      </c>
      <c r="BW29" s="121">
        <f>SUM(S29,AU29)</f>
        <v>5916</v>
      </c>
      <c r="BX29" s="121">
        <f>SUM(T29,AV29)</f>
        <v>65691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21292</v>
      </c>
      <c r="CI29" s="121">
        <f>SUM(AE29,BG29)</f>
        <v>195787</v>
      </c>
    </row>
    <row r="30" spans="1:87" s="136" customFormat="1" ht="13.5" customHeight="1" x14ac:dyDescent="0.15">
      <c r="A30" s="119" t="s">
        <v>47</v>
      </c>
      <c r="B30" s="120" t="s">
        <v>384</v>
      </c>
      <c r="C30" s="119" t="s">
        <v>385</v>
      </c>
      <c r="D30" s="121">
        <f>+SUM(E30,J30)</f>
        <v>518818</v>
      </c>
      <c r="E30" s="121">
        <f>+SUM(F30:I30)</f>
        <v>518124</v>
      </c>
      <c r="F30" s="121">
        <v>0</v>
      </c>
      <c r="G30" s="121">
        <v>518124</v>
      </c>
      <c r="H30" s="121">
        <v>0</v>
      </c>
      <c r="I30" s="121">
        <v>0</v>
      </c>
      <c r="J30" s="121">
        <v>694</v>
      </c>
      <c r="K30" s="121">
        <v>0</v>
      </c>
      <c r="L30" s="121">
        <f>+SUM(M30,R30,V30,W30,AC30)</f>
        <v>248494</v>
      </c>
      <c r="M30" s="121">
        <f>+SUM(N30:Q30)</f>
        <v>65026</v>
      </c>
      <c r="N30" s="121">
        <v>53182</v>
      </c>
      <c r="O30" s="121">
        <v>0</v>
      </c>
      <c r="P30" s="121">
        <v>11820</v>
      </c>
      <c r="Q30" s="121">
        <v>24</v>
      </c>
      <c r="R30" s="121">
        <f>+SUM(S30:U30)</f>
        <v>117811</v>
      </c>
      <c r="S30" s="121">
        <v>0</v>
      </c>
      <c r="T30" s="121">
        <v>106278</v>
      </c>
      <c r="U30" s="121">
        <v>11533</v>
      </c>
      <c r="V30" s="121">
        <v>0</v>
      </c>
      <c r="W30" s="121">
        <f>+SUM(X30:AA30)</f>
        <v>65657</v>
      </c>
      <c r="X30" s="121">
        <v>58579</v>
      </c>
      <c r="Y30" s="121">
        <v>7078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767312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205951</v>
      </c>
      <c r="AO30" s="121">
        <f>+SUM(AP30:AS30)</f>
        <v>89264</v>
      </c>
      <c r="AP30" s="121">
        <v>26753</v>
      </c>
      <c r="AQ30" s="121">
        <v>56833</v>
      </c>
      <c r="AR30" s="121">
        <v>5678</v>
      </c>
      <c r="AS30" s="121">
        <v>0</v>
      </c>
      <c r="AT30" s="121">
        <f>+SUM(AU30:AW30)</f>
        <v>116687</v>
      </c>
      <c r="AU30" s="121">
        <v>17053</v>
      </c>
      <c r="AV30" s="121">
        <v>99634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205951</v>
      </c>
      <c r="BH30" s="121">
        <f>SUM(D30,AF30)</f>
        <v>518818</v>
      </c>
      <c r="BI30" s="121">
        <f>SUM(E30,AG30)</f>
        <v>518124</v>
      </c>
      <c r="BJ30" s="121">
        <f>SUM(F30,AH30)</f>
        <v>0</v>
      </c>
      <c r="BK30" s="121">
        <f>SUM(G30,AI30)</f>
        <v>518124</v>
      </c>
      <c r="BL30" s="121">
        <f>SUM(H30,AJ30)</f>
        <v>0</v>
      </c>
      <c r="BM30" s="121">
        <f>SUM(I30,AK30)</f>
        <v>0</v>
      </c>
      <c r="BN30" s="121">
        <f>SUM(J30,AL30)</f>
        <v>694</v>
      </c>
      <c r="BO30" s="121">
        <f>SUM(K30,AM30)</f>
        <v>0</v>
      </c>
      <c r="BP30" s="121">
        <f>SUM(L30,AN30)</f>
        <v>454445</v>
      </c>
      <c r="BQ30" s="121">
        <f>SUM(M30,AO30)</f>
        <v>154290</v>
      </c>
      <c r="BR30" s="121">
        <f>SUM(N30,AP30)</f>
        <v>79935</v>
      </c>
      <c r="BS30" s="121">
        <f>SUM(O30,AQ30)</f>
        <v>56833</v>
      </c>
      <c r="BT30" s="121">
        <f>SUM(P30,AR30)</f>
        <v>17498</v>
      </c>
      <c r="BU30" s="121">
        <f>SUM(Q30,AS30)</f>
        <v>24</v>
      </c>
      <c r="BV30" s="121">
        <f>SUM(R30,AT30)</f>
        <v>234498</v>
      </c>
      <c r="BW30" s="121">
        <f>SUM(S30,AU30)</f>
        <v>17053</v>
      </c>
      <c r="BX30" s="121">
        <f>SUM(T30,AV30)</f>
        <v>205912</v>
      </c>
      <c r="BY30" s="121">
        <f>SUM(U30,AW30)</f>
        <v>11533</v>
      </c>
      <c r="BZ30" s="121">
        <f>SUM(V30,AX30)</f>
        <v>0</v>
      </c>
      <c r="CA30" s="121">
        <f>SUM(W30,AY30)</f>
        <v>65657</v>
      </c>
      <c r="CB30" s="121">
        <f>SUM(X30,AZ30)</f>
        <v>58579</v>
      </c>
      <c r="CC30" s="121">
        <f>SUM(Y30,BA30)</f>
        <v>7078</v>
      </c>
      <c r="CD30" s="121">
        <f>SUM(Z30,BB30)</f>
        <v>0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973263</v>
      </c>
    </row>
    <row r="31" spans="1:87" s="136" customFormat="1" ht="13.5" customHeight="1" x14ac:dyDescent="0.15">
      <c r="A31" s="119" t="s">
        <v>47</v>
      </c>
      <c r="B31" s="120" t="s">
        <v>342</v>
      </c>
      <c r="C31" s="119" t="s">
        <v>343</v>
      </c>
      <c r="D31" s="121">
        <f>+SUM(E31,J31)</f>
        <v>5855</v>
      </c>
      <c r="E31" s="121">
        <f>+SUM(F31:I31)</f>
        <v>5855</v>
      </c>
      <c r="F31" s="121">
        <v>0</v>
      </c>
      <c r="G31" s="121">
        <v>5855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206680</v>
      </c>
      <c r="M31" s="121">
        <f>+SUM(N31:Q31)</f>
        <v>9116</v>
      </c>
      <c r="N31" s="121">
        <v>9116</v>
      </c>
      <c r="O31" s="121">
        <v>0</v>
      </c>
      <c r="P31" s="121">
        <v>0</v>
      </c>
      <c r="Q31" s="121">
        <v>0</v>
      </c>
      <c r="R31" s="121">
        <f>+SUM(S31:U31)</f>
        <v>48524</v>
      </c>
      <c r="S31" s="121">
        <v>0</v>
      </c>
      <c r="T31" s="121">
        <v>48524</v>
      </c>
      <c r="U31" s="121">
        <v>0</v>
      </c>
      <c r="V31" s="121">
        <v>0</v>
      </c>
      <c r="W31" s="121">
        <f>+SUM(X31:AA31)</f>
        <v>149040</v>
      </c>
      <c r="X31" s="121">
        <v>0</v>
      </c>
      <c r="Y31" s="121">
        <v>149040</v>
      </c>
      <c r="Z31" s="121">
        <v>0</v>
      </c>
      <c r="AA31" s="121">
        <v>0</v>
      </c>
      <c r="AB31" s="121">
        <v>0</v>
      </c>
      <c r="AC31" s="121">
        <v>0</v>
      </c>
      <c r="AD31" s="121">
        <v>10024</v>
      </c>
      <c r="AE31" s="121">
        <f>+SUM(D31,L31,AD31)</f>
        <v>222559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5855</v>
      </c>
      <c r="BI31" s="121">
        <f>SUM(E31,AG31)</f>
        <v>5855</v>
      </c>
      <c r="BJ31" s="121">
        <f>SUM(F31,AH31)</f>
        <v>0</v>
      </c>
      <c r="BK31" s="121">
        <f>SUM(G31,AI31)</f>
        <v>5855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206680</v>
      </c>
      <c r="BQ31" s="121">
        <f>SUM(M31,AO31)</f>
        <v>9116</v>
      </c>
      <c r="BR31" s="121">
        <f>SUM(N31,AP31)</f>
        <v>9116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48524</v>
      </c>
      <c r="BW31" s="121">
        <f>SUM(S31,AU31)</f>
        <v>0</v>
      </c>
      <c r="BX31" s="121">
        <f>SUM(T31,AV31)</f>
        <v>48524</v>
      </c>
      <c r="BY31" s="121">
        <f>SUM(U31,AW31)</f>
        <v>0</v>
      </c>
      <c r="BZ31" s="121">
        <f>SUM(V31,AX31)</f>
        <v>0</v>
      </c>
      <c r="CA31" s="121">
        <f>SUM(W31,AY31)</f>
        <v>149040</v>
      </c>
      <c r="CB31" s="121">
        <f>SUM(X31,AZ31)</f>
        <v>0</v>
      </c>
      <c r="CC31" s="121">
        <f>SUM(Y31,BA31)</f>
        <v>149040</v>
      </c>
      <c r="CD31" s="121">
        <f>SUM(Z31,BB31)</f>
        <v>0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10024</v>
      </c>
      <c r="CI31" s="121">
        <f>SUM(AE31,BG31)</f>
        <v>222559</v>
      </c>
    </row>
    <row r="32" spans="1:87" s="136" customFormat="1" ht="13.5" customHeight="1" x14ac:dyDescent="0.15">
      <c r="A32" s="119" t="s">
        <v>47</v>
      </c>
      <c r="B32" s="120" t="s">
        <v>335</v>
      </c>
      <c r="C32" s="119" t="s">
        <v>336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104060</v>
      </c>
      <c r="M32" s="121">
        <f>+SUM(N32:Q32)</f>
        <v>10320</v>
      </c>
      <c r="N32" s="121">
        <v>5749</v>
      </c>
      <c r="O32" s="121">
        <v>0</v>
      </c>
      <c r="P32" s="121">
        <v>0</v>
      </c>
      <c r="Q32" s="121">
        <v>4571</v>
      </c>
      <c r="R32" s="121">
        <f>+SUM(S32:U32)</f>
        <v>6014</v>
      </c>
      <c r="S32" s="121">
        <v>0</v>
      </c>
      <c r="T32" s="121">
        <v>0</v>
      </c>
      <c r="U32" s="121">
        <v>6014</v>
      </c>
      <c r="V32" s="121">
        <v>0</v>
      </c>
      <c r="W32" s="121">
        <f>+SUM(X32:AA32)</f>
        <v>87726</v>
      </c>
      <c r="X32" s="121">
        <v>1989</v>
      </c>
      <c r="Y32" s="121">
        <v>82692</v>
      </c>
      <c r="Z32" s="121">
        <v>3045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104060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104060</v>
      </c>
      <c r="BQ32" s="121">
        <f>SUM(M32,AO32)</f>
        <v>10320</v>
      </c>
      <c r="BR32" s="121">
        <f>SUM(N32,AP32)</f>
        <v>5749</v>
      </c>
      <c r="BS32" s="121">
        <f>SUM(O32,AQ32)</f>
        <v>0</v>
      </c>
      <c r="BT32" s="121">
        <f>SUM(P32,AR32)</f>
        <v>0</v>
      </c>
      <c r="BU32" s="121">
        <f>SUM(Q32,AS32)</f>
        <v>4571</v>
      </c>
      <c r="BV32" s="121">
        <f>SUM(R32,AT32)</f>
        <v>6014</v>
      </c>
      <c r="BW32" s="121">
        <f>SUM(S32,AU32)</f>
        <v>0</v>
      </c>
      <c r="BX32" s="121">
        <f>SUM(T32,AV32)</f>
        <v>0</v>
      </c>
      <c r="BY32" s="121">
        <f>SUM(U32,AW32)</f>
        <v>6014</v>
      </c>
      <c r="BZ32" s="121">
        <f>SUM(V32,AX32)</f>
        <v>0</v>
      </c>
      <c r="CA32" s="121">
        <f>SUM(W32,AY32)</f>
        <v>87726</v>
      </c>
      <c r="CB32" s="121">
        <f>SUM(X32,AZ32)</f>
        <v>1989</v>
      </c>
      <c r="CC32" s="121">
        <f>SUM(Y32,BA32)</f>
        <v>82692</v>
      </c>
      <c r="CD32" s="121">
        <f>SUM(Z32,BB32)</f>
        <v>3045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104060</v>
      </c>
    </row>
    <row r="33" spans="1:87" s="136" customFormat="1" ht="13.5" customHeight="1" x14ac:dyDescent="0.15">
      <c r="A33" s="119" t="s">
        <v>47</v>
      </c>
      <c r="B33" s="120" t="s">
        <v>333</v>
      </c>
      <c r="C33" s="119" t="s">
        <v>334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1412356</v>
      </c>
      <c r="M33" s="121">
        <f>+SUM(N33:Q33)</f>
        <v>184571</v>
      </c>
      <c r="N33" s="121">
        <v>155824</v>
      </c>
      <c r="O33" s="121">
        <v>0</v>
      </c>
      <c r="P33" s="121">
        <v>28747</v>
      </c>
      <c r="Q33" s="121">
        <v>0</v>
      </c>
      <c r="R33" s="121">
        <f>+SUM(S33:U33)</f>
        <v>402312</v>
      </c>
      <c r="S33" s="121">
        <v>0</v>
      </c>
      <c r="T33" s="121">
        <v>402312</v>
      </c>
      <c r="U33" s="121">
        <v>0</v>
      </c>
      <c r="V33" s="121">
        <v>0</v>
      </c>
      <c r="W33" s="121">
        <f>+SUM(X33:AA33)</f>
        <v>807459</v>
      </c>
      <c r="X33" s="121">
        <v>74545</v>
      </c>
      <c r="Y33" s="121">
        <v>727251</v>
      </c>
      <c r="Z33" s="121">
        <v>0</v>
      </c>
      <c r="AA33" s="121">
        <v>5663</v>
      </c>
      <c r="AB33" s="121">
        <v>0</v>
      </c>
      <c r="AC33" s="121">
        <v>18014</v>
      </c>
      <c r="AD33" s="121">
        <v>2382835</v>
      </c>
      <c r="AE33" s="121">
        <f>+SUM(D33,L33,AD33)</f>
        <v>3795191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1412356</v>
      </c>
      <c r="BQ33" s="121">
        <f>SUM(M33,AO33)</f>
        <v>184571</v>
      </c>
      <c r="BR33" s="121">
        <f>SUM(N33,AP33)</f>
        <v>155824</v>
      </c>
      <c r="BS33" s="121">
        <f>SUM(O33,AQ33)</f>
        <v>0</v>
      </c>
      <c r="BT33" s="121">
        <f>SUM(P33,AR33)</f>
        <v>28747</v>
      </c>
      <c r="BU33" s="121">
        <f>SUM(Q33,AS33)</f>
        <v>0</v>
      </c>
      <c r="BV33" s="121">
        <f>SUM(R33,AT33)</f>
        <v>402312</v>
      </c>
      <c r="BW33" s="121">
        <f>SUM(S33,AU33)</f>
        <v>0</v>
      </c>
      <c r="BX33" s="121">
        <f>SUM(T33,AV33)</f>
        <v>402312</v>
      </c>
      <c r="BY33" s="121">
        <f>SUM(U33,AW33)</f>
        <v>0</v>
      </c>
      <c r="BZ33" s="121">
        <f>SUM(V33,AX33)</f>
        <v>0</v>
      </c>
      <c r="CA33" s="121">
        <f>SUM(W33,AY33)</f>
        <v>807459</v>
      </c>
      <c r="CB33" s="121">
        <f>SUM(X33,AZ33)</f>
        <v>74545</v>
      </c>
      <c r="CC33" s="121">
        <f>SUM(Y33,BA33)</f>
        <v>727251</v>
      </c>
      <c r="CD33" s="121">
        <f>SUM(Z33,BB33)</f>
        <v>0</v>
      </c>
      <c r="CE33" s="121">
        <f>SUM(AA33,BC33)</f>
        <v>5663</v>
      </c>
      <c r="CF33" s="121">
        <f>SUM(AB33,BD33)</f>
        <v>0</v>
      </c>
      <c r="CG33" s="121">
        <f>SUM(AC33,BE33)</f>
        <v>18014</v>
      </c>
      <c r="CH33" s="121">
        <f>SUM(AD33,BF33)</f>
        <v>2382835</v>
      </c>
      <c r="CI33" s="121">
        <f>SUM(AE33,BG33)</f>
        <v>3795191</v>
      </c>
    </row>
    <row r="34" spans="1:87" s="136" customFormat="1" ht="13.5" customHeight="1" x14ac:dyDescent="0.15">
      <c r="A34" s="119" t="s">
        <v>47</v>
      </c>
      <c r="B34" s="120" t="s">
        <v>350</v>
      </c>
      <c r="C34" s="119" t="s">
        <v>351</v>
      </c>
      <c r="D34" s="121">
        <f>+SUM(E34,J34)</f>
        <v>8521</v>
      </c>
      <c r="E34" s="121">
        <f>+SUM(F34:I34)</f>
        <v>8521</v>
      </c>
      <c r="F34" s="121">
        <v>0</v>
      </c>
      <c r="G34" s="121">
        <v>8521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697622</v>
      </c>
      <c r="M34" s="121">
        <f>+SUM(N34:Q34)</f>
        <v>55920</v>
      </c>
      <c r="N34" s="121">
        <v>26067</v>
      </c>
      <c r="O34" s="121">
        <v>0</v>
      </c>
      <c r="P34" s="121">
        <v>29853</v>
      </c>
      <c r="Q34" s="121">
        <v>0</v>
      </c>
      <c r="R34" s="121">
        <f>+SUM(S34:U34)</f>
        <v>266178</v>
      </c>
      <c r="S34" s="121">
        <v>0</v>
      </c>
      <c r="T34" s="121">
        <v>266178</v>
      </c>
      <c r="U34" s="121">
        <v>0</v>
      </c>
      <c r="V34" s="121">
        <v>0</v>
      </c>
      <c r="W34" s="121">
        <f>+SUM(X34:AA34)</f>
        <v>375524</v>
      </c>
      <c r="X34" s="121">
        <v>0</v>
      </c>
      <c r="Y34" s="121">
        <v>292658</v>
      </c>
      <c r="Z34" s="121">
        <v>0</v>
      </c>
      <c r="AA34" s="121">
        <v>82866</v>
      </c>
      <c r="AB34" s="121">
        <v>0</v>
      </c>
      <c r="AC34" s="121">
        <v>0</v>
      </c>
      <c r="AD34" s="121">
        <v>20596</v>
      </c>
      <c r="AE34" s="121">
        <f>+SUM(D34,L34,AD34)</f>
        <v>726739</v>
      </c>
      <c r="AF34" s="121">
        <f>+SUM(AG34,AL34)</f>
        <v>11004</v>
      </c>
      <c r="AG34" s="121">
        <f>+SUM(AH34:AK34)</f>
        <v>11004</v>
      </c>
      <c r="AH34" s="121">
        <v>0</v>
      </c>
      <c r="AI34" s="121">
        <v>11004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436707</v>
      </c>
      <c r="AO34" s="121">
        <f>+SUM(AP34:AS34)</f>
        <v>26067</v>
      </c>
      <c r="AP34" s="121">
        <v>26067</v>
      </c>
      <c r="AQ34" s="121">
        <v>0</v>
      </c>
      <c r="AR34" s="121">
        <v>0</v>
      </c>
      <c r="AS34" s="121">
        <v>0</v>
      </c>
      <c r="AT34" s="121">
        <f>+SUM(AU34:AW34)</f>
        <v>224257</v>
      </c>
      <c r="AU34" s="121">
        <v>0</v>
      </c>
      <c r="AV34" s="121">
        <v>224257</v>
      </c>
      <c r="AW34" s="121">
        <v>0</v>
      </c>
      <c r="AX34" s="121">
        <v>0</v>
      </c>
      <c r="AY34" s="121">
        <f>+SUM(AZ34:BC34)</f>
        <v>186383</v>
      </c>
      <c r="AZ34" s="121">
        <v>0</v>
      </c>
      <c r="BA34" s="121">
        <v>179215</v>
      </c>
      <c r="BB34" s="121">
        <v>0</v>
      </c>
      <c r="BC34" s="121">
        <v>7168</v>
      </c>
      <c r="BD34" s="121">
        <v>0</v>
      </c>
      <c r="BE34" s="121">
        <v>0</v>
      </c>
      <c r="BF34" s="121">
        <v>20214</v>
      </c>
      <c r="BG34" s="121">
        <f>+SUM(BF34,AN34,AF34)</f>
        <v>467925</v>
      </c>
      <c r="BH34" s="121">
        <f>SUM(D34,AF34)</f>
        <v>19525</v>
      </c>
      <c r="BI34" s="121">
        <f>SUM(E34,AG34)</f>
        <v>19525</v>
      </c>
      <c r="BJ34" s="121">
        <f>SUM(F34,AH34)</f>
        <v>0</v>
      </c>
      <c r="BK34" s="121">
        <f>SUM(G34,AI34)</f>
        <v>19525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1134329</v>
      </c>
      <c r="BQ34" s="121">
        <f>SUM(M34,AO34)</f>
        <v>81987</v>
      </c>
      <c r="BR34" s="121">
        <f>SUM(N34,AP34)</f>
        <v>52134</v>
      </c>
      <c r="BS34" s="121">
        <f>SUM(O34,AQ34)</f>
        <v>0</v>
      </c>
      <c r="BT34" s="121">
        <f>SUM(P34,AR34)</f>
        <v>29853</v>
      </c>
      <c r="BU34" s="121">
        <f>SUM(Q34,AS34)</f>
        <v>0</v>
      </c>
      <c r="BV34" s="121">
        <f>SUM(R34,AT34)</f>
        <v>490435</v>
      </c>
      <c r="BW34" s="121">
        <f>SUM(S34,AU34)</f>
        <v>0</v>
      </c>
      <c r="BX34" s="121">
        <f>SUM(T34,AV34)</f>
        <v>490435</v>
      </c>
      <c r="BY34" s="121">
        <f>SUM(U34,AW34)</f>
        <v>0</v>
      </c>
      <c r="BZ34" s="121">
        <f>SUM(V34,AX34)</f>
        <v>0</v>
      </c>
      <c r="CA34" s="121">
        <f>SUM(W34,AY34)</f>
        <v>561907</v>
      </c>
      <c r="CB34" s="121">
        <f>SUM(X34,AZ34)</f>
        <v>0</v>
      </c>
      <c r="CC34" s="121">
        <f>SUM(Y34,BA34)</f>
        <v>471873</v>
      </c>
      <c r="CD34" s="121">
        <f>SUM(Z34,BB34)</f>
        <v>0</v>
      </c>
      <c r="CE34" s="121">
        <f>SUM(AA34,BC34)</f>
        <v>90034</v>
      </c>
      <c r="CF34" s="121">
        <f>SUM(AB34,BD34)</f>
        <v>0</v>
      </c>
      <c r="CG34" s="121">
        <f>SUM(AC34,BE34)</f>
        <v>0</v>
      </c>
      <c r="CH34" s="121">
        <f>SUM(AD34,BF34)</f>
        <v>40810</v>
      </c>
      <c r="CI34" s="121">
        <f>SUM(AE34,BG34)</f>
        <v>1194664</v>
      </c>
    </row>
    <row r="35" spans="1:87" s="136" customFormat="1" ht="13.5" customHeight="1" x14ac:dyDescent="0.15">
      <c r="A35" s="119" t="s">
        <v>47</v>
      </c>
      <c r="B35" s="120" t="s">
        <v>376</v>
      </c>
      <c r="C35" s="119" t="s">
        <v>377</v>
      </c>
      <c r="D35" s="121">
        <f>+SUM(E35,J35)</f>
        <v>53522</v>
      </c>
      <c r="E35" s="121">
        <f>+SUM(F35:I35)</f>
        <v>46718</v>
      </c>
      <c r="F35" s="121">
        <v>0</v>
      </c>
      <c r="G35" s="121">
        <v>3826</v>
      </c>
      <c r="H35" s="121">
        <v>0</v>
      </c>
      <c r="I35" s="121">
        <v>42892</v>
      </c>
      <c r="J35" s="121">
        <v>6804</v>
      </c>
      <c r="K35" s="121">
        <v>0</v>
      </c>
      <c r="L35" s="121">
        <f>+SUM(M35,R35,V35,W35,AC35)</f>
        <v>407810</v>
      </c>
      <c r="M35" s="121">
        <f>+SUM(N35:Q35)</f>
        <v>84151</v>
      </c>
      <c r="N35" s="121">
        <v>41258</v>
      </c>
      <c r="O35" s="121">
        <v>0</v>
      </c>
      <c r="P35" s="121">
        <v>42893</v>
      </c>
      <c r="Q35" s="121">
        <v>0</v>
      </c>
      <c r="R35" s="121">
        <f>+SUM(S35:U35)</f>
        <v>16591</v>
      </c>
      <c r="S35" s="121">
        <v>0</v>
      </c>
      <c r="T35" s="121">
        <v>16591</v>
      </c>
      <c r="U35" s="121">
        <v>0</v>
      </c>
      <c r="V35" s="121">
        <v>0</v>
      </c>
      <c r="W35" s="121">
        <f>+SUM(X35:AA35)</f>
        <v>307068</v>
      </c>
      <c r="X35" s="121">
        <v>0</v>
      </c>
      <c r="Y35" s="121">
        <v>5062</v>
      </c>
      <c r="Z35" s="121">
        <v>294926</v>
      </c>
      <c r="AA35" s="121">
        <v>7080</v>
      </c>
      <c r="AB35" s="121">
        <v>0</v>
      </c>
      <c r="AC35" s="121">
        <v>0</v>
      </c>
      <c r="AD35" s="121">
        <v>244293</v>
      </c>
      <c r="AE35" s="121">
        <f>+SUM(D35,L35,AD35)</f>
        <v>705625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53522</v>
      </c>
      <c r="BI35" s="121">
        <f>SUM(E35,AG35)</f>
        <v>46718</v>
      </c>
      <c r="BJ35" s="121">
        <f>SUM(F35,AH35)</f>
        <v>0</v>
      </c>
      <c r="BK35" s="121">
        <f>SUM(G35,AI35)</f>
        <v>3826</v>
      </c>
      <c r="BL35" s="121">
        <f>SUM(H35,AJ35)</f>
        <v>0</v>
      </c>
      <c r="BM35" s="121">
        <f>SUM(I35,AK35)</f>
        <v>42892</v>
      </c>
      <c r="BN35" s="121">
        <f>SUM(J35,AL35)</f>
        <v>6804</v>
      </c>
      <c r="BO35" s="121">
        <f>SUM(K35,AM35)</f>
        <v>0</v>
      </c>
      <c r="BP35" s="121">
        <f>SUM(L35,AN35)</f>
        <v>407810</v>
      </c>
      <c r="BQ35" s="121">
        <f>SUM(M35,AO35)</f>
        <v>84151</v>
      </c>
      <c r="BR35" s="121">
        <f>SUM(N35,AP35)</f>
        <v>41258</v>
      </c>
      <c r="BS35" s="121">
        <f>SUM(O35,AQ35)</f>
        <v>0</v>
      </c>
      <c r="BT35" s="121">
        <f>SUM(P35,AR35)</f>
        <v>42893</v>
      </c>
      <c r="BU35" s="121">
        <f>SUM(Q35,AS35)</f>
        <v>0</v>
      </c>
      <c r="BV35" s="121">
        <f>SUM(R35,AT35)</f>
        <v>16591</v>
      </c>
      <c r="BW35" s="121">
        <f>SUM(S35,AU35)</f>
        <v>0</v>
      </c>
      <c r="BX35" s="121">
        <f>SUM(T35,AV35)</f>
        <v>16591</v>
      </c>
      <c r="BY35" s="121">
        <f>SUM(U35,AW35)</f>
        <v>0</v>
      </c>
      <c r="BZ35" s="121">
        <f>SUM(V35,AX35)</f>
        <v>0</v>
      </c>
      <c r="CA35" s="121">
        <f>SUM(W35,AY35)</f>
        <v>307068</v>
      </c>
      <c r="CB35" s="121">
        <f>SUM(X35,AZ35)</f>
        <v>0</v>
      </c>
      <c r="CC35" s="121">
        <f>SUM(Y35,BA35)</f>
        <v>5062</v>
      </c>
      <c r="CD35" s="121">
        <f>SUM(Z35,BB35)</f>
        <v>294926</v>
      </c>
      <c r="CE35" s="121">
        <f>SUM(AA35,BC35)</f>
        <v>7080</v>
      </c>
      <c r="CF35" s="121">
        <f>SUM(AB35,BD35)</f>
        <v>0</v>
      </c>
      <c r="CG35" s="121">
        <f>SUM(AC35,BE35)</f>
        <v>0</v>
      </c>
      <c r="CH35" s="121">
        <f>SUM(AD35,BF35)</f>
        <v>244293</v>
      </c>
      <c r="CI35" s="121">
        <f>SUM(AE35,BG35)</f>
        <v>705625</v>
      </c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35">
    <sortCondition ref="A8:A35"/>
    <sortCondition ref="B8:B35"/>
    <sortCondition ref="C8:C3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34" man="1"/>
    <brk id="67" min="1" max="3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279</v>
      </c>
      <c r="D7" s="140">
        <f>SUM(L7,T7,AB7,AJ7,AR7,AZ7)</f>
        <v>10630</v>
      </c>
      <c r="E7" s="140">
        <f>SUM(M7,U7,AC7,AK7,AS7,BA7)</f>
        <v>3166452</v>
      </c>
      <c r="F7" s="140">
        <f>SUM(D7:E7)</f>
        <v>3177082</v>
      </c>
      <c r="G7" s="140">
        <f>SUM(O7,W7,AE7,AM7,AU7,BC7)</f>
        <v>0</v>
      </c>
      <c r="H7" s="140">
        <f>SUM(P7,X7,AF7,AN7,AV7,BD7)</f>
        <v>615122</v>
      </c>
      <c r="I7" s="140">
        <f>SUM(G7:H7)</f>
        <v>615122</v>
      </c>
      <c r="J7" s="141">
        <f>COUNTIF(J$8:J$1000,"&lt;&gt;")</f>
        <v>11</v>
      </c>
      <c r="K7" s="141">
        <f>COUNTIF(K$8:K$1000,"&lt;&gt;")</f>
        <v>11</v>
      </c>
      <c r="L7" s="140">
        <f>SUM(L$8:L$1000)</f>
        <v>10630</v>
      </c>
      <c r="M7" s="140">
        <f>SUM(M$8:M$1000)</f>
        <v>1850019</v>
      </c>
      <c r="N7" s="140">
        <f>IF(AND(L7&lt;&gt;"",M7&lt;&gt;""),SUM(L7:M7),"")</f>
        <v>1860649</v>
      </c>
      <c r="O7" s="140">
        <f>SUM(O$8:O$1000)</f>
        <v>0</v>
      </c>
      <c r="P7" s="140">
        <f>SUM(P$8:P$1000)</f>
        <v>586633</v>
      </c>
      <c r="Q7" s="140">
        <f>IF(AND(O7&lt;&gt;"",P7&lt;&gt;""),SUM(O7:P7),"")</f>
        <v>586633</v>
      </c>
      <c r="R7" s="141">
        <f>COUNTIF(R$8:R$1000,"&lt;&gt;")</f>
        <v>4</v>
      </c>
      <c r="S7" s="141">
        <f>COUNTIF(S$8:S$1000,"&lt;&gt;")</f>
        <v>4</v>
      </c>
      <c r="T7" s="140">
        <f>SUM(T$8:T$1000)</f>
        <v>0</v>
      </c>
      <c r="U7" s="140">
        <f>SUM(U$8:U$1000)</f>
        <v>1014774</v>
      </c>
      <c r="V7" s="140">
        <f>IF(AND(T7&lt;&gt;"",U7&lt;&gt;""),SUM(T7:U7),"")</f>
        <v>1014774</v>
      </c>
      <c r="W7" s="140">
        <f>SUM(W$8:W$1000)</f>
        <v>0</v>
      </c>
      <c r="X7" s="140">
        <f>SUM(X$8:X$1000)</f>
        <v>0</v>
      </c>
      <c r="Y7" s="140">
        <f>IF(AND(W7&lt;&gt;"",X7&lt;&gt;""),SUM(W7:X7),"")</f>
        <v>0</v>
      </c>
      <c r="Z7" s="141">
        <f>COUNTIF(Z$8:Z$1000,"&lt;&gt;")</f>
        <v>2</v>
      </c>
      <c r="AA7" s="141">
        <f>COUNTIF(AA$8:AA$1000,"&lt;&gt;")</f>
        <v>2</v>
      </c>
      <c r="AB7" s="140">
        <f>SUM(AB$8:AB$1000)</f>
        <v>0</v>
      </c>
      <c r="AC7" s="140">
        <f>SUM(AC$8:AC$1000)</f>
        <v>150</v>
      </c>
      <c r="AD7" s="140">
        <f>IF(AND(AB7&lt;&gt;"",AC7&lt;&gt;""),SUM(AB7:AC7),"")</f>
        <v>150</v>
      </c>
      <c r="AE7" s="140">
        <f>SUM(AE$8:AE$1000)</f>
        <v>0</v>
      </c>
      <c r="AF7" s="140">
        <f>SUM(AF$8:AF$1000)</f>
        <v>28489</v>
      </c>
      <c r="AG7" s="140">
        <f>IF(AND(AE7&lt;&gt;"",AF7&lt;&gt;""),SUM(AE7:AF7),"")</f>
        <v>28489</v>
      </c>
      <c r="AH7" s="141">
        <f>COUNTIF(AH$8:AH$1000,"&lt;&gt;")</f>
        <v>1</v>
      </c>
      <c r="AI7" s="141">
        <f>COUNTIF(AI$8:AI$1000,"&lt;&gt;")</f>
        <v>1</v>
      </c>
      <c r="AJ7" s="140">
        <f>SUM(AJ$8:AJ$1000)</f>
        <v>0</v>
      </c>
      <c r="AK7" s="140">
        <f>SUM(AK$8:AK$1000)</f>
        <v>301509</v>
      </c>
      <c r="AL7" s="140">
        <f>IF(AND(AJ7&lt;&gt;"",AK7&lt;&gt;""),SUM(AJ7:AK7),"")</f>
        <v>301509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47</v>
      </c>
      <c r="B10" s="120" t="s">
        <v>330</v>
      </c>
      <c r="C10" s="119" t="s">
        <v>331</v>
      </c>
      <c r="D10" s="121">
        <f>SUM(L10,T10,AB10,AJ10,AR10,AZ10)</f>
        <v>0</v>
      </c>
      <c r="E10" s="121">
        <f>SUM(M10,U10,AC10,AK10,AS10,BA10)</f>
        <v>417094</v>
      </c>
      <c r="F10" s="121">
        <f>SUM(D10:E10)</f>
        <v>417094</v>
      </c>
      <c r="G10" s="121">
        <f>SUM(O10,W10,AE10,AM10,AU10,BC10)</f>
        <v>0</v>
      </c>
      <c r="H10" s="121">
        <f>SUM(P10,X10,AF10,AN10,AV10,BD10)</f>
        <v>28489</v>
      </c>
      <c r="I10" s="121">
        <f>SUM(G10:H10)</f>
        <v>28489</v>
      </c>
      <c r="J10" s="120" t="s">
        <v>333</v>
      </c>
      <c r="K10" s="119" t="s">
        <v>334</v>
      </c>
      <c r="L10" s="121">
        <v>0</v>
      </c>
      <c r="M10" s="121">
        <v>344620</v>
      </c>
      <c r="N10" s="121">
        <f>IF(AND(L10&lt;&gt;"",M10&lt;&gt;""),SUM(L10:M10),"")</f>
        <v>344620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335</v>
      </c>
      <c r="S10" s="119" t="s">
        <v>336</v>
      </c>
      <c r="T10" s="121">
        <v>0</v>
      </c>
      <c r="U10" s="121">
        <v>72474</v>
      </c>
      <c r="V10" s="121">
        <f>IF(AND(T10&lt;&gt;"",U10&lt;&gt;""),SUM(T10:U10),"")</f>
        <v>72474</v>
      </c>
      <c r="W10" s="121">
        <v>0</v>
      </c>
      <c r="X10" s="121">
        <v>0</v>
      </c>
      <c r="Y10" s="121">
        <f>IF(AND(W10&lt;&gt;"",X10&lt;&gt;""),SUM(W10:X10),"")</f>
        <v>0</v>
      </c>
      <c r="Z10" s="120" t="s">
        <v>337</v>
      </c>
      <c r="AA10" s="119" t="s">
        <v>338</v>
      </c>
      <c r="AB10" s="121">
        <v>0</v>
      </c>
      <c r="AC10" s="121">
        <v>0</v>
      </c>
      <c r="AD10" s="121">
        <f>IF(AND(AB10&lt;&gt;"",AC10&lt;&gt;""),SUM(AB10:AC10),"")</f>
        <v>0</v>
      </c>
      <c r="AE10" s="121">
        <v>0</v>
      </c>
      <c r="AF10" s="121">
        <v>28489</v>
      </c>
      <c r="AG10" s="121">
        <f>IF(AND(AE10&lt;&gt;"",AF10&lt;&gt;""),SUM(AE10:AF10),"")</f>
        <v>28489</v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47</v>
      </c>
      <c r="B11" s="120" t="s">
        <v>339</v>
      </c>
      <c r="C11" s="119" t="s">
        <v>340</v>
      </c>
      <c r="D11" s="121">
        <f>SUM(L11,T11,AB11,AJ11,AR11,AZ11)</f>
        <v>0</v>
      </c>
      <c r="E11" s="121">
        <f>SUM(M11,U11,AC11,AK11,AS11,BA11)</f>
        <v>933180</v>
      </c>
      <c r="F11" s="121">
        <f>SUM(D11:E11)</f>
        <v>933180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342</v>
      </c>
      <c r="K11" s="119" t="s">
        <v>343</v>
      </c>
      <c r="L11" s="121">
        <v>0</v>
      </c>
      <c r="M11" s="121">
        <v>117135</v>
      </c>
      <c r="N11" s="121">
        <f>IF(AND(L11&lt;&gt;"",M11&lt;&gt;""),SUM(L11:M11),"")</f>
        <v>117135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333</v>
      </c>
      <c r="S11" s="119" t="s">
        <v>334</v>
      </c>
      <c r="T11" s="121">
        <v>0</v>
      </c>
      <c r="U11" s="121">
        <v>816045</v>
      </c>
      <c r="V11" s="121">
        <f>IF(AND(T11&lt;&gt;"",U11&lt;&gt;""),SUM(T11:U11),"")</f>
        <v>816045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47</v>
      </c>
      <c r="B12" s="120" t="s">
        <v>344</v>
      </c>
      <c r="C12" s="119" t="s">
        <v>345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47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413603</v>
      </c>
      <c r="F13" s="121">
        <f>SUM(D13:E13)</f>
        <v>413603</v>
      </c>
      <c r="G13" s="121">
        <f>SUM(O13,W13,AE13,AM13,AU13,BC13)</f>
        <v>0</v>
      </c>
      <c r="H13" s="121">
        <f>SUM(P13,X13,AF13,AN13,AV13,BD13)</f>
        <v>269123</v>
      </c>
      <c r="I13" s="121">
        <f>SUM(G13:H13)</f>
        <v>269123</v>
      </c>
      <c r="J13" s="120" t="s">
        <v>350</v>
      </c>
      <c r="K13" s="119" t="s">
        <v>351</v>
      </c>
      <c r="L13" s="121">
        <v>0</v>
      </c>
      <c r="M13" s="121">
        <v>413603</v>
      </c>
      <c r="N13" s="121">
        <f>IF(AND(L13&lt;&gt;"",M13&lt;&gt;""),SUM(L13:M13),"")</f>
        <v>413603</v>
      </c>
      <c r="O13" s="121">
        <v>0</v>
      </c>
      <c r="P13" s="121">
        <v>269123</v>
      </c>
      <c r="Q13" s="121">
        <f>IF(AND(O13&lt;&gt;"",P13&lt;&gt;""),SUM(O13:P13),"")</f>
        <v>269123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47</v>
      </c>
      <c r="B14" s="120" t="s">
        <v>352</v>
      </c>
      <c r="C14" s="119" t="s">
        <v>353</v>
      </c>
      <c r="D14" s="121">
        <f>SUM(L14,T14,AB14,AJ14,AR14,AZ14)</f>
        <v>0</v>
      </c>
      <c r="E14" s="121">
        <f>SUM(M14,U14,AC14,AK14,AS14,BA14)</f>
        <v>281270</v>
      </c>
      <c r="F14" s="121">
        <f>SUM(D14:E14)</f>
        <v>281270</v>
      </c>
      <c r="G14" s="121">
        <f>SUM(O14,W14,AE14,AM14,AU14,BC14)</f>
        <v>0</v>
      </c>
      <c r="H14" s="121">
        <f>SUM(P14,X14,AF14,AN14,AV14,BD14)</f>
        <v>183017</v>
      </c>
      <c r="I14" s="121">
        <f>SUM(G14:H14)</f>
        <v>183017</v>
      </c>
      <c r="J14" s="120" t="s">
        <v>350</v>
      </c>
      <c r="K14" s="119" t="s">
        <v>351</v>
      </c>
      <c r="L14" s="121">
        <v>0</v>
      </c>
      <c r="M14" s="121">
        <v>281270</v>
      </c>
      <c r="N14" s="121">
        <f>IF(AND(L14&lt;&gt;"",M14&lt;&gt;""),SUM(L14:M14),"")</f>
        <v>281270</v>
      </c>
      <c r="O14" s="121">
        <v>0</v>
      </c>
      <c r="P14" s="121">
        <v>183017</v>
      </c>
      <c r="Q14" s="121">
        <f>IF(AND(O14&lt;&gt;"",P14&lt;&gt;""),SUM(O14:P14),"")</f>
        <v>183017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47</v>
      </c>
      <c r="B15" s="120" t="s">
        <v>355</v>
      </c>
      <c r="C15" s="119" t="s">
        <v>356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47</v>
      </c>
      <c r="B16" s="120" t="s">
        <v>358</v>
      </c>
      <c r="C16" s="119" t="s">
        <v>359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47</v>
      </c>
      <c r="B17" s="120" t="s">
        <v>361</v>
      </c>
      <c r="C17" s="119" t="s">
        <v>362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47</v>
      </c>
      <c r="B18" s="120" t="s">
        <v>364</v>
      </c>
      <c r="C18" s="119" t="s">
        <v>365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47</v>
      </c>
      <c r="B19" s="120" t="s">
        <v>367</v>
      </c>
      <c r="C19" s="119" t="s">
        <v>368</v>
      </c>
      <c r="D19" s="121">
        <f>SUM(L19,T19,AB19,AJ19,AR19,AZ19)</f>
        <v>0</v>
      </c>
      <c r="E19" s="121">
        <f>SUM(M19,U19,AC19,AK19,AS19,BA19)</f>
        <v>340088</v>
      </c>
      <c r="F19" s="121">
        <f>SUM(D19:E19)</f>
        <v>340088</v>
      </c>
      <c r="G19" s="121">
        <f>SUM(O19,W19,AE19,AM19,AU19,BC19)</f>
        <v>0</v>
      </c>
      <c r="H19" s="121">
        <f>SUM(P19,X19,AF19,AN19,AV19,BD19)</f>
        <v>66505</v>
      </c>
      <c r="I19" s="121">
        <f>SUM(G19:H19)</f>
        <v>66505</v>
      </c>
      <c r="J19" s="120" t="s">
        <v>337</v>
      </c>
      <c r="K19" s="119" t="s">
        <v>338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66505</v>
      </c>
      <c r="Q19" s="121">
        <f>IF(AND(O19&lt;&gt;"",P19&lt;&gt;""),SUM(O19:P19),"")</f>
        <v>66505</v>
      </c>
      <c r="R19" s="120" t="s">
        <v>342</v>
      </c>
      <c r="S19" s="119" t="s">
        <v>343</v>
      </c>
      <c r="T19" s="121">
        <v>0</v>
      </c>
      <c r="U19" s="121">
        <v>38429</v>
      </c>
      <c r="V19" s="121">
        <f>IF(AND(T19&lt;&gt;"",U19&lt;&gt;""),SUM(T19:U19),"")</f>
        <v>38429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335</v>
      </c>
      <c r="AA19" s="119" t="s">
        <v>336</v>
      </c>
      <c r="AB19" s="121">
        <v>0</v>
      </c>
      <c r="AC19" s="121">
        <v>150</v>
      </c>
      <c r="AD19" s="121">
        <f>IF(AND(AB19&lt;&gt;"",AC19&lt;&gt;""),SUM(AB19:AC19),"")</f>
        <v>150</v>
      </c>
      <c r="AE19" s="121">
        <v>0</v>
      </c>
      <c r="AF19" s="121">
        <v>0</v>
      </c>
      <c r="AG19" s="121">
        <f>IF(AND(AE19&lt;&gt;"",AF19&lt;&gt;""),SUM(AE19:AF19),"")</f>
        <v>0</v>
      </c>
      <c r="AH19" s="120" t="s">
        <v>333</v>
      </c>
      <c r="AI19" s="119" t="s">
        <v>334</v>
      </c>
      <c r="AJ19" s="121">
        <v>0</v>
      </c>
      <c r="AK19" s="121">
        <v>301509</v>
      </c>
      <c r="AL19" s="121">
        <f>IF(AND(AJ19&lt;&gt;"",AK19&lt;&gt;""),SUM(AJ19:AK19),"")</f>
        <v>301509</v>
      </c>
      <c r="AM19" s="121">
        <v>0</v>
      </c>
      <c r="AN19" s="121">
        <v>0</v>
      </c>
      <c r="AO19" s="121">
        <f>IF(AND(AM19&lt;&gt;"",AN19&lt;&gt;""),SUM(AM19:AN19),"")</f>
        <v>0</v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47</v>
      </c>
      <c r="B20" s="120" t="s">
        <v>370</v>
      </c>
      <c r="C20" s="119" t="s">
        <v>371</v>
      </c>
      <c r="D20" s="121">
        <f>SUM(L20,T20,AB20,AJ20,AR20,AZ20)</f>
        <v>0</v>
      </c>
      <c r="E20" s="121">
        <f>SUM(M20,U20,AC20,AK20,AS20,BA20)</f>
        <v>119262</v>
      </c>
      <c r="F20" s="121">
        <f>SUM(D20:E20)</f>
        <v>119262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335</v>
      </c>
      <c r="K20" s="119" t="s">
        <v>336</v>
      </c>
      <c r="L20" s="121">
        <v>0</v>
      </c>
      <c r="M20" s="121">
        <v>31436</v>
      </c>
      <c r="N20" s="121">
        <f>IF(AND(L20&lt;&gt;"",M20&lt;&gt;""),SUM(L20:M20),"")</f>
        <v>31436</v>
      </c>
      <c r="O20" s="121">
        <v>0</v>
      </c>
      <c r="P20" s="121">
        <v>0</v>
      </c>
      <c r="Q20" s="121">
        <f>IF(AND(O20&lt;&gt;"",P20&lt;&gt;""),SUM(O20:P20),"")</f>
        <v>0</v>
      </c>
      <c r="R20" s="120" t="s">
        <v>333</v>
      </c>
      <c r="S20" s="119" t="s">
        <v>334</v>
      </c>
      <c r="T20" s="121">
        <v>0</v>
      </c>
      <c r="U20" s="121">
        <v>87826</v>
      </c>
      <c r="V20" s="121">
        <f>IF(AND(T20&lt;&gt;"",U20&lt;&gt;""),SUM(T20:U20),"")</f>
        <v>87826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47</v>
      </c>
      <c r="B21" s="120" t="s">
        <v>373</v>
      </c>
      <c r="C21" s="119" t="s">
        <v>374</v>
      </c>
      <c r="D21" s="121">
        <f>SUM(L21,T21,AB21,AJ21,AR21,AZ21)</f>
        <v>5592</v>
      </c>
      <c r="E21" s="121">
        <f>SUM(M21,U21,AC21,AK21,AS21,BA21)</f>
        <v>300112</v>
      </c>
      <c r="F21" s="121">
        <f>SUM(D21:E21)</f>
        <v>305704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376</v>
      </c>
      <c r="K21" s="119" t="s">
        <v>377</v>
      </c>
      <c r="L21" s="121">
        <v>5592</v>
      </c>
      <c r="M21" s="121">
        <v>300112</v>
      </c>
      <c r="N21" s="121">
        <f>IF(AND(L21&lt;&gt;"",M21&lt;&gt;""),SUM(L21:M21),"")</f>
        <v>305704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47</v>
      </c>
      <c r="B22" s="120" t="s">
        <v>378</v>
      </c>
      <c r="C22" s="119" t="s">
        <v>379</v>
      </c>
      <c r="D22" s="121">
        <f>SUM(L22,T22,AB22,AJ22,AR22,AZ22)</f>
        <v>5038</v>
      </c>
      <c r="E22" s="121">
        <f>SUM(M22,U22,AC22,AK22,AS22,BA22)</f>
        <v>231446</v>
      </c>
      <c r="F22" s="121">
        <f>SUM(D22:E22)</f>
        <v>236484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376</v>
      </c>
      <c r="K22" s="119" t="s">
        <v>377</v>
      </c>
      <c r="L22" s="121">
        <v>5038</v>
      </c>
      <c r="M22" s="121">
        <v>231446</v>
      </c>
      <c r="N22" s="121">
        <f>IF(AND(L22&lt;&gt;"",M22&lt;&gt;""),SUM(L22:M22),"")</f>
        <v>236484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47</v>
      </c>
      <c r="B23" s="120" t="s">
        <v>381</v>
      </c>
      <c r="C23" s="119" t="s">
        <v>382</v>
      </c>
      <c r="D23" s="121">
        <f>SUM(L23,T23,AB23,AJ23,AR23,AZ23)</f>
        <v>0</v>
      </c>
      <c r="E23" s="121">
        <f>SUM(M23,U23,AC23,AK23,AS23,BA23)</f>
        <v>33388</v>
      </c>
      <c r="F23" s="121">
        <f>SUM(D23:E23)</f>
        <v>33388</v>
      </c>
      <c r="G23" s="121">
        <f>SUM(O23,W23,AE23,AM23,AU23,BC23)</f>
        <v>0</v>
      </c>
      <c r="H23" s="121">
        <f>SUM(P23,X23,AF23,AN23,AV23,BD23)</f>
        <v>17408</v>
      </c>
      <c r="I23" s="121">
        <f>SUM(G23:H23)</f>
        <v>17408</v>
      </c>
      <c r="J23" s="120" t="s">
        <v>384</v>
      </c>
      <c r="K23" s="119" t="s">
        <v>385</v>
      </c>
      <c r="L23" s="121">
        <v>0</v>
      </c>
      <c r="M23" s="121">
        <v>33388</v>
      </c>
      <c r="N23" s="121">
        <f>IF(AND(L23&lt;&gt;"",M23&lt;&gt;""),SUM(L23:M23),"")</f>
        <v>33388</v>
      </c>
      <c r="O23" s="121">
        <v>0</v>
      </c>
      <c r="P23" s="121">
        <v>17408</v>
      </c>
      <c r="Q23" s="121">
        <f>IF(AND(O23&lt;&gt;"",P23&lt;&gt;""),SUM(O23:P23),"")</f>
        <v>17408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47</v>
      </c>
      <c r="B24" s="120" t="s">
        <v>386</v>
      </c>
      <c r="C24" s="119" t="s">
        <v>387</v>
      </c>
      <c r="D24" s="121">
        <f>SUM(L24,T24,AB24,AJ24,AR24,AZ24)</f>
        <v>0</v>
      </c>
      <c r="E24" s="121">
        <f>SUM(M24,U24,AC24,AK24,AS24,BA24)</f>
        <v>47530</v>
      </c>
      <c r="F24" s="121">
        <f>SUM(D24:E24)</f>
        <v>47530</v>
      </c>
      <c r="G24" s="121">
        <f>SUM(O24,W24,AE24,AM24,AU24,BC24)</f>
        <v>0</v>
      </c>
      <c r="H24" s="121">
        <f>SUM(P24,X24,AF24,AN24,AV24,BD24)</f>
        <v>24782</v>
      </c>
      <c r="I24" s="121">
        <f>SUM(G24:H24)</f>
        <v>24782</v>
      </c>
      <c r="J24" s="120" t="s">
        <v>384</v>
      </c>
      <c r="K24" s="119" t="s">
        <v>385</v>
      </c>
      <c r="L24" s="121">
        <v>0</v>
      </c>
      <c r="M24" s="121">
        <v>47530</v>
      </c>
      <c r="N24" s="121">
        <f>IF(AND(L24&lt;&gt;"",M24&lt;&gt;""),SUM(L24:M24),"")</f>
        <v>47530</v>
      </c>
      <c r="O24" s="121">
        <v>0</v>
      </c>
      <c r="P24" s="121">
        <v>24782</v>
      </c>
      <c r="Q24" s="121">
        <f>IF(AND(O24&lt;&gt;"",P24&lt;&gt;""),SUM(O24:P24),"")</f>
        <v>24782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47</v>
      </c>
      <c r="B25" s="120" t="s">
        <v>389</v>
      </c>
      <c r="C25" s="119" t="s">
        <v>390</v>
      </c>
      <c r="D25" s="121">
        <f>SUM(L25,T25,AB25,AJ25,AR25,AZ25)</f>
        <v>0</v>
      </c>
      <c r="E25" s="121">
        <f>SUM(M25,U25,AC25,AK25,AS25,BA25)</f>
        <v>49479</v>
      </c>
      <c r="F25" s="121">
        <f>SUM(D25:E25)</f>
        <v>49479</v>
      </c>
      <c r="G25" s="121">
        <f>SUM(O25,W25,AE25,AM25,AU25,BC25)</f>
        <v>0</v>
      </c>
      <c r="H25" s="121">
        <f>SUM(P25,X25,AF25,AN25,AV25,BD25)</f>
        <v>25798</v>
      </c>
      <c r="I25" s="121">
        <f>SUM(G25:H25)</f>
        <v>25798</v>
      </c>
      <c r="J25" s="120" t="s">
        <v>384</v>
      </c>
      <c r="K25" s="119" t="s">
        <v>385</v>
      </c>
      <c r="L25" s="121">
        <v>0</v>
      </c>
      <c r="M25" s="121">
        <v>49479</v>
      </c>
      <c r="N25" s="121">
        <f>IF(AND(L25&lt;&gt;"",M25&lt;&gt;""),SUM(L25:M25),"")</f>
        <v>49479</v>
      </c>
      <c r="O25" s="121">
        <v>0</v>
      </c>
      <c r="P25" s="121">
        <v>25798</v>
      </c>
      <c r="Q25" s="121">
        <f>IF(AND(O25&lt;&gt;"",P25&lt;&gt;""),SUM(O25:P25),"")</f>
        <v>25798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47</v>
      </c>
      <c r="B26" s="120" t="s">
        <v>392</v>
      </c>
      <c r="C26" s="119" t="s">
        <v>393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47</v>
      </c>
      <c r="B27" s="120" t="s">
        <v>395</v>
      </c>
      <c r="C27" s="119" t="s">
        <v>396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47</v>
      </c>
      <c r="B28" s="120" t="s">
        <v>398</v>
      </c>
      <c r="C28" s="119" t="s">
        <v>399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28">
    <sortCondition ref="A8:A28"/>
    <sortCondition ref="B8:B28"/>
    <sortCondition ref="C8:C28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27" man="1"/>
    <brk id="17" min="1" max="27" man="1"/>
    <brk id="25" min="1" max="27" man="1"/>
    <brk id="33" min="1" max="27" man="1"/>
    <brk id="41" min="1" max="27" man="1"/>
    <brk id="49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SUM(H7,L7,P7,T7,X7,AB7,AF7,AJ7,AN7,AR7,AV7,AZ7,BD7,BH7,BL7,BP7,BT7,BX7,CB7,CF7,CJ7,CN7,CR7,CV7,CZ7,DD7,DH7,DL7,DP7,DT7)</f>
        <v>3177082</v>
      </c>
      <c r="E7" s="140">
        <f>SUM(I7,M7,Q7,U7,Y7,AC7,AG7,AK7,AO7,AS7,AW7,BA7,BE7,BI7,BM7,BQ7,BU7,BY7,CC7,CG7,CK7,CO7,CS7,CW7,DA7,DE7,DI7,DM7,DQ7,DU7)</f>
        <v>615122</v>
      </c>
      <c r="F7" s="141">
        <f>COUNTIF(F$8:F$1000,"&lt;&gt;")</f>
        <v>7</v>
      </c>
      <c r="G7" s="141">
        <f>COUNTIF(G$8:G$1000,"&lt;&gt;")</f>
        <v>7</v>
      </c>
      <c r="H7" s="140">
        <f>SUM(H$8:H$1000)</f>
        <v>1286924</v>
      </c>
      <c r="I7" s="140">
        <f>SUM(I$8:I$1000)</f>
        <v>315020</v>
      </c>
      <c r="J7" s="141">
        <f>COUNTIF(J$8:J$1000,"&lt;&gt;")</f>
        <v>7</v>
      </c>
      <c r="K7" s="141">
        <f>COUNTIF(K$8:K$1000,"&lt;&gt;")</f>
        <v>7</v>
      </c>
      <c r="L7" s="140">
        <f>SUM(L$8:L$1000)</f>
        <v>1419908</v>
      </c>
      <c r="M7" s="140">
        <f>SUM(M$8:M$1000)</f>
        <v>274304</v>
      </c>
      <c r="N7" s="141">
        <f>COUNTIF(N$8:N$1000,"&lt;&gt;")</f>
        <v>3</v>
      </c>
      <c r="O7" s="141">
        <f>COUNTIF(O$8:O$1000,"&lt;&gt;")</f>
        <v>3</v>
      </c>
      <c r="P7" s="140">
        <f>SUM(P$8:P$1000)</f>
        <v>382424</v>
      </c>
      <c r="Q7" s="140">
        <f>SUM(Q$8:Q$1000)</f>
        <v>25798</v>
      </c>
      <c r="R7" s="141">
        <f>COUNTIF(R$8:R$1000,"&lt;&gt;")</f>
        <v>1</v>
      </c>
      <c r="S7" s="141">
        <f>COUNTIF(S$8:S$1000,"&lt;&gt;")</f>
        <v>1</v>
      </c>
      <c r="T7" s="140">
        <f>SUM(T$8:T$1000)</f>
        <v>87826</v>
      </c>
      <c r="U7" s="140">
        <f>SUM(U$8:U$1000)</f>
        <v>0</v>
      </c>
      <c r="V7" s="141">
        <f>COUNTIF(V$8:V$1000,"&lt;&gt;")</f>
        <v>0</v>
      </c>
      <c r="W7" s="141">
        <f>COUNTIF(W$8:W$1000,"&lt;&gt;")</f>
        <v>0</v>
      </c>
      <c r="X7" s="140">
        <f>SUM(X$8:X$1000)</f>
        <v>0</v>
      </c>
      <c r="Y7" s="140">
        <f>SUM(Y$8:Y$1000)</f>
        <v>0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1">
        <f>COUNTIF(AD$8:AD$1000,"&lt;&gt;")</f>
        <v>0</v>
      </c>
      <c r="AE7" s="141">
        <f>COUNTIF(AE$8:AE$1000,"&lt;&gt;")</f>
        <v>0</v>
      </c>
      <c r="AF7" s="140">
        <f>SUM(AF$8:AF$1000)</f>
        <v>0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47</v>
      </c>
      <c r="B8" s="120" t="s">
        <v>337</v>
      </c>
      <c r="C8" s="119" t="s">
        <v>338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94994</v>
      </c>
      <c r="F8" s="120" t="s">
        <v>330</v>
      </c>
      <c r="G8" s="119" t="s">
        <v>331</v>
      </c>
      <c r="H8" s="121">
        <v>0</v>
      </c>
      <c r="I8" s="121">
        <v>28489</v>
      </c>
      <c r="J8" s="120" t="s">
        <v>367</v>
      </c>
      <c r="K8" s="119" t="s">
        <v>368</v>
      </c>
      <c r="L8" s="121">
        <v>0</v>
      </c>
      <c r="M8" s="121">
        <v>66505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47</v>
      </c>
      <c r="B9" s="120" t="s">
        <v>384</v>
      </c>
      <c r="C9" s="119" t="s">
        <v>385</v>
      </c>
      <c r="D9" s="121">
        <f>SUM(H9,L9,P9,T9,X9,AB9,AF9,AJ9,AN9,AR9,AV9,AZ9,BD9,BH9,BL9,BP9,BT9,BX9,CB9,CF9,CJ9,CN9,CR9,CV9,CZ9,DD9,DH9,DL9,DP9,DT9)</f>
        <v>130397</v>
      </c>
      <c r="E9" s="121">
        <f>SUM(I9,M9,Q9,U9,Y9,AC9,AG9,AK9,AO9,AS9,AW9,BA9,BE9,BI9,BM9,BQ9,BU9,BY9,CC9,CG9,CK9,CO9,CS9,CW9,DA9,DE9,DI9,DM9,DQ9,DU9)</f>
        <v>67988</v>
      </c>
      <c r="F9" s="120" t="s">
        <v>381</v>
      </c>
      <c r="G9" s="119" t="s">
        <v>382</v>
      </c>
      <c r="H9" s="121">
        <v>33388</v>
      </c>
      <c r="I9" s="121">
        <v>17408</v>
      </c>
      <c r="J9" s="120" t="s">
        <v>386</v>
      </c>
      <c r="K9" s="119" t="s">
        <v>387</v>
      </c>
      <c r="L9" s="121">
        <v>47530</v>
      </c>
      <c r="M9" s="121">
        <v>24782</v>
      </c>
      <c r="N9" s="120" t="s">
        <v>389</v>
      </c>
      <c r="O9" s="119" t="s">
        <v>390</v>
      </c>
      <c r="P9" s="121">
        <v>49479</v>
      </c>
      <c r="Q9" s="121">
        <v>25798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47</v>
      </c>
      <c r="B10" s="120" t="s">
        <v>342</v>
      </c>
      <c r="C10" s="119" t="s">
        <v>343</v>
      </c>
      <c r="D10" s="121">
        <f>SUM(H10,L10,P10,T10,X10,AB10,AF10,AJ10,AN10,AR10,AV10,AZ10,BD10,BH10,BL10,BP10,BT10,BX10,CB10,CF10,CJ10,CN10,CR10,CV10,CZ10,DD10,DH10,DL10,DP10,DT10)</f>
        <v>155564</v>
      </c>
      <c r="E10" s="121">
        <f>SUM(I10,M10,Q10,U10,Y10,AC10,AG10,AK10,AO10,AS10,AW10,BA10,BE10,BI10,BM10,BQ10,BU10,BY10,CC10,CG10,CK10,CO10,CS10,CW10,DA10,DE10,DI10,DM10,DQ10,DU10)</f>
        <v>0</v>
      </c>
      <c r="F10" s="120" t="s">
        <v>339</v>
      </c>
      <c r="G10" s="119" t="s">
        <v>340</v>
      </c>
      <c r="H10" s="121">
        <v>117135</v>
      </c>
      <c r="I10" s="121">
        <v>0</v>
      </c>
      <c r="J10" s="120" t="s">
        <v>367</v>
      </c>
      <c r="K10" s="119" t="s">
        <v>368</v>
      </c>
      <c r="L10" s="121">
        <v>38429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47</v>
      </c>
      <c r="B11" s="120" t="s">
        <v>335</v>
      </c>
      <c r="C11" s="119" t="s">
        <v>336</v>
      </c>
      <c r="D11" s="121">
        <f>SUM(H11,L11,P11,T11,X11,AB11,AF11,AJ11,AN11,AR11,AV11,AZ11,BD11,BH11,BL11,BP11,BT11,BX11,CB11,CF11,CJ11,CN11,CR11,CV11,CZ11,DD11,DH11,DL11,DP11,DT11)</f>
        <v>104060</v>
      </c>
      <c r="E11" s="121">
        <f>SUM(I11,M11,Q11,U11,Y11,AC11,AG11,AK11,AO11,AS11,AW11,BA11,BE11,BI11,BM11,BQ11,BU11,BY11,CC11,CG11,CK11,CO11,CS11,CW11,DA11,DE11,DI11,DM11,DQ11,DU11)</f>
        <v>0</v>
      </c>
      <c r="F11" s="120" t="s">
        <v>330</v>
      </c>
      <c r="G11" s="119" t="s">
        <v>331</v>
      </c>
      <c r="H11" s="121">
        <v>72474</v>
      </c>
      <c r="I11" s="121">
        <v>0</v>
      </c>
      <c r="J11" s="120" t="s">
        <v>367</v>
      </c>
      <c r="K11" s="119" t="s">
        <v>368</v>
      </c>
      <c r="L11" s="121">
        <v>150</v>
      </c>
      <c r="M11" s="121">
        <v>0</v>
      </c>
      <c r="N11" s="120" t="s">
        <v>370</v>
      </c>
      <c r="O11" s="119" t="s">
        <v>371</v>
      </c>
      <c r="P11" s="121">
        <v>31436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47</v>
      </c>
      <c r="B12" s="120" t="s">
        <v>333</v>
      </c>
      <c r="C12" s="119" t="s">
        <v>334</v>
      </c>
      <c r="D12" s="121">
        <f>SUM(H12,L12,P12,T12,X12,AB12,AF12,AJ12,AN12,AR12,AV12,AZ12,BD12,BH12,BL12,BP12,BT12,BX12,CB12,CF12,CJ12,CN12,CR12,CV12,CZ12,DD12,DH12,DL12,DP12,DT12)</f>
        <v>1550000</v>
      </c>
      <c r="E12" s="121">
        <f>SUM(I12,M12,Q12,U12,Y12,AC12,AG12,AK12,AO12,AS12,AW12,BA12,BE12,BI12,BM12,BQ12,BU12,BY12,CC12,CG12,CK12,CO12,CS12,CW12,DA12,DE12,DI12,DM12,DQ12,DU12)</f>
        <v>0</v>
      </c>
      <c r="F12" s="120" t="s">
        <v>330</v>
      </c>
      <c r="G12" s="119" t="s">
        <v>331</v>
      </c>
      <c r="H12" s="121">
        <v>344620</v>
      </c>
      <c r="I12" s="121">
        <v>0</v>
      </c>
      <c r="J12" s="120" t="s">
        <v>339</v>
      </c>
      <c r="K12" s="119" t="s">
        <v>340</v>
      </c>
      <c r="L12" s="121">
        <v>816045</v>
      </c>
      <c r="M12" s="121">
        <v>0</v>
      </c>
      <c r="N12" s="120" t="s">
        <v>367</v>
      </c>
      <c r="O12" s="119" t="s">
        <v>368</v>
      </c>
      <c r="P12" s="121">
        <v>301509</v>
      </c>
      <c r="Q12" s="121">
        <v>0</v>
      </c>
      <c r="R12" s="120" t="s">
        <v>370</v>
      </c>
      <c r="S12" s="119" t="s">
        <v>371</v>
      </c>
      <c r="T12" s="121">
        <v>87826</v>
      </c>
      <c r="U12" s="121">
        <v>0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47</v>
      </c>
      <c r="B13" s="120" t="s">
        <v>350</v>
      </c>
      <c r="C13" s="119" t="s">
        <v>351</v>
      </c>
      <c r="D13" s="121">
        <f>SUM(H13,L13,P13,T13,X13,AB13,AF13,AJ13,AN13,AR13,AV13,AZ13,BD13,BH13,BL13,BP13,BT13,BX13,CB13,CF13,CJ13,CN13,CR13,CV13,CZ13,DD13,DH13,DL13,DP13,DT13)</f>
        <v>694873</v>
      </c>
      <c r="E13" s="121">
        <f>SUM(I13,M13,Q13,U13,Y13,AC13,AG13,AK13,AO13,AS13,AW13,BA13,BE13,BI13,BM13,BQ13,BU13,BY13,CC13,CG13,CK13,CO13,CS13,CW13,DA13,DE13,DI13,DM13,DQ13,DU13)</f>
        <v>452140</v>
      </c>
      <c r="F13" s="120" t="s">
        <v>347</v>
      </c>
      <c r="G13" s="119" t="s">
        <v>348</v>
      </c>
      <c r="H13" s="121">
        <v>413603</v>
      </c>
      <c r="I13" s="121">
        <v>269123</v>
      </c>
      <c r="J13" s="120" t="s">
        <v>352</v>
      </c>
      <c r="K13" s="119" t="s">
        <v>353</v>
      </c>
      <c r="L13" s="121">
        <v>281270</v>
      </c>
      <c r="M13" s="121">
        <v>183017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47</v>
      </c>
      <c r="B14" s="120" t="s">
        <v>376</v>
      </c>
      <c r="C14" s="119" t="s">
        <v>377</v>
      </c>
      <c r="D14" s="121">
        <f>SUM(H14,L14,P14,T14,X14,AB14,AF14,AJ14,AN14,AR14,AV14,AZ14,BD14,BH14,BL14,BP14,BT14,BX14,CB14,CF14,CJ14,CN14,CR14,CV14,CZ14,DD14,DH14,DL14,DP14,DT14)</f>
        <v>542188</v>
      </c>
      <c r="E14" s="121">
        <f>SUM(I14,M14,Q14,U14,Y14,AC14,AG14,AK14,AO14,AS14,AW14,BA14,BE14,BI14,BM14,BQ14,BU14,BY14,CC14,CG14,CK14,CO14,CS14,CW14,DA14,DE14,DI14,DM14,DQ14,DU14)</f>
        <v>0</v>
      </c>
      <c r="F14" s="120" t="s">
        <v>373</v>
      </c>
      <c r="G14" s="119" t="s">
        <v>374</v>
      </c>
      <c r="H14" s="121">
        <v>305704</v>
      </c>
      <c r="I14" s="121">
        <v>0</v>
      </c>
      <c r="J14" s="120" t="s">
        <v>378</v>
      </c>
      <c r="K14" s="119" t="s">
        <v>379</v>
      </c>
      <c r="L14" s="121">
        <v>236484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42207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42208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42210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42211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42212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42213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42214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42307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42308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42321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42322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42323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42383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42391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42411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42811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42817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42842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42843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42867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42872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42876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2018-02-09T06:58:41Z</dcterms:modified>
</cp:coreProperties>
</file>