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0福岡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水洗化人口等!$A$6:$AA$66</definedName>
    <definedName name="_xlnm.Print_Area" localSheetId="2">し尿集計結果!$A$1:$M$36</definedName>
    <definedName name="_xlnm.Print_Area" localSheetId="1">し尿処理状況!$2:$67</definedName>
    <definedName name="_xlnm.Print_Area" localSheetId="0">水洗化人口等!$2:$67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L36" i="1" s="1"/>
  <c r="D37" i="1"/>
  <c r="D38" i="1"/>
  <c r="D39" i="1"/>
  <c r="D40" i="1"/>
  <c r="L40" i="1" s="1"/>
  <c r="D41" i="1"/>
  <c r="D42" i="1"/>
  <c r="D43" i="1"/>
  <c r="D44" i="1"/>
  <c r="L44" i="1" s="1"/>
  <c r="D45" i="1"/>
  <c r="D46" i="1"/>
  <c r="D47" i="1"/>
  <c r="D48" i="1"/>
  <c r="L48" i="1" s="1"/>
  <c r="D49" i="1"/>
  <c r="D50" i="1"/>
  <c r="D51" i="1"/>
  <c r="D52" i="1"/>
  <c r="L52" i="1" s="1"/>
  <c r="D53" i="1"/>
  <c r="D54" i="1"/>
  <c r="D55" i="1"/>
  <c r="D56" i="1"/>
  <c r="L56" i="1" s="1"/>
  <c r="D57" i="1"/>
  <c r="D58" i="1"/>
  <c r="D59" i="1"/>
  <c r="D60" i="1"/>
  <c r="D61" i="1"/>
  <c r="D62" i="1"/>
  <c r="D63" i="1"/>
  <c r="D64" i="1"/>
  <c r="D65" i="1"/>
  <c r="D66" i="1"/>
  <c r="D67" i="1"/>
  <c r="F67" i="1" l="1"/>
  <c r="Q67" i="1"/>
  <c r="N67" i="1"/>
  <c r="F65" i="1"/>
  <c r="Q65" i="1"/>
  <c r="N65" i="1"/>
  <c r="F63" i="1"/>
  <c r="Q63" i="1"/>
  <c r="N63" i="1"/>
  <c r="F61" i="1"/>
  <c r="Q61" i="1"/>
  <c r="N61" i="1"/>
  <c r="F59" i="1"/>
  <c r="Q59" i="1"/>
  <c r="N59" i="1"/>
  <c r="F57" i="1"/>
  <c r="Q57" i="1"/>
  <c r="N57" i="1"/>
  <c r="L57" i="1"/>
  <c r="F55" i="1"/>
  <c r="Q55" i="1"/>
  <c r="N55" i="1"/>
  <c r="L55" i="1"/>
  <c r="F53" i="1"/>
  <c r="Q53" i="1"/>
  <c r="N53" i="1"/>
  <c r="L53" i="1"/>
  <c r="F51" i="1"/>
  <c r="Q51" i="1"/>
  <c r="N51" i="1"/>
  <c r="L51" i="1"/>
  <c r="F49" i="1"/>
  <c r="Q49" i="1"/>
  <c r="N49" i="1"/>
  <c r="L49" i="1"/>
  <c r="F47" i="1"/>
  <c r="Q47" i="1"/>
  <c r="N47" i="1"/>
  <c r="L47" i="1"/>
  <c r="F45" i="1"/>
  <c r="Q45" i="1"/>
  <c r="N45" i="1"/>
  <c r="L45" i="1"/>
  <c r="F43" i="1"/>
  <c r="Q43" i="1"/>
  <c r="N43" i="1"/>
  <c r="L43" i="1"/>
  <c r="F41" i="1"/>
  <c r="Q41" i="1"/>
  <c r="N41" i="1"/>
  <c r="L41" i="1"/>
  <c r="F39" i="1"/>
  <c r="Q39" i="1"/>
  <c r="N39" i="1"/>
  <c r="L39" i="1"/>
  <c r="F37" i="1"/>
  <c r="Q37" i="1"/>
  <c r="N37" i="1"/>
  <c r="L37" i="1"/>
  <c r="F35" i="1"/>
  <c r="Q35" i="1"/>
  <c r="N35" i="1"/>
  <c r="L35" i="1"/>
  <c r="F33" i="1"/>
  <c r="Q33" i="1"/>
  <c r="N33" i="1"/>
  <c r="L33" i="1"/>
  <c r="F31" i="1"/>
  <c r="Q31" i="1"/>
  <c r="N31" i="1"/>
  <c r="L31" i="1"/>
  <c r="F29" i="1"/>
  <c r="Q29" i="1"/>
  <c r="N29" i="1"/>
  <c r="L29" i="1"/>
  <c r="F27" i="1"/>
  <c r="Q27" i="1"/>
  <c r="N27" i="1"/>
  <c r="L27" i="1"/>
  <c r="F25" i="1"/>
  <c r="Q25" i="1"/>
  <c r="N25" i="1"/>
  <c r="L25" i="1"/>
  <c r="F23" i="1"/>
  <c r="Q23" i="1"/>
  <c r="N23" i="1"/>
  <c r="L23" i="1"/>
  <c r="F21" i="1"/>
  <c r="Q21" i="1"/>
  <c r="N21" i="1"/>
  <c r="L21" i="1"/>
  <c r="F19" i="1"/>
  <c r="Q19" i="1"/>
  <c r="N19" i="1"/>
  <c r="L19" i="1"/>
  <c r="F17" i="1"/>
  <c r="Q17" i="1"/>
  <c r="N17" i="1"/>
  <c r="L17" i="1"/>
  <c r="F15" i="1"/>
  <c r="Q15" i="1"/>
  <c r="N15" i="1"/>
  <c r="L15" i="1"/>
  <c r="F13" i="1"/>
  <c r="Q13" i="1"/>
  <c r="N13" i="1"/>
  <c r="L13" i="1"/>
  <c r="F11" i="1"/>
  <c r="Q11" i="1"/>
  <c r="N11" i="1"/>
  <c r="L11" i="1"/>
  <c r="F9" i="1"/>
  <c r="Q9" i="1"/>
  <c r="N9" i="1"/>
  <c r="L9" i="1"/>
  <c r="J67" i="1"/>
  <c r="J65" i="1"/>
  <c r="J63" i="1"/>
  <c r="J61" i="1"/>
  <c r="J59" i="1"/>
  <c r="J57" i="1"/>
  <c r="J55" i="1"/>
  <c r="J53" i="1"/>
  <c r="J51" i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J11" i="1"/>
  <c r="J9" i="1"/>
  <c r="L67" i="1"/>
  <c r="L65" i="1"/>
  <c r="L63" i="1"/>
  <c r="L61" i="1"/>
  <c r="L59" i="1"/>
  <c r="F66" i="1"/>
  <c r="Q66" i="1"/>
  <c r="N66" i="1"/>
  <c r="F64" i="1"/>
  <c r="Q64" i="1"/>
  <c r="N64" i="1"/>
  <c r="F62" i="1"/>
  <c r="Q62" i="1"/>
  <c r="N62" i="1"/>
  <c r="F60" i="1"/>
  <c r="Q60" i="1"/>
  <c r="N60" i="1"/>
  <c r="F58" i="1"/>
  <c r="Q58" i="1"/>
  <c r="N58" i="1"/>
  <c r="F56" i="1"/>
  <c r="Q56" i="1"/>
  <c r="N56" i="1"/>
  <c r="F54" i="1"/>
  <c r="Q54" i="1"/>
  <c r="N54" i="1"/>
  <c r="F52" i="1"/>
  <c r="Q52" i="1"/>
  <c r="N52" i="1"/>
  <c r="F50" i="1"/>
  <c r="Q50" i="1"/>
  <c r="N50" i="1"/>
  <c r="F48" i="1"/>
  <c r="Q48" i="1"/>
  <c r="N48" i="1"/>
  <c r="F46" i="1"/>
  <c r="Q46" i="1"/>
  <c r="N46" i="1"/>
  <c r="F44" i="1"/>
  <c r="Q44" i="1"/>
  <c r="N44" i="1"/>
  <c r="F42" i="1"/>
  <c r="Q42" i="1"/>
  <c r="N42" i="1"/>
  <c r="F40" i="1"/>
  <c r="Q40" i="1"/>
  <c r="N40" i="1"/>
  <c r="F38" i="1"/>
  <c r="Q38" i="1"/>
  <c r="N38" i="1"/>
  <c r="F36" i="1"/>
  <c r="Q36" i="1"/>
  <c r="N36" i="1"/>
  <c r="F34" i="1"/>
  <c r="Q34" i="1"/>
  <c r="N34" i="1"/>
  <c r="F32" i="1"/>
  <c r="Q32" i="1"/>
  <c r="N32" i="1"/>
  <c r="L32" i="1"/>
  <c r="F30" i="1"/>
  <c r="Q30" i="1"/>
  <c r="N30" i="1"/>
  <c r="L30" i="1"/>
  <c r="F28" i="1"/>
  <c r="Q28" i="1"/>
  <c r="N28" i="1"/>
  <c r="L28" i="1"/>
  <c r="F26" i="1"/>
  <c r="Q26" i="1"/>
  <c r="N26" i="1"/>
  <c r="L26" i="1"/>
  <c r="F24" i="1"/>
  <c r="Q24" i="1"/>
  <c r="N24" i="1"/>
  <c r="L24" i="1"/>
  <c r="F22" i="1"/>
  <c r="Q22" i="1"/>
  <c r="N22" i="1"/>
  <c r="L22" i="1"/>
  <c r="F20" i="1"/>
  <c r="Q20" i="1"/>
  <c r="N20" i="1"/>
  <c r="L20" i="1"/>
  <c r="F18" i="1"/>
  <c r="Q18" i="1"/>
  <c r="N18" i="1"/>
  <c r="L18" i="1"/>
  <c r="F16" i="1"/>
  <c r="Q16" i="1"/>
  <c r="N16" i="1"/>
  <c r="L16" i="1"/>
  <c r="F14" i="1"/>
  <c r="Q14" i="1"/>
  <c r="N14" i="1"/>
  <c r="L14" i="1"/>
  <c r="F12" i="1"/>
  <c r="Q12" i="1"/>
  <c r="N12" i="1"/>
  <c r="L12" i="1"/>
  <c r="F10" i="1"/>
  <c r="Q10" i="1"/>
  <c r="N10" i="1"/>
  <c r="L10" i="1"/>
  <c r="F8" i="1"/>
  <c r="Q8" i="1"/>
  <c r="N8" i="1"/>
  <c r="L8" i="1"/>
  <c r="J66" i="1"/>
  <c r="J64" i="1"/>
  <c r="J62" i="1"/>
  <c r="J60" i="1"/>
  <c r="J58" i="1"/>
  <c r="J56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8" i="1"/>
  <c r="L66" i="1"/>
  <c r="L64" i="1"/>
  <c r="L62" i="1"/>
  <c r="L60" i="1"/>
  <c r="L58" i="1"/>
  <c r="L54" i="1"/>
  <c r="L50" i="1"/>
  <c r="L46" i="1"/>
  <c r="L42" i="1"/>
  <c r="L38" i="1"/>
  <c r="L34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F7" i="2" l="1"/>
  <c r="AC7" i="2"/>
  <c r="E7" i="1"/>
  <c r="AZ7" i="2"/>
  <c r="AT7" i="2"/>
  <c r="E7" i="2"/>
  <c r="I7" i="1"/>
  <c r="H7" i="2"/>
  <c r="O7" i="2"/>
  <c r="AD2" i="4"/>
  <c r="AD15" i="4" s="1"/>
  <c r="H8" i="4" s="1"/>
  <c r="AG2" i="4"/>
  <c r="K7" i="2"/>
  <c r="V7" i="2"/>
  <c r="AJ7" i="2"/>
  <c r="D7" i="1" l="1"/>
  <c r="Q7" i="1" s="1"/>
  <c r="N7" i="2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J7" i="1" l="1"/>
  <c r="N7" i="1"/>
  <c r="L7" i="1"/>
  <c r="F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<sst xmlns="http://schemas.openxmlformats.org/spreadsheetml/2006/main" count="1024" uniqueCount="435">
  <si>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</si>
  <si>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</si>
  <si>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</si>
  <si>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</si>
  <si>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</si>
  <si>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</si>
  <si>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</si>
  <si>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</si>
  <si>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</si>
  <si>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</si>
  <si>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</si>
  <si>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</si>
  <si>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</si>
  <si>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</si>
  <si>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</si>
  <si>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</si>
  <si>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</si>
  <si>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</si>
  <si>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</si>
  <si>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</si>
  <si>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</si>
  <si>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</si>
  <si>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</si>
  <si>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</si>
  <si>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</si>
  <si>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</si>
  <si>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</si>
  <si>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</si>
  <si>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</si>
  <si>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</si>
  <si>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</si>
  <si>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</si>
  <si>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</si>
  <si>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</si>
  <si>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</si>
  <si>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</si>
  <si>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</si>
  <si>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</si>
  <si>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</si>
  <si>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</si>
  <si>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</si>
  <si>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</si>
  <si>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</si>
  <si>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</si>
  <si>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</si>
  <si>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</si>
  <si>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</si>
  <si>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</si>
  <si>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</si>
  <si>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</si>
  <si>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</si>
  <si>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</si>
  <si>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</si>
  <si>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</si>
  <si>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</si>
  <si>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</si>
  <si>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</si>
  <si>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</si>
  <si>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</si>
  <si>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</si>
  <si>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</si>
  <si>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</si>
  <si>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</si>
  <si>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</si>
  <si>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</si>
  <si>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</si>
  <si>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</si>
  <si>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</si>
  <si>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</si>
  <si>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</si>
  <si>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</si>
  <si>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</si>
  <si>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</si>
  <si>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</si>
  <si>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</si>
  <si>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</si>
  <si>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</si>
  <si>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</si>
  <si>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</si>
  <si>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</si>
  <si>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</si>
  <si>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</si>
  <si>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</si>
  <si>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</si>
  <si>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</si>
  <si>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</si>
  <si>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</si>
  <si>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</si>
  <si>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</si>
  <si>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</si>
  <si>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</si>
  <si>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</si>
  <si>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</si>
  <si>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</si>
  <si>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</si>
  <si>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</si>
  <si>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</si>
  <si>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</si>
  <si>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</si>
  <si>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</si>
  <si>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</si>
  <si>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</si>
  <si>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</si>
  <si>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</si>
  <si>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</si>
  <si>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</si>
  <si>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</si>
  <si>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</si>
  <si>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</si>
  <si>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</si>
  <si>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</si>
  <si>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</si>
  <si>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</si>
  <si>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</si>
  <si>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</si>
  <si>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</si>
  <si>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</si>
  <si>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</si>
  <si>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</si>
  <si>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</si>
  <si>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</si>
  <si>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</si>
  <si>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</si>
  <si>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</si>
  <si>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</si>
  <si>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</si>
  <si>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</si>
  <si>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</si>
  <si>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</si>
  <si>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</si>
  <si>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</si>
  <si>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</si>
  <si>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</si>
  <si>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</si>
  <si>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</si>
  <si>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</si>
  <si>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</si>
  <si>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</si>
  <si>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</si>
  <si>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</si>
  <si>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</si>
  <si>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</si>
  <si>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</si>
  <si>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</si>
  <si>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</si>
  <si>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</si>
  <si>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</si>
  <si>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</si>
  <si>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</si>
  <si>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</si>
  <si>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</si>
  <si>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</si>
  <si>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</si>
  <si>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</si>
  <si>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</si>
  <si>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</si>
  <si>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</si>
  <si>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</si>
  <si>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</si>
  <si>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</si>
  <si>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</si>
  <si>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</si>
  <si>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</si>
  <si>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</si>
  <si>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</si>
  <si>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</si>
  <si>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</si>
  <si>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</si>
  <si>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</si>
  <si>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</si>
  <si>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</si>
  <si>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</si>
  <si>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</si>
  <si>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</si>
  <si>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</si>
  <si>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</si>
  <si>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</si>
  <si>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</si>
  <si>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</si>
  <si>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</si>
  <si>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</si>
  <si>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</si>
  <si>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</si>
  <si>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</si>
  <si>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</si>
  <si>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</si>
  <si>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</si>
  <si>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</si>
  <si>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</si>
  <si>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</si>
  <si>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</si>
  <si>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</si>
  <si>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</si>
  <si>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</si>
  <si>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</si>
  <si>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</si>
  <si>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</si>
  <si>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</si>
  <si>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</si>
  <si>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</si>
  <si>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</si>
  <si>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</si>
  <si>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</si>
  <si>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</si>
  <si>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</si>
  <si>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</si>
  <si>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</si>
  <si>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</si>
  <si>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</si>
  <si>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</si>
  <si>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</si>
  <si>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</si>
  <si>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</si>
  <si>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</si>
  <si>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</si>
  <si>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</si>
  <si>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</si>
  <si>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</si>
  <si>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</si>
  <si>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</si>
  <si>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</si>
  <si>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</si>
  <si>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</si>
  <si>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</si>
  <si>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</si>
  <si>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</si>
  <si>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</si>
  <si>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</si>
  <si>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</si>
  <si>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</si>
  <si>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</si>
  <si>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</si>
  <si>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</si>
  <si>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</si>
  <si>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</si>
  <si>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</si>
  <si>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</si>
  <si>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</si>
  <si>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</si>
  <si>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</si>
  <si>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</si>
  <si>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</si>
  <si>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</si>
  <si>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</si>
  <si>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</si>
  <si>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</si>
  <si>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</si>
  <si>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</si>
  <si>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</si>
  <si>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</si>
  <si>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</si>
  <si>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40000</t>
  </si>
  <si>
    <t>水洗化人口等（平成28年度実績）</t>
    <phoneticPr fontId="3"/>
  </si>
  <si>
    <t>し尿処理の状況（平成28年度実績）</t>
    <phoneticPr fontId="3"/>
  </si>
  <si>
    <t>40100</t>
  </si>
  <si>
    <t>北九州市</t>
  </si>
  <si>
    <t>○</t>
  </si>
  <si>
    <t>401100</t>
    <phoneticPr fontId="3"/>
  </si>
  <si>
    <t>40130</t>
  </si>
  <si>
    <t>福岡市</t>
  </si>
  <si>
    <t>401130</t>
    <phoneticPr fontId="3"/>
  </si>
  <si>
    <t>40202</t>
  </si>
  <si>
    <t>大牟田市</t>
  </si>
  <si>
    <t>401202</t>
    <phoneticPr fontId="3"/>
  </si>
  <si>
    <t>40203</t>
  </si>
  <si>
    <t>久留米市</t>
  </si>
  <si>
    <t>401203</t>
    <phoneticPr fontId="3"/>
  </si>
  <si>
    <t>40204</t>
  </si>
  <si>
    <t>直方市</t>
  </si>
  <si>
    <t>401204</t>
    <phoneticPr fontId="3"/>
  </si>
  <si>
    <t>40205</t>
  </si>
  <si>
    <t>飯塚市</t>
  </si>
  <si>
    <t>401205</t>
    <phoneticPr fontId="3"/>
  </si>
  <si>
    <t>40206</t>
  </si>
  <si>
    <t>田川市</t>
  </si>
  <si>
    <t>401206</t>
    <phoneticPr fontId="3"/>
  </si>
  <si>
    <t>40207</t>
  </si>
  <si>
    <t>柳川市</t>
  </si>
  <si>
    <t>401207</t>
    <phoneticPr fontId="3"/>
  </si>
  <si>
    <t>40210</t>
  </si>
  <si>
    <t>八女市</t>
  </si>
  <si>
    <t>401210</t>
    <phoneticPr fontId="3"/>
  </si>
  <si>
    <t>40211</t>
  </si>
  <si>
    <t>筑後市</t>
  </si>
  <si>
    <t>401211</t>
    <phoneticPr fontId="3"/>
  </si>
  <si>
    <t>40212</t>
  </si>
  <si>
    <t>大川市</t>
  </si>
  <si>
    <t>401212</t>
    <phoneticPr fontId="3"/>
  </si>
  <si>
    <t>40213</t>
  </si>
  <si>
    <t>行橋市</t>
  </si>
  <si>
    <t>401213</t>
    <phoneticPr fontId="3"/>
  </si>
  <si>
    <t>40214</t>
  </si>
  <si>
    <t>豊前市</t>
  </si>
  <si>
    <t>401214</t>
    <phoneticPr fontId="3"/>
  </si>
  <si>
    <t>40215</t>
  </si>
  <si>
    <t>中間市</t>
  </si>
  <si>
    <t>401215</t>
    <phoneticPr fontId="3"/>
  </si>
  <si>
    <t>40216</t>
  </si>
  <si>
    <t>小郡市</t>
  </si>
  <si>
    <t>401216</t>
    <phoneticPr fontId="3"/>
  </si>
  <si>
    <t>40217</t>
  </si>
  <si>
    <t>筑紫野市</t>
  </si>
  <si>
    <t>401217</t>
    <phoneticPr fontId="3"/>
  </si>
  <si>
    <t>40218</t>
  </si>
  <si>
    <t>春日市</t>
  </si>
  <si>
    <t>401218</t>
    <phoneticPr fontId="3"/>
  </si>
  <si>
    <t>40219</t>
  </si>
  <si>
    <t>大野城市</t>
  </si>
  <si>
    <t>401219</t>
    <phoneticPr fontId="3"/>
  </si>
  <si>
    <t>40220</t>
  </si>
  <si>
    <t>宗像市</t>
  </si>
  <si>
    <t>401220</t>
    <phoneticPr fontId="3"/>
  </si>
  <si>
    <t>40221</t>
  </si>
  <si>
    <t>太宰府市</t>
  </si>
  <si>
    <t>401221</t>
    <phoneticPr fontId="3"/>
  </si>
  <si>
    <t>40223</t>
  </si>
  <si>
    <t>古賀市</t>
  </si>
  <si>
    <t>401223</t>
    <phoneticPr fontId="3"/>
  </si>
  <si>
    <t>40224</t>
  </si>
  <si>
    <t>福津市</t>
  </si>
  <si>
    <t>401224</t>
    <phoneticPr fontId="3"/>
  </si>
  <si>
    <t>40225</t>
  </si>
  <si>
    <t>うきは市</t>
  </si>
  <si>
    <t>401225</t>
    <phoneticPr fontId="3"/>
  </si>
  <si>
    <t>40226</t>
  </si>
  <si>
    <t>宮若市</t>
  </si>
  <si>
    <t>401226</t>
    <phoneticPr fontId="3"/>
  </si>
  <si>
    <t>40227</t>
  </si>
  <si>
    <t>嘉麻市</t>
  </si>
  <si>
    <t>401227</t>
    <phoneticPr fontId="3"/>
  </si>
  <si>
    <t>40228</t>
  </si>
  <si>
    <t>朝倉市</t>
  </si>
  <si>
    <t>401228</t>
    <phoneticPr fontId="3"/>
  </si>
  <si>
    <t>40229</t>
  </si>
  <si>
    <t>みやま市</t>
  </si>
  <si>
    <t>401229</t>
    <phoneticPr fontId="3"/>
  </si>
  <si>
    <t>40230</t>
  </si>
  <si>
    <t>糸島市</t>
  </si>
  <si>
    <t>401230</t>
    <phoneticPr fontId="3"/>
  </si>
  <si>
    <t>40305</t>
  </si>
  <si>
    <t>那珂川町</t>
  </si>
  <si>
    <t>401305</t>
    <phoneticPr fontId="3"/>
  </si>
  <si>
    <t>40341</t>
  </si>
  <si>
    <t>宇美町</t>
  </si>
  <si>
    <t>401341</t>
    <phoneticPr fontId="3"/>
  </si>
  <si>
    <t>40342</t>
  </si>
  <si>
    <t>篠栗町</t>
  </si>
  <si>
    <t>401342</t>
    <phoneticPr fontId="3"/>
  </si>
  <si>
    <t>40343</t>
  </si>
  <si>
    <t>志免町</t>
  </si>
  <si>
    <t>401343</t>
    <phoneticPr fontId="3"/>
  </si>
  <si>
    <t>40344</t>
  </si>
  <si>
    <t>須恵町</t>
  </si>
  <si>
    <t>401344</t>
    <phoneticPr fontId="3"/>
  </si>
  <si>
    <t>40345</t>
  </si>
  <si>
    <t>新宮町</t>
  </si>
  <si>
    <t>401345</t>
    <phoneticPr fontId="3"/>
  </si>
  <si>
    <t>40348</t>
  </si>
  <si>
    <t>久山町</t>
  </si>
  <si>
    <t>401348</t>
    <phoneticPr fontId="3"/>
  </si>
  <si>
    <t>40349</t>
  </si>
  <si>
    <t>粕屋町</t>
  </si>
  <si>
    <t>401349</t>
    <phoneticPr fontId="3"/>
  </si>
  <si>
    <t>40381</t>
  </si>
  <si>
    <t>芦屋町</t>
  </si>
  <si>
    <t>401381</t>
    <phoneticPr fontId="3"/>
  </si>
  <si>
    <t>40382</t>
  </si>
  <si>
    <t>水巻町</t>
  </si>
  <si>
    <t>401382</t>
    <phoneticPr fontId="3"/>
  </si>
  <si>
    <t>40383</t>
  </si>
  <si>
    <t>岡垣町</t>
  </si>
  <si>
    <t>401383</t>
    <phoneticPr fontId="3"/>
  </si>
  <si>
    <t>40384</t>
  </si>
  <si>
    <t>遠賀町</t>
  </si>
  <si>
    <t>401384</t>
    <phoneticPr fontId="3"/>
  </si>
  <si>
    <t>40401</t>
  </si>
  <si>
    <t>小竹町</t>
  </si>
  <si>
    <t>401401</t>
    <phoneticPr fontId="3"/>
  </si>
  <si>
    <t>40402</t>
  </si>
  <si>
    <t>鞍手町</t>
  </si>
  <si>
    <t>401402</t>
    <phoneticPr fontId="3"/>
  </si>
  <si>
    <t>40421</t>
  </si>
  <si>
    <t>桂川町</t>
  </si>
  <si>
    <t>401421</t>
    <phoneticPr fontId="3"/>
  </si>
  <si>
    <t>40447</t>
  </si>
  <si>
    <t>筑前町</t>
  </si>
  <si>
    <t>401447</t>
    <phoneticPr fontId="3"/>
  </si>
  <si>
    <t>40448</t>
  </si>
  <si>
    <t>東峰村</t>
  </si>
  <si>
    <t>401448</t>
    <phoneticPr fontId="3"/>
  </si>
  <si>
    <t>40503</t>
  </si>
  <si>
    <t>大刀洗町</t>
  </si>
  <si>
    <t>401503</t>
    <phoneticPr fontId="3"/>
  </si>
  <si>
    <t>40522</t>
  </si>
  <si>
    <t>大木町</t>
  </si>
  <si>
    <t>401522</t>
    <phoneticPr fontId="3"/>
  </si>
  <si>
    <t>40544</t>
  </si>
  <si>
    <t>広川町</t>
  </si>
  <si>
    <t>401544</t>
    <phoneticPr fontId="3"/>
  </si>
  <si>
    <t>40601</t>
  </si>
  <si>
    <t>香春町</t>
  </si>
  <si>
    <t>401601</t>
    <phoneticPr fontId="3"/>
  </si>
  <si>
    <t>40602</t>
  </si>
  <si>
    <t>添田町</t>
  </si>
  <si>
    <t>401602</t>
    <phoneticPr fontId="3"/>
  </si>
  <si>
    <t>40604</t>
  </si>
  <si>
    <t>糸田町</t>
  </si>
  <si>
    <t>401604</t>
    <phoneticPr fontId="3"/>
  </si>
  <si>
    <t>40605</t>
  </si>
  <si>
    <t>川崎町</t>
  </si>
  <si>
    <t>401605</t>
    <phoneticPr fontId="3"/>
  </si>
  <si>
    <t>40608</t>
  </si>
  <si>
    <t>大任町</t>
  </si>
  <si>
    <t>401608</t>
    <phoneticPr fontId="3"/>
  </si>
  <si>
    <t>40609</t>
  </si>
  <si>
    <t>赤村</t>
  </si>
  <si>
    <t>401609</t>
    <phoneticPr fontId="3"/>
  </si>
  <si>
    <t>40610</t>
  </si>
  <si>
    <t>福智町</t>
  </si>
  <si>
    <t>401610</t>
    <phoneticPr fontId="3"/>
  </si>
  <si>
    <t>40621</t>
  </si>
  <si>
    <t>苅田町</t>
  </si>
  <si>
    <t>401621</t>
    <phoneticPr fontId="3"/>
  </si>
  <si>
    <t>40625</t>
  </si>
  <si>
    <t>みやこ町</t>
  </si>
  <si>
    <t>401625</t>
    <phoneticPr fontId="3"/>
  </si>
  <si>
    <t>40642</t>
  </si>
  <si>
    <t>吉富町</t>
  </si>
  <si>
    <t>401642</t>
    <phoneticPr fontId="3"/>
  </si>
  <si>
    <t>40646</t>
  </si>
  <si>
    <t>上毛町</t>
  </si>
  <si>
    <t>401646</t>
    <phoneticPr fontId="3"/>
  </si>
  <si>
    <t>40647</t>
  </si>
  <si>
    <t>築上町</t>
  </si>
  <si>
    <t>401647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</si>
</sst>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14</v>
      </c>
      <c r="B7" s="116" t="s">
        <v>251</v>
      </c>
      <c r="C7" s="109" t="s">
        <v>200</v>
      </c>
      <c r="D7" s="110">
        <f>+SUM(E7,+I7)</f>
        <v>5122786</v>
      </c>
      <c r="E7" s="110">
        <f>+SUM(G7,+H7)</f>
        <v>487459</v>
      </c>
      <c r="F7" s="111">
        <f>IF(D7&gt;0,E7/D7*100,"-")</f>
        <v>9.5155058204656608</v>
      </c>
      <c r="G7" s="108">
        <f>SUM(G$8:G$1000)</f>
        <v>486098</v>
      </c>
      <c r="H7" s="108">
        <f>SUM(H$8:H$1000)</f>
        <v>1361</v>
      </c>
      <c r="I7" s="110">
        <f>+SUM(K7,+M7,+O7)</f>
        <v>4635327</v>
      </c>
      <c r="J7" s="111">
        <f>IF(D7&gt;0,I7/D7*100,"-")</f>
        <v>90.484494179534337</v>
      </c>
      <c r="K7" s="108">
        <f>SUM(K$8:K$1000)</f>
        <v>3979114</v>
      </c>
      <c r="L7" s="111">
        <f>IF(D7&gt;0,K7/D7*100,"-")</f>
        <v>77.674804295943659</v>
      </c>
      <c r="M7" s="108">
        <f>SUM(M$8:M$1000)</f>
        <v>15443</v>
      </c>
      <c r="N7" s="111">
        <f>IF(D7&gt;0,M7/D7*100,"-")</f>
        <v>0.30145705871765871</v>
      </c>
      <c r="O7" s="108">
        <f>SUM(O$8:O$1000)</f>
        <v>640770</v>
      </c>
      <c r="P7" s="108">
        <f>SUM(P$8:P$1000)</f>
        <v>515171</v>
      </c>
      <c r="Q7" s="111">
        <f>IF(D7&gt;0,O7/D7*100,"-")</f>
        <v>12.508232824873028</v>
      </c>
      <c r="R7" s="108">
        <f>SUM(R$8:R$1000)</f>
        <v>62085</v>
      </c>
      <c r="S7" s="112">
        <f t="shared" ref="S7:Z7" si="0">COUNTIF(S$8:S$1000,"○")</f>
        <v>39</v>
      </c>
      <c r="T7" s="112">
        <f t="shared" si="0"/>
        <v>10</v>
      </c>
      <c r="U7" s="112">
        <f t="shared" si="0"/>
        <v>0</v>
      </c>
      <c r="V7" s="112">
        <f t="shared" si="0"/>
        <v>11</v>
      </c>
      <c r="W7" s="112">
        <f t="shared" si="0"/>
        <v>28</v>
      </c>
      <c r="X7" s="112">
        <f t="shared" si="0"/>
        <v>8</v>
      </c>
      <c r="Y7" s="112">
        <f t="shared" si="0"/>
        <v>0</v>
      </c>
      <c r="Z7" s="112">
        <f t="shared" si="0"/>
        <v>24</v>
      </c>
      <c r="AA7" s="188"/>
      <c r="AB7" s="188"/>
    </row>
    <row r="8" spans="1:28" s="105" customFormat="1" ht="13.5" customHeight="1">
      <c r="A8" s="101" t="s">
        <v>14</v>
      </c>
      <c r="B8" s="102" t="s">
        <v>254</v>
      </c>
      <c r="C8" s="101" t="s">
        <v>255</v>
      </c>
      <c r="D8" s="103">
        <f>+SUM(E8,+I8)</f>
        <v>967149</v>
      </c>
      <c r="E8" s="103">
        <f>+SUM(G8,+H8)</f>
        <v>4935</v>
      </c>
      <c r="F8" s="104">
        <f>IF(D8&gt;0,E8/D8*100,"-")</f>
        <v>0.51026263791825255</v>
      </c>
      <c r="G8" s="103">
        <v>4935</v>
      </c>
      <c r="H8" s="103">
        <v>0</v>
      </c>
      <c r="I8" s="103">
        <f>+SUM(K8,+M8,+O8)</f>
        <v>962214</v>
      </c>
      <c r="J8" s="104">
        <f>IF(D8&gt;0,I8/D8*100,"-")</f>
        <v>99.48973736208174</v>
      </c>
      <c r="K8" s="103">
        <v>961809</v>
      </c>
      <c r="L8" s="104">
        <f>IF(D8&gt;0,K8/D8*100,"-")</f>
        <v>99.447861704866568</v>
      </c>
      <c r="M8" s="103">
        <v>0</v>
      </c>
      <c r="N8" s="104">
        <f>IF(D8&gt;0,M8/D8*100,"-")</f>
        <v>0</v>
      </c>
      <c r="O8" s="103">
        <v>405</v>
      </c>
      <c r="P8" s="103">
        <v>342</v>
      </c>
      <c r="Q8" s="104">
        <f>IF(D8&gt;0,O8/D8*100,"-")</f>
        <v>4.1875657215175742E-2</v>
      </c>
      <c r="R8" s="103">
        <v>12000</v>
      </c>
      <c r="S8" s="101" t="s">
        <v>256</v>
      </c>
      <c r="T8" s="101"/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14</v>
      </c>
      <c r="B9" s="102" t="s">
        <v>258</v>
      </c>
      <c r="C9" s="101" t="s">
        <v>259</v>
      </c>
      <c r="D9" s="103">
        <f>+SUM(E9,+I9)</f>
        <v>1512333</v>
      </c>
      <c r="E9" s="103">
        <f>+SUM(G9,+H9)</f>
        <v>2961</v>
      </c>
      <c r="F9" s="104">
        <f>IF(D9&gt;0,E9/D9*100,"-")</f>
        <v>0.19579021286978462</v>
      </c>
      <c r="G9" s="103">
        <v>2961</v>
      </c>
      <c r="H9" s="103">
        <v>0</v>
      </c>
      <c r="I9" s="103">
        <f>+SUM(K9,+M9,+O9)</f>
        <v>1509372</v>
      </c>
      <c r="J9" s="104">
        <f>IF(D9&gt;0,I9/D9*100,"-")</f>
        <v>99.804209787130219</v>
      </c>
      <c r="K9" s="103">
        <v>1504630</v>
      </c>
      <c r="L9" s="104">
        <f>IF(D9&gt;0,K9/D9*100,"-")</f>
        <v>99.490654505323889</v>
      </c>
      <c r="M9" s="103">
        <v>0</v>
      </c>
      <c r="N9" s="104">
        <f>IF(D9&gt;0,M9/D9*100,"-")</f>
        <v>0</v>
      </c>
      <c r="O9" s="103">
        <v>4742</v>
      </c>
      <c r="P9" s="103">
        <v>0</v>
      </c>
      <c r="Q9" s="104">
        <f>IF(D9&gt;0,O9/D9*100,"-")</f>
        <v>0.31355528180632175</v>
      </c>
      <c r="R9" s="103">
        <v>30990</v>
      </c>
      <c r="S9" s="101"/>
      <c r="T9" s="101" t="s">
        <v>256</v>
      </c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14</v>
      </c>
      <c r="B10" s="102" t="s">
        <v>261</v>
      </c>
      <c r="C10" s="101" t="s">
        <v>262</v>
      </c>
      <c r="D10" s="103">
        <f>+SUM(E10,+I10)</f>
        <v>118351</v>
      </c>
      <c r="E10" s="103">
        <f>+SUM(G10,+H10)</f>
        <v>42440</v>
      </c>
      <c r="F10" s="104">
        <f>IF(D10&gt;0,E10/D10*100,"-")</f>
        <v>35.859435070257121</v>
      </c>
      <c r="G10" s="103">
        <v>42440</v>
      </c>
      <c r="H10" s="103">
        <v>0</v>
      </c>
      <c r="I10" s="103">
        <f>+SUM(K10,+M10,+O10)</f>
        <v>75911</v>
      </c>
      <c r="J10" s="104">
        <f>IF(D10&gt;0,I10/D10*100,"-")</f>
        <v>64.140564929742879</v>
      </c>
      <c r="K10" s="103">
        <v>49006</v>
      </c>
      <c r="L10" s="104">
        <f>IF(D10&gt;0,K10/D10*100,"-")</f>
        <v>41.407339185980682</v>
      </c>
      <c r="M10" s="103">
        <v>0</v>
      </c>
      <c r="N10" s="104">
        <f>IF(D10&gt;0,M10/D10*100,"-")</f>
        <v>0</v>
      </c>
      <c r="O10" s="103">
        <v>26905</v>
      </c>
      <c r="P10" s="103">
        <v>23201</v>
      </c>
      <c r="Q10" s="104">
        <f>IF(D10&gt;0,O10/D10*100,"-")</f>
        <v>22.733225743762198</v>
      </c>
      <c r="R10" s="103">
        <v>541</v>
      </c>
      <c r="S10" s="101" t="s">
        <v>256</v>
      </c>
      <c r="T10" s="101"/>
      <c r="U10" s="101"/>
      <c r="V10" s="101"/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14</v>
      </c>
      <c r="B11" s="102" t="s">
        <v>264</v>
      </c>
      <c r="C11" s="101" t="s">
        <v>265</v>
      </c>
      <c r="D11" s="103">
        <f>+SUM(E11,+I11)</f>
        <v>306796</v>
      </c>
      <c r="E11" s="103">
        <f>+SUM(G11,+H11)</f>
        <v>30583</v>
      </c>
      <c r="F11" s="104">
        <f>IF(D11&gt;0,E11/D11*100,"-")</f>
        <v>9.9685132791822575</v>
      </c>
      <c r="G11" s="103">
        <v>30271</v>
      </c>
      <c r="H11" s="103">
        <v>312</v>
      </c>
      <c r="I11" s="103">
        <f>+SUM(K11,+M11,+O11)</f>
        <v>276213</v>
      </c>
      <c r="J11" s="104">
        <f>IF(D11&gt;0,I11/D11*100,"-")</f>
        <v>90.031486720817739</v>
      </c>
      <c r="K11" s="103">
        <v>217789</v>
      </c>
      <c r="L11" s="104">
        <f>IF(D11&gt;0,K11/D11*100,"-")</f>
        <v>70.988213666410246</v>
      </c>
      <c r="M11" s="103">
        <v>0</v>
      </c>
      <c r="N11" s="104">
        <f>IF(D11&gt;0,M11/D11*100,"-")</f>
        <v>0</v>
      </c>
      <c r="O11" s="103">
        <v>58424</v>
      </c>
      <c r="P11" s="103">
        <v>41032</v>
      </c>
      <c r="Q11" s="104">
        <f>IF(D11&gt;0,O11/D11*100,"-")</f>
        <v>19.043273054407489</v>
      </c>
      <c r="R11" s="103">
        <v>3289</v>
      </c>
      <c r="S11" s="101" t="s">
        <v>256</v>
      </c>
      <c r="T11" s="101"/>
      <c r="U11" s="101"/>
      <c r="V11" s="101"/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14</v>
      </c>
      <c r="B12" s="102" t="s">
        <v>267</v>
      </c>
      <c r="C12" s="101" t="s">
        <v>268</v>
      </c>
      <c r="D12" s="103">
        <f>+SUM(E12,+I12)</f>
        <v>57398</v>
      </c>
      <c r="E12" s="103">
        <f>+SUM(G12,+H12)</f>
        <v>23604</v>
      </c>
      <c r="F12" s="104">
        <f>IF(D12&gt;0,E12/D12*100,"-")</f>
        <v>41.12338409003798</v>
      </c>
      <c r="G12" s="103">
        <v>23532</v>
      </c>
      <c r="H12" s="103">
        <v>72</v>
      </c>
      <c r="I12" s="103">
        <f>+SUM(K12,+M12,+O12)</f>
        <v>33794</v>
      </c>
      <c r="J12" s="104">
        <f>IF(D12&gt;0,I12/D12*100,"-")</f>
        <v>58.876615909962013</v>
      </c>
      <c r="K12" s="103">
        <v>11327</v>
      </c>
      <c r="L12" s="104">
        <f>IF(D12&gt;0,K12/D12*100,"-")</f>
        <v>19.734137077946968</v>
      </c>
      <c r="M12" s="103">
        <v>3014</v>
      </c>
      <c r="N12" s="104">
        <f>IF(D12&gt;0,M12/D12*100,"-")</f>
        <v>5.2510540436949018</v>
      </c>
      <c r="O12" s="103">
        <v>19453</v>
      </c>
      <c r="P12" s="103">
        <v>16901</v>
      </c>
      <c r="Q12" s="104">
        <f>IF(D12&gt;0,O12/D12*100,"-")</f>
        <v>33.891424788320151</v>
      </c>
      <c r="R12" s="103">
        <v>384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14</v>
      </c>
      <c r="B13" s="102" t="s">
        <v>270</v>
      </c>
      <c r="C13" s="101" t="s">
        <v>271</v>
      </c>
      <c r="D13" s="103">
        <f>+SUM(E13,+I13)</f>
        <v>130061</v>
      </c>
      <c r="E13" s="103">
        <f>+SUM(G13,+H13)</f>
        <v>34597</v>
      </c>
      <c r="F13" s="104">
        <f>IF(D13&gt;0,E13/D13*100,"-")</f>
        <v>26.600595105373632</v>
      </c>
      <c r="G13" s="103">
        <v>34597</v>
      </c>
      <c r="H13" s="103">
        <v>0</v>
      </c>
      <c r="I13" s="103">
        <f>+SUM(K13,+M13,+O13)</f>
        <v>95464</v>
      </c>
      <c r="J13" s="104">
        <f>IF(D13&gt;0,I13/D13*100,"-")</f>
        <v>73.399404894626358</v>
      </c>
      <c r="K13" s="103">
        <v>52407</v>
      </c>
      <c r="L13" s="104">
        <f>IF(D13&gt;0,K13/D13*100,"-")</f>
        <v>40.294169658852383</v>
      </c>
      <c r="M13" s="103">
        <v>108</v>
      </c>
      <c r="N13" s="104">
        <f>IF(D13&gt;0,M13/D13*100,"-")</f>
        <v>8.3037959111493836E-2</v>
      </c>
      <c r="O13" s="103">
        <v>42949</v>
      </c>
      <c r="P13" s="103">
        <v>42949</v>
      </c>
      <c r="Q13" s="104">
        <f>IF(D13&gt;0,O13/D13*100,"-")</f>
        <v>33.022197276662489</v>
      </c>
      <c r="R13" s="103">
        <v>1148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14</v>
      </c>
      <c r="B14" s="102" t="s">
        <v>273</v>
      </c>
      <c r="C14" s="101" t="s">
        <v>274</v>
      </c>
      <c r="D14" s="103">
        <f>+SUM(E14,+I14)</f>
        <v>49238</v>
      </c>
      <c r="E14" s="103">
        <f>+SUM(G14,+H14)</f>
        <v>16596</v>
      </c>
      <c r="F14" s="104">
        <f>IF(D14&gt;0,E14/D14*100,"-")</f>
        <v>33.705674479060889</v>
      </c>
      <c r="G14" s="103">
        <v>16469</v>
      </c>
      <c r="H14" s="103">
        <v>127</v>
      </c>
      <c r="I14" s="103">
        <f>+SUM(K14,+M14,+O14)</f>
        <v>32642</v>
      </c>
      <c r="J14" s="104">
        <f>IF(D14&gt;0,I14/D14*100,"-")</f>
        <v>66.294325520939111</v>
      </c>
      <c r="K14" s="103">
        <v>0</v>
      </c>
      <c r="L14" s="104">
        <f>IF(D14&gt;0,K14/D14*100,"-")</f>
        <v>0</v>
      </c>
      <c r="M14" s="103">
        <v>795</v>
      </c>
      <c r="N14" s="104">
        <f>IF(D14&gt;0,M14/D14*100,"-")</f>
        <v>1.6146066046549414</v>
      </c>
      <c r="O14" s="103">
        <v>31847</v>
      </c>
      <c r="P14" s="103">
        <v>28675</v>
      </c>
      <c r="Q14" s="104">
        <f>IF(D14&gt;0,O14/D14*100,"-")</f>
        <v>64.679718916284173</v>
      </c>
      <c r="R14" s="103">
        <v>412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14</v>
      </c>
      <c r="B15" s="102" t="s">
        <v>276</v>
      </c>
      <c r="C15" s="101" t="s">
        <v>277</v>
      </c>
      <c r="D15" s="103">
        <f>+SUM(E15,+I15)</f>
        <v>68003</v>
      </c>
      <c r="E15" s="103">
        <f>+SUM(G15,+H15)</f>
        <v>14019</v>
      </c>
      <c r="F15" s="104">
        <f>IF(D15&gt;0,E15/D15*100,"-")</f>
        <v>20.615266973515876</v>
      </c>
      <c r="G15" s="103">
        <v>13976</v>
      </c>
      <c r="H15" s="103">
        <v>43</v>
      </c>
      <c r="I15" s="103">
        <f>+SUM(K15,+M15,+O15)</f>
        <v>53984</v>
      </c>
      <c r="J15" s="104">
        <f>IF(D15&gt;0,I15/D15*100,"-")</f>
        <v>79.384733026484128</v>
      </c>
      <c r="K15" s="103">
        <v>11548</v>
      </c>
      <c r="L15" s="104">
        <f>IF(D15&gt;0,K15/D15*100,"-")</f>
        <v>16.981603752775612</v>
      </c>
      <c r="M15" s="103">
        <v>0</v>
      </c>
      <c r="N15" s="104">
        <f>IF(D15&gt;0,M15/D15*100,"-")</f>
        <v>0</v>
      </c>
      <c r="O15" s="103">
        <v>42436</v>
      </c>
      <c r="P15" s="103">
        <v>32441</v>
      </c>
      <c r="Q15" s="104">
        <f>IF(D15&gt;0,O15/D15*100,"-")</f>
        <v>62.403129273708515</v>
      </c>
      <c r="R15" s="103">
        <v>300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14</v>
      </c>
      <c r="B16" s="102" t="s">
        <v>279</v>
      </c>
      <c r="C16" s="101" t="s">
        <v>280</v>
      </c>
      <c r="D16" s="103">
        <f>+SUM(E16,+I16)</f>
        <v>65590</v>
      </c>
      <c r="E16" s="103">
        <f>+SUM(G16,+H16)</f>
        <v>14572</v>
      </c>
      <c r="F16" s="104">
        <f>IF(D16&gt;0,E16/D16*100,"-")</f>
        <v>22.216801341667939</v>
      </c>
      <c r="G16" s="103">
        <v>14441</v>
      </c>
      <c r="H16" s="103">
        <v>131</v>
      </c>
      <c r="I16" s="103">
        <f>+SUM(K16,+M16,+O16)</f>
        <v>51018</v>
      </c>
      <c r="J16" s="104">
        <f>IF(D16&gt;0,I16/D16*100,"-")</f>
        <v>77.783198658332068</v>
      </c>
      <c r="K16" s="103">
        <v>11532</v>
      </c>
      <c r="L16" s="104">
        <f>IF(D16&gt;0,K16/D16*100,"-")</f>
        <v>17.581948467754231</v>
      </c>
      <c r="M16" s="103">
        <v>0</v>
      </c>
      <c r="N16" s="104">
        <f>IF(D16&gt;0,M16/D16*100,"-")</f>
        <v>0</v>
      </c>
      <c r="O16" s="103">
        <v>39486</v>
      </c>
      <c r="P16" s="103">
        <v>26012</v>
      </c>
      <c r="Q16" s="104">
        <f>IF(D16&gt;0,O16/D16*100,"-")</f>
        <v>60.201250190577838</v>
      </c>
      <c r="R16" s="103">
        <v>375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14</v>
      </c>
      <c r="B17" s="102" t="s">
        <v>282</v>
      </c>
      <c r="C17" s="101" t="s">
        <v>283</v>
      </c>
      <c r="D17" s="103">
        <f>+SUM(E17,+I17)</f>
        <v>49123</v>
      </c>
      <c r="E17" s="103">
        <f>+SUM(G17,+H17)</f>
        <v>11663</v>
      </c>
      <c r="F17" s="104">
        <f>IF(D17&gt;0,E17/D17*100,"-")</f>
        <v>23.742442440404698</v>
      </c>
      <c r="G17" s="103">
        <v>11648</v>
      </c>
      <c r="H17" s="103">
        <v>15</v>
      </c>
      <c r="I17" s="103">
        <f>+SUM(K17,+M17,+O17)</f>
        <v>37460</v>
      </c>
      <c r="J17" s="104">
        <f>IF(D17&gt;0,I17/D17*100,"-")</f>
        <v>76.257557559595298</v>
      </c>
      <c r="K17" s="103">
        <v>11481</v>
      </c>
      <c r="L17" s="104">
        <f>IF(D17&gt;0,K17/D17*100,"-")</f>
        <v>23.371943895934695</v>
      </c>
      <c r="M17" s="103">
        <v>0</v>
      </c>
      <c r="N17" s="104">
        <f>IF(D17&gt;0,M17/D17*100,"-")</f>
        <v>0</v>
      </c>
      <c r="O17" s="103">
        <v>25979</v>
      </c>
      <c r="P17" s="103">
        <v>17348</v>
      </c>
      <c r="Q17" s="104">
        <f>IF(D17&gt;0,O17/D17*100,"-")</f>
        <v>52.8856136636606</v>
      </c>
      <c r="R17" s="103">
        <v>360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14</v>
      </c>
      <c r="B18" s="102" t="s">
        <v>285</v>
      </c>
      <c r="C18" s="101" t="s">
        <v>286</v>
      </c>
      <c r="D18" s="103">
        <f>+SUM(E18,+I18)</f>
        <v>35323</v>
      </c>
      <c r="E18" s="103">
        <f>+SUM(G18,+H18)</f>
        <v>7317</v>
      </c>
      <c r="F18" s="104">
        <f>IF(D18&gt;0,E18/D18*100,"-")</f>
        <v>20.714548594400249</v>
      </c>
      <c r="G18" s="103">
        <v>7317</v>
      </c>
      <c r="H18" s="103">
        <v>0</v>
      </c>
      <c r="I18" s="103">
        <f>+SUM(K18,+M18,+O18)</f>
        <v>28006</v>
      </c>
      <c r="J18" s="104">
        <f>IF(D18&gt;0,I18/D18*100,"-")</f>
        <v>79.285451405599744</v>
      </c>
      <c r="K18" s="103">
        <v>5992</v>
      </c>
      <c r="L18" s="104">
        <f>IF(D18&gt;0,K18/D18*100,"-")</f>
        <v>16.963451575460748</v>
      </c>
      <c r="M18" s="103">
        <v>0</v>
      </c>
      <c r="N18" s="104">
        <f>IF(D18&gt;0,M18/D18*100,"-")</f>
        <v>0</v>
      </c>
      <c r="O18" s="103">
        <v>22014</v>
      </c>
      <c r="P18" s="103">
        <v>12418</v>
      </c>
      <c r="Q18" s="104">
        <f>IF(D18&gt;0,O18/D18*100,"-")</f>
        <v>62.321999830139006</v>
      </c>
      <c r="R18" s="103">
        <v>130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14</v>
      </c>
      <c r="B19" s="102" t="s">
        <v>288</v>
      </c>
      <c r="C19" s="101" t="s">
        <v>289</v>
      </c>
      <c r="D19" s="103">
        <f>+SUM(E19,+I19)</f>
        <v>72760</v>
      </c>
      <c r="E19" s="103">
        <f>+SUM(G19,+H19)</f>
        <v>25472</v>
      </c>
      <c r="F19" s="104">
        <f>IF(D19&gt;0,E19/D19*100,"-")</f>
        <v>35.008246289169875</v>
      </c>
      <c r="G19" s="103">
        <v>25472</v>
      </c>
      <c r="H19" s="103">
        <v>0</v>
      </c>
      <c r="I19" s="103">
        <f>+SUM(K19,+M19,+O19)</f>
        <v>47288</v>
      </c>
      <c r="J19" s="104">
        <f>IF(D19&gt;0,I19/D19*100,"-")</f>
        <v>64.991753710830125</v>
      </c>
      <c r="K19" s="103">
        <v>12804</v>
      </c>
      <c r="L19" s="104">
        <f>IF(D19&gt;0,K19/D19*100,"-")</f>
        <v>17.597581088510168</v>
      </c>
      <c r="M19" s="103">
        <v>0</v>
      </c>
      <c r="N19" s="104">
        <f>IF(D19&gt;0,M19/D19*100,"-")</f>
        <v>0</v>
      </c>
      <c r="O19" s="103">
        <v>34484</v>
      </c>
      <c r="P19" s="103">
        <v>22414</v>
      </c>
      <c r="Q19" s="104">
        <f>IF(D19&gt;0,O19/D19*100,"-")</f>
        <v>47.394172622319957</v>
      </c>
      <c r="R19" s="103">
        <v>453</v>
      </c>
      <c r="S19" s="101" t="s">
        <v>256</v>
      </c>
      <c r="T19" s="101"/>
      <c r="U19" s="101"/>
      <c r="V19" s="101"/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14</v>
      </c>
      <c r="B20" s="102" t="s">
        <v>291</v>
      </c>
      <c r="C20" s="101" t="s">
        <v>292</v>
      </c>
      <c r="D20" s="103">
        <f>+SUM(E20,+I20)</f>
        <v>26406</v>
      </c>
      <c r="E20" s="103">
        <f>+SUM(G20,+H20)</f>
        <v>11091</v>
      </c>
      <c r="F20" s="104">
        <f>IF(D20&gt;0,E20/D20*100,"-")</f>
        <v>42.00181776868893</v>
      </c>
      <c r="G20" s="103">
        <v>10950</v>
      </c>
      <c r="H20" s="103">
        <v>141</v>
      </c>
      <c r="I20" s="103">
        <f>+SUM(K20,+M20,+O20)</f>
        <v>15315</v>
      </c>
      <c r="J20" s="104">
        <f>IF(D20&gt;0,I20/D20*100,"-")</f>
        <v>57.99818223131107</v>
      </c>
      <c r="K20" s="103">
        <v>7436</v>
      </c>
      <c r="L20" s="104">
        <f>IF(D20&gt;0,K20/D20*100,"-")</f>
        <v>28.160266606074373</v>
      </c>
      <c r="M20" s="103">
        <v>0</v>
      </c>
      <c r="N20" s="104">
        <f>IF(D20&gt;0,M20/D20*100,"-")</f>
        <v>0</v>
      </c>
      <c r="O20" s="103">
        <v>7879</v>
      </c>
      <c r="P20" s="103">
        <v>7739</v>
      </c>
      <c r="Q20" s="104">
        <f>IF(D20&gt;0,O20/D20*100,"-")</f>
        <v>29.83791562523669</v>
      </c>
      <c r="R20" s="103">
        <v>216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14</v>
      </c>
      <c r="B21" s="102" t="s">
        <v>294</v>
      </c>
      <c r="C21" s="101" t="s">
        <v>295</v>
      </c>
      <c r="D21" s="103">
        <f>+SUM(E21,+I21)</f>
        <v>42907</v>
      </c>
      <c r="E21" s="103">
        <f>+SUM(G21,+H21)</f>
        <v>7383</v>
      </c>
      <c r="F21" s="104">
        <f>IF(D21&gt;0,E21/D21*100,"-")</f>
        <v>17.206982543640898</v>
      </c>
      <c r="G21" s="103">
        <v>7381</v>
      </c>
      <c r="H21" s="103">
        <v>2</v>
      </c>
      <c r="I21" s="103">
        <f>+SUM(K21,+M21,+O21)</f>
        <v>35524</v>
      </c>
      <c r="J21" s="104">
        <f>IF(D21&gt;0,I21/D21*100,"-")</f>
        <v>82.793017456359095</v>
      </c>
      <c r="K21" s="103">
        <v>25469</v>
      </c>
      <c r="L21" s="104">
        <f>IF(D21&gt;0,K21/D21*100,"-")</f>
        <v>59.35861281375999</v>
      </c>
      <c r="M21" s="103">
        <v>4585</v>
      </c>
      <c r="N21" s="104">
        <f>IF(D21&gt;0,M21/D21*100,"-")</f>
        <v>10.685902067261752</v>
      </c>
      <c r="O21" s="103">
        <v>5470</v>
      </c>
      <c r="P21" s="103">
        <v>4694</v>
      </c>
      <c r="Q21" s="104">
        <f>IF(D21&gt;0,O21/D21*100,"-")</f>
        <v>12.748502575337358</v>
      </c>
      <c r="R21" s="103">
        <v>194</v>
      </c>
      <c r="S21" s="101" t="s">
        <v>256</v>
      </c>
      <c r="T21" s="101"/>
      <c r="U21" s="101"/>
      <c r="V21" s="101"/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14</v>
      </c>
      <c r="B22" s="102" t="s">
        <v>297</v>
      </c>
      <c r="C22" s="101" t="s">
        <v>298</v>
      </c>
      <c r="D22" s="103">
        <f>+SUM(E22,+I22)</f>
        <v>59250</v>
      </c>
      <c r="E22" s="103">
        <f>+SUM(G22,+H22)</f>
        <v>7211</v>
      </c>
      <c r="F22" s="104">
        <f>IF(D22&gt;0,E22/D22*100,"-")</f>
        <v>12.170464135021097</v>
      </c>
      <c r="G22" s="103">
        <v>7211</v>
      </c>
      <c r="H22" s="103">
        <v>0</v>
      </c>
      <c r="I22" s="103">
        <f>+SUM(K22,+M22,+O22)</f>
        <v>52039</v>
      </c>
      <c r="J22" s="104">
        <f>IF(D22&gt;0,I22/D22*100,"-")</f>
        <v>87.829535864978908</v>
      </c>
      <c r="K22" s="103">
        <v>49682</v>
      </c>
      <c r="L22" s="104">
        <f>IF(D22&gt;0,K22/D22*100,"-")</f>
        <v>83.851476793248949</v>
      </c>
      <c r="M22" s="103">
        <v>0</v>
      </c>
      <c r="N22" s="104">
        <f>IF(D22&gt;0,M22/D22*100,"-")</f>
        <v>0</v>
      </c>
      <c r="O22" s="103">
        <v>2357</v>
      </c>
      <c r="P22" s="103">
        <v>1685</v>
      </c>
      <c r="Q22" s="104">
        <f>IF(D22&gt;0,O22/D22*100,"-")</f>
        <v>3.978059071729958</v>
      </c>
      <c r="R22" s="103">
        <v>520</v>
      </c>
      <c r="S22" s="101" t="s">
        <v>256</v>
      </c>
      <c r="T22" s="101"/>
      <c r="U22" s="101"/>
      <c r="V22" s="101"/>
      <c r="W22" s="101"/>
      <c r="X22" s="101" t="s">
        <v>256</v>
      </c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14</v>
      </c>
      <c r="B23" s="102" t="s">
        <v>300</v>
      </c>
      <c r="C23" s="101" t="s">
        <v>301</v>
      </c>
      <c r="D23" s="103">
        <f>+SUM(E23,+I23)</f>
        <v>103076</v>
      </c>
      <c r="E23" s="103">
        <f>+SUM(G23,+H23)</f>
        <v>554</v>
      </c>
      <c r="F23" s="104">
        <f>IF(D23&gt;0,E23/D23*100,"-")</f>
        <v>0.53746749970895258</v>
      </c>
      <c r="G23" s="103">
        <v>554</v>
      </c>
      <c r="H23" s="103">
        <v>0</v>
      </c>
      <c r="I23" s="103">
        <f>+SUM(K23,+M23,+O23)</f>
        <v>102522</v>
      </c>
      <c r="J23" s="104">
        <f>IF(D23&gt;0,I23/D23*100,"-")</f>
        <v>99.462532500291047</v>
      </c>
      <c r="K23" s="103">
        <v>93076</v>
      </c>
      <c r="L23" s="104">
        <f>IF(D23&gt;0,K23/D23*100,"-")</f>
        <v>90.298420582870889</v>
      </c>
      <c r="M23" s="103">
        <v>1384</v>
      </c>
      <c r="N23" s="104">
        <f>IF(D23&gt;0,M23/D23*100,"-")</f>
        <v>1.3426985913306686</v>
      </c>
      <c r="O23" s="103">
        <v>8062</v>
      </c>
      <c r="P23" s="103">
        <v>6807</v>
      </c>
      <c r="Q23" s="104">
        <f>IF(D23&gt;0,O23/D23*100,"-")</f>
        <v>7.8214133260894876</v>
      </c>
      <c r="R23" s="103">
        <v>537</v>
      </c>
      <c r="S23" s="101"/>
      <c r="T23" s="101"/>
      <c r="U23" s="101"/>
      <c r="V23" s="101" t="s">
        <v>256</v>
      </c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14</v>
      </c>
      <c r="B24" s="102" t="s">
        <v>303</v>
      </c>
      <c r="C24" s="101" t="s">
        <v>304</v>
      </c>
      <c r="D24" s="103">
        <f>+SUM(E24,+I24)</f>
        <v>112820</v>
      </c>
      <c r="E24" s="103">
        <f>+SUM(G24,+H24)</f>
        <v>299</v>
      </c>
      <c r="F24" s="104">
        <f>IF(D24&gt;0,E24/D24*100,"-")</f>
        <v>0.26502393192696327</v>
      </c>
      <c r="G24" s="103">
        <v>299</v>
      </c>
      <c r="H24" s="103">
        <v>0</v>
      </c>
      <c r="I24" s="103">
        <f>+SUM(K24,+M24,+O24)</f>
        <v>112521</v>
      </c>
      <c r="J24" s="104">
        <f>IF(D24&gt;0,I24/D24*100,"-")</f>
        <v>99.734976068073038</v>
      </c>
      <c r="K24" s="103">
        <v>111889</v>
      </c>
      <c r="L24" s="104">
        <f>IF(D24&gt;0,K24/D24*100,"-")</f>
        <v>99.174791703598657</v>
      </c>
      <c r="M24" s="103">
        <v>0</v>
      </c>
      <c r="N24" s="104">
        <f>IF(D24&gt;0,M24/D24*100,"-")</f>
        <v>0</v>
      </c>
      <c r="O24" s="103">
        <v>632</v>
      </c>
      <c r="P24" s="103">
        <v>44</v>
      </c>
      <c r="Q24" s="104">
        <f>IF(D24&gt;0,O24/D24*100,"-")</f>
        <v>0.56018436447438391</v>
      </c>
      <c r="R24" s="103">
        <v>664</v>
      </c>
      <c r="S24" s="101"/>
      <c r="T24" s="101"/>
      <c r="U24" s="101"/>
      <c r="V24" s="101" t="s">
        <v>256</v>
      </c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14</v>
      </c>
      <c r="B25" s="102" t="s">
        <v>306</v>
      </c>
      <c r="C25" s="101" t="s">
        <v>307</v>
      </c>
      <c r="D25" s="103">
        <f>+SUM(E25,+I25)</f>
        <v>99965</v>
      </c>
      <c r="E25" s="103">
        <f>+SUM(G25,+H25)</f>
        <v>188</v>
      </c>
      <c r="F25" s="104">
        <f>IF(D25&gt;0,E25/D25*100,"-")</f>
        <v>0.18806582303806332</v>
      </c>
      <c r="G25" s="103">
        <v>188</v>
      </c>
      <c r="H25" s="103">
        <v>0</v>
      </c>
      <c r="I25" s="103">
        <f>+SUM(K25,+M25,+O25)</f>
        <v>99777</v>
      </c>
      <c r="J25" s="104">
        <f>IF(D25&gt;0,I25/D25*100,"-")</f>
        <v>99.811934176961941</v>
      </c>
      <c r="K25" s="103">
        <v>99591</v>
      </c>
      <c r="L25" s="104">
        <f>IF(D25&gt;0,K25/D25*100,"-")</f>
        <v>99.625869054168959</v>
      </c>
      <c r="M25" s="103">
        <v>0</v>
      </c>
      <c r="N25" s="104">
        <f>IF(D25&gt;0,M25/D25*100,"-")</f>
        <v>0</v>
      </c>
      <c r="O25" s="103">
        <v>186</v>
      </c>
      <c r="P25" s="103">
        <v>4</v>
      </c>
      <c r="Q25" s="104">
        <f>IF(D25&gt;0,O25/D25*100,"-")</f>
        <v>0.18606512279297754</v>
      </c>
      <c r="R25" s="103">
        <v>699</v>
      </c>
      <c r="S25" s="101"/>
      <c r="T25" s="101"/>
      <c r="U25" s="101"/>
      <c r="V25" s="101" t="s">
        <v>256</v>
      </c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14</v>
      </c>
      <c r="B26" s="102" t="s">
        <v>309</v>
      </c>
      <c r="C26" s="101" t="s">
        <v>310</v>
      </c>
      <c r="D26" s="103">
        <f>+SUM(E26,+I26)</f>
        <v>96785</v>
      </c>
      <c r="E26" s="103">
        <f>+SUM(G26,+H26)</f>
        <v>1177</v>
      </c>
      <c r="F26" s="104">
        <f>IF(D26&gt;0,E26/D26*100,"-")</f>
        <v>1.2160975357751718</v>
      </c>
      <c r="G26" s="103">
        <v>1120</v>
      </c>
      <c r="H26" s="103">
        <v>57</v>
      </c>
      <c r="I26" s="103">
        <f>+SUM(K26,+M26,+O26)</f>
        <v>95608</v>
      </c>
      <c r="J26" s="104">
        <f>IF(D26&gt;0,I26/D26*100,"-")</f>
        <v>98.783902464224823</v>
      </c>
      <c r="K26" s="103">
        <v>93576</v>
      </c>
      <c r="L26" s="104">
        <f>IF(D26&gt;0,K26/D26*100,"-")</f>
        <v>96.684403574934123</v>
      </c>
      <c r="M26" s="103">
        <v>0</v>
      </c>
      <c r="N26" s="104">
        <f>IF(D26&gt;0,M26/D26*100,"-")</f>
        <v>0</v>
      </c>
      <c r="O26" s="103">
        <v>2032</v>
      </c>
      <c r="P26" s="103">
        <v>1942</v>
      </c>
      <c r="Q26" s="104">
        <f>IF(D26&gt;0,O26/D26*100,"-")</f>
        <v>2.0994988892906958</v>
      </c>
      <c r="R26" s="103">
        <v>562</v>
      </c>
      <c r="S26" s="101"/>
      <c r="T26" s="101" t="s">
        <v>256</v>
      </c>
      <c r="U26" s="101"/>
      <c r="V26" s="101"/>
      <c r="W26" s="101"/>
      <c r="X26" s="101" t="s">
        <v>256</v>
      </c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14</v>
      </c>
      <c r="B27" s="102" t="s">
        <v>312</v>
      </c>
      <c r="C27" s="101" t="s">
        <v>313</v>
      </c>
      <c r="D27" s="103">
        <f>+SUM(E27,+I27)</f>
        <v>71785</v>
      </c>
      <c r="E27" s="103">
        <f>+SUM(G27,+H27)</f>
        <v>349</v>
      </c>
      <c r="F27" s="104">
        <f>IF(D27&gt;0,E27/D27*100,"-")</f>
        <v>0.48617399178101278</v>
      </c>
      <c r="G27" s="103">
        <v>349</v>
      </c>
      <c r="H27" s="103">
        <v>0</v>
      </c>
      <c r="I27" s="103">
        <f>+SUM(K27,+M27,+O27)</f>
        <v>71436</v>
      </c>
      <c r="J27" s="104">
        <f>IF(D27&gt;0,I27/D27*100,"-")</f>
        <v>99.513826008218984</v>
      </c>
      <c r="K27" s="103">
        <v>69368</v>
      </c>
      <c r="L27" s="104">
        <f>IF(D27&gt;0,K27/D27*100,"-")</f>
        <v>96.633001323396257</v>
      </c>
      <c r="M27" s="103">
        <v>0</v>
      </c>
      <c r="N27" s="104">
        <f>IF(D27&gt;0,M27/D27*100,"-")</f>
        <v>0</v>
      </c>
      <c r="O27" s="103">
        <v>2068</v>
      </c>
      <c r="P27" s="103">
        <v>1448</v>
      </c>
      <c r="Q27" s="104">
        <f>IF(D27&gt;0,O27/D27*100,"-")</f>
        <v>2.8808246848227346</v>
      </c>
      <c r="R27" s="103">
        <v>381</v>
      </c>
      <c r="S27" s="101"/>
      <c r="T27" s="101" t="s">
        <v>256</v>
      </c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14</v>
      </c>
      <c r="B28" s="102" t="s">
        <v>315</v>
      </c>
      <c r="C28" s="101" t="s">
        <v>316</v>
      </c>
      <c r="D28" s="103">
        <f>+SUM(E28,+I28)</f>
        <v>58433</v>
      </c>
      <c r="E28" s="103">
        <f>+SUM(G28,+H28)</f>
        <v>2714</v>
      </c>
      <c r="F28" s="104">
        <f>IF(D28&gt;0,E28/D28*100,"-")</f>
        <v>4.6446357366556574</v>
      </c>
      <c r="G28" s="103">
        <v>2714</v>
      </c>
      <c r="H28" s="103">
        <v>0</v>
      </c>
      <c r="I28" s="103">
        <f>+SUM(K28,+M28,+O28)</f>
        <v>55719</v>
      </c>
      <c r="J28" s="104">
        <f>IF(D28&gt;0,I28/D28*100,"-")</f>
        <v>95.355364263344342</v>
      </c>
      <c r="K28" s="103">
        <v>46582</v>
      </c>
      <c r="L28" s="104">
        <f>IF(D28&gt;0,K28/D28*100,"-")</f>
        <v>79.718652131501031</v>
      </c>
      <c r="M28" s="103">
        <v>0</v>
      </c>
      <c r="N28" s="104">
        <f>IF(D28&gt;0,M28/D28*100,"-")</f>
        <v>0</v>
      </c>
      <c r="O28" s="103">
        <v>9137</v>
      </c>
      <c r="P28" s="103">
        <v>8499</v>
      </c>
      <c r="Q28" s="104">
        <f>IF(D28&gt;0,O28/D28*100,"-")</f>
        <v>15.636712131843309</v>
      </c>
      <c r="R28" s="103">
        <v>493</v>
      </c>
      <c r="S28" s="101"/>
      <c r="T28" s="101" t="s">
        <v>256</v>
      </c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14</v>
      </c>
      <c r="B29" s="102" t="s">
        <v>318</v>
      </c>
      <c r="C29" s="101" t="s">
        <v>319</v>
      </c>
      <c r="D29" s="103">
        <f>+SUM(E29,+I29)</f>
        <v>61436</v>
      </c>
      <c r="E29" s="103">
        <f>+SUM(G29,+H29)</f>
        <v>6144</v>
      </c>
      <c r="F29" s="104">
        <f>IF(D29&gt;0,E29/D29*100,"-")</f>
        <v>10.000651084054951</v>
      </c>
      <c r="G29" s="103">
        <v>6144</v>
      </c>
      <c r="H29" s="103">
        <v>0</v>
      </c>
      <c r="I29" s="103">
        <f>+SUM(K29,+M29,+O29)</f>
        <v>55292</v>
      </c>
      <c r="J29" s="104">
        <f>IF(D29&gt;0,I29/D29*100,"-")</f>
        <v>89.999348915945049</v>
      </c>
      <c r="K29" s="103">
        <v>45939</v>
      </c>
      <c r="L29" s="104">
        <f>IF(D29&gt;0,K29/D29*100,"-")</f>
        <v>74.775376001041735</v>
      </c>
      <c r="M29" s="103">
        <v>0</v>
      </c>
      <c r="N29" s="104">
        <f>IF(D29&gt;0,M29/D29*100,"-")</f>
        <v>0</v>
      </c>
      <c r="O29" s="103">
        <v>9353</v>
      </c>
      <c r="P29" s="103">
        <v>8979</v>
      </c>
      <c r="Q29" s="104">
        <f>IF(D29&gt;0,O29/D29*100,"-")</f>
        <v>15.223972914903314</v>
      </c>
      <c r="R29" s="103">
        <v>329</v>
      </c>
      <c r="S29" s="101"/>
      <c r="T29" s="101"/>
      <c r="U29" s="101"/>
      <c r="V29" s="101" t="s">
        <v>256</v>
      </c>
      <c r="W29" s="101"/>
      <c r="X29" s="101"/>
      <c r="Y29" s="101"/>
      <c r="Z29" s="101" t="s">
        <v>256</v>
      </c>
      <c r="AA29" s="189" t="s">
        <v>320</v>
      </c>
      <c r="AB29" s="190"/>
    </row>
    <row r="30" spans="1:28" s="105" customFormat="1" ht="13.5" customHeight="1">
      <c r="A30" s="101" t="s">
        <v>14</v>
      </c>
      <c r="B30" s="102" t="s">
        <v>321</v>
      </c>
      <c r="C30" s="101" t="s">
        <v>322</v>
      </c>
      <c r="D30" s="103">
        <f>+SUM(E30,+I30)</f>
        <v>30641</v>
      </c>
      <c r="E30" s="103">
        <f>+SUM(G30,+H30)</f>
        <v>4860</v>
      </c>
      <c r="F30" s="104">
        <f>IF(D30&gt;0,E30/D30*100,"-")</f>
        <v>15.861101138996769</v>
      </c>
      <c r="G30" s="103">
        <v>4764</v>
      </c>
      <c r="H30" s="103">
        <v>96</v>
      </c>
      <c r="I30" s="103">
        <f>+SUM(K30,+M30,+O30)</f>
        <v>25781</v>
      </c>
      <c r="J30" s="104">
        <f>IF(D30&gt;0,I30/D30*100,"-")</f>
        <v>84.138898861003227</v>
      </c>
      <c r="K30" s="103">
        <v>21296</v>
      </c>
      <c r="L30" s="104">
        <f>IF(D30&gt;0,K30/D30*100,"-")</f>
        <v>69.501648118533993</v>
      </c>
      <c r="M30" s="103">
        <v>0</v>
      </c>
      <c r="N30" s="104">
        <f>IF(D30&gt;0,M30/D30*100,"-")</f>
        <v>0</v>
      </c>
      <c r="O30" s="103">
        <v>4485</v>
      </c>
      <c r="P30" s="103">
        <v>4090</v>
      </c>
      <c r="Q30" s="104">
        <f>IF(D30&gt;0,O30/D30*100,"-")</f>
        <v>14.63725074246924</v>
      </c>
      <c r="R30" s="103">
        <v>167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14</v>
      </c>
      <c r="B31" s="102" t="s">
        <v>324</v>
      </c>
      <c r="C31" s="101" t="s">
        <v>325</v>
      </c>
      <c r="D31" s="103">
        <f>+SUM(E31,+I31)</f>
        <v>28379</v>
      </c>
      <c r="E31" s="103">
        <f>+SUM(G31,+H31)</f>
        <v>16063</v>
      </c>
      <c r="F31" s="104">
        <f>IF(D31&gt;0,E31/D31*100,"-")</f>
        <v>56.601712533915929</v>
      </c>
      <c r="G31" s="103">
        <v>16039</v>
      </c>
      <c r="H31" s="103">
        <v>24</v>
      </c>
      <c r="I31" s="103">
        <f>+SUM(K31,+M31,+O31)</f>
        <v>12316</v>
      </c>
      <c r="J31" s="104">
        <f>IF(D31&gt;0,I31/D31*100,"-")</f>
        <v>43.398287466084078</v>
      </c>
      <c r="K31" s="103">
        <v>1445</v>
      </c>
      <c r="L31" s="104">
        <f>IF(D31&gt;0,K31/D31*100,"-")</f>
        <v>5.0917932273864475</v>
      </c>
      <c r="M31" s="103">
        <v>0</v>
      </c>
      <c r="N31" s="104">
        <f>IF(D31&gt;0,M31/D31*100,"-")</f>
        <v>0</v>
      </c>
      <c r="O31" s="103">
        <v>10871</v>
      </c>
      <c r="P31" s="103">
        <v>10248</v>
      </c>
      <c r="Q31" s="104">
        <f>IF(D31&gt;0,O31/D31*100,"-")</f>
        <v>38.306494238697631</v>
      </c>
      <c r="R31" s="103">
        <v>251</v>
      </c>
      <c r="S31" s="101"/>
      <c r="T31" s="101" t="s">
        <v>256</v>
      </c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14</v>
      </c>
      <c r="B32" s="102" t="s">
        <v>327</v>
      </c>
      <c r="C32" s="101" t="s">
        <v>328</v>
      </c>
      <c r="D32" s="103">
        <f>+SUM(E32,+I32)</f>
        <v>39877</v>
      </c>
      <c r="E32" s="103">
        <f>+SUM(G32,+H32)</f>
        <v>23438</v>
      </c>
      <c r="F32" s="104">
        <f>IF(D32&gt;0,E32/D32*100,"-")</f>
        <v>58.77573538631291</v>
      </c>
      <c r="G32" s="103">
        <v>23438</v>
      </c>
      <c r="H32" s="103">
        <v>0</v>
      </c>
      <c r="I32" s="103">
        <f>+SUM(K32,+M32,+O32)</f>
        <v>16439</v>
      </c>
      <c r="J32" s="104">
        <f>IF(D32&gt;0,I32/D32*100,"-")</f>
        <v>41.22426461368709</v>
      </c>
      <c r="K32" s="103">
        <v>0</v>
      </c>
      <c r="L32" s="104">
        <f>IF(D32&gt;0,K32/D32*100,"-")</f>
        <v>0</v>
      </c>
      <c r="M32" s="103">
        <v>553</v>
      </c>
      <c r="N32" s="104">
        <f>IF(D32&gt;0,M32/D32*100,"-")</f>
        <v>1.3867643002231862</v>
      </c>
      <c r="O32" s="103">
        <v>15886</v>
      </c>
      <c r="P32" s="103">
        <v>15886</v>
      </c>
      <c r="Q32" s="104">
        <f>IF(D32&gt;0,O32/D32*100,"-")</f>
        <v>39.837500313463906</v>
      </c>
      <c r="R32" s="103">
        <v>278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14</v>
      </c>
      <c r="B33" s="102" t="s">
        <v>330</v>
      </c>
      <c r="C33" s="101" t="s">
        <v>331</v>
      </c>
      <c r="D33" s="103">
        <f>+SUM(E33,+I33)</f>
        <v>54845</v>
      </c>
      <c r="E33" s="103">
        <f>+SUM(G33,+H33)</f>
        <v>17552</v>
      </c>
      <c r="F33" s="104">
        <f>IF(D33&gt;0,E33/D33*100,"-")</f>
        <v>32.002917312425929</v>
      </c>
      <c r="G33" s="103">
        <v>17552</v>
      </c>
      <c r="H33" s="103">
        <v>0</v>
      </c>
      <c r="I33" s="103">
        <f>+SUM(K33,+M33,+O33)</f>
        <v>37293</v>
      </c>
      <c r="J33" s="104">
        <f>IF(D33&gt;0,I33/D33*100,"-")</f>
        <v>67.997082687574078</v>
      </c>
      <c r="K33" s="103">
        <v>17213</v>
      </c>
      <c r="L33" s="104">
        <f>IF(D33&gt;0,K33/D33*100,"-")</f>
        <v>31.384811742182517</v>
      </c>
      <c r="M33" s="103">
        <v>0</v>
      </c>
      <c r="N33" s="104">
        <f>IF(D33&gt;0,M33/D33*100,"-")</f>
        <v>0</v>
      </c>
      <c r="O33" s="103">
        <v>20080</v>
      </c>
      <c r="P33" s="103">
        <v>13600</v>
      </c>
      <c r="Q33" s="104">
        <f>IF(D33&gt;0,O33/D33*100,"-")</f>
        <v>36.612270945391558</v>
      </c>
      <c r="R33" s="103">
        <v>358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14</v>
      </c>
      <c r="B34" s="102" t="s">
        <v>333</v>
      </c>
      <c r="C34" s="101" t="s">
        <v>334</v>
      </c>
      <c r="D34" s="103">
        <f>+SUM(E34,+I34)</f>
        <v>38652</v>
      </c>
      <c r="E34" s="103">
        <f>+SUM(G34,+H34)</f>
        <v>17402</v>
      </c>
      <c r="F34" s="104">
        <f>IF(D34&gt;0,E34/D34*100,"-")</f>
        <v>45.022249818896825</v>
      </c>
      <c r="G34" s="103">
        <v>17402</v>
      </c>
      <c r="H34" s="103">
        <v>0</v>
      </c>
      <c r="I34" s="103">
        <f>+SUM(K34,+M34,+O34)</f>
        <v>21250</v>
      </c>
      <c r="J34" s="104">
        <f>IF(D34&gt;0,I34/D34*100,"-")</f>
        <v>54.977750181103183</v>
      </c>
      <c r="K34" s="103">
        <v>3061</v>
      </c>
      <c r="L34" s="104">
        <f>IF(D34&gt;0,K34/D34*100,"-")</f>
        <v>7.9193832143226741</v>
      </c>
      <c r="M34" s="103">
        <v>0</v>
      </c>
      <c r="N34" s="104">
        <f>IF(D34&gt;0,M34/D34*100,"-")</f>
        <v>0</v>
      </c>
      <c r="O34" s="103">
        <v>18189</v>
      </c>
      <c r="P34" s="103">
        <v>16359</v>
      </c>
      <c r="Q34" s="104">
        <f>IF(D34&gt;0,O34/D34*100,"-")</f>
        <v>47.058366966780504</v>
      </c>
      <c r="R34" s="103">
        <v>116</v>
      </c>
      <c r="S34" s="101" t="s">
        <v>256</v>
      </c>
      <c r="T34" s="101"/>
      <c r="U34" s="101"/>
      <c r="V34" s="101"/>
      <c r="W34" s="101"/>
      <c r="X34" s="101"/>
      <c r="Y34" s="101"/>
      <c r="Z34" s="101" t="s">
        <v>256</v>
      </c>
      <c r="AA34" s="189" t="s">
        <v>335</v>
      </c>
      <c r="AB34" s="190"/>
    </row>
    <row r="35" spans="1:28" s="105" customFormat="1" ht="13.5" customHeight="1">
      <c r="A35" s="101" t="s">
        <v>14</v>
      </c>
      <c r="B35" s="102" t="s">
        <v>336</v>
      </c>
      <c r="C35" s="101" t="s">
        <v>337</v>
      </c>
      <c r="D35" s="103">
        <f>+SUM(E35,+I35)</f>
        <v>100094</v>
      </c>
      <c r="E35" s="103">
        <f>+SUM(G35,+H35)</f>
        <v>13498</v>
      </c>
      <c r="F35" s="104">
        <f>IF(D35&gt;0,E35/D35*100,"-")</f>
        <v>13.485323795632107</v>
      </c>
      <c r="G35" s="103">
        <v>13498</v>
      </c>
      <c r="H35" s="103">
        <v>0</v>
      </c>
      <c r="I35" s="103">
        <f>+SUM(K35,+M35,+O35)</f>
        <v>86596</v>
      </c>
      <c r="J35" s="104">
        <f>IF(D35&gt;0,I35/D35*100,"-")</f>
        <v>86.514676204367888</v>
      </c>
      <c r="K35" s="103">
        <v>62041</v>
      </c>
      <c r="L35" s="104">
        <f>IF(D35&gt;0,K35/D35*100,"-")</f>
        <v>61.982736227945736</v>
      </c>
      <c r="M35" s="103">
        <v>0</v>
      </c>
      <c r="N35" s="104">
        <f>IF(D35&gt;0,M35/D35*100,"-")</f>
        <v>0</v>
      </c>
      <c r="O35" s="103">
        <v>24555</v>
      </c>
      <c r="P35" s="103">
        <v>23884</v>
      </c>
      <c r="Q35" s="104">
        <f>IF(D35&gt;0,O35/D35*100,"-")</f>
        <v>24.531939976422162</v>
      </c>
      <c r="R35" s="103">
        <v>657</v>
      </c>
      <c r="S35" s="101"/>
      <c r="T35" s="101"/>
      <c r="U35" s="101"/>
      <c r="V35" s="101" t="s">
        <v>256</v>
      </c>
      <c r="W35" s="101"/>
      <c r="X35" s="101"/>
      <c r="Y35" s="101"/>
      <c r="Z35" s="101" t="s">
        <v>256</v>
      </c>
      <c r="AA35" s="189" t="s">
        <v>338</v>
      </c>
      <c r="AB35" s="190"/>
    </row>
    <row r="36" spans="1:28" s="105" customFormat="1" ht="13.5" customHeight="1">
      <c r="A36" s="101" t="s">
        <v>14</v>
      </c>
      <c r="B36" s="102" t="s">
        <v>339</v>
      </c>
      <c r="C36" s="101" t="s">
        <v>340</v>
      </c>
      <c r="D36" s="103">
        <f>+SUM(E36,+I36)</f>
        <v>50198</v>
      </c>
      <c r="E36" s="103">
        <f>+SUM(G36,+H36)</f>
        <v>3294</v>
      </c>
      <c r="F36" s="104">
        <f>IF(D36&gt;0,E36/D36*100,"-")</f>
        <v>6.5620144228853734</v>
      </c>
      <c r="G36" s="103">
        <v>3294</v>
      </c>
      <c r="H36" s="103">
        <v>0</v>
      </c>
      <c r="I36" s="103">
        <f>+SUM(K36,+M36,+O36)</f>
        <v>46904</v>
      </c>
      <c r="J36" s="104">
        <f>IF(D36&gt;0,I36/D36*100,"-")</f>
        <v>93.437985577114631</v>
      </c>
      <c r="K36" s="103">
        <v>46284</v>
      </c>
      <c r="L36" s="104">
        <f>IF(D36&gt;0,K36/D36*100,"-")</f>
        <v>92.202876608629822</v>
      </c>
      <c r="M36" s="103">
        <v>0</v>
      </c>
      <c r="N36" s="104">
        <f>IF(D36&gt;0,M36/D36*100,"-")</f>
        <v>0</v>
      </c>
      <c r="O36" s="103">
        <v>620</v>
      </c>
      <c r="P36" s="103">
        <v>589</v>
      </c>
      <c r="Q36" s="104">
        <f>IF(D36&gt;0,O36/D36*100,"-")</f>
        <v>1.2351089684848002</v>
      </c>
      <c r="R36" s="103">
        <v>209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89" t="s">
        <v>341</v>
      </c>
      <c r="AB36" s="190"/>
    </row>
    <row r="37" spans="1:28" s="105" customFormat="1" ht="13.5" customHeight="1">
      <c r="A37" s="101" t="s">
        <v>14</v>
      </c>
      <c r="B37" s="102" t="s">
        <v>342</v>
      </c>
      <c r="C37" s="101" t="s">
        <v>343</v>
      </c>
      <c r="D37" s="103">
        <f>+SUM(E37,+I37)</f>
        <v>37273</v>
      </c>
      <c r="E37" s="103">
        <f>+SUM(G37,+H37)</f>
        <v>2457</v>
      </c>
      <c r="F37" s="104">
        <f>IF(D37&gt;0,E37/D37*100,"-")</f>
        <v>6.5919029860757119</v>
      </c>
      <c r="G37" s="103">
        <v>2457</v>
      </c>
      <c r="H37" s="103">
        <v>0</v>
      </c>
      <c r="I37" s="103">
        <f>+SUM(K37,+M37,+O37)</f>
        <v>34816</v>
      </c>
      <c r="J37" s="104">
        <f>IF(D37&gt;0,I37/D37*100,"-")</f>
        <v>93.408097013924291</v>
      </c>
      <c r="K37" s="103">
        <v>30270</v>
      </c>
      <c r="L37" s="104">
        <f>IF(D37&gt;0,K37/D37*100,"-")</f>
        <v>81.211600890725194</v>
      </c>
      <c r="M37" s="103">
        <v>0</v>
      </c>
      <c r="N37" s="104">
        <f>IF(D37&gt;0,M37/D37*100,"-")</f>
        <v>0</v>
      </c>
      <c r="O37" s="103">
        <v>4546</v>
      </c>
      <c r="P37" s="103">
        <v>4141</v>
      </c>
      <c r="Q37" s="104">
        <f>IF(D37&gt;0,O37/D37*100,"-")</f>
        <v>12.196496123199099</v>
      </c>
      <c r="R37" s="103">
        <v>238</v>
      </c>
      <c r="S37" s="101"/>
      <c r="T37" s="101" t="s">
        <v>256</v>
      </c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>
      <c r="A38" s="101" t="s">
        <v>14</v>
      </c>
      <c r="B38" s="102" t="s">
        <v>345</v>
      </c>
      <c r="C38" s="101" t="s">
        <v>346</v>
      </c>
      <c r="D38" s="103">
        <f>+SUM(E38,+I38)</f>
        <v>31670</v>
      </c>
      <c r="E38" s="103">
        <f>+SUM(G38,+H38)</f>
        <v>1311</v>
      </c>
      <c r="F38" s="104">
        <f>IF(D38&gt;0,E38/D38*100,"-")</f>
        <v>4.1395642563940642</v>
      </c>
      <c r="G38" s="103">
        <v>1311</v>
      </c>
      <c r="H38" s="103">
        <v>0</v>
      </c>
      <c r="I38" s="103">
        <f>+SUM(K38,+M38,+O38)</f>
        <v>30359</v>
      </c>
      <c r="J38" s="104">
        <f>IF(D38&gt;0,I38/D38*100,"-")</f>
        <v>95.860435743605933</v>
      </c>
      <c r="K38" s="103">
        <v>29222</v>
      </c>
      <c r="L38" s="104">
        <f>IF(D38&gt;0,K38/D38*100,"-")</f>
        <v>92.270287338174924</v>
      </c>
      <c r="M38" s="103">
        <v>0</v>
      </c>
      <c r="N38" s="104">
        <f>IF(D38&gt;0,M38/D38*100,"-")</f>
        <v>0</v>
      </c>
      <c r="O38" s="103">
        <v>1137</v>
      </c>
      <c r="P38" s="103">
        <v>1046</v>
      </c>
      <c r="Q38" s="104">
        <f>IF(D38&gt;0,O38/D38*100,"-")</f>
        <v>3.5901484054310075</v>
      </c>
      <c r="R38" s="103">
        <v>156</v>
      </c>
      <c r="S38" s="101"/>
      <c r="T38" s="101"/>
      <c r="U38" s="101"/>
      <c r="V38" s="101" t="s">
        <v>256</v>
      </c>
      <c r="W38" s="101"/>
      <c r="X38" s="101"/>
      <c r="Y38" s="101"/>
      <c r="Z38" s="101" t="s">
        <v>256</v>
      </c>
      <c r="AA38" s="189" t="s">
        <v>347</v>
      </c>
      <c r="AB38" s="190"/>
    </row>
    <row r="39" spans="1:28" s="105" customFormat="1" ht="13.5" customHeight="1">
      <c r="A39" s="101" t="s">
        <v>14</v>
      </c>
      <c r="B39" s="102" t="s">
        <v>348</v>
      </c>
      <c r="C39" s="101" t="s">
        <v>349</v>
      </c>
      <c r="D39" s="103">
        <f>+SUM(E39,+I39)</f>
        <v>45662</v>
      </c>
      <c r="E39" s="103">
        <f>+SUM(G39,+H39)</f>
        <v>1382</v>
      </c>
      <c r="F39" s="104">
        <f>IF(D39&gt;0,E39/D39*100,"-")</f>
        <v>3.0265866584906487</v>
      </c>
      <c r="G39" s="103">
        <v>1382</v>
      </c>
      <c r="H39" s="103">
        <v>0</v>
      </c>
      <c r="I39" s="103">
        <f>+SUM(K39,+M39,+O39)</f>
        <v>44280</v>
      </c>
      <c r="J39" s="104">
        <f>IF(D39&gt;0,I39/D39*100,"-")</f>
        <v>96.973413341509357</v>
      </c>
      <c r="K39" s="103">
        <v>43601</v>
      </c>
      <c r="L39" s="104">
        <f>IF(D39&gt;0,K39/D39*100,"-")</f>
        <v>95.486400070080151</v>
      </c>
      <c r="M39" s="103">
        <v>0</v>
      </c>
      <c r="N39" s="104">
        <f>IF(D39&gt;0,M39/D39*100,"-")</f>
        <v>0</v>
      </c>
      <c r="O39" s="103">
        <v>679</v>
      </c>
      <c r="P39" s="103">
        <v>181</v>
      </c>
      <c r="Q39" s="104">
        <f>IF(D39&gt;0,O39/D39*100,"-")</f>
        <v>1.4870132714291973</v>
      </c>
      <c r="R39" s="103">
        <v>487</v>
      </c>
      <c r="S39" s="101"/>
      <c r="T39" s="101" t="s">
        <v>256</v>
      </c>
      <c r="U39" s="101"/>
      <c r="V39" s="101"/>
      <c r="W39" s="101"/>
      <c r="X39" s="101" t="s">
        <v>256</v>
      </c>
      <c r="Y39" s="101"/>
      <c r="Z39" s="101"/>
      <c r="AA39" s="189" t="s">
        <v>350</v>
      </c>
      <c r="AB39" s="190"/>
    </row>
    <row r="40" spans="1:28" s="105" customFormat="1" ht="13.5" customHeight="1">
      <c r="A40" s="101" t="s">
        <v>14</v>
      </c>
      <c r="B40" s="102" t="s">
        <v>351</v>
      </c>
      <c r="C40" s="101" t="s">
        <v>352</v>
      </c>
      <c r="D40" s="103">
        <f>+SUM(E40,+I40)</f>
        <v>27815</v>
      </c>
      <c r="E40" s="103">
        <f>+SUM(G40,+H40)</f>
        <v>3557</v>
      </c>
      <c r="F40" s="104">
        <f>IF(D40&gt;0,E40/D40*100,"-")</f>
        <v>12.788063994247709</v>
      </c>
      <c r="G40" s="103">
        <v>3557</v>
      </c>
      <c r="H40" s="103">
        <v>0</v>
      </c>
      <c r="I40" s="103">
        <f>+SUM(K40,+M40,+O40)</f>
        <v>24258</v>
      </c>
      <c r="J40" s="104">
        <f>IF(D40&gt;0,I40/D40*100,"-")</f>
        <v>87.211936005752293</v>
      </c>
      <c r="K40" s="103">
        <v>20020</v>
      </c>
      <c r="L40" s="104">
        <f>IF(D40&gt;0,K40/D40*100,"-")</f>
        <v>71.975552759302531</v>
      </c>
      <c r="M40" s="103">
        <v>0</v>
      </c>
      <c r="N40" s="104">
        <f>IF(D40&gt;0,M40/D40*100,"-")</f>
        <v>0</v>
      </c>
      <c r="O40" s="103">
        <v>4238</v>
      </c>
      <c r="P40" s="103">
        <v>3528</v>
      </c>
      <c r="Q40" s="104">
        <f>IF(D40&gt;0,O40/D40*100,"-")</f>
        <v>15.236383246449758</v>
      </c>
      <c r="R40" s="103">
        <v>201</v>
      </c>
      <c r="S40" s="101"/>
      <c r="T40" s="101" t="s">
        <v>256</v>
      </c>
      <c r="U40" s="101"/>
      <c r="V40" s="101"/>
      <c r="W40" s="101"/>
      <c r="X40" s="101" t="s">
        <v>256</v>
      </c>
      <c r="Y40" s="101"/>
      <c r="Z40" s="101"/>
      <c r="AA40" s="189" t="s">
        <v>353</v>
      </c>
      <c r="AB40" s="190"/>
    </row>
    <row r="41" spans="1:28" s="105" customFormat="1" ht="13.5" customHeight="1">
      <c r="A41" s="101" t="s">
        <v>14</v>
      </c>
      <c r="B41" s="102" t="s">
        <v>354</v>
      </c>
      <c r="C41" s="101" t="s">
        <v>355</v>
      </c>
      <c r="D41" s="103">
        <f>+SUM(E41,+I41)</f>
        <v>31824</v>
      </c>
      <c r="E41" s="103">
        <f>+SUM(G41,+H41)</f>
        <v>1447</v>
      </c>
      <c r="F41" s="104">
        <f>IF(D41&gt;0,E41/D41*100,"-")</f>
        <v>4.546882855706385</v>
      </c>
      <c r="G41" s="103">
        <v>1447</v>
      </c>
      <c r="H41" s="103">
        <v>0</v>
      </c>
      <c r="I41" s="103">
        <f>+SUM(K41,+M41,+O41)</f>
        <v>30377</v>
      </c>
      <c r="J41" s="104">
        <f>IF(D41&gt;0,I41/D41*100,"-")</f>
        <v>95.453117144293614</v>
      </c>
      <c r="K41" s="103">
        <v>23256</v>
      </c>
      <c r="L41" s="104">
        <f>IF(D41&gt;0,K41/D41*100,"-")</f>
        <v>73.076923076923066</v>
      </c>
      <c r="M41" s="103">
        <v>0</v>
      </c>
      <c r="N41" s="104">
        <f>IF(D41&gt;0,M41/D41*100,"-")</f>
        <v>0</v>
      </c>
      <c r="O41" s="103">
        <v>7121</v>
      </c>
      <c r="P41" s="103">
        <v>6994</v>
      </c>
      <c r="Q41" s="104">
        <f>IF(D41&gt;0,O41/D41*100,"-")</f>
        <v>22.376194067370538</v>
      </c>
      <c r="R41" s="103">
        <v>259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89" t="s">
        <v>356</v>
      </c>
      <c r="AB41" s="190"/>
    </row>
    <row r="42" spans="1:28" s="105" customFormat="1" ht="13.5" customHeight="1">
      <c r="A42" s="101" t="s">
        <v>14</v>
      </c>
      <c r="B42" s="102" t="s">
        <v>357</v>
      </c>
      <c r="C42" s="101" t="s">
        <v>358</v>
      </c>
      <c r="D42" s="103">
        <f>+SUM(E42,+I42)</f>
        <v>8504</v>
      </c>
      <c r="E42" s="103">
        <f>+SUM(G42,+H42)</f>
        <v>790</v>
      </c>
      <c r="F42" s="104">
        <f>IF(D42&gt;0,E42/D42*100,"-")</f>
        <v>9.2897460018814666</v>
      </c>
      <c r="G42" s="103">
        <v>761</v>
      </c>
      <c r="H42" s="103">
        <v>29</v>
      </c>
      <c r="I42" s="103">
        <f>+SUM(K42,+M42,+O42)</f>
        <v>7714</v>
      </c>
      <c r="J42" s="104">
        <f>IF(D42&gt;0,I42/D42*100,"-")</f>
        <v>90.710253998118532</v>
      </c>
      <c r="K42" s="103">
        <v>7551</v>
      </c>
      <c r="L42" s="104">
        <f>IF(D42&gt;0,K42/D42*100,"-")</f>
        <v>88.793508936970838</v>
      </c>
      <c r="M42" s="103">
        <v>0</v>
      </c>
      <c r="N42" s="104">
        <f>IF(D42&gt;0,M42/D42*100,"-")</f>
        <v>0</v>
      </c>
      <c r="O42" s="103">
        <v>163</v>
      </c>
      <c r="P42" s="103">
        <v>125</v>
      </c>
      <c r="Q42" s="104">
        <f>IF(D42&gt;0,O42/D42*100,"-")</f>
        <v>1.9167450611476951</v>
      </c>
      <c r="R42" s="103">
        <v>75</v>
      </c>
      <c r="S42" s="101" t="s">
        <v>256</v>
      </c>
      <c r="T42" s="101"/>
      <c r="U42" s="101"/>
      <c r="V42" s="101"/>
      <c r="W42" s="101" t="s">
        <v>256</v>
      </c>
      <c r="X42" s="101"/>
      <c r="Y42" s="101"/>
      <c r="Z42" s="101"/>
      <c r="AA42" s="189" t="s">
        <v>359</v>
      </c>
      <c r="AB42" s="190"/>
    </row>
    <row r="43" spans="1:28" s="105" customFormat="1" ht="13.5" customHeight="1">
      <c r="A43" s="101" t="s">
        <v>14</v>
      </c>
      <c r="B43" s="102" t="s">
        <v>360</v>
      </c>
      <c r="C43" s="101" t="s">
        <v>361</v>
      </c>
      <c r="D43" s="103">
        <f>+SUM(E43,+I43)</f>
        <v>46294</v>
      </c>
      <c r="E43" s="103">
        <f>+SUM(G43,+H43)</f>
        <v>1679</v>
      </c>
      <c r="F43" s="104">
        <f>IF(D43&gt;0,E43/D43*100,"-")</f>
        <v>3.6268198902665567</v>
      </c>
      <c r="G43" s="103">
        <v>1679</v>
      </c>
      <c r="H43" s="103">
        <v>0</v>
      </c>
      <c r="I43" s="103">
        <f>+SUM(K43,+M43,+O43)</f>
        <v>44615</v>
      </c>
      <c r="J43" s="104">
        <f>IF(D43&gt;0,I43/D43*100,"-")</f>
        <v>96.373180109733454</v>
      </c>
      <c r="K43" s="103">
        <v>43387</v>
      </c>
      <c r="L43" s="104">
        <f>IF(D43&gt;0,K43/D43*100,"-")</f>
        <v>93.720568540199594</v>
      </c>
      <c r="M43" s="103">
        <v>0</v>
      </c>
      <c r="N43" s="104">
        <f>IF(D43&gt;0,M43/D43*100,"-")</f>
        <v>0</v>
      </c>
      <c r="O43" s="103">
        <v>1228</v>
      </c>
      <c r="P43" s="103">
        <v>1166</v>
      </c>
      <c r="Q43" s="104">
        <f>IF(D43&gt;0,O43/D43*100,"-")</f>
        <v>2.6526115695338488</v>
      </c>
      <c r="R43" s="103">
        <v>452</v>
      </c>
      <c r="S43" s="101"/>
      <c r="T43" s="101" t="s">
        <v>256</v>
      </c>
      <c r="U43" s="101"/>
      <c r="V43" s="101"/>
      <c r="W43" s="101" t="s">
        <v>256</v>
      </c>
      <c r="X43" s="101"/>
      <c r="Y43" s="101"/>
      <c r="Z43" s="101"/>
      <c r="AA43" s="189" t="s">
        <v>362</v>
      </c>
      <c r="AB43" s="190"/>
    </row>
    <row r="44" spans="1:28" s="105" customFormat="1" ht="13.5" customHeight="1">
      <c r="A44" s="101" t="s">
        <v>14</v>
      </c>
      <c r="B44" s="102" t="s">
        <v>363</v>
      </c>
      <c r="C44" s="101" t="s">
        <v>364</v>
      </c>
      <c r="D44" s="103">
        <f>+SUM(E44,+I44)</f>
        <v>14193</v>
      </c>
      <c r="E44" s="103">
        <f>+SUM(G44,+H44)</f>
        <v>86</v>
      </c>
      <c r="F44" s="104">
        <f>IF(D44&gt;0,E44/D44*100,"-")</f>
        <v>0.60593250193757486</v>
      </c>
      <c r="G44" s="103">
        <v>86</v>
      </c>
      <c r="H44" s="103">
        <v>0</v>
      </c>
      <c r="I44" s="103">
        <f>+SUM(K44,+M44,+O44)</f>
        <v>14107</v>
      </c>
      <c r="J44" s="104">
        <f>IF(D44&gt;0,I44/D44*100,"-")</f>
        <v>99.394067498062427</v>
      </c>
      <c r="K44" s="103">
        <v>14069</v>
      </c>
      <c r="L44" s="104">
        <f>IF(D44&gt;0,K44/D44*100,"-")</f>
        <v>99.126329880927216</v>
      </c>
      <c r="M44" s="103">
        <v>0</v>
      </c>
      <c r="N44" s="104">
        <f>IF(D44&gt;0,M44/D44*100,"-")</f>
        <v>0</v>
      </c>
      <c r="O44" s="103">
        <v>38</v>
      </c>
      <c r="P44" s="103">
        <v>0</v>
      </c>
      <c r="Q44" s="104">
        <f>IF(D44&gt;0,O44/D44*100,"-")</f>
        <v>0.2677376171352075</v>
      </c>
      <c r="R44" s="103">
        <v>78</v>
      </c>
      <c r="S44" s="101" t="s">
        <v>256</v>
      </c>
      <c r="T44" s="101"/>
      <c r="U44" s="101"/>
      <c r="V44" s="101"/>
      <c r="W44" s="101"/>
      <c r="X44" s="101"/>
      <c r="Y44" s="101"/>
      <c r="Z44" s="101" t="s">
        <v>256</v>
      </c>
      <c r="AA44" s="189" t="s">
        <v>365</v>
      </c>
      <c r="AB44" s="190"/>
    </row>
    <row r="45" spans="1:28" s="105" customFormat="1" ht="13.5" customHeight="1">
      <c r="A45" s="101" t="s">
        <v>14</v>
      </c>
      <c r="B45" s="102" t="s">
        <v>366</v>
      </c>
      <c r="C45" s="101" t="s">
        <v>367</v>
      </c>
      <c r="D45" s="103">
        <f>+SUM(E45,+I45)</f>
        <v>29029</v>
      </c>
      <c r="E45" s="103">
        <f>+SUM(G45,+H45)</f>
        <v>4118</v>
      </c>
      <c r="F45" s="104">
        <f>IF(D45&gt;0,E45/D45*100,"-")</f>
        <v>14.185814185814186</v>
      </c>
      <c r="G45" s="103">
        <v>4118</v>
      </c>
      <c r="H45" s="103">
        <v>0</v>
      </c>
      <c r="I45" s="103">
        <f>+SUM(K45,+M45,+O45)</f>
        <v>24911</v>
      </c>
      <c r="J45" s="104">
        <f>IF(D45&gt;0,I45/D45*100,"-")</f>
        <v>85.814185814185819</v>
      </c>
      <c r="K45" s="103">
        <v>21492</v>
      </c>
      <c r="L45" s="104">
        <f>IF(D45&gt;0,K45/D45*100,"-")</f>
        <v>74.036308519067134</v>
      </c>
      <c r="M45" s="103">
        <v>0</v>
      </c>
      <c r="N45" s="104">
        <f>IF(D45&gt;0,M45/D45*100,"-")</f>
        <v>0</v>
      </c>
      <c r="O45" s="103">
        <v>3419</v>
      </c>
      <c r="P45" s="103">
        <v>2410</v>
      </c>
      <c r="Q45" s="104">
        <f>IF(D45&gt;0,O45/D45*100,"-")</f>
        <v>11.777877295118675</v>
      </c>
      <c r="R45" s="103">
        <v>361</v>
      </c>
      <c r="S45" s="101" t="s">
        <v>256</v>
      </c>
      <c r="T45" s="101"/>
      <c r="U45" s="101"/>
      <c r="V45" s="101"/>
      <c r="W45" s="101"/>
      <c r="X45" s="101"/>
      <c r="Y45" s="101"/>
      <c r="Z45" s="101" t="s">
        <v>256</v>
      </c>
      <c r="AA45" s="189" t="s">
        <v>368</v>
      </c>
      <c r="AB45" s="190"/>
    </row>
    <row r="46" spans="1:28" s="105" customFormat="1" ht="13.5" customHeight="1">
      <c r="A46" s="101" t="s">
        <v>14</v>
      </c>
      <c r="B46" s="102" t="s">
        <v>369</v>
      </c>
      <c r="C46" s="101" t="s">
        <v>370</v>
      </c>
      <c r="D46" s="103">
        <f>+SUM(E46,+I46)</f>
        <v>32214</v>
      </c>
      <c r="E46" s="103">
        <f>+SUM(G46,+H46)</f>
        <v>2622</v>
      </c>
      <c r="F46" s="104">
        <f>IF(D46&gt;0,E46/D46*100,"-")</f>
        <v>8.139318308809834</v>
      </c>
      <c r="G46" s="103">
        <v>2558</v>
      </c>
      <c r="H46" s="103">
        <v>64</v>
      </c>
      <c r="I46" s="103">
        <f>+SUM(K46,+M46,+O46)</f>
        <v>29592</v>
      </c>
      <c r="J46" s="104">
        <f>IF(D46&gt;0,I46/D46*100,"-")</f>
        <v>91.860681691190166</v>
      </c>
      <c r="K46" s="103">
        <v>26056</v>
      </c>
      <c r="L46" s="104">
        <f>IF(D46&gt;0,K46/D46*100,"-")</f>
        <v>80.884087663748687</v>
      </c>
      <c r="M46" s="103">
        <v>0</v>
      </c>
      <c r="N46" s="104">
        <f>IF(D46&gt;0,M46/D46*100,"-")</f>
        <v>0</v>
      </c>
      <c r="O46" s="103">
        <v>3536</v>
      </c>
      <c r="P46" s="103">
        <v>1887</v>
      </c>
      <c r="Q46" s="104">
        <f>IF(D46&gt;0,O46/D46*100,"-")</f>
        <v>10.976594027441484</v>
      </c>
      <c r="R46" s="103">
        <v>160</v>
      </c>
      <c r="S46" s="101" t="s">
        <v>256</v>
      </c>
      <c r="T46" s="101"/>
      <c r="U46" s="101"/>
      <c r="V46" s="101"/>
      <c r="W46" s="101"/>
      <c r="X46" s="101"/>
      <c r="Y46" s="101"/>
      <c r="Z46" s="101" t="s">
        <v>256</v>
      </c>
      <c r="AA46" s="189" t="s">
        <v>371</v>
      </c>
      <c r="AB46" s="190"/>
    </row>
    <row r="47" spans="1:28" s="105" customFormat="1" ht="13.5" customHeight="1">
      <c r="A47" s="101" t="s">
        <v>14</v>
      </c>
      <c r="B47" s="102" t="s">
        <v>372</v>
      </c>
      <c r="C47" s="101" t="s">
        <v>373</v>
      </c>
      <c r="D47" s="103">
        <f>+SUM(E47,+I47)</f>
        <v>19356</v>
      </c>
      <c r="E47" s="103">
        <f>+SUM(G47,+H47)</f>
        <v>1555</v>
      </c>
      <c r="F47" s="104">
        <f>IF(D47&gt;0,E47/D47*100,"-")</f>
        <v>8.0336846455879307</v>
      </c>
      <c r="G47" s="103">
        <v>1542</v>
      </c>
      <c r="H47" s="103">
        <v>13</v>
      </c>
      <c r="I47" s="103">
        <f>+SUM(K47,+M47,+O47)</f>
        <v>17801</v>
      </c>
      <c r="J47" s="104">
        <f>IF(D47&gt;0,I47/D47*100,"-")</f>
        <v>91.96631535441206</v>
      </c>
      <c r="K47" s="103">
        <v>12107</v>
      </c>
      <c r="L47" s="104">
        <f>IF(D47&gt;0,K47/D47*100,"-")</f>
        <v>62.549080388510028</v>
      </c>
      <c r="M47" s="103">
        <v>2749</v>
      </c>
      <c r="N47" s="104">
        <f>IF(D47&gt;0,M47/D47*100,"-")</f>
        <v>14.202314527794998</v>
      </c>
      <c r="O47" s="103">
        <v>2945</v>
      </c>
      <c r="P47" s="103">
        <v>2606</v>
      </c>
      <c r="Q47" s="104">
        <f>IF(D47&gt;0,O47/D47*100,"-")</f>
        <v>15.214920438107047</v>
      </c>
      <c r="R47" s="103">
        <v>142</v>
      </c>
      <c r="S47" s="101" t="s">
        <v>256</v>
      </c>
      <c r="T47" s="101"/>
      <c r="U47" s="101"/>
      <c r="V47" s="101"/>
      <c r="W47" s="101"/>
      <c r="X47" s="101"/>
      <c r="Y47" s="101"/>
      <c r="Z47" s="101" t="s">
        <v>256</v>
      </c>
      <c r="AA47" s="189" t="s">
        <v>374</v>
      </c>
      <c r="AB47" s="190"/>
    </row>
    <row r="48" spans="1:28" s="105" customFormat="1" ht="13.5" customHeight="1">
      <c r="A48" s="101" t="s">
        <v>14</v>
      </c>
      <c r="B48" s="102" t="s">
        <v>375</v>
      </c>
      <c r="C48" s="101" t="s">
        <v>376</v>
      </c>
      <c r="D48" s="103">
        <f>+SUM(E48,+I48)</f>
        <v>8025</v>
      </c>
      <c r="E48" s="103">
        <f>+SUM(G48,+H48)</f>
        <v>5536</v>
      </c>
      <c r="F48" s="104">
        <f>IF(D48&gt;0,E48/D48*100,"-")</f>
        <v>68.984423676012469</v>
      </c>
      <c r="G48" s="103">
        <v>5511</v>
      </c>
      <c r="H48" s="103">
        <v>25</v>
      </c>
      <c r="I48" s="103">
        <f>+SUM(K48,+M48,+O48)</f>
        <v>2489</v>
      </c>
      <c r="J48" s="104">
        <f>IF(D48&gt;0,I48/D48*100,"-")</f>
        <v>31.015576323987538</v>
      </c>
      <c r="K48" s="103">
        <v>211</v>
      </c>
      <c r="L48" s="104">
        <f>IF(D48&gt;0,K48/D48*100,"-")</f>
        <v>2.6292834890965731</v>
      </c>
      <c r="M48" s="103">
        <v>0</v>
      </c>
      <c r="N48" s="104">
        <f>IF(D48&gt;0,M48/D48*100,"-")</f>
        <v>0</v>
      </c>
      <c r="O48" s="103">
        <v>2278</v>
      </c>
      <c r="P48" s="103">
        <v>2181</v>
      </c>
      <c r="Q48" s="104">
        <f>IF(D48&gt;0,O48/D48*100,"-")</f>
        <v>28.386292834890963</v>
      </c>
      <c r="R48" s="103">
        <v>155</v>
      </c>
      <c r="S48" s="101"/>
      <c r="T48" s="101"/>
      <c r="U48" s="101"/>
      <c r="V48" s="101" t="s">
        <v>256</v>
      </c>
      <c r="W48" s="101"/>
      <c r="X48" s="101"/>
      <c r="Y48" s="101"/>
      <c r="Z48" s="101" t="s">
        <v>256</v>
      </c>
      <c r="AA48" s="189" t="s">
        <v>377</v>
      </c>
      <c r="AB48" s="190"/>
    </row>
    <row r="49" spans="1:28" s="105" customFormat="1" ht="13.5" customHeight="1">
      <c r="A49" s="101" t="s">
        <v>14</v>
      </c>
      <c r="B49" s="102" t="s">
        <v>378</v>
      </c>
      <c r="C49" s="101" t="s">
        <v>379</v>
      </c>
      <c r="D49" s="103">
        <f>+SUM(E49,+I49)</f>
        <v>16396</v>
      </c>
      <c r="E49" s="103">
        <f>+SUM(G49,+H49)</f>
        <v>7856</v>
      </c>
      <c r="F49" s="104">
        <f>IF(D49&gt;0,E49/D49*100,"-")</f>
        <v>47.914125396438159</v>
      </c>
      <c r="G49" s="103">
        <v>7856</v>
      </c>
      <c r="H49" s="103">
        <v>0</v>
      </c>
      <c r="I49" s="103">
        <f>+SUM(K49,+M49,+O49)</f>
        <v>8540</v>
      </c>
      <c r="J49" s="104">
        <f>IF(D49&gt;0,I49/D49*100,"-")</f>
        <v>52.085874603561841</v>
      </c>
      <c r="K49" s="103">
        <v>5979</v>
      </c>
      <c r="L49" s="104">
        <f>IF(D49&gt;0,K49/D49*100,"-")</f>
        <v>36.466211271041715</v>
      </c>
      <c r="M49" s="103">
        <v>0</v>
      </c>
      <c r="N49" s="104">
        <f>IF(D49&gt;0,M49/D49*100,"-")</f>
        <v>0</v>
      </c>
      <c r="O49" s="103">
        <v>2561</v>
      </c>
      <c r="P49" s="103">
        <v>2402</v>
      </c>
      <c r="Q49" s="104">
        <f>IF(D49&gt;0,O49/D49*100,"-")</f>
        <v>15.619663332520126</v>
      </c>
      <c r="R49" s="103">
        <v>137</v>
      </c>
      <c r="S49" s="101"/>
      <c r="T49" s="101" t="s">
        <v>256</v>
      </c>
      <c r="U49" s="101"/>
      <c r="V49" s="101"/>
      <c r="W49" s="101"/>
      <c r="X49" s="101"/>
      <c r="Y49" s="101"/>
      <c r="Z49" s="101" t="s">
        <v>256</v>
      </c>
      <c r="AA49" s="189" t="s">
        <v>380</v>
      </c>
      <c r="AB49" s="190"/>
    </row>
    <row r="50" spans="1:28" s="105" customFormat="1" ht="13.5" customHeight="1">
      <c r="A50" s="101" t="s">
        <v>14</v>
      </c>
      <c r="B50" s="102" t="s">
        <v>381</v>
      </c>
      <c r="C50" s="101" t="s">
        <v>382</v>
      </c>
      <c r="D50" s="103">
        <f>+SUM(E50,+I50)</f>
        <v>13862</v>
      </c>
      <c r="E50" s="103">
        <f>+SUM(G50,+H50)</f>
        <v>7842</v>
      </c>
      <c r="F50" s="104">
        <f>IF(D50&gt;0,E50/D50*100,"-")</f>
        <v>56.571923243399226</v>
      </c>
      <c r="G50" s="103">
        <v>7842</v>
      </c>
      <c r="H50" s="103">
        <v>0</v>
      </c>
      <c r="I50" s="103">
        <f>+SUM(K50,+M50,+O50)</f>
        <v>6020</v>
      </c>
      <c r="J50" s="104">
        <f>IF(D50&gt;0,I50/D50*100,"-")</f>
        <v>43.428076756600781</v>
      </c>
      <c r="K50" s="103">
        <v>0</v>
      </c>
      <c r="L50" s="104">
        <f>IF(D50&gt;0,K50/D50*100,"-")</f>
        <v>0</v>
      </c>
      <c r="M50" s="103">
        <v>537</v>
      </c>
      <c r="N50" s="104">
        <f>IF(D50&gt;0,M50/D50*100,"-")</f>
        <v>3.8738998701486076</v>
      </c>
      <c r="O50" s="103">
        <v>5483</v>
      </c>
      <c r="P50" s="103">
        <v>5325</v>
      </c>
      <c r="Q50" s="104">
        <f>IF(D50&gt;0,O50/D50*100,"-")</f>
        <v>39.554176886452169</v>
      </c>
      <c r="R50" s="103">
        <v>94</v>
      </c>
      <c r="S50" s="101"/>
      <c r="T50" s="101"/>
      <c r="U50" s="101"/>
      <c r="V50" s="101" t="s">
        <v>256</v>
      </c>
      <c r="W50" s="101"/>
      <c r="X50" s="101"/>
      <c r="Y50" s="101"/>
      <c r="Z50" s="101" t="s">
        <v>256</v>
      </c>
      <c r="AA50" s="189" t="s">
        <v>383</v>
      </c>
      <c r="AB50" s="190"/>
    </row>
    <row r="51" spans="1:28" s="105" customFormat="1" ht="13.5" customHeight="1">
      <c r="A51" s="101" t="s">
        <v>14</v>
      </c>
      <c r="B51" s="102" t="s">
        <v>384</v>
      </c>
      <c r="C51" s="101" t="s">
        <v>385</v>
      </c>
      <c r="D51" s="103">
        <f>+SUM(E51,+I51)</f>
        <v>29563</v>
      </c>
      <c r="E51" s="103">
        <f>+SUM(G51,+H51)</f>
        <v>3118</v>
      </c>
      <c r="F51" s="104">
        <f>IF(D51&gt;0,E51/D51*100,"-")</f>
        <v>10.546967493150222</v>
      </c>
      <c r="G51" s="103">
        <v>3118</v>
      </c>
      <c r="H51" s="103">
        <v>0</v>
      </c>
      <c r="I51" s="103">
        <f>+SUM(K51,+M51,+O51)</f>
        <v>26445</v>
      </c>
      <c r="J51" s="104">
        <f>IF(D51&gt;0,I51/D51*100,"-")</f>
        <v>89.45303250684978</v>
      </c>
      <c r="K51" s="103">
        <v>21505</v>
      </c>
      <c r="L51" s="104">
        <f>IF(D51&gt;0,K51/D51*100,"-")</f>
        <v>72.742955721679124</v>
      </c>
      <c r="M51" s="103">
        <v>0</v>
      </c>
      <c r="N51" s="104">
        <f>IF(D51&gt;0,M51/D51*100,"-")</f>
        <v>0</v>
      </c>
      <c r="O51" s="103">
        <v>4940</v>
      </c>
      <c r="P51" s="103">
        <v>4495</v>
      </c>
      <c r="Q51" s="104">
        <f>IF(D51&gt;0,O51/D51*100,"-")</f>
        <v>16.710076785170653</v>
      </c>
      <c r="R51" s="103">
        <v>189</v>
      </c>
      <c r="S51" s="101" t="s">
        <v>256</v>
      </c>
      <c r="T51" s="101"/>
      <c r="U51" s="101"/>
      <c r="V51" s="101"/>
      <c r="W51" s="101"/>
      <c r="X51" s="101" t="s">
        <v>256</v>
      </c>
      <c r="Y51" s="101"/>
      <c r="Z51" s="101"/>
      <c r="AA51" s="189" t="s">
        <v>386</v>
      </c>
      <c r="AB51" s="190"/>
    </row>
    <row r="52" spans="1:28" s="105" customFormat="1" ht="13.5" customHeight="1">
      <c r="A52" s="101" t="s">
        <v>14</v>
      </c>
      <c r="B52" s="102" t="s">
        <v>387</v>
      </c>
      <c r="C52" s="101" t="s">
        <v>388</v>
      </c>
      <c r="D52" s="103">
        <f>+SUM(E52,+I52)</f>
        <v>2252</v>
      </c>
      <c r="E52" s="103">
        <f>+SUM(G52,+H52)</f>
        <v>883</v>
      </c>
      <c r="F52" s="104">
        <f>IF(D52&gt;0,E52/D52*100,"-")</f>
        <v>39.209591474245116</v>
      </c>
      <c r="G52" s="103">
        <v>841</v>
      </c>
      <c r="H52" s="103">
        <v>42</v>
      </c>
      <c r="I52" s="103">
        <f>+SUM(K52,+M52,+O52)</f>
        <v>1369</v>
      </c>
      <c r="J52" s="104">
        <f>IF(D52&gt;0,I52/D52*100,"-")</f>
        <v>60.790408525754877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1369</v>
      </c>
      <c r="P52" s="103">
        <v>1291</v>
      </c>
      <c r="Q52" s="104">
        <f>IF(D52&gt;0,O52/D52*100,"-")</f>
        <v>60.790408525754877</v>
      </c>
      <c r="R52" s="103">
        <v>5</v>
      </c>
      <c r="S52" s="101" t="s">
        <v>256</v>
      </c>
      <c r="T52" s="101"/>
      <c r="U52" s="101"/>
      <c r="V52" s="101"/>
      <c r="W52" s="101" t="s">
        <v>256</v>
      </c>
      <c r="X52" s="101"/>
      <c r="Y52" s="101"/>
      <c r="Z52" s="101"/>
      <c r="AA52" s="189" t="s">
        <v>389</v>
      </c>
      <c r="AB52" s="190"/>
    </row>
    <row r="53" spans="1:28" s="105" customFormat="1" ht="13.5" customHeight="1">
      <c r="A53" s="101" t="s">
        <v>14</v>
      </c>
      <c r="B53" s="102" t="s">
        <v>390</v>
      </c>
      <c r="C53" s="101" t="s">
        <v>391</v>
      </c>
      <c r="D53" s="103">
        <f>+SUM(E53,+I53)</f>
        <v>15552</v>
      </c>
      <c r="E53" s="103">
        <f>+SUM(G53,+H53)</f>
        <v>612</v>
      </c>
      <c r="F53" s="104">
        <f>IF(D53&gt;0,E53/D53*100,"-")</f>
        <v>3.9351851851851851</v>
      </c>
      <c r="G53" s="103">
        <v>612</v>
      </c>
      <c r="H53" s="103">
        <v>0</v>
      </c>
      <c r="I53" s="103">
        <f>+SUM(K53,+M53,+O53)</f>
        <v>14940</v>
      </c>
      <c r="J53" s="104">
        <f>IF(D53&gt;0,I53/D53*100,"-")</f>
        <v>96.06481481481481</v>
      </c>
      <c r="K53" s="103">
        <v>12130</v>
      </c>
      <c r="L53" s="104">
        <f>IF(D53&gt;0,K53/D53*100,"-")</f>
        <v>77.996399176954739</v>
      </c>
      <c r="M53" s="103">
        <v>0</v>
      </c>
      <c r="N53" s="104">
        <f>IF(D53&gt;0,M53/D53*100,"-")</f>
        <v>0</v>
      </c>
      <c r="O53" s="103">
        <v>2810</v>
      </c>
      <c r="P53" s="103">
        <v>1096</v>
      </c>
      <c r="Q53" s="104">
        <f>IF(D53&gt;0,O53/D53*100,"-")</f>
        <v>18.068415637860085</v>
      </c>
      <c r="R53" s="103">
        <v>193</v>
      </c>
      <c r="S53" s="101" t="s">
        <v>256</v>
      </c>
      <c r="T53" s="101"/>
      <c r="U53" s="101"/>
      <c r="V53" s="101"/>
      <c r="W53" s="101" t="s">
        <v>256</v>
      </c>
      <c r="X53" s="101"/>
      <c r="Y53" s="101"/>
      <c r="Z53" s="101"/>
      <c r="AA53" s="189" t="s">
        <v>392</v>
      </c>
      <c r="AB53" s="190"/>
    </row>
    <row r="54" spans="1:28" s="105" customFormat="1" ht="13.5" customHeight="1">
      <c r="A54" s="101" t="s">
        <v>14</v>
      </c>
      <c r="B54" s="102" t="s">
        <v>393</v>
      </c>
      <c r="C54" s="101" t="s">
        <v>394</v>
      </c>
      <c r="D54" s="103">
        <f>+SUM(E54,+I54)</f>
        <v>14374</v>
      </c>
      <c r="E54" s="103">
        <f>+SUM(G54,+H54)</f>
        <v>445</v>
      </c>
      <c r="F54" s="104">
        <f>IF(D54&gt;0,E54/D54*100,"-")</f>
        <v>3.0958675386113814</v>
      </c>
      <c r="G54" s="103">
        <v>445</v>
      </c>
      <c r="H54" s="103">
        <v>0</v>
      </c>
      <c r="I54" s="103">
        <f>+SUM(K54,+M54,+O54)</f>
        <v>13929</v>
      </c>
      <c r="J54" s="104">
        <f>IF(D54&gt;0,I54/D54*100,"-")</f>
        <v>96.904132461388613</v>
      </c>
      <c r="K54" s="103">
        <v>0</v>
      </c>
      <c r="L54" s="104">
        <f>IF(D54&gt;0,K54/D54*100,"-")</f>
        <v>0</v>
      </c>
      <c r="M54" s="103">
        <v>0</v>
      </c>
      <c r="N54" s="104">
        <f>IF(D54&gt;0,M54/D54*100,"-")</f>
        <v>0</v>
      </c>
      <c r="O54" s="103">
        <v>13929</v>
      </c>
      <c r="P54" s="103">
        <v>11683</v>
      </c>
      <c r="Q54" s="104">
        <f>IF(D54&gt;0,O54/D54*100,"-")</f>
        <v>96.904132461388613</v>
      </c>
      <c r="R54" s="103">
        <v>85</v>
      </c>
      <c r="S54" s="101" t="s">
        <v>256</v>
      </c>
      <c r="T54" s="101"/>
      <c r="U54" s="101"/>
      <c r="V54" s="101"/>
      <c r="W54" s="101"/>
      <c r="X54" s="101" t="s">
        <v>256</v>
      </c>
      <c r="Y54" s="101"/>
      <c r="Z54" s="101"/>
      <c r="AA54" s="189" t="s">
        <v>395</v>
      </c>
      <c r="AB54" s="190"/>
    </row>
    <row r="55" spans="1:28" s="105" customFormat="1" ht="13.5" customHeight="1">
      <c r="A55" s="101" t="s">
        <v>14</v>
      </c>
      <c r="B55" s="102" t="s">
        <v>396</v>
      </c>
      <c r="C55" s="101" t="s">
        <v>397</v>
      </c>
      <c r="D55" s="103">
        <f>+SUM(E55,+I55)</f>
        <v>19845</v>
      </c>
      <c r="E55" s="103">
        <f>+SUM(G55,+H55)</f>
        <v>3679</v>
      </c>
      <c r="F55" s="104">
        <f>IF(D55&gt;0,E55/D55*100,"-")</f>
        <v>18.53867472915092</v>
      </c>
      <c r="G55" s="103">
        <v>3669</v>
      </c>
      <c r="H55" s="103">
        <v>10</v>
      </c>
      <c r="I55" s="103">
        <f>+SUM(K55,+M55,+O55)</f>
        <v>16166</v>
      </c>
      <c r="J55" s="104">
        <f>IF(D55&gt;0,I55/D55*100,"-")</f>
        <v>81.461325270849088</v>
      </c>
      <c r="K55" s="103">
        <v>4618</v>
      </c>
      <c r="L55" s="104">
        <f>IF(D55&gt;0,K55/D55*100,"-")</f>
        <v>23.270345175107078</v>
      </c>
      <c r="M55" s="103">
        <v>0</v>
      </c>
      <c r="N55" s="104">
        <f>IF(D55&gt;0,M55/D55*100,"-")</f>
        <v>0</v>
      </c>
      <c r="O55" s="103">
        <v>11548</v>
      </c>
      <c r="P55" s="103">
        <v>10109</v>
      </c>
      <c r="Q55" s="104">
        <f>IF(D55&gt;0,O55/D55*100,"-")</f>
        <v>58.190980095741992</v>
      </c>
      <c r="R55" s="103">
        <v>175</v>
      </c>
      <c r="S55" s="101" t="s">
        <v>256</v>
      </c>
      <c r="T55" s="101"/>
      <c r="U55" s="101"/>
      <c r="V55" s="101"/>
      <c r="W55" s="101" t="s">
        <v>256</v>
      </c>
      <c r="X55" s="101"/>
      <c r="Y55" s="101"/>
      <c r="Z55" s="101"/>
      <c r="AA55" s="189" t="s">
        <v>398</v>
      </c>
      <c r="AB55" s="190"/>
    </row>
    <row r="56" spans="1:28" s="105" customFormat="1" ht="13.5" customHeight="1">
      <c r="A56" s="101" t="s">
        <v>14</v>
      </c>
      <c r="B56" s="102" t="s">
        <v>399</v>
      </c>
      <c r="C56" s="101" t="s">
        <v>400</v>
      </c>
      <c r="D56" s="103">
        <f>+SUM(E56,+I56)</f>
        <v>11443</v>
      </c>
      <c r="E56" s="103">
        <f>+SUM(G56,+H56)</f>
        <v>3826</v>
      </c>
      <c r="F56" s="104">
        <f>IF(D56&gt;0,E56/D56*100,"-")</f>
        <v>33.435287948964429</v>
      </c>
      <c r="G56" s="103">
        <v>3788</v>
      </c>
      <c r="H56" s="103">
        <v>38</v>
      </c>
      <c r="I56" s="103">
        <f>+SUM(K56,+M56,+O56)</f>
        <v>7617</v>
      </c>
      <c r="J56" s="104">
        <f>IF(D56&gt;0,I56/D56*100,"-")</f>
        <v>66.564712051035571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7617</v>
      </c>
      <c r="P56" s="103">
        <v>7315</v>
      </c>
      <c r="Q56" s="104">
        <f>IF(D56&gt;0,O56/D56*100,"-")</f>
        <v>66.564712051035571</v>
      </c>
      <c r="R56" s="103">
        <v>41</v>
      </c>
      <c r="S56" s="101" t="s">
        <v>256</v>
      </c>
      <c r="T56" s="101"/>
      <c r="U56" s="101"/>
      <c r="V56" s="101"/>
      <c r="W56" s="101" t="s">
        <v>256</v>
      </c>
      <c r="X56" s="101"/>
      <c r="Y56" s="101"/>
      <c r="Z56" s="101"/>
      <c r="AA56" s="189" t="s">
        <v>401</v>
      </c>
      <c r="AB56" s="190"/>
    </row>
    <row r="57" spans="1:28" s="105" customFormat="1" ht="13.5" customHeight="1">
      <c r="A57" s="101" t="s">
        <v>14</v>
      </c>
      <c r="B57" s="102" t="s">
        <v>402</v>
      </c>
      <c r="C57" s="101" t="s">
        <v>403</v>
      </c>
      <c r="D57" s="103">
        <f>+SUM(E57,+I57)</f>
        <v>10288</v>
      </c>
      <c r="E57" s="103">
        <f>+SUM(G57,+H57)</f>
        <v>6242</v>
      </c>
      <c r="F57" s="104">
        <f>IF(D57&gt;0,E57/D57*100,"-")</f>
        <v>60.672628304821153</v>
      </c>
      <c r="G57" s="103">
        <v>6232</v>
      </c>
      <c r="H57" s="103">
        <v>10</v>
      </c>
      <c r="I57" s="103">
        <f>+SUM(K57,+M57,+O57)</f>
        <v>4046</v>
      </c>
      <c r="J57" s="104">
        <f>IF(D57&gt;0,I57/D57*100,"-")</f>
        <v>39.327371695178847</v>
      </c>
      <c r="K57" s="103">
        <v>0</v>
      </c>
      <c r="L57" s="104">
        <f>IF(D57&gt;0,K57/D57*100,"-")</f>
        <v>0</v>
      </c>
      <c r="M57" s="103">
        <v>0</v>
      </c>
      <c r="N57" s="104">
        <f>IF(D57&gt;0,M57/D57*100,"-")</f>
        <v>0</v>
      </c>
      <c r="O57" s="103">
        <v>4046</v>
      </c>
      <c r="P57" s="103">
        <v>3210</v>
      </c>
      <c r="Q57" s="104">
        <f>IF(D57&gt;0,O57/D57*100,"-")</f>
        <v>39.327371695178847</v>
      </c>
      <c r="R57" s="103">
        <v>11</v>
      </c>
      <c r="S57" s="101" t="s">
        <v>256</v>
      </c>
      <c r="T57" s="101"/>
      <c r="U57" s="101"/>
      <c r="V57" s="101"/>
      <c r="W57" s="101" t="s">
        <v>256</v>
      </c>
      <c r="X57" s="101"/>
      <c r="Y57" s="101"/>
      <c r="Z57" s="101"/>
      <c r="AA57" s="189" t="s">
        <v>404</v>
      </c>
      <c r="AB57" s="190"/>
    </row>
    <row r="58" spans="1:28" s="105" customFormat="1" ht="13.5" customHeight="1">
      <c r="A58" s="101" t="s">
        <v>14</v>
      </c>
      <c r="B58" s="102" t="s">
        <v>405</v>
      </c>
      <c r="C58" s="101" t="s">
        <v>406</v>
      </c>
      <c r="D58" s="103">
        <f>+SUM(E58,+I58)</f>
        <v>9265</v>
      </c>
      <c r="E58" s="103">
        <f>+SUM(G58,+H58)</f>
        <v>4184</v>
      </c>
      <c r="F58" s="104">
        <f>IF(D58&gt;0,E58/D58*100,"-")</f>
        <v>45.159201295196979</v>
      </c>
      <c r="G58" s="103">
        <v>4184</v>
      </c>
      <c r="H58" s="103">
        <v>0</v>
      </c>
      <c r="I58" s="103">
        <f>+SUM(K58,+M58,+O58)</f>
        <v>5081</v>
      </c>
      <c r="J58" s="104">
        <f>IF(D58&gt;0,I58/D58*100,"-")</f>
        <v>54.840798704803021</v>
      </c>
      <c r="K58" s="103">
        <v>0</v>
      </c>
      <c r="L58" s="104">
        <f>IF(D58&gt;0,K58/D58*100,"-")</f>
        <v>0</v>
      </c>
      <c r="M58" s="103">
        <v>122</v>
      </c>
      <c r="N58" s="104">
        <f>IF(D58&gt;0,M58/D58*100,"-")</f>
        <v>1.3167835941716137</v>
      </c>
      <c r="O58" s="103">
        <v>4959</v>
      </c>
      <c r="P58" s="103">
        <v>3460</v>
      </c>
      <c r="Q58" s="104">
        <f>IF(D58&gt;0,O58/D58*100,"-")</f>
        <v>53.52401511063141</v>
      </c>
      <c r="R58" s="103">
        <v>20</v>
      </c>
      <c r="S58" s="101" t="s">
        <v>256</v>
      </c>
      <c r="T58" s="101"/>
      <c r="U58" s="101"/>
      <c r="V58" s="101"/>
      <c r="W58" s="101" t="s">
        <v>256</v>
      </c>
      <c r="X58" s="101"/>
      <c r="Y58" s="101"/>
      <c r="Z58" s="101"/>
      <c r="AA58" s="189" t="s">
        <v>407</v>
      </c>
      <c r="AB58" s="190"/>
    </row>
    <row r="59" spans="1:28" s="105" customFormat="1" ht="13.5" customHeight="1">
      <c r="A59" s="101" t="s">
        <v>14</v>
      </c>
      <c r="B59" s="102" t="s">
        <v>408</v>
      </c>
      <c r="C59" s="101" t="s">
        <v>409</v>
      </c>
      <c r="D59" s="103">
        <f>+SUM(E59,+I59)</f>
        <v>17581</v>
      </c>
      <c r="E59" s="103">
        <f>+SUM(G59,+H59)</f>
        <v>10466</v>
      </c>
      <c r="F59" s="104">
        <f>IF(D59&gt;0,E59/D59*100,"-")</f>
        <v>59.530174620328765</v>
      </c>
      <c r="G59" s="103">
        <v>10466</v>
      </c>
      <c r="H59" s="103">
        <v>0</v>
      </c>
      <c r="I59" s="103">
        <f>+SUM(K59,+M59,+O59)</f>
        <v>7115</v>
      </c>
      <c r="J59" s="104">
        <f>IF(D59&gt;0,I59/D59*100,"-")</f>
        <v>40.469825379671235</v>
      </c>
      <c r="K59" s="103">
        <v>0</v>
      </c>
      <c r="L59" s="104">
        <f>IF(D59&gt;0,K59/D59*100,"-")</f>
        <v>0</v>
      </c>
      <c r="M59" s="103">
        <v>0</v>
      </c>
      <c r="N59" s="104">
        <f>IF(D59&gt;0,M59/D59*100,"-")</f>
        <v>0</v>
      </c>
      <c r="O59" s="103">
        <v>7115</v>
      </c>
      <c r="P59" s="103">
        <v>5191</v>
      </c>
      <c r="Q59" s="104">
        <f>IF(D59&gt;0,O59/D59*100,"-")</f>
        <v>40.469825379671235</v>
      </c>
      <c r="R59" s="103">
        <v>102</v>
      </c>
      <c r="S59" s="101" t="s">
        <v>256</v>
      </c>
      <c r="T59" s="101"/>
      <c r="U59" s="101"/>
      <c r="V59" s="101"/>
      <c r="W59" s="101"/>
      <c r="X59" s="101" t="s">
        <v>256</v>
      </c>
      <c r="Y59" s="101"/>
      <c r="Z59" s="101"/>
      <c r="AA59" s="189" t="s">
        <v>410</v>
      </c>
      <c r="AB59" s="190"/>
    </row>
    <row r="60" spans="1:28" s="105" customFormat="1" ht="13.5" customHeight="1">
      <c r="A60" s="101" t="s">
        <v>14</v>
      </c>
      <c r="B60" s="102" t="s">
        <v>411</v>
      </c>
      <c r="C60" s="101" t="s">
        <v>412</v>
      </c>
      <c r="D60" s="103">
        <f>+SUM(E60,+I60)</f>
        <v>5251</v>
      </c>
      <c r="E60" s="103">
        <f>+SUM(G60,+H60)</f>
        <v>3442</v>
      </c>
      <c r="F60" s="104">
        <f>IF(D60&gt;0,E60/D60*100,"-")</f>
        <v>65.549419158255574</v>
      </c>
      <c r="G60" s="103">
        <v>3442</v>
      </c>
      <c r="H60" s="103">
        <v>0</v>
      </c>
      <c r="I60" s="103">
        <f>+SUM(K60,+M60,+O60)</f>
        <v>1809</v>
      </c>
      <c r="J60" s="104">
        <f>IF(D60&gt;0,I60/D60*100,"-")</f>
        <v>34.450580841744426</v>
      </c>
      <c r="K60" s="103">
        <v>0</v>
      </c>
      <c r="L60" s="104">
        <f>IF(D60&gt;0,K60/D60*100,"-")</f>
        <v>0</v>
      </c>
      <c r="M60" s="103">
        <v>0</v>
      </c>
      <c r="N60" s="104">
        <f>IF(D60&gt;0,M60/D60*100,"-")</f>
        <v>0</v>
      </c>
      <c r="O60" s="103">
        <v>1809</v>
      </c>
      <c r="P60" s="103">
        <v>1784</v>
      </c>
      <c r="Q60" s="104">
        <f>IF(D60&gt;0,O60/D60*100,"-")</f>
        <v>34.450580841744426</v>
      </c>
      <c r="R60" s="103">
        <v>6</v>
      </c>
      <c r="S60" s="101" t="s">
        <v>256</v>
      </c>
      <c r="T60" s="101"/>
      <c r="U60" s="101"/>
      <c r="V60" s="101"/>
      <c r="W60" s="101" t="s">
        <v>256</v>
      </c>
      <c r="X60" s="101"/>
      <c r="Y60" s="101"/>
      <c r="Z60" s="101"/>
      <c r="AA60" s="189" t="s">
        <v>413</v>
      </c>
      <c r="AB60" s="190"/>
    </row>
    <row r="61" spans="1:28" s="105" customFormat="1" ht="13.5" customHeight="1">
      <c r="A61" s="101" t="s">
        <v>14</v>
      </c>
      <c r="B61" s="102" t="s">
        <v>414</v>
      </c>
      <c r="C61" s="101" t="s">
        <v>415</v>
      </c>
      <c r="D61" s="103">
        <f>+SUM(E61,+I61)</f>
        <v>3258</v>
      </c>
      <c r="E61" s="103">
        <f>+SUM(G61,+H61)</f>
        <v>1624</v>
      </c>
      <c r="F61" s="104">
        <f>IF(D61&gt;0,E61/D61*100,"-")</f>
        <v>49.846531614487418</v>
      </c>
      <c r="G61" s="103">
        <v>1624</v>
      </c>
      <c r="H61" s="103">
        <v>0</v>
      </c>
      <c r="I61" s="103">
        <f>+SUM(K61,+M61,+O61)</f>
        <v>1634</v>
      </c>
      <c r="J61" s="104">
        <f>IF(D61&gt;0,I61/D61*100,"-")</f>
        <v>50.153468385512589</v>
      </c>
      <c r="K61" s="103">
        <v>0</v>
      </c>
      <c r="L61" s="104">
        <f>IF(D61&gt;0,K61/D61*100,"-")</f>
        <v>0</v>
      </c>
      <c r="M61" s="103">
        <v>0</v>
      </c>
      <c r="N61" s="104">
        <f>IF(D61&gt;0,M61/D61*100,"-")</f>
        <v>0</v>
      </c>
      <c r="O61" s="103">
        <v>1634</v>
      </c>
      <c r="P61" s="103">
        <v>1484</v>
      </c>
      <c r="Q61" s="104">
        <f>IF(D61&gt;0,O61/D61*100,"-")</f>
        <v>50.153468385512589</v>
      </c>
      <c r="R61" s="103">
        <v>5</v>
      </c>
      <c r="S61" s="101" t="s">
        <v>256</v>
      </c>
      <c r="T61" s="101"/>
      <c r="U61" s="101"/>
      <c r="V61" s="101"/>
      <c r="W61" s="101" t="s">
        <v>256</v>
      </c>
      <c r="X61" s="101"/>
      <c r="Y61" s="101"/>
      <c r="Z61" s="101"/>
      <c r="AA61" s="189" t="s">
        <v>416</v>
      </c>
      <c r="AB61" s="190"/>
    </row>
    <row r="62" spans="1:28" s="105" customFormat="1" ht="13.5" customHeight="1">
      <c r="A62" s="101" t="s">
        <v>14</v>
      </c>
      <c r="B62" s="102" t="s">
        <v>417</v>
      </c>
      <c r="C62" s="101" t="s">
        <v>418</v>
      </c>
      <c r="D62" s="103">
        <f>+SUM(E62,+I62)</f>
        <v>23564</v>
      </c>
      <c r="E62" s="103">
        <f>+SUM(G62,+H62)</f>
        <v>17790</v>
      </c>
      <c r="F62" s="104">
        <f>IF(D62&gt;0,E62/D62*100,"-")</f>
        <v>75.496520115430314</v>
      </c>
      <c r="G62" s="103">
        <v>17790</v>
      </c>
      <c r="H62" s="103">
        <v>0</v>
      </c>
      <c r="I62" s="103">
        <f>+SUM(K62,+M62,+O62)</f>
        <v>5774</v>
      </c>
      <c r="J62" s="104">
        <f>IF(D62&gt;0,I62/D62*100,"-")</f>
        <v>24.503479884569682</v>
      </c>
      <c r="K62" s="103">
        <v>0</v>
      </c>
      <c r="L62" s="104">
        <f>IF(D62&gt;0,K62/D62*100,"-")</f>
        <v>0</v>
      </c>
      <c r="M62" s="103">
        <v>1596</v>
      </c>
      <c r="N62" s="104">
        <f>IF(D62&gt;0,M62/D62*100,"-")</f>
        <v>6.7730436258699704</v>
      </c>
      <c r="O62" s="103">
        <v>4178</v>
      </c>
      <c r="P62" s="103">
        <v>2741</v>
      </c>
      <c r="Q62" s="104">
        <f>IF(D62&gt;0,O62/D62*100,"-")</f>
        <v>17.730436258699712</v>
      </c>
      <c r="R62" s="103">
        <v>121</v>
      </c>
      <c r="S62" s="101" t="s">
        <v>256</v>
      </c>
      <c r="T62" s="101"/>
      <c r="U62" s="101"/>
      <c r="V62" s="101"/>
      <c r="W62" s="101" t="s">
        <v>256</v>
      </c>
      <c r="X62" s="101"/>
      <c r="Y62" s="101"/>
      <c r="Z62" s="101"/>
      <c r="AA62" s="189" t="s">
        <v>419</v>
      </c>
      <c r="AB62" s="190"/>
    </row>
    <row r="63" spans="1:28" s="105" customFormat="1" ht="13.5" customHeight="1">
      <c r="A63" s="101" t="s">
        <v>14</v>
      </c>
      <c r="B63" s="102" t="s">
        <v>420</v>
      </c>
      <c r="C63" s="101" t="s">
        <v>421</v>
      </c>
      <c r="D63" s="103">
        <f>+SUM(E63,+I63)</f>
        <v>36793</v>
      </c>
      <c r="E63" s="103">
        <f>+SUM(G63,+H63)</f>
        <v>4878</v>
      </c>
      <c r="F63" s="104">
        <f>IF(D63&gt;0,E63/D63*100,"-")</f>
        <v>13.257956676541733</v>
      </c>
      <c r="G63" s="103">
        <v>4878</v>
      </c>
      <c r="H63" s="103">
        <v>0</v>
      </c>
      <c r="I63" s="103">
        <f>+SUM(K63,+M63,+O63)</f>
        <v>31915</v>
      </c>
      <c r="J63" s="104">
        <f>IF(D63&gt;0,I63/D63*100,"-")</f>
        <v>86.742043323458262</v>
      </c>
      <c r="K63" s="103">
        <v>13031</v>
      </c>
      <c r="L63" s="104">
        <f>IF(D63&gt;0,K63/D63*100,"-")</f>
        <v>35.417063028293427</v>
      </c>
      <c r="M63" s="103">
        <v>0</v>
      </c>
      <c r="N63" s="104">
        <f>IF(D63&gt;0,M63/D63*100,"-")</f>
        <v>0</v>
      </c>
      <c r="O63" s="103">
        <v>18884</v>
      </c>
      <c r="P63" s="103">
        <v>15198</v>
      </c>
      <c r="Q63" s="104">
        <f>IF(D63&gt;0,O63/D63*100,"-")</f>
        <v>51.324980295164849</v>
      </c>
      <c r="R63" s="103">
        <v>776</v>
      </c>
      <c r="S63" s="101" t="s">
        <v>256</v>
      </c>
      <c r="T63" s="101"/>
      <c r="U63" s="101"/>
      <c r="V63" s="101"/>
      <c r="W63" s="101"/>
      <c r="X63" s="101"/>
      <c r="Y63" s="101"/>
      <c r="Z63" s="101" t="s">
        <v>256</v>
      </c>
      <c r="AA63" s="189" t="s">
        <v>422</v>
      </c>
      <c r="AB63" s="190"/>
    </row>
    <row r="64" spans="1:28" s="105" customFormat="1" ht="13.5" customHeight="1">
      <c r="A64" s="101" t="s">
        <v>14</v>
      </c>
      <c r="B64" s="102" t="s">
        <v>423</v>
      </c>
      <c r="C64" s="101" t="s">
        <v>424</v>
      </c>
      <c r="D64" s="103">
        <f>+SUM(E64,+I64)</f>
        <v>20514</v>
      </c>
      <c r="E64" s="103">
        <f>+SUM(G64,+H64)</f>
        <v>6458</v>
      </c>
      <c r="F64" s="104">
        <f>IF(D64&gt;0,E64/D64*100,"-")</f>
        <v>31.480939845958854</v>
      </c>
      <c r="G64" s="103">
        <v>6418</v>
      </c>
      <c r="H64" s="103">
        <v>40</v>
      </c>
      <c r="I64" s="103">
        <f>+SUM(K64,+M64,+O64)</f>
        <v>14056</v>
      </c>
      <c r="J64" s="104">
        <f>IF(D64&gt;0,I64/D64*100,"-")</f>
        <v>68.519060154041142</v>
      </c>
      <c r="K64" s="103">
        <v>1554</v>
      </c>
      <c r="L64" s="104">
        <f>IF(D64&gt;0,K64/D64*100,"-")</f>
        <v>7.5753144194208835</v>
      </c>
      <c r="M64" s="103">
        <v>0</v>
      </c>
      <c r="N64" s="104">
        <f>IF(D64&gt;0,M64/D64*100,"-")</f>
        <v>0</v>
      </c>
      <c r="O64" s="103">
        <v>12502</v>
      </c>
      <c r="P64" s="103">
        <v>9290</v>
      </c>
      <c r="Q64" s="104">
        <f>IF(D64&gt;0,O64/D64*100,"-")</f>
        <v>60.943745734620258</v>
      </c>
      <c r="R64" s="103">
        <v>95</v>
      </c>
      <c r="S64" s="101" t="s">
        <v>256</v>
      </c>
      <c r="T64" s="101"/>
      <c r="U64" s="101"/>
      <c r="V64" s="101"/>
      <c r="W64" s="101"/>
      <c r="X64" s="101" t="s">
        <v>256</v>
      </c>
      <c r="Y64" s="101"/>
      <c r="Z64" s="101"/>
      <c r="AA64" s="189" t="s">
        <v>425</v>
      </c>
      <c r="AB64" s="190"/>
    </row>
    <row r="65" spans="1:28" s="105" customFormat="1" ht="13.5" customHeight="1">
      <c r="A65" s="101" t="s">
        <v>14</v>
      </c>
      <c r="B65" s="102" t="s">
        <v>426</v>
      </c>
      <c r="C65" s="101" t="s">
        <v>427</v>
      </c>
      <c r="D65" s="103">
        <f>+SUM(E65,+I65)</f>
        <v>6813</v>
      </c>
      <c r="E65" s="103">
        <f>+SUM(G65,+H65)</f>
        <v>2818</v>
      </c>
      <c r="F65" s="104">
        <f>IF(D65&gt;0,E65/D65*100,"-")</f>
        <v>41.362101864083371</v>
      </c>
      <c r="G65" s="103">
        <v>2818</v>
      </c>
      <c r="H65" s="103">
        <v>0</v>
      </c>
      <c r="I65" s="103">
        <f>+SUM(K65,+M65,+O65)</f>
        <v>3995</v>
      </c>
      <c r="J65" s="104">
        <f>IF(D65&gt;0,I65/D65*100,"-")</f>
        <v>58.637898135916636</v>
      </c>
      <c r="K65" s="103">
        <v>1660</v>
      </c>
      <c r="L65" s="104">
        <f>IF(D65&gt;0,K65/D65*100,"-")</f>
        <v>24.365184206663731</v>
      </c>
      <c r="M65" s="103">
        <v>0</v>
      </c>
      <c r="N65" s="104">
        <f>IF(D65&gt;0,M65/D65*100,"-")</f>
        <v>0</v>
      </c>
      <c r="O65" s="103">
        <v>2335</v>
      </c>
      <c r="P65" s="103">
        <v>2065</v>
      </c>
      <c r="Q65" s="104">
        <f>IF(D65&gt;0,O65/D65*100,"-")</f>
        <v>34.272713929252902</v>
      </c>
      <c r="R65" s="103">
        <v>40</v>
      </c>
      <c r="S65" s="101"/>
      <c r="T65" s="101"/>
      <c r="U65" s="101"/>
      <c r="V65" s="101" t="s">
        <v>256</v>
      </c>
      <c r="W65" s="101"/>
      <c r="X65" s="101"/>
      <c r="Y65" s="101"/>
      <c r="Z65" s="101" t="s">
        <v>256</v>
      </c>
      <c r="AA65" s="189" t="s">
        <v>428</v>
      </c>
      <c r="AB65" s="190"/>
    </row>
    <row r="66" spans="1:28" s="105" customFormat="1" ht="13.5" customHeight="1">
      <c r="A66" s="101" t="s">
        <v>14</v>
      </c>
      <c r="B66" s="102" t="s">
        <v>429</v>
      </c>
      <c r="C66" s="101" t="s">
        <v>430</v>
      </c>
      <c r="D66" s="103">
        <f>+SUM(E66,+I66)</f>
        <v>7786</v>
      </c>
      <c r="E66" s="103">
        <f>+SUM(G66,+H66)</f>
        <v>2943</v>
      </c>
      <c r="F66" s="104">
        <f>IF(D66&gt;0,E66/D66*100,"-")</f>
        <v>37.798612894939637</v>
      </c>
      <c r="G66" s="103">
        <v>2943</v>
      </c>
      <c r="H66" s="103">
        <v>0</v>
      </c>
      <c r="I66" s="103">
        <f>+SUM(K66,+M66,+O66)</f>
        <v>4843</v>
      </c>
      <c r="J66" s="104">
        <f>IF(D66&gt;0,I66/D66*100,"-")</f>
        <v>62.20138710506037</v>
      </c>
      <c r="K66" s="103">
        <v>0</v>
      </c>
      <c r="L66" s="104">
        <f>IF(D66&gt;0,K66/D66*100,"-")</f>
        <v>0</v>
      </c>
      <c r="M66" s="103">
        <v>0</v>
      </c>
      <c r="N66" s="104">
        <f>IF(D66&gt;0,M66/D66*100,"-")</f>
        <v>0</v>
      </c>
      <c r="O66" s="103">
        <v>4843</v>
      </c>
      <c r="P66" s="103">
        <v>4771</v>
      </c>
      <c r="Q66" s="104">
        <f>IF(D66&gt;0,O66/D66*100,"-")</f>
        <v>62.20138710506037</v>
      </c>
      <c r="R66" s="103">
        <v>25</v>
      </c>
      <c r="S66" s="101"/>
      <c r="T66" s="101"/>
      <c r="U66" s="101"/>
      <c r="V66" s="101" t="s">
        <v>256</v>
      </c>
      <c r="W66" s="101"/>
      <c r="X66" s="101"/>
      <c r="Y66" s="101"/>
      <c r="Z66" s="101" t="s">
        <v>256</v>
      </c>
      <c r="AA66" s="189" t="s">
        <v>431</v>
      </c>
      <c r="AB66" s="190"/>
    </row>
    <row r="67" spans="1:28" s="105" customFormat="1" ht="13.5" customHeight="1">
      <c r="A67" s="101" t="s">
        <v>14</v>
      </c>
      <c r="B67" s="102" t="s">
        <v>432</v>
      </c>
      <c r="C67" s="101" t="s">
        <v>433</v>
      </c>
      <c r="D67" s="103">
        <f>+SUM(E67,+I67)</f>
        <v>18853</v>
      </c>
      <c r="E67" s="103">
        <f>+SUM(G67,+H67)</f>
        <v>9837</v>
      </c>
      <c r="F67" s="104">
        <f>IF(D67&gt;0,E67/D67*100,"-")</f>
        <v>52.177372301490479</v>
      </c>
      <c r="G67" s="103">
        <v>9767</v>
      </c>
      <c r="H67" s="103">
        <v>70</v>
      </c>
      <c r="I67" s="103">
        <f>+SUM(K67,+M67,+O67)</f>
        <v>9016</v>
      </c>
      <c r="J67" s="104">
        <f>IF(D67&gt;0,I67/D67*100,"-")</f>
        <v>47.822627698509521</v>
      </c>
      <c r="K67" s="103">
        <v>3122</v>
      </c>
      <c r="L67" s="104">
        <f>IF(D67&gt;0,K67/D67*100,"-")</f>
        <v>16.559698721688857</v>
      </c>
      <c r="M67" s="103">
        <v>0</v>
      </c>
      <c r="N67" s="104">
        <f>IF(D67&gt;0,M67/D67*100,"-")</f>
        <v>0</v>
      </c>
      <c r="O67" s="103">
        <v>5894</v>
      </c>
      <c r="P67" s="103">
        <v>5766</v>
      </c>
      <c r="Q67" s="104">
        <f>IF(D67&gt;0,O67/D67*100,"-")</f>
        <v>31.262928976820664</v>
      </c>
      <c r="R67" s="103">
        <v>188</v>
      </c>
      <c r="S67" s="101" t="s">
        <v>256</v>
      </c>
      <c r="T67" s="101"/>
      <c r="U67" s="101"/>
      <c r="V67" s="101"/>
      <c r="W67" s="101" t="s">
        <v>256</v>
      </c>
      <c r="X67" s="101"/>
      <c r="Y67" s="101"/>
      <c r="Z67" s="101"/>
      <c r="AA67" s="189" t="s">
        <v>434</v>
      </c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67">
    <sortCondition ref="A8:A67"/>
    <sortCondition ref="B8:B67"/>
    <sortCondition ref="C8:C67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福岡県</v>
      </c>
      <c r="B7" s="107" t="str">
        <f>水洗化人口等!B7</f>
        <v>40000</v>
      </c>
      <c r="C7" s="106" t="s">
        <v>200</v>
      </c>
      <c r="D7" s="108">
        <f>SUM(E7,+H7,+K7)</f>
        <v>1176761</v>
      </c>
      <c r="E7" s="108">
        <f>SUM(F7:G7)</f>
        <v>24785</v>
      </c>
      <c r="F7" s="108">
        <f>SUM(F$8:F$1000)</f>
        <v>21680</v>
      </c>
      <c r="G7" s="108">
        <f>SUM(G$8:G$1000)</f>
        <v>3105</v>
      </c>
      <c r="H7" s="108">
        <f>SUM(I7:J7)</f>
        <v>186285</v>
      </c>
      <c r="I7" s="108">
        <f>SUM(I$8:I$1000)</f>
        <v>185197</v>
      </c>
      <c r="J7" s="108">
        <f>SUM(J$8:J$1000)</f>
        <v>1088</v>
      </c>
      <c r="K7" s="108">
        <f>SUM(L7:M7)</f>
        <v>965691</v>
      </c>
      <c r="L7" s="108">
        <f>SUM(L$8:L$1000)</f>
        <v>432376</v>
      </c>
      <c r="M7" s="108">
        <f>SUM(M$8:M$1000)</f>
        <v>533315</v>
      </c>
      <c r="N7" s="108">
        <f>SUM(O7,+V7,+AC7)</f>
        <v>1177817</v>
      </c>
      <c r="O7" s="108">
        <f>SUM(P7:U7)</f>
        <v>639253</v>
      </c>
      <c r="P7" s="108">
        <f t="shared" ref="P7:U7" si="0">SUM(P$8:P$1000)</f>
        <v>598904</v>
      </c>
      <c r="Q7" s="108">
        <f t="shared" si="0"/>
        <v>0</v>
      </c>
      <c r="R7" s="108">
        <f t="shared" si="0"/>
        <v>1996</v>
      </c>
      <c r="S7" s="108">
        <f t="shared" si="0"/>
        <v>38336</v>
      </c>
      <c r="T7" s="108">
        <f t="shared" si="0"/>
        <v>9</v>
      </c>
      <c r="U7" s="108">
        <f t="shared" si="0"/>
        <v>8</v>
      </c>
      <c r="V7" s="108">
        <f>SUM(W7:AB7)</f>
        <v>537508</v>
      </c>
      <c r="W7" s="108">
        <f t="shared" ref="W7:AB7" si="1">SUM(W$8:W$1000)</f>
        <v>470141</v>
      </c>
      <c r="X7" s="108">
        <f t="shared" si="1"/>
        <v>0</v>
      </c>
      <c r="Y7" s="108">
        <f t="shared" si="1"/>
        <v>8402</v>
      </c>
      <c r="Z7" s="108">
        <f t="shared" si="1"/>
        <v>58930</v>
      </c>
      <c r="AA7" s="108">
        <f t="shared" si="1"/>
        <v>18</v>
      </c>
      <c r="AB7" s="108">
        <f t="shared" si="1"/>
        <v>17</v>
      </c>
      <c r="AC7" s="108">
        <f>SUM(AD7:AE7)</f>
        <v>1056</v>
      </c>
      <c r="AD7" s="108">
        <f>SUM(AD$8:AD$1000)</f>
        <v>1056</v>
      </c>
      <c r="AE7" s="108">
        <f>SUM(AE$8:AE$1000)</f>
        <v>0</v>
      </c>
      <c r="AF7" s="108">
        <f>SUM(AG7:AI7)</f>
        <v>12132</v>
      </c>
      <c r="AG7" s="108">
        <f>SUM(AG$8:AG$1000)</f>
        <v>12120</v>
      </c>
      <c r="AH7" s="108">
        <f>SUM(AH$8:AH$1000)</f>
        <v>0</v>
      </c>
      <c r="AI7" s="108">
        <f>SUM(AI$8:AI$1000)</f>
        <v>12</v>
      </c>
      <c r="AJ7" s="108">
        <f>SUM(AK7:AS7)</f>
        <v>69496</v>
      </c>
      <c r="AK7" s="108">
        <f t="shared" ref="AK7:AS7" si="2">SUM(AK$8:AK$1000)</f>
        <v>57777</v>
      </c>
      <c r="AL7" s="108">
        <f t="shared" si="2"/>
        <v>8</v>
      </c>
      <c r="AM7" s="108">
        <f t="shared" si="2"/>
        <v>8362</v>
      </c>
      <c r="AN7" s="108">
        <f t="shared" si="2"/>
        <v>40</v>
      </c>
      <c r="AO7" s="108">
        <f t="shared" si="2"/>
        <v>0</v>
      </c>
      <c r="AP7" s="108">
        <f t="shared" si="2"/>
        <v>0</v>
      </c>
      <c r="AQ7" s="108">
        <f t="shared" si="2"/>
        <v>553</v>
      </c>
      <c r="AR7" s="108">
        <f t="shared" si="2"/>
        <v>23</v>
      </c>
      <c r="AS7" s="108">
        <f t="shared" si="2"/>
        <v>2733</v>
      </c>
      <c r="AT7" s="108">
        <f>SUM(AU7:AY7)</f>
        <v>456</v>
      </c>
      <c r="AU7" s="108">
        <f>SUM(AU$8:AU$1000)</f>
        <v>409</v>
      </c>
      <c r="AV7" s="108">
        <f>SUM(AV$8:AV$1000)</f>
        <v>0</v>
      </c>
      <c r="AW7" s="108">
        <f>SUM(AW$8:AW$1000)</f>
        <v>47</v>
      </c>
      <c r="AX7" s="108">
        <f>SUM(AX$8:AX$1000)</f>
        <v>0</v>
      </c>
      <c r="AY7" s="108">
        <f>SUM(AY$8:AY$1000)</f>
        <v>0</v>
      </c>
      <c r="AZ7" s="108">
        <f>SUM(BA7:BC7)</f>
        <v>6698</v>
      </c>
      <c r="BA7" s="108">
        <f>SUM(BA$8:BA$1000)</f>
        <v>6698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14</v>
      </c>
      <c r="B8" s="113" t="s">
        <v>254</v>
      </c>
      <c r="C8" s="101" t="s">
        <v>255</v>
      </c>
      <c r="D8" s="103">
        <f>SUM(E8,+H8,+K8)</f>
        <v>37149</v>
      </c>
      <c r="E8" s="103">
        <f>SUM(F8:G8)</f>
        <v>0</v>
      </c>
      <c r="F8" s="103">
        <v>0</v>
      </c>
      <c r="G8" s="103">
        <v>0</v>
      </c>
      <c r="H8" s="103">
        <f>SUM(I8:J8)</f>
        <v>17640</v>
      </c>
      <c r="I8" s="103">
        <v>17640</v>
      </c>
      <c r="J8" s="103">
        <v>0</v>
      </c>
      <c r="K8" s="103">
        <f>SUM(L8:M8)</f>
        <v>19509</v>
      </c>
      <c r="L8" s="103">
        <v>0</v>
      </c>
      <c r="M8" s="103">
        <v>19509</v>
      </c>
      <c r="N8" s="103">
        <f>SUM(O8,+V8,+AC8)</f>
        <v>37149</v>
      </c>
      <c r="O8" s="103">
        <f>SUM(P8:U8)</f>
        <v>17640</v>
      </c>
      <c r="P8" s="103">
        <v>0</v>
      </c>
      <c r="Q8" s="103">
        <v>0</v>
      </c>
      <c r="R8" s="103">
        <v>0</v>
      </c>
      <c r="S8" s="103">
        <v>17640</v>
      </c>
      <c r="T8" s="103">
        <v>0</v>
      </c>
      <c r="U8" s="103">
        <v>0</v>
      </c>
      <c r="V8" s="103">
        <f>SUM(W8:AB8)</f>
        <v>19509</v>
      </c>
      <c r="W8" s="103">
        <v>0</v>
      </c>
      <c r="X8" s="103">
        <v>0</v>
      </c>
      <c r="Y8" s="103">
        <v>0</v>
      </c>
      <c r="Z8" s="103">
        <v>19509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14</v>
      </c>
      <c r="B9" s="113" t="s">
        <v>258</v>
      </c>
      <c r="C9" s="101" t="s">
        <v>259</v>
      </c>
      <c r="D9" s="103">
        <f>SUM(E9,+H9,+K9)</f>
        <v>17768</v>
      </c>
      <c r="E9" s="103">
        <f>SUM(F9:G9)</f>
        <v>0</v>
      </c>
      <c r="F9" s="103">
        <v>0</v>
      </c>
      <c r="G9" s="103">
        <v>0</v>
      </c>
      <c r="H9" s="103">
        <f>SUM(I9:J9)</f>
        <v>9699</v>
      </c>
      <c r="I9" s="103">
        <v>9699</v>
      </c>
      <c r="J9" s="103">
        <v>0</v>
      </c>
      <c r="K9" s="103">
        <f>SUM(L9:M9)</f>
        <v>8069</v>
      </c>
      <c r="L9" s="103">
        <v>0</v>
      </c>
      <c r="M9" s="103">
        <v>8069</v>
      </c>
      <c r="N9" s="103">
        <f>SUM(O9,+V9,+AC9)</f>
        <v>17768</v>
      </c>
      <c r="O9" s="103">
        <f>SUM(P9:U9)</f>
        <v>9699</v>
      </c>
      <c r="P9" s="103">
        <v>9699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8069</v>
      </c>
      <c r="W9" s="103">
        <v>8069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14</v>
      </c>
      <c r="B10" s="113" t="s">
        <v>261</v>
      </c>
      <c r="C10" s="101" t="s">
        <v>262</v>
      </c>
      <c r="D10" s="103">
        <f>SUM(E10,+H10,+K10)</f>
        <v>97788</v>
      </c>
      <c r="E10" s="103">
        <f>SUM(F10:G10)</f>
        <v>7865</v>
      </c>
      <c r="F10" s="103">
        <v>7865</v>
      </c>
      <c r="G10" s="103">
        <v>0</v>
      </c>
      <c r="H10" s="103">
        <f>SUM(I10:J10)</f>
        <v>60099</v>
      </c>
      <c r="I10" s="103">
        <v>60099</v>
      </c>
      <c r="J10" s="103">
        <v>0</v>
      </c>
      <c r="K10" s="103">
        <f>SUM(L10:M10)</f>
        <v>29824</v>
      </c>
      <c r="L10" s="103">
        <v>0</v>
      </c>
      <c r="M10" s="103">
        <v>29824</v>
      </c>
      <c r="N10" s="103">
        <f>SUM(O10,+V10,+AC10)</f>
        <v>97788</v>
      </c>
      <c r="O10" s="103">
        <f>SUM(P10:U10)</f>
        <v>67964</v>
      </c>
      <c r="P10" s="103">
        <v>67964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29824</v>
      </c>
      <c r="W10" s="103">
        <v>29824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1215</v>
      </c>
      <c r="AG10" s="103">
        <v>1215</v>
      </c>
      <c r="AH10" s="103">
        <v>0</v>
      </c>
      <c r="AI10" s="103">
        <v>0</v>
      </c>
      <c r="AJ10" s="103">
        <f>SUM(AK10:AS10)</f>
        <v>1215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12</v>
      </c>
      <c r="AS10" s="103">
        <v>1203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199</v>
      </c>
      <c r="BA10" s="103">
        <v>199</v>
      </c>
      <c r="BB10" s="103">
        <v>0</v>
      </c>
      <c r="BC10" s="103">
        <v>0</v>
      </c>
    </row>
    <row r="11" spans="1:55" s="105" customFormat="1" ht="13.5" customHeight="1">
      <c r="A11" s="115" t="s">
        <v>14</v>
      </c>
      <c r="B11" s="113" t="s">
        <v>264</v>
      </c>
      <c r="C11" s="101" t="s">
        <v>265</v>
      </c>
      <c r="D11" s="103">
        <f>SUM(E11,+H11,+K11)</f>
        <v>62433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62433</v>
      </c>
      <c r="L11" s="103">
        <v>22681</v>
      </c>
      <c r="M11" s="103">
        <v>39752</v>
      </c>
      <c r="N11" s="103">
        <f>SUM(O11,+V11,+AC11)</f>
        <v>62592</v>
      </c>
      <c r="O11" s="103">
        <f>SUM(P11:U11)</f>
        <v>22681</v>
      </c>
      <c r="P11" s="103">
        <v>7682</v>
      </c>
      <c r="Q11" s="103">
        <v>0</v>
      </c>
      <c r="R11" s="103">
        <v>0</v>
      </c>
      <c r="S11" s="103">
        <v>14999</v>
      </c>
      <c r="T11" s="103">
        <v>0</v>
      </c>
      <c r="U11" s="103">
        <v>0</v>
      </c>
      <c r="V11" s="103">
        <f>SUM(W11:AB11)</f>
        <v>39752</v>
      </c>
      <c r="W11" s="103">
        <v>12549</v>
      </c>
      <c r="X11" s="103">
        <v>0</v>
      </c>
      <c r="Y11" s="103">
        <v>0</v>
      </c>
      <c r="Z11" s="103">
        <v>27203</v>
      </c>
      <c r="AA11" s="103">
        <v>0</v>
      </c>
      <c r="AB11" s="103">
        <v>0</v>
      </c>
      <c r="AC11" s="103">
        <f>SUM(AD11:AE11)</f>
        <v>159</v>
      </c>
      <c r="AD11" s="103">
        <v>159</v>
      </c>
      <c r="AE11" s="103">
        <v>0</v>
      </c>
      <c r="AF11" s="103">
        <f>SUM(AG11:AI11)</f>
        <v>145</v>
      </c>
      <c r="AG11" s="103">
        <v>145</v>
      </c>
      <c r="AH11" s="103">
        <v>0</v>
      </c>
      <c r="AI11" s="103">
        <v>0</v>
      </c>
      <c r="AJ11" s="103">
        <f>SUM(AK11:AS11)</f>
        <v>145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71</v>
      </c>
      <c r="AR11" s="103">
        <v>0</v>
      </c>
      <c r="AS11" s="103">
        <v>74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14</v>
      </c>
      <c r="B12" s="113" t="s">
        <v>267</v>
      </c>
      <c r="C12" s="101" t="s">
        <v>268</v>
      </c>
      <c r="D12" s="103">
        <f>SUM(E12,+H12,+K12)</f>
        <v>51739</v>
      </c>
      <c r="E12" s="103">
        <f>SUM(F12:G12)</f>
        <v>0</v>
      </c>
      <c r="F12" s="103">
        <v>0</v>
      </c>
      <c r="G12" s="103">
        <v>0</v>
      </c>
      <c r="H12" s="103">
        <f>SUM(I12:J12)</f>
        <v>40866</v>
      </c>
      <c r="I12" s="103">
        <v>40866</v>
      </c>
      <c r="J12" s="103">
        <v>0</v>
      </c>
      <c r="K12" s="103">
        <f>SUM(L12:M12)</f>
        <v>10873</v>
      </c>
      <c r="L12" s="103">
        <v>0</v>
      </c>
      <c r="M12" s="103">
        <v>10873</v>
      </c>
      <c r="N12" s="103">
        <f>SUM(O12,+V12,+AC12)</f>
        <v>51831</v>
      </c>
      <c r="O12" s="103">
        <f>SUM(P12:U12)</f>
        <v>40866</v>
      </c>
      <c r="P12" s="103">
        <v>40866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10873</v>
      </c>
      <c r="W12" s="103">
        <v>10873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92</v>
      </c>
      <c r="AD12" s="103">
        <v>92</v>
      </c>
      <c r="AE12" s="103">
        <v>0</v>
      </c>
      <c r="AF12" s="103">
        <f>SUM(AG12:AI12)</f>
        <v>674</v>
      </c>
      <c r="AG12" s="103">
        <v>674</v>
      </c>
      <c r="AH12" s="103">
        <v>0</v>
      </c>
      <c r="AI12" s="103">
        <v>0</v>
      </c>
      <c r="AJ12" s="103">
        <f>SUM(AK12:AS12)</f>
        <v>674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674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14</v>
      </c>
      <c r="B13" s="113" t="s">
        <v>270</v>
      </c>
      <c r="C13" s="101" t="s">
        <v>271</v>
      </c>
      <c r="D13" s="103">
        <f>SUM(E13,+H13,+K13)</f>
        <v>107778</v>
      </c>
      <c r="E13" s="103">
        <f>SUM(F13:G13)</f>
        <v>5069</v>
      </c>
      <c r="F13" s="103">
        <v>5069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102709</v>
      </c>
      <c r="L13" s="103">
        <v>62101</v>
      </c>
      <c r="M13" s="103">
        <v>40608</v>
      </c>
      <c r="N13" s="103">
        <f>SUM(O13,+V13,+AC13)</f>
        <v>107778</v>
      </c>
      <c r="O13" s="103">
        <f>SUM(P13:U13)</f>
        <v>67170</v>
      </c>
      <c r="P13" s="103">
        <v>65278</v>
      </c>
      <c r="Q13" s="103">
        <v>0</v>
      </c>
      <c r="R13" s="103">
        <v>0</v>
      </c>
      <c r="S13" s="103">
        <v>1892</v>
      </c>
      <c r="T13" s="103">
        <v>0</v>
      </c>
      <c r="U13" s="103">
        <v>0</v>
      </c>
      <c r="V13" s="103">
        <f>SUM(W13:AB13)</f>
        <v>40608</v>
      </c>
      <c r="W13" s="103">
        <v>31204</v>
      </c>
      <c r="X13" s="103">
        <v>0</v>
      </c>
      <c r="Y13" s="103">
        <v>0</v>
      </c>
      <c r="Z13" s="103">
        <v>9404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2945</v>
      </c>
      <c r="AG13" s="103">
        <v>2945</v>
      </c>
      <c r="AH13" s="103">
        <v>0</v>
      </c>
      <c r="AI13" s="103">
        <v>0</v>
      </c>
      <c r="AJ13" s="103">
        <f>SUM(AK13:AS13)</f>
        <v>2945</v>
      </c>
      <c r="AK13" s="103">
        <v>0</v>
      </c>
      <c r="AL13" s="103">
        <v>0</v>
      </c>
      <c r="AM13" s="103">
        <v>2942</v>
      </c>
      <c r="AN13" s="103">
        <v>0</v>
      </c>
      <c r="AO13" s="103">
        <v>0</v>
      </c>
      <c r="AP13" s="103">
        <v>0</v>
      </c>
      <c r="AQ13" s="103">
        <v>0</v>
      </c>
      <c r="AR13" s="103">
        <v>3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125</v>
      </c>
      <c r="BA13" s="103">
        <v>125</v>
      </c>
      <c r="BB13" s="103">
        <v>0</v>
      </c>
      <c r="BC13" s="103">
        <v>0</v>
      </c>
    </row>
    <row r="14" spans="1:55" s="105" customFormat="1" ht="13.5" customHeight="1">
      <c r="A14" s="115" t="s">
        <v>14</v>
      </c>
      <c r="B14" s="113" t="s">
        <v>273</v>
      </c>
      <c r="C14" s="101" t="s">
        <v>274</v>
      </c>
      <c r="D14" s="103">
        <f>SUM(E14,+H14,+K14)</f>
        <v>53141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53141</v>
      </c>
      <c r="L14" s="103">
        <v>19857</v>
      </c>
      <c r="M14" s="103">
        <v>33284</v>
      </c>
      <c r="N14" s="103">
        <f>SUM(O14,+V14,+AC14)</f>
        <v>53294</v>
      </c>
      <c r="O14" s="103">
        <f>SUM(P14:U14)</f>
        <v>19857</v>
      </c>
      <c r="P14" s="103">
        <v>19857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33284</v>
      </c>
      <c r="W14" s="103">
        <v>33284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153</v>
      </c>
      <c r="AD14" s="103">
        <v>153</v>
      </c>
      <c r="AE14" s="103">
        <v>0</v>
      </c>
      <c r="AF14" s="103">
        <f>SUM(AG14:AI14)</f>
        <v>111</v>
      </c>
      <c r="AG14" s="103">
        <v>111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111</v>
      </c>
      <c r="AU14" s="103">
        <v>111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14</v>
      </c>
      <c r="B15" s="113" t="s">
        <v>276</v>
      </c>
      <c r="C15" s="101" t="s">
        <v>277</v>
      </c>
      <c r="D15" s="103">
        <f>SUM(E15,+H15,+K15)</f>
        <v>50020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50020</v>
      </c>
      <c r="L15" s="103">
        <v>19240</v>
      </c>
      <c r="M15" s="103">
        <v>30780</v>
      </c>
      <c r="N15" s="103">
        <f>SUM(O15,+V15,+AC15)</f>
        <v>50079</v>
      </c>
      <c r="O15" s="103">
        <f>SUM(P15:U15)</f>
        <v>19240</v>
      </c>
      <c r="P15" s="103">
        <v>19240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30780</v>
      </c>
      <c r="W15" s="103">
        <v>30780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59</v>
      </c>
      <c r="AD15" s="103">
        <v>59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322</v>
      </c>
      <c r="AK15" s="103">
        <v>314</v>
      </c>
      <c r="AL15" s="103">
        <v>8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411</v>
      </c>
      <c r="BA15" s="103">
        <v>411</v>
      </c>
      <c r="BB15" s="103">
        <v>0</v>
      </c>
      <c r="BC15" s="103">
        <v>0</v>
      </c>
    </row>
    <row r="16" spans="1:55" s="105" customFormat="1" ht="13.5" customHeight="1">
      <c r="A16" s="115" t="s">
        <v>14</v>
      </c>
      <c r="B16" s="113" t="s">
        <v>279</v>
      </c>
      <c r="C16" s="101" t="s">
        <v>280</v>
      </c>
      <c r="D16" s="103">
        <f>SUM(E16,+H16,+K16)</f>
        <v>48527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48527</v>
      </c>
      <c r="L16" s="103">
        <v>19458</v>
      </c>
      <c r="M16" s="103">
        <v>29069</v>
      </c>
      <c r="N16" s="103">
        <f>SUM(O16,+V16,+AC16)</f>
        <v>48528</v>
      </c>
      <c r="O16" s="103">
        <f>SUM(P16:U16)</f>
        <v>19458</v>
      </c>
      <c r="P16" s="103">
        <v>19458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29069</v>
      </c>
      <c r="W16" s="103">
        <v>29069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1</v>
      </c>
      <c r="AD16" s="103">
        <v>1</v>
      </c>
      <c r="AE16" s="103">
        <v>0</v>
      </c>
      <c r="AF16" s="103">
        <f>SUM(AG16:AI16)</f>
        <v>42</v>
      </c>
      <c r="AG16" s="103">
        <v>42</v>
      </c>
      <c r="AH16" s="103">
        <v>0</v>
      </c>
      <c r="AI16" s="103">
        <v>0</v>
      </c>
      <c r="AJ16" s="103">
        <f>SUM(AK16:AS16)</f>
        <v>42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42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5073</v>
      </c>
      <c r="BA16" s="103">
        <v>5073</v>
      </c>
      <c r="BB16" s="103">
        <v>0</v>
      </c>
      <c r="BC16" s="103">
        <v>0</v>
      </c>
    </row>
    <row r="17" spans="1:55" s="105" customFormat="1" ht="13.5" customHeight="1">
      <c r="A17" s="115" t="s">
        <v>14</v>
      </c>
      <c r="B17" s="113" t="s">
        <v>282</v>
      </c>
      <c r="C17" s="101" t="s">
        <v>283</v>
      </c>
      <c r="D17" s="103">
        <f>SUM(E17,+H17,+K17)</f>
        <v>27379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27379</v>
      </c>
      <c r="L17" s="103">
        <v>9923</v>
      </c>
      <c r="M17" s="103">
        <v>17456</v>
      </c>
      <c r="N17" s="103">
        <f>SUM(O17,+V17,+AC17)</f>
        <v>27390</v>
      </c>
      <c r="O17" s="103">
        <f>SUM(P17:U17)</f>
        <v>9923</v>
      </c>
      <c r="P17" s="103">
        <v>9923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17456</v>
      </c>
      <c r="W17" s="103">
        <v>17456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11</v>
      </c>
      <c r="AD17" s="103">
        <v>11</v>
      </c>
      <c r="AE17" s="103">
        <v>0</v>
      </c>
      <c r="AF17" s="103">
        <f>SUM(AG17:AI17)</f>
        <v>154</v>
      </c>
      <c r="AG17" s="103">
        <v>154</v>
      </c>
      <c r="AH17" s="103">
        <v>0</v>
      </c>
      <c r="AI17" s="103">
        <v>0</v>
      </c>
      <c r="AJ17" s="103">
        <f>SUM(AK17:AS17)</f>
        <v>154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154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14</v>
      </c>
      <c r="B18" s="113" t="s">
        <v>285</v>
      </c>
      <c r="C18" s="101" t="s">
        <v>286</v>
      </c>
      <c r="D18" s="103">
        <f>SUM(E18,+H18,+K18)</f>
        <v>26346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26346</v>
      </c>
      <c r="L18" s="103">
        <v>12591</v>
      </c>
      <c r="M18" s="103">
        <v>13755</v>
      </c>
      <c r="N18" s="103">
        <f>SUM(O18,+V18,+AC18)</f>
        <v>26346</v>
      </c>
      <c r="O18" s="103">
        <f>SUM(P18:U18)</f>
        <v>12591</v>
      </c>
      <c r="P18" s="103">
        <v>12591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13755</v>
      </c>
      <c r="W18" s="103">
        <v>13755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166</v>
      </c>
      <c r="AG18" s="103">
        <v>166</v>
      </c>
      <c r="AH18" s="103">
        <v>0</v>
      </c>
      <c r="AI18" s="103">
        <v>0</v>
      </c>
      <c r="AJ18" s="103">
        <f>SUM(AK18:AS18)</f>
        <v>217</v>
      </c>
      <c r="AK18" s="103">
        <v>51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150</v>
      </c>
      <c r="AR18" s="103">
        <v>0</v>
      </c>
      <c r="AS18" s="103">
        <v>16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150</v>
      </c>
      <c r="BA18" s="103">
        <v>150</v>
      </c>
      <c r="BB18" s="103">
        <v>0</v>
      </c>
      <c r="BC18" s="103">
        <v>0</v>
      </c>
    </row>
    <row r="19" spans="1:55" s="105" customFormat="1" ht="13.5" customHeight="1">
      <c r="A19" s="115" t="s">
        <v>14</v>
      </c>
      <c r="B19" s="113" t="s">
        <v>288</v>
      </c>
      <c r="C19" s="101" t="s">
        <v>289</v>
      </c>
      <c r="D19" s="103">
        <f>SUM(E19,+H19,+K19)</f>
        <v>52124</v>
      </c>
      <c r="E19" s="103">
        <f>SUM(F19:G19)</f>
        <v>2915</v>
      </c>
      <c r="F19" s="103">
        <v>2892</v>
      </c>
      <c r="G19" s="103">
        <v>23</v>
      </c>
      <c r="H19" s="103">
        <f>SUM(I19:J19)</f>
        <v>33015</v>
      </c>
      <c r="I19" s="103">
        <v>33015</v>
      </c>
      <c r="J19" s="103">
        <v>0</v>
      </c>
      <c r="K19" s="103">
        <f>SUM(L19:M19)</f>
        <v>16194</v>
      </c>
      <c r="L19" s="103">
        <v>0</v>
      </c>
      <c r="M19" s="103">
        <v>16194</v>
      </c>
      <c r="N19" s="103">
        <f>SUM(O19,+V19,+AC19)</f>
        <v>52124</v>
      </c>
      <c r="O19" s="103">
        <f>SUM(P19:U19)</f>
        <v>35907</v>
      </c>
      <c r="P19" s="103">
        <v>35907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16217</v>
      </c>
      <c r="W19" s="103">
        <v>16217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123</v>
      </c>
      <c r="AG19" s="103">
        <v>123</v>
      </c>
      <c r="AH19" s="103">
        <v>0</v>
      </c>
      <c r="AI19" s="103">
        <v>0</v>
      </c>
      <c r="AJ19" s="103">
        <f>SUM(AK19:AS19)</f>
        <v>123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97</v>
      </c>
      <c r="AR19" s="103">
        <v>0</v>
      </c>
      <c r="AS19" s="103">
        <v>26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14</v>
      </c>
      <c r="B20" s="113" t="s">
        <v>291</v>
      </c>
      <c r="C20" s="101" t="s">
        <v>292</v>
      </c>
      <c r="D20" s="103">
        <f>SUM(E20,+H20,+K20)</f>
        <v>17423</v>
      </c>
      <c r="E20" s="103">
        <f>SUM(F20:G20)</f>
        <v>259</v>
      </c>
      <c r="F20" s="103">
        <v>259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17164</v>
      </c>
      <c r="L20" s="103">
        <v>11716</v>
      </c>
      <c r="M20" s="103">
        <v>5448</v>
      </c>
      <c r="N20" s="103">
        <f>SUM(O20,+V20,+AC20)</f>
        <v>17543</v>
      </c>
      <c r="O20" s="103">
        <f>SUM(P20:U20)</f>
        <v>11975</v>
      </c>
      <c r="P20" s="103">
        <v>11975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5448</v>
      </c>
      <c r="W20" s="103">
        <v>5448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120</v>
      </c>
      <c r="AD20" s="103">
        <v>120</v>
      </c>
      <c r="AE20" s="103">
        <v>0</v>
      </c>
      <c r="AF20" s="103">
        <f>SUM(AG20:AI20)</f>
        <v>203</v>
      </c>
      <c r="AG20" s="103">
        <v>203</v>
      </c>
      <c r="AH20" s="103">
        <v>0</v>
      </c>
      <c r="AI20" s="103">
        <v>0</v>
      </c>
      <c r="AJ20" s="103">
        <f>SUM(AK20:AS20)</f>
        <v>5430</v>
      </c>
      <c r="AK20" s="103">
        <v>5227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99</v>
      </c>
      <c r="AR20" s="103">
        <v>0</v>
      </c>
      <c r="AS20" s="103">
        <v>104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99</v>
      </c>
      <c r="BA20" s="103">
        <v>99</v>
      </c>
      <c r="BB20" s="103">
        <v>0</v>
      </c>
      <c r="BC20" s="103">
        <v>0</v>
      </c>
    </row>
    <row r="21" spans="1:55" s="105" customFormat="1" ht="13.5" customHeight="1">
      <c r="A21" s="115" t="s">
        <v>14</v>
      </c>
      <c r="B21" s="113" t="s">
        <v>294</v>
      </c>
      <c r="C21" s="101" t="s">
        <v>295</v>
      </c>
      <c r="D21" s="103">
        <f>SUM(E21,+H21,+K21)</f>
        <v>17697</v>
      </c>
      <c r="E21" s="103">
        <f>SUM(F21:G21)</f>
        <v>0</v>
      </c>
      <c r="F21" s="103">
        <v>0</v>
      </c>
      <c r="G21" s="103">
        <v>0</v>
      </c>
      <c r="H21" s="103">
        <f>SUM(I21:J21)</f>
        <v>10648</v>
      </c>
      <c r="I21" s="103">
        <v>10648</v>
      </c>
      <c r="J21" s="103">
        <v>0</v>
      </c>
      <c r="K21" s="103">
        <f>SUM(L21:M21)</f>
        <v>7049</v>
      </c>
      <c r="L21" s="103">
        <v>0</v>
      </c>
      <c r="M21" s="103">
        <v>7049</v>
      </c>
      <c r="N21" s="103">
        <f>SUM(O21,+V21,+AC21)</f>
        <v>17698</v>
      </c>
      <c r="O21" s="103">
        <f>SUM(P21:U21)</f>
        <v>10648</v>
      </c>
      <c r="P21" s="103">
        <v>10648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7049</v>
      </c>
      <c r="W21" s="103">
        <v>7049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1</v>
      </c>
      <c r="AD21" s="103">
        <v>1</v>
      </c>
      <c r="AE21" s="103">
        <v>0</v>
      </c>
      <c r="AF21" s="103">
        <f>SUM(AG21:AI21)</f>
        <v>128</v>
      </c>
      <c r="AG21" s="103">
        <v>128</v>
      </c>
      <c r="AH21" s="103">
        <v>0</v>
      </c>
      <c r="AI21" s="103">
        <v>0</v>
      </c>
      <c r="AJ21" s="103">
        <f>SUM(AK21:AS21)</f>
        <v>17697</v>
      </c>
      <c r="AK21" s="103">
        <v>17593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104</v>
      </c>
      <c r="AT21" s="103">
        <f>SUM(AU21:AY21)</f>
        <v>24</v>
      </c>
      <c r="AU21" s="103">
        <v>24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14</v>
      </c>
      <c r="B22" s="113" t="s">
        <v>297</v>
      </c>
      <c r="C22" s="101" t="s">
        <v>298</v>
      </c>
      <c r="D22" s="103">
        <f>SUM(E22,+H22,+K22)</f>
        <v>9119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9119</v>
      </c>
      <c r="L22" s="103">
        <v>3315</v>
      </c>
      <c r="M22" s="103">
        <v>5804</v>
      </c>
      <c r="N22" s="103">
        <f>SUM(O22,+V22,+AC22)</f>
        <v>9119</v>
      </c>
      <c r="O22" s="103">
        <f>SUM(P22:U22)</f>
        <v>3315</v>
      </c>
      <c r="P22" s="103">
        <v>3315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5804</v>
      </c>
      <c r="W22" s="103">
        <v>5804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6</v>
      </c>
      <c r="AG22" s="103">
        <v>6</v>
      </c>
      <c r="AH22" s="103">
        <v>0</v>
      </c>
      <c r="AI22" s="103">
        <v>0</v>
      </c>
      <c r="AJ22" s="103">
        <f>SUM(AK22:AS22)</f>
        <v>9119</v>
      </c>
      <c r="AK22" s="103">
        <v>9119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6</v>
      </c>
      <c r="AU22" s="103">
        <v>6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26</v>
      </c>
      <c r="BA22" s="103">
        <v>26</v>
      </c>
      <c r="BB22" s="103">
        <v>0</v>
      </c>
      <c r="BC22" s="103">
        <v>0</v>
      </c>
    </row>
    <row r="23" spans="1:55" s="105" customFormat="1" ht="13.5" customHeight="1">
      <c r="A23" s="115" t="s">
        <v>14</v>
      </c>
      <c r="B23" s="113" t="s">
        <v>300</v>
      </c>
      <c r="C23" s="101" t="s">
        <v>301</v>
      </c>
      <c r="D23" s="103">
        <f>SUM(E23,+H23,+K23)</f>
        <v>10076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10076</v>
      </c>
      <c r="L23" s="103">
        <v>1634</v>
      </c>
      <c r="M23" s="103">
        <v>8442</v>
      </c>
      <c r="N23" s="103">
        <f>SUM(O23,+V23,+AC23)</f>
        <v>10076</v>
      </c>
      <c r="O23" s="103">
        <f>SUM(P23:U23)</f>
        <v>1634</v>
      </c>
      <c r="P23" s="103">
        <v>1634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8442</v>
      </c>
      <c r="W23" s="103">
        <v>8442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7</v>
      </c>
      <c r="AG23" s="103">
        <v>7</v>
      </c>
      <c r="AH23" s="103">
        <v>0</v>
      </c>
      <c r="AI23" s="103">
        <v>0</v>
      </c>
      <c r="AJ23" s="103">
        <f>SUM(AK23:AS23)</f>
        <v>7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7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14</v>
      </c>
      <c r="B24" s="113" t="s">
        <v>303</v>
      </c>
      <c r="C24" s="101" t="s">
        <v>304</v>
      </c>
      <c r="D24" s="103">
        <f>SUM(E24,+H24,+K24)</f>
        <v>880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880</v>
      </c>
      <c r="L24" s="103">
        <v>375</v>
      </c>
      <c r="M24" s="103">
        <v>505</v>
      </c>
      <c r="N24" s="103">
        <f>SUM(O24,+V24,+AC24)</f>
        <v>880</v>
      </c>
      <c r="O24" s="103">
        <f>SUM(P24:U24)</f>
        <v>375</v>
      </c>
      <c r="P24" s="103">
        <v>0</v>
      </c>
      <c r="Q24" s="103">
        <v>0</v>
      </c>
      <c r="R24" s="103">
        <v>0</v>
      </c>
      <c r="S24" s="103">
        <v>375</v>
      </c>
      <c r="T24" s="103">
        <v>0</v>
      </c>
      <c r="U24" s="103">
        <v>0</v>
      </c>
      <c r="V24" s="103">
        <f>SUM(W24:AB24)</f>
        <v>505</v>
      </c>
      <c r="W24" s="103">
        <v>0</v>
      </c>
      <c r="X24" s="103">
        <v>0</v>
      </c>
      <c r="Y24" s="103">
        <v>0</v>
      </c>
      <c r="Z24" s="103">
        <v>505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14</v>
      </c>
      <c r="B25" s="113" t="s">
        <v>306</v>
      </c>
      <c r="C25" s="101" t="s">
        <v>307</v>
      </c>
      <c r="D25" s="103">
        <f>SUM(E25,+H25,+K25)</f>
        <v>784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784</v>
      </c>
      <c r="L25" s="103">
        <v>485</v>
      </c>
      <c r="M25" s="103">
        <v>299</v>
      </c>
      <c r="N25" s="103">
        <f>SUM(O25,+V25,+AC25)</f>
        <v>784</v>
      </c>
      <c r="O25" s="103">
        <f>SUM(P25:U25)</f>
        <v>485</v>
      </c>
      <c r="P25" s="103">
        <v>0</v>
      </c>
      <c r="Q25" s="103">
        <v>0</v>
      </c>
      <c r="R25" s="103">
        <v>0</v>
      </c>
      <c r="S25" s="103">
        <v>485</v>
      </c>
      <c r="T25" s="103">
        <v>0</v>
      </c>
      <c r="U25" s="103">
        <v>0</v>
      </c>
      <c r="V25" s="103">
        <f>SUM(W25:AB25)</f>
        <v>299</v>
      </c>
      <c r="W25" s="103">
        <v>0</v>
      </c>
      <c r="X25" s="103">
        <v>0</v>
      </c>
      <c r="Y25" s="103">
        <v>0</v>
      </c>
      <c r="Z25" s="103">
        <v>299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14</v>
      </c>
      <c r="B26" s="113" t="s">
        <v>309</v>
      </c>
      <c r="C26" s="101" t="s">
        <v>310</v>
      </c>
      <c r="D26" s="103">
        <f>SUM(E26,+H26,+K26)</f>
        <v>4793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4793</v>
      </c>
      <c r="L26" s="103">
        <v>2184</v>
      </c>
      <c r="M26" s="103">
        <v>2609</v>
      </c>
      <c r="N26" s="103">
        <f>SUM(O26,+V26,+AC26)</f>
        <v>4822</v>
      </c>
      <c r="O26" s="103">
        <f>SUM(P26:U26)</f>
        <v>2184</v>
      </c>
      <c r="P26" s="103">
        <v>2184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2609</v>
      </c>
      <c r="W26" s="103">
        <v>2609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29</v>
      </c>
      <c r="AD26" s="103">
        <v>29</v>
      </c>
      <c r="AE26" s="103">
        <v>0</v>
      </c>
      <c r="AF26" s="103">
        <f>SUM(AG26:AI26)</f>
        <v>4</v>
      </c>
      <c r="AG26" s="103">
        <v>4</v>
      </c>
      <c r="AH26" s="103">
        <v>0</v>
      </c>
      <c r="AI26" s="103">
        <v>0</v>
      </c>
      <c r="AJ26" s="103">
        <f>SUM(AK26:AS26)</f>
        <v>4</v>
      </c>
      <c r="AK26" s="103">
        <v>0</v>
      </c>
      <c r="AL26" s="103">
        <v>0</v>
      </c>
      <c r="AM26" s="103">
        <v>4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14</v>
      </c>
      <c r="B27" s="113" t="s">
        <v>312</v>
      </c>
      <c r="C27" s="101" t="s">
        <v>313</v>
      </c>
      <c r="D27" s="103">
        <f>SUM(E27,+H27,+K27)</f>
        <v>1566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1566</v>
      </c>
      <c r="L27" s="103">
        <v>965</v>
      </c>
      <c r="M27" s="103">
        <v>601</v>
      </c>
      <c r="N27" s="103">
        <f>SUM(O27,+V27,+AC27)</f>
        <v>1566</v>
      </c>
      <c r="O27" s="103">
        <f>SUM(P27:U27)</f>
        <v>965</v>
      </c>
      <c r="P27" s="103">
        <v>965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601</v>
      </c>
      <c r="W27" s="103">
        <v>601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5</v>
      </c>
      <c r="AG27" s="103">
        <v>5</v>
      </c>
      <c r="AH27" s="103">
        <v>0</v>
      </c>
      <c r="AI27" s="103">
        <v>0</v>
      </c>
      <c r="AJ27" s="103">
        <f>SUM(AK27:AS27)</f>
        <v>5</v>
      </c>
      <c r="AK27" s="103">
        <v>1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4</v>
      </c>
      <c r="AR27" s="103">
        <v>0</v>
      </c>
      <c r="AS27" s="103">
        <v>0</v>
      </c>
      <c r="AT27" s="103">
        <f>SUM(AU27:AY27)</f>
        <v>1</v>
      </c>
      <c r="AU27" s="103">
        <v>1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14</v>
      </c>
      <c r="B28" s="113" t="s">
        <v>315</v>
      </c>
      <c r="C28" s="101" t="s">
        <v>316</v>
      </c>
      <c r="D28" s="103">
        <f>SUM(E28,+H28,+K28)</f>
        <v>11060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11060</v>
      </c>
      <c r="L28" s="103">
        <v>6270</v>
      </c>
      <c r="M28" s="103">
        <v>4790</v>
      </c>
      <c r="N28" s="103">
        <f>SUM(O28,+V28,+AC28)</f>
        <v>11060</v>
      </c>
      <c r="O28" s="103">
        <f>SUM(P28:U28)</f>
        <v>6270</v>
      </c>
      <c r="P28" s="103">
        <v>6270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4790</v>
      </c>
      <c r="W28" s="103">
        <v>4790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303</v>
      </c>
      <c r="AG28" s="103">
        <v>303</v>
      </c>
      <c r="AH28" s="103">
        <v>0</v>
      </c>
      <c r="AI28" s="103">
        <v>0</v>
      </c>
      <c r="AJ28" s="103">
        <f>SUM(AK28:AS28)</f>
        <v>303</v>
      </c>
      <c r="AK28" s="103">
        <v>0</v>
      </c>
      <c r="AL28" s="103">
        <v>0</v>
      </c>
      <c r="AM28" s="103">
        <v>303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14</v>
      </c>
      <c r="B29" s="113" t="s">
        <v>318</v>
      </c>
      <c r="C29" s="101" t="s">
        <v>319</v>
      </c>
      <c r="D29" s="103">
        <f>SUM(E29,+H29,+K29)</f>
        <v>12921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12921</v>
      </c>
      <c r="L29" s="103">
        <v>10897</v>
      </c>
      <c r="M29" s="103">
        <v>2024</v>
      </c>
      <c r="N29" s="103">
        <f>SUM(O29,+V29,+AC29)</f>
        <v>12921</v>
      </c>
      <c r="O29" s="103">
        <f>SUM(P29:U29)</f>
        <v>10897</v>
      </c>
      <c r="P29" s="103">
        <v>10897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2024</v>
      </c>
      <c r="W29" s="103">
        <v>2024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2786</v>
      </c>
      <c r="AG29" s="103">
        <v>2786</v>
      </c>
      <c r="AH29" s="103">
        <v>0</v>
      </c>
      <c r="AI29" s="103">
        <v>0</v>
      </c>
      <c r="AJ29" s="103">
        <f>SUM(AK29:AS29)</f>
        <v>2786</v>
      </c>
      <c r="AK29" s="103">
        <v>0</v>
      </c>
      <c r="AL29" s="103">
        <v>0</v>
      </c>
      <c r="AM29" s="103">
        <v>2786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14</v>
      </c>
      <c r="B30" s="113" t="s">
        <v>321</v>
      </c>
      <c r="C30" s="101" t="s">
        <v>322</v>
      </c>
      <c r="D30" s="103">
        <f>SUM(E30,+H30,+K30)</f>
        <v>9250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9250</v>
      </c>
      <c r="L30" s="103">
        <v>4146</v>
      </c>
      <c r="M30" s="103">
        <v>5104</v>
      </c>
      <c r="N30" s="103">
        <f>SUM(O30,+V30,+AC30)</f>
        <v>9345</v>
      </c>
      <c r="O30" s="103">
        <f>SUM(P30:U30)</f>
        <v>4146</v>
      </c>
      <c r="P30" s="103">
        <v>4146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5104</v>
      </c>
      <c r="W30" s="103">
        <v>5104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95</v>
      </c>
      <c r="AD30" s="103">
        <v>95</v>
      </c>
      <c r="AE30" s="103">
        <v>0</v>
      </c>
      <c r="AF30" s="103">
        <f>SUM(AG30:AI30)</f>
        <v>46</v>
      </c>
      <c r="AG30" s="103">
        <v>46</v>
      </c>
      <c r="AH30" s="103">
        <v>0</v>
      </c>
      <c r="AI30" s="103">
        <v>0</v>
      </c>
      <c r="AJ30" s="103">
        <f>SUM(AK30:AS30)</f>
        <v>46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46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37</v>
      </c>
      <c r="BA30" s="103">
        <v>37</v>
      </c>
      <c r="BB30" s="103">
        <v>0</v>
      </c>
      <c r="BC30" s="103">
        <v>0</v>
      </c>
    </row>
    <row r="31" spans="1:55" s="105" customFormat="1" ht="13.5" customHeight="1">
      <c r="A31" s="115" t="s">
        <v>14</v>
      </c>
      <c r="B31" s="113" t="s">
        <v>324</v>
      </c>
      <c r="C31" s="101" t="s">
        <v>325</v>
      </c>
      <c r="D31" s="103">
        <f>SUM(E31,+H31,+K31)</f>
        <v>32985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32985</v>
      </c>
      <c r="L31" s="103">
        <v>20800</v>
      </c>
      <c r="M31" s="103">
        <v>12185</v>
      </c>
      <c r="N31" s="103">
        <f>SUM(O31,+V31,+AC31)</f>
        <v>33016</v>
      </c>
      <c r="O31" s="103">
        <f>SUM(P31:U31)</f>
        <v>20800</v>
      </c>
      <c r="P31" s="103">
        <v>20800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12185</v>
      </c>
      <c r="W31" s="103">
        <v>12185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31</v>
      </c>
      <c r="AD31" s="103">
        <v>31</v>
      </c>
      <c r="AE31" s="103">
        <v>0</v>
      </c>
      <c r="AF31" s="103">
        <f>SUM(AG31:AI31)</f>
        <v>68</v>
      </c>
      <c r="AG31" s="103">
        <v>68</v>
      </c>
      <c r="AH31" s="103">
        <v>0</v>
      </c>
      <c r="AI31" s="103">
        <v>0</v>
      </c>
      <c r="AJ31" s="103">
        <f>SUM(AK31:AS31)</f>
        <v>68</v>
      </c>
      <c r="AK31" s="103">
        <v>68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68</v>
      </c>
      <c r="AU31" s="103">
        <v>68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14</v>
      </c>
      <c r="B32" s="113" t="s">
        <v>327</v>
      </c>
      <c r="C32" s="101" t="s">
        <v>328</v>
      </c>
      <c r="D32" s="103">
        <f>SUM(E32,+H32,+K32)</f>
        <v>41926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41926</v>
      </c>
      <c r="L32" s="103">
        <v>29439</v>
      </c>
      <c r="M32" s="103">
        <v>12487</v>
      </c>
      <c r="N32" s="103">
        <f>SUM(O32,+V32,+AC32)</f>
        <v>41926</v>
      </c>
      <c r="O32" s="103">
        <f>SUM(P32:U32)</f>
        <v>29439</v>
      </c>
      <c r="P32" s="103">
        <v>29439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12487</v>
      </c>
      <c r="W32" s="103">
        <v>12487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116</v>
      </c>
      <c r="AG32" s="103">
        <v>116</v>
      </c>
      <c r="AH32" s="103">
        <v>0</v>
      </c>
      <c r="AI32" s="103">
        <v>0</v>
      </c>
      <c r="AJ32" s="103">
        <f>SUM(AK32:AS32)</f>
        <v>116</v>
      </c>
      <c r="AK32" s="103">
        <v>72</v>
      </c>
      <c r="AL32" s="103">
        <v>0</v>
      </c>
      <c r="AM32" s="103">
        <v>36</v>
      </c>
      <c r="AN32" s="103">
        <v>0</v>
      </c>
      <c r="AO32" s="103">
        <v>0</v>
      </c>
      <c r="AP32" s="103">
        <v>0</v>
      </c>
      <c r="AQ32" s="103">
        <v>0</v>
      </c>
      <c r="AR32" s="103">
        <v>8</v>
      </c>
      <c r="AS32" s="103">
        <v>0</v>
      </c>
      <c r="AT32" s="103">
        <f>SUM(AU32:AY32)</f>
        <v>72</v>
      </c>
      <c r="AU32" s="103">
        <v>72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89</v>
      </c>
      <c r="BA32" s="103">
        <v>89</v>
      </c>
      <c r="BB32" s="103">
        <v>0</v>
      </c>
      <c r="BC32" s="103">
        <v>0</v>
      </c>
    </row>
    <row r="33" spans="1:55" s="105" customFormat="1" ht="13.5" customHeight="1">
      <c r="A33" s="115" t="s">
        <v>14</v>
      </c>
      <c r="B33" s="113" t="s">
        <v>330</v>
      </c>
      <c r="C33" s="101" t="s">
        <v>331</v>
      </c>
      <c r="D33" s="103">
        <f>SUM(E33,+H33,+K33)</f>
        <v>26729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26729</v>
      </c>
      <c r="L33" s="103">
        <v>9132</v>
      </c>
      <c r="M33" s="103">
        <v>17597</v>
      </c>
      <c r="N33" s="103">
        <f>SUM(O33,+V33,+AC33)</f>
        <v>26729</v>
      </c>
      <c r="O33" s="103">
        <f>SUM(P33:U33)</f>
        <v>9132</v>
      </c>
      <c r="P33" s="103">
        <v>9132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17597</v>
      </c>
      <c r="W33" s="103">
        <v>17597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15</v>
      </c>
      <c r="AG33" s="103">
        <v>15</v>
      </c>
      <c r="AH33" s="103">
        <v>0</v>
      </c>
      <c r="AI33" s="103">
        <v>0</v>
      </c>
      <c r="AJ33" s="103">
        <f>SUM(AK33:AS33)</f>
        <v>15</v>
      </c>
      <c r="AK33" s="103">
        <v>0</v>
      </c>
      <c r="AL33" s="103">
        <v>0</v>
      </c>
      <c r="AM33" s="103">
        <v>15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194</v>
      </c>
      <c r="BA33" s="103">
        <v>194</v>
      </c>
      <c r="BB33" s="103">
        <v>0</v>
      </c>
      <c r="BC33" s="103">
        <v>0</v>
      </c>
    </row>
    <row r="34" spans="1:55" s="105" customFormat="1" ht="13.5" customHeight="1">
      <c r="A34" s="115" t="s">
        <v>14</v>
      </c>
      <c r="B34" s="113" t="s">
        <v>333</v>
      </c>
      <c r="C34" s="101" t="s">
        <v>334</v>
      </c>
      <c r="D34" s="103">
        <f>SUM(E34,+H34,+K34)</f>
        <v>38943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38943</v>
      </c>
      <c r="L34" s="103">
        <v>17284</v>
      </c>
      <c r="M34" s="103">
        <v>21659</v>
      </c>
      <c r="N34" s="103">
        <f>SUM(O34,+V34,+AC34)</f>
        <v>38943</v>
      </c>
      <c r="O34" s="103">
        <f>SUM(P34:U34)</f>
        <v>17284</v>
      </c>
      <c r="P34" s="103">
        <v>17284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21659</v>
      </c>
      <c r="W34" s="103">
        <v>21659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47</v>
      </c>
      <c r="AG34" s="103">
        <v>47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47</v>
      </c>
      <c r="AU34" s="103">
        <v>47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41</v>
      </c>
      <c r="BA34" s="103">
        <v>41</v>
      </c>
      <c r="BB34" s="103">
        <v>0</v>
      </c>
      <c r="BC34" s="103">
        <v>0</v>
      </c>
    </row>
    <row r="35" spans="1:55" s="105" customFormat="1" ht="13.5" customHeight="1">
      <c r="A35" s="115" t="s">
        <v>14</v>
      </c>
      <c r="B35" s="113" t="s">
        <v>336</v>
      </c>
      <c r="C35" s="101" t="s">
        <v>337</v>
      </c>
      <c r="D35" s="103">
        <f>SUM(E35,+H35,+K35)</f>
        <v>33638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33638</v>
      </c>
      <c r="L35" s="103">
        <v>18185</v>
      </c>
      <c r="M35" s="103">
        <v>15453</v>
      </c>
      <c r="N35" s="103">
        <f>SUM(O35,+V35,+AC35)</f>
        <v>33638</v>
      </c>
      <c r="O35" s="103">
        <f>SUM(P35:U35)</f>
        <v>18185</v>
      </c>
      <c r="P35" s="103">
        <v>18185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15453</v>
      </c>
      <c r="W35" s="103">
        <v>15453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1045</v>
      </c>
      <c r="AG35" s="103">
        <v>1045</v>
      </c>
      <c r="AH35" s="103">
        <v>0</v>
      </c>
      <c r="AI35" s="103">
        <v>0</v>
      </c>
      <c r="AJ35" s="103">
        <f>SUM(AK35:AS35)</f>
        <v>1045</v>
      </c>
      <c r="AK35" s="103">
        <v>0</v>
      </c>
      <c r="AL35" s="103">
        <v>0</v>
      </c>
      <c r="AM35" s="103">
        <v>1045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47</v>
      </c>
      <c r="AU35" s="103">
        <v>0</v>
      </c>
      <c r="AV35" s="103">
        <v>0</v>
      </c>
      <c r="AW35" s="103">
        <v>47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14</v>
      </c>
      <c r="B36" s="113" t="s">
        <v>339</v>
      </c>
      <c r="C36" s="101" t="s">
        <v>340</v>
      </c>
      <c r="D36" s="103">
        <f>SUM(E36,+H36,+K36)</f>
        <v>2697</v>
      </c>
      <c r="E36" s="103">
        <f>SUM(F36:G36)</f>
        <v>0</v>
      </c>
      <c r="F36" s="103">
        <v>0</v>
      </c>
      <c r="G36" s="103">
        <v>0</v>
      </c>
      <c r="H36" s="103">
        <f>SUM(I36:J36)</f>
        <v>2697</v>
      </c>
      <c r="I36" s="103">
        <v>1609</v>
      </c>
      <c r="J36" s="103">
        <v>1088</v>
      </c>
      <c r="K36" s="103">
        <f>SUM(L36:M36)</f>
        <v>0</v>
      </c>
      <c r="L36" s="103">
        <v>0</v>
      </c>
      <c r="M36" s="103">
        <v>0</v>
      </c>
      <c r="N36" s="103">
        <f>SUM(O36,+V36,+AC36)</f>
        <v>2697</v>
      </c>
      <c r="O36" s="103">
        <f>SUM(P36:U36)</f>
        <v>1609</v>
      </c>
      <c r="P36" s="103">
        <v>0</v>
      </c>
      <c r="Q36" s="103">
        <v>0</v>
      </c>
      <c r="R36" s="103">
        <v>0</v>
      </c>
      <c r="S36" s="103">
        <v>1609</v>
      </c>
      <c r="T36" s="103">
        <v>0</v>
      </c>
      <c r="U36" s="103">
        <v>0</v>
      </c>
      <c r="V36" s="103">
        <f>SUM(W36:AB36)</f>
        <v>1088</v>
      </c>
      <c r="W36" s="103">
        <v>0</v>
      </c>
      <c r="X36" s="103">
        <v>0</v>
      </c>
      <c r="Y36" s="103">
        <v>0</v>
      </c>
      <c r="Z36" s="103">
        <v>1088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14</v>
      </c>
      <c r="B37" s="113" t="s">
        <v>342</v>
      </c>
      <c r="C37" s="101" t="s">
        <v>343</v>
      </c>
      <c r="D37" s="103">
        <f>SUM(E37,+H37,+K37)</f>
        <v>5470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5470</v>
      </c>
      <c r="L37" s="103">
        <v>3365</v>
      </c>
      <c r="M37" s="103">
        <v>2105</v>
      </c>
      <c r="N37" s="103">
        <f>SUM(O37,+V37,+AC37)</f>
        <v>5470</v>
      </c>
      <c r="O37" s="103">
        <f>SUM(P37:U37)</f>
        <v>3365</v>
      </c>
      <c r="P37" s="103">
        <v>3365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2105</v>
      </c>
      <c r="W37" s="103">
        <v>2105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28</v>
      </c>
      <c r="AG37" s="103">
        <v>28</v>
      </c>
      <c r="AH37" s="103">
        <v>0</v>
      </c>
      <c r="AI37" s="103">
        <v>0</v>
      </c>
      <c r="AJ37" s="103">
        <f>SUM(AK37:AS37)</f>
        <v>28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28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14</v>
      </c>
      <c r="B38" s="113" t="s">
        <v>345</v>
      </c>
      <c r="C38" s="101" t="s">
        <v>346</v>
      </c>
      <c r="D38" s="103">
        <f>SUM(E38,+H38,+K38)</f>
        <v>3250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3250</v>
      </c>
      <c r="L38" s="103">
        <v>1795</v>
      </c>
      <c r="M38" s="103">
        <v>1455</v>
      </c>
      <c r="N38" s="103">
        <f>SUM(O38,+V38,+AC38)</f>
        <v>3250</v>
      </c>
      <c r="O38" s="103">
        <f>SUM(P38:U38)</f>
        <v>1795</v>
      </c>
      <c r="P38" s="103">
        <v>1795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1455</v>
      </c>
      <c r="W38" s="103">
        <v>1455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5</v>
      </c>
      <c r="AG38" s="103">
        <v>5</v>
      </c>
      <c r="AH38" s="103">
        <v>0</v>
      </c>
      <c r="AI38" s="103">
        <v>0</v>
      </c>
      <c r="AJ38" s="103">
        <f>SUM(AK38:AS38)</f>
        <v>5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5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14</v>
      </c>
      <c r="B39" s="113" t="s">
        <v>348</v>
      </c>
      <c r="C39" s="101" t="s">
        <v>349</v>
      </c>
      <c r="D39" s="103">
        <f>SUM(E39,+H39,+K39)</f>
        <v>2537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2537</v>
      </c>
      <c r="L39" s="103">
        <v>1261</v>
      </c>
      <c r="M39" s="103">
        <v>1276</v>
      </c>
      <c r="N39" s="103">
        <f>SUM(O39,+V39,+AC39)</f>
        <v>2537</v>
      </c>
      <c r="O39" s="103">
        <f>SUM(P39:U39)</f>
        <v>1261</v>
      </c>
      <c r="P39" s="103">
        <v>1261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1276</v>
      </c>
      <c r="W39" s="103">
        <v>1276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14</v>
      </c>
      <c r="AG39" s="103">
        <v>14</v>
      </c>
      <c r="AH39" s="103">
        <v>0</v>
      </c>
      <c r="AI39" s="103">
        <v>0</v>
      </c>
      <c r="AJ39" s="103">
        <f>SUM(AK39:AS39)</f>
        <v>14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14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14</v>
      </c>
      <c r="B40" s="113" t="s">
        <v>351</v>
      </c>
      <c r="C40" s="101" t="s">
        <v>352</v>
      </c>
      <c r="D40" s="103">
        <f>SUM(E40,+H40,+K40)</f>
        <v>8677</v>
      </c>
      <c r="E40" s="103">
        <f>SUM(F40:G40)</f>
        <v>8677</v>
      </c>
      <c r="F40" s="103">
        <v>5595</v>
      </c>
      <c r="G40" s="103">
        <v>3082</v>
      </c>
      <c r="H40" s="103">
        <f>SUM(I40:J40)</f>
        <v>0</v>
      </c>
      <c r="I40" s="103">
        <v>0</v>
      </c>
      <c r="J40" s="103">
        <v>0</v>
      </c>
      <c r="K40" s="103">
        <f>SUM(L40:M40)</f>
        <v>0</v>
      </c>
      <c r="L40" s="103">
        <v>0</v>
      </c>
      <c r="M40" s="103">
        <v>0</v>
      </c>
      <c r="N40" s="103">
        <f>SUM(O40,+V40,+AC40)</f>
        <v>8677</v>
      </c>
      <c r="O40" s="103">
        <f>SUM(P40:U40)</f>
        <v>5595</v>
      </c>
      <c r="P40" s="103">
        <v>5595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3082</v>
      </c>
      <c r="W40" s="103">
        <v>3082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0</v>
      </c>
      <c r="AG40" s="103">
        <v>0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14</v>
      </c>
      <c r="B41" s="113" t="s">
        <v>354</v>
      </c>
      <c r="C41" s="101" t="s">
        <v>355</v>
      </c>
      <c r="D41" s="103">
        <f>SUM(E41,+H41,+K41)</f>
        <v>6312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6312</v>
      </c>
      <c r="L41" s="103">
        <v>2333</v>
      </c>
      <c r="M41" s="103">
        <v>3979</v>
      </c>
      <c r="N41" s="103">
        <f>SUM(O41,+V41,+AC41)</f>
        <v>6312</v>
      </c>
      <c r="O41" s="103">
        <f>SUM(P41:U41)</f>
        <v>2333</v>
      </c>
      <c r="P41" s="103">
        <v>2333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3979</v>
      </c>
      <c r="W41" s="103">
        <v>3979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14</v>
      </c>
      <c r="B42" s="113" t="s">
        <v>357</v>
      </c>
      <c r="C42" s="101" t="s">
        <v>358</v>
      </c>
      <c r="D42" s="103">
        <f>SUM(E42,+H42,+K42)</f>
        <v>2258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2258</v>
      </c>
      <c r="L42" s="103">
        <v>1336</v>
      </c>
      <c r="M42" s="103">
        <v>922</v>
      </c>
      <c r="N42" s="103">
        <f>SUM(O42,+V42,+AC42)</f>
        <v>2266</v>
      </c>
      <c r="O42" s="103">
        <f>SUM(P42:U42)</f>
        <v>1336</v>
      </c>
      <c r="P42" s="103">
        <v>0</v>
      </c>
      <c r="Q42" s="103">
        <v>0</v>
      </c>
      <c r="R42" s="103">
        <v>0</v>
      </c>
      <c r="S42" s="103">
        <v>1336</v>
      </c>
      <c r="T42" s="103">
        <v>0</v>
      </c>
      <c r="U42" s="103">
        <v>0</v>
      </c>
      <c r="V42" s="103">
        <f>SUM(W42:AB42)</f>
        <v>922</v>
      </c>
      <c r="W42" s="103">
        <v>0</v>
      </c>
      <c r="X42" s="103">
        <v>0</v>
      </c>
      <c r="Y42" s="103">
        <v>0</v>
      </c>
      <c r="Z42" s="103">
        <v>922</v>
      </c>
      <c r="AA42" s="103">
        <v>0</v>
      </c>
      <c r="AB42" s="103">
        <v>0</v>
      </c>
      <c r="AC42" s="103">
        <f>SUM(AD42:AE42)</f>
        <v>8</v>
      </c>
      <c r="AD42" s="103">
        <v>8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14</v>
      </c>
      <c r="B43" s="113" t="s">
        <v>360</v>
      </c>
      <c r="C43" s="101" t="s">
        <v>361</v>
      </c>
      <c r="D43" s="103">
        <f>SUM(E43,+H43,+K43)</f>
        <v>2049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2049</v>
      </c>
      <c r="L43" s="103">
        <v>1219</v>
      </c>
      <c r="M43" s="103">
        <v>830</v>
      </c>
      <c r="N43" s="103">
        <f>SUM(O43,+V43,+AC43)</f>
        <v>2049</v>
      </c>
      <c r="O43" s="103">
        <f>SUM(P43:U43)</f>
        <v>1219</v>
      </c>
      <c r="P43" s="103">
        <v>1219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830</v>
      </c>
      <c r="W43" s="103">
        <v>830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0</v>
      </c>
      <c r="AG43" s="103">
        <v>0</v>
      </c>
      <c r="AH43" s="103">
        <v>0</v>
      </c>
      <c r="AI43" s="103">
        <v>0</v>
      </c>
      <c r="AJ43" s="103">
        <f>SUM(AK43:AS43)</f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14</v>
      </c>
      <c r="B44" s="113" t="s">
        <v>363</v>
      </c>
      <c r="C44" s="101" t="s">
        <v>364</v>
      </c>
      <c r="D44" s="103">
        <f>SUM(E44,+H44,+K44)</f>
        <v>210</v>
      </c>
      <c r="E44" s="103">
        <f>SUM(F44:G44)</f>
        <v>0</v>
      </c>
      <c r="F44" s="103">
        <v>0</v>
      </c>
      <c r="G44" s="103">
        <v>0</v>
      </c>
      <c r="H44" s="103">
        <f>SUM(I44:J44)</f>
        <v>119</v>
      </c>
      <c r="I44" s="103">
        <v>119</v>
      </c>
      <c r="J44" s="103">
        <v>0</v>
      </c>
      <c r="K44" s="103">
        <f>SUM(L44:M44)</f>
        <v>91</v>
      </c>
      <c r="L44" s="103">
        <v>0</v>
      </c>
      <c r="M44" s="103">
        <v>91</v>
      </c>
      <c r="N44" s="103">
        <f>SUM(O44,+V44,+AC44)</f>
        <v>210</v>
      </c>
      <c r="O44" s="103">
        <f>SUM(P44:U44)</f>
        <v>119</v>
      </c>
      <c r="P44" s="103">
        <v>119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91</v>
      </c>
      <c r="W44" s="103">
        <v>91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1</v>
      </c>
      <c r="AG44" s="103">
        <v>1</v>
      </c>
      <c r="AH44" s="103">
        <v>0</v>
      </c>
      <c r="AI44" s="103">
        <v>0</v>
      </c>
      <c r="AJ44" s="103">
        <f>SUM(AK44:AS44)</f>
        <v>210</v>
      </c>
      <c r="AK44" s="103">
        <v>210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1</v>
      </c>
      <c r="AU44" s="103">
        <v>1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14</v>
      </c>
      <c r="B45" s="113" t="s">
        <v>366</v>
      </c>
      <c r="C45" s="101" t="s">
        <v>367</v>
      </c>
      <c r="D45" s="103">
        <f>SUM(E45,+H45,+K45)</f>
        <v>10148</v>
      </c>
      <c r="E45" s="103">
        <f>SUM(F45:G45)</f>
        <v>0</v>
      </c>
      <c r="F45" s="103">
        <v>0</v>
      </c>
      <c r="G45" s="103">
        <v>0</v>
      </c>
      <c r="H45" s="103">
        <f>SUM(I45:J45)</f>
        <v>5949</v>
      </c>
      <c r="I45" s="103">
        <v>5949</v>
      </c>
      <c r="J45" s="103">
        <v>0</v>
      </c>
      <c r="K45" s="103">
        <f>SUM(L45:M45)</f>
        <v>4199</v>
      </c>
      <c r="L45" s="103">
        <v>0</v>
      </c>
      <c r="M45" s="103">
        <v>4199</v>
      </c>
      <c r="N45" s="103">
        <f>SUM(O45,+V45,+AC45)</f>
        <v>10148</v>
      </c>
      <c r="O45" s="103">
        <f>SUM(P45:U45)</f>
        <v>5949</v>
      </c>
      <c r="P45" s="103">
        <v>5949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4199</v>
      </c>
      <c r="W45" s="103">
        <v>4199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73</v>
      </c>
      <c r="AG45" s="103">
        <v>73</v>
      </c>
      <c r="AH45" s="103">
        <v>0</v>
      </c>
      <c r="AI45" s="103">
        <v>0</v>
      </c>
      <c r="AJ45" s="103">
        <f>SUM(AK45:AS45)</f>
        <v>10148</v>
      </c>
      <c r="AK45" s="103">
        <v>10089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59</v>
      </c>
      <c r="AT45" s="103">
        <f>SUM(AU45:AY45)</f>
        <v>14</v>
      </c>
      <c r="AU45" s="103">
        <v>14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14</v>
      </c>
      <c r="B46" s="113" t="s">
        <v>369</v>
      </c>
      <c r="C46" s="101" t="s">
        <v>370</v>
      </c>
      <c r="D46" s="103">
        <f>SUM(E46,+H46,+K46)</f>
        <v>5591</v>
      </c>
      <c r="E46" s="103">
        <f>SUM(F46:G46)</f>
        <v>0</v>
      </c>
      <c r="F46" s="103">
        <v>0</v>
      </c>
      <c r="G46" s="103">
        <v>0</v>
      </c>
      <c r="H46" s="103">
        <f>SUM(I46:J46)</f>
        <v>2797</v>
      </c>
      <c r="I46" s="103">
        <v>2797</v>
      </c>
      <c r="J46" s="103">
        <v>0</v>
      </c>
      <c r="K46" s="103">
        <f>SUM(L46:M46)</f>
        <v>2794</v>
      </c>
      <c r="L46" s="103">
        <v>0</v>
      </c>
      <c r="M46" s="103">
        <v>2794</v>
      </c>
      <c r="N46" s="103">
        <f>SUM(O46,+V46,+AC46)</f>
        <v>5624</v>
      </c>
      <c r="O46" s="103">
        <f>SUM(P46:U46)</f>
        <v>2797</v>
      </c>
      <c r="P46" s="103">
        <v>2797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2794</v>
      </c>
      <c r="W46" s="103">
        <v>2794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33</v>
      </c>
      <c r="AD46" s="103">
        <v>33</v>
      </c>
      <c r="AE46" s="103">
        <v>0</v>
      </c>
      <c r="AF46" s="103">
        <f>SUM(AG46:AI46)</f>
        <v>41</v>
      </c>
      <c r="AG46" s="103">
        <v>41</v>
      </c>
      <c r="AH46" s="103">
        <v>0</v>
      </c>
      <c r="AI46" s="103">
        <v>0</v>
      </c>
      <c r="AJ46" s="103">
        <f>SUM(AK46:AS46)</f>
        <v>5591</v>
      </c>
      <c r="AK46" s="103">
        <v>5558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33</v>
      </c>
      <c r="AT46" s="103">
        <f>SUM(AU46:AY46)</f>
        <v>8</v>
      </c>
      <c r="AU46" s="103">
        <v>8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14</v>
      </c>
      <c r="B47" s="113" t="s">
        <v>372</v>
      </c>
      <c r="C47" s="101" t="s">
        <v>373</v>
      </c>
      <c r="D47" s="103">
        <f>SUM(E47,+H47,+K47)</f>
        <v>8654</v>
      </c>
      <c r="E47" s="103">
        <f>SUM(F47:G47)</f>
        <v>0</v>
      </c>
      <c r="F47" s="103">
        <v>0</v>
      </c>
      <c r="G47" s="103">
        <v>0</v>
      </c>
      <c r="H47" s="103">
        <f>SUM(I47:J47)</f>
        <v>2756</v>
      </c>
      <c r="I47" s="103">
        <v>2756</v>
      </c>
      <c r="J47" s="103">
        <v>0</v>
      </c>
      <c r="K47" s="103">
        <f>SUM(L47:M47)</f>
        <v>5898</v>
      </c>
      <c r="L47" s="103">
        <v>0</v>
      </c>
      <c r="M47" s="103">
        <v>5898</v>
      </c>
      <c r="N47" s="103">
        <f>SUM(O47,+V47,+AC47)</f>
        <v>8660</v>
      </c>
      <c r="O47" s="103">
        <f>SUM(P47:U47)</f>
        <v>2756</v>
      </c>
      <c r="P47" s="103">
        <v>2756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5898</v>
      </c>
      <c r="W47" s="103">
        <v>5898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6</v>
      </c>
      <c r="AD47" s="103">
        <v>6</v>
      </c>
      <c r="AE47" s="103">
        <v>0</v>
      </c>
      <c r="AF47" s="103">
        <f>SUM(AG47:AI47)</f>
        <v>63</v>
      </c>
      <c r="AG47" s="103">
        <v>63</v>
      </c>
      <c r="AH47" s="103">
        <v>0</v>
      </c>
      <c r="AI47" s="103">
        <v>0</v>
      </c>
      <c r="AJ47" s="103">
        <f>SUM(AK47:AS47)</f>
        <v>8654</v>
      </c>
      <c r="AK47" s="103">
        <v>8603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51</v>
      </c>
      <c r="AT47" s="103">
        <f>SUM(AU47:AY47)</f>
        <v>12</v>
      </c>
      <c r="AU47" s="103">
        <v>12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14</v>
      </c>
      <c r="B48" s="113" t="s">
        <v>375</v>
      </c>
      <c r="C48" s="101" t="s">
        <v>376</v>
      </c>
      <c r="D48" s="103">
        <f>SUM(E48,+H48,+K48)</f>
        <v>9772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9772</v>
      </c>
      <c r="L48" s="103">
        <v>6798</v>
      </c>
      <c r="M48" s="103">
        <v>2974</v>
      </c>
      <c r="N48" s="103">
        <f>SUM(O48,+V48,+AC48)</f>
        <v>9805</v>
      </c>
      <c r="O48" s="103">
        <f>SUM(P48:U48)</f>
        <v>6798</v>
      </c>
      <c r="P48" s="103">
        <v>6798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2974</v>
      </c>
      <c r="W48" s="103">
        <v>2974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33</v>
      </c>
      <c r="AD48" s="103">
        <v>33</v>
      </c>
      <c r="AE48" s="103">
        <v>0</v>
      </c>
      <c r="AF48" s="103">
        <f>SUM(AG48:AI48)</f>
        <v>0</v>
      </c>
      <c r="AG48" s="103">
        <v>0</v>
      </c>
      <c r="AH48" s="103">
        <v>0</v>
      </c>
      <c r="AI48" s="103">
        <v>0</v>
      </c>
      <c r="AJ48" s="103">
        <f>SUM(AK48:AS48)</f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14</v>
      </c>
      <c r="B49" s="113" t="s">
        <v>378</v>
      </c>
      <c r="C49" s="101" t="s">
        <v>379</v>
      </c>
      <c r="D49" s="103">
        <f>SUM(E49,+H49,+K49)</f>
        <v>15014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15014</v>
      </c>
      <c r="L49" s="103">
        <v>12089</v>
      </c>
      <c r="M49" s="103">
        <v>2925</v>
      </c>
      <c r="N49" s="103">
        <f>SUM(O49,+V49,+AC49)</f>
        <v>15014</v>
      </c>
      <c r="O49" s="103">
        <f>SUM(P49:U49)</f>
        <v>12089</v>
      </c>
      <c r="P49" s="103">
        <v>12089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2925</v>
      </c>
      <c r="W49" s="103">
        <v>2925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39</v>
      </c>
      <c r="AG49" s="103">
        <v>39</v>
      </c>
      <c r="AH49" s="103">
        <v>0</v>
      </c>
      <c r="AI49" s="103">
        <v>0</v>
      </c>
      <c r="AJ49" s="103">
        <f>SUM(AK49:AS49)</f>
        <v>55</v>
      </c>
      <c r="AK49" s="103">
        <v>16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39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14</v>
      </c>
      <c r="B50" s="113" t="s">
        <v>381</v>
      </c>
      <c r="C50" s="101" t="s">
        <v>382</v>
      </c>
      <c r="D50" s="103">
        <f>SUM(E50,+H50,+K50)</f>
        <v>14903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14903</v>
      </c>
      <c r="L50" s="103">
        <v>9907</v>
      </c>
      <c r="M50" s="103">
        <v>4996</v>
      </c>
      <c r="N50" s="103">
        <f>SUM(O50,+V50,+AC50)</f>
        <v>14903</v>
      </c>
      <c r="O50" s="103">
        <f>SUM(P50:U50)</f>
        <v>9907</v>
      </c>
      <c r="P50" s="103">
        <v>9907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4996</v>
      </c>
      <c r="W50" s="103">
        <v>4996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546</v>
      </c>
      <c r="AG50" s="103">
        <v>546</v>
      </c>
      <c r="AH50" s="103">
        <v>0</v>
      </c>
      <c r="AI50" s="103">
        <v>0</v>
      </c>
      <c r="AJ50" s="103">
        <f>SUM(AK50:AS50)</f>
        <v>546</v>
      </c>
      <c r="AK50" s="103">
        <v>0</v>
      </c>
      <c r="AL50" s="103">
        <v>0</v>
      </c>
      <c r="AM50" s="103">
        <v>546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6</v>
      </c>
      <c r="BA50" s="103">
        <v>6</v>
      </c>
      <c r="BB50" s="103">
        <v>0</v>
      </c>
      <c r="BC50" s="103">
        <v>0</v>
      </c>
    </row>
    <row r="51" spans="1:55" s="105" customFormat="1" ht="13.5" customHeight="1">
      <c r="A51" s="115" t="s">
        <v>14</v>
      </c>
      <c r="B51" s="113" t="s">
        <v>384</v>
      </c>
      <c r="C51" s="101" t="s">
        <v>385</v>
      </c>
      <c r="D51" s="103">
        <f>SUM(E51,+H51,+K51)</f>
        <v>5159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5159</v>
      </c>
      <c r="L51" s="103">
        <v>2055</v>
      </c>
      <c r="M51" s="103">
        <v>3104</v>
      </c>
      <c r="N51" s="103">
        <f>SUM(O51,+V51,+AC51)</f>
        <v>5159</v>
      </c>
      <c r="O51" s="103">
        <f>SUM(P51:U51)</f>
        <v>2055</v>
      </c>
      <c r="P51" s="103">
        <v>2055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3104</v>
      </c>
      <c r="W51" s="103">
        <v>3104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18</v>
      </c>
      <c r="AG51" s="103">
        <v>18</v>
      </c>
      <c r="AH51" s="103">
        <v>0</v>
      </c>
      <c r="AI51" s="103">
        <v>0</v>
      </c>
      <c r="AJ51" s="103">
        <f>SUM(AK51:AS51)</f>
        <v>18</v>
      </c>
      <c r="AK51" s="103">
        <v>4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14</v>
      </c>
      <c r="AR51" s="103">
        <v>0</v>
      </c>
      <c r="AS51" s="103">
        <v>0</v>
      </c>
      <c r="AT51" s="103">
        <f>SUM(AU51:AY51)</f>
        <v>4</v>
      </c>
      <c r="AU51" s="103">
        <v>4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14</v>
      </c>
      <c r="BA51" s="103">
        <v>14</v>
      </c>
      <c r="BB51" s="103">
        <v>0</v>
      </c>
      <c r="BC51" s="103">
        <v>0</v>
      </c>
    </row>
    <row r="52" spans="1:55" s="105" customFormat="1" ht="13.5" customHeight="1">
      <c r="A52" s="115" t="s">
        <v>14</v>
      </c>
      <c r="B52" s="113" t="s">
        <v>387</v>
      </c>
      <c r="C52" s="101" t="s">
        <v>388</v>
      </c>
      <c r="D52" s="103">
        <f>SUM(E52,+H52,+K52)</f>
        <v>2307</v>
      </c>
      <c r="E52" s="103">
        <f>SUM(F52:G52)</f>
        <v>0</v>
      </c>
      <c r="F52" s="103">
        <v>0</v>
      </c>
      <c r="G52" s="103">
        <v>0</v>
      </c>
      <c r="H52" s="103">
        <f>SUM(I52:J52)</f>
        <v>0</v>
      </c>
      <c r="I52" s="103">
        <v>0</v>
      </c>
      <c r="J52" s="103">
        <v>0</v>
      </c>
      <c r="K52" s="103">
        <f>SUM(L52:M52)</f>
        <v>2307</v>
      </c>
      <c r="L52" s="103">
        <v>747</v>
      </c>
      <c r="M52" s="103">
        <v>1560</v>
      </c>
      <c r="N52" s="103">
        <f>SUM(O52,+V52,+AC52)</f>
        <v>2327</v>
      </c>
      <c r="O52" s="103">
        <f>SUM(P52:U52)</f>
        <v>747</v>
      </c>
      <c r="P52" s="103">
        <v>747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1560</v>
      </c>
      <c r="W52" s="103">
        <v>1560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20</v>
      </c>
      <c r="AD52" s="103">
        <v>20</v>
      </c>
      <c r="AE52" s="103">
        <v>0</v>
      </c>
      <c r="AF52" s="103">
        <f>SUM(AG52:AI52)</f>
        <v>0</v>
      </c>
      <c r="AG52" s="103">
        <v>0</v>
      </c>
      <c r="AH52" s="103">
        <v>0</v>
      </c>
      <c r="AI52" s="103">
        <v>0</v>
      </c>
      <c r="AJ52" s="103">
        <f>SUM(AK52:AS52)</f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14</v>
      </c>
      <c r="B53" s="113" t="s">
        <v>390</v>
      </c>
      <c r="C53" s="101" t="s">
        <v>391</v>
      </c>
      <c r="D53" s="103">
        <f>SUM(E53,+H53,+K53)</f>
        <v>2567</v>
      </c>
      <c r="E53" s="103">
        <f>SUM(F53:G53)</f>
        <v>0</v>
      </c>
      <c r="F53" s="103">
        <v>0</v>
      </c>
      <c r="G53" s="103">
        <v>0</v>
      </c>
      <c r="H53" s="103">
        <f>SUM(I53:J53)</f>
        <v>0</v>
      </c>
      <c r="I53" s="103">
        <v>0</v>
      </c>
      <c r="J53" s="103">
        <v>0</v>
      </c>
      <c r="K53" s="103">
        <f>SUM(L53:M53)</f>
        <v>2567</v>
      </c>
      <c r="L53" s="103">
        <v>1083</v>
      </c>
      <c r="M53" s="103">
        <v>1484</v>
      </c>
      <c r="N53" s="103">
        <f>SUM(O53,+V53,+AC53)</f>
        <v>2567</v>
      </c>
      <c r="O53" s="103">
        <f>SUM(P53:U53)</f>
        <v>1083</v>
      </c>
      <c r="P53" s="103">
        <v>1083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1484</v>
      </c>
      <c r="W53" s="103">
        <v>1484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9</v>
      </c>
      <c r="AG53" s="103">
        <v>9</v>
      </c>
      <c r="AH53" s="103">
        <v>0</v>
      </c>
      <c r="AI53" s="103">
        <v>0</v>
      </c>
      <c r="AJ53" s="103">
        <f>SUM(AK53:AS53)</f>
        <v>7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7</v>
      </c>
      <c r="AR53" s="103">
        <v>0</v>
      </c>
      <c r="AS53" s="103">
        <v>0</v>
      </c>
      <c r="AT53" s="103">
        <f>SUM(AU53:AY53)</f>
        <v>2</v>
      </c>
      <c r="AU53" s="103">
        <v>2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14</v>
      </c>
      <c r="B54" s="113" t="s">
        <v>393</v>
      </c>
      <c r="C54" s="101" t="s">
        <v>394</v>
      </c>
      <c r="D54" s="103">
        <f>SUM(E54,+H54,+K54)</f>
        <v>10398</v>
      </c>
      <c r="E54" s="103">
        <f>SUM(F54:G54)</f>
        <v>0</v>
      </c>
      <c r="F54" s="103">
        <v>0</v>
      </c>
      <c r="G54" s="103">
        <v>0</v>
      </c>
      <c r="H54" s="103">
        <f>SUM(I54:J54)</f>
        <v>0</v>
      </c>
      <c r="I54" s="103">
        <v>0</v>
      </c>
      <c r="J54" s="103">
        <v>0</v>
      </c>
      <c r="K54" s="103">
        <f>SUM(L54:M54)</f>
        <v>10398</v>
      </c>
      <c r="L54" s="103">
        <v>1996</v>
      </c>
      <c r="M54" s="103">
        <v>8402</v>
      </c>
      <c r="N54" s="103">
        <f>SUM(O54,+V54,+AC54)</f>
        <v>10398</v>
      </c>
      <c r="O54" s="103">
        <f>SUM(P54:U54)</f>
        <v>1996</v>
      </c>
      <c r="P54" s="103">
        <v>0</v>
      </c>
      <c r="Q54" s="103">
        <v>0</v>
      </c>
      <c r="R54" s="103">
        <v>1996</v>
      </c>
      <c r="S54" s="103">
        <v>0</v>
      </c>
      <c r="T54" s="103">
        <v>0</v>
      </c>
      <c r="U54" s="103">
        <v>0</v>
      </c>
      <c r="V54" s="103">
        <f>SUM(W54:AB54)</f>
        <v>8402</v>
      </c>
      <c r="W54" s="103">
        <v>0</v>
      </c>
      <c r="X54" s="103">
        <v>0</v>
      </c>
      <c r="Y54" s="103">
        <v>8402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12</v>
      </c>
      <c r="AG54" s="103">
        <v>0</v>
      </c>
      <c r="AH54" s="103">
        <v>0</v>
      </c>
      <c r="AI54" s="103">
        <v>12</v>
      </c>
      <c r="AJ54" s="103">
        <f>SUM(AK54:AS54)</f>
        <v>0</v>
      </c>
      <c r="AK54" s="103">
        <v>0</v>
      </c>
      <c r="AL54" s="103">
        <v>0</v>
      </c>
      <c r="AM54" s="103">
        <v>0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14</v>
      </c>
      <c r="B55" s="113" t="s">
        <v>396</v>
      </c>
      <c r="C55" s="101" t="s">
        <v>397</v>
      </c>
      <c r="D55" s="103">
        <f>SUM(E55,+H55,+K55)</f>
        <v>13393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13393</v>
      </c>
      <c r="L55" s="103">
        <v>4981</v>
      </c>
      <c r="M55" s="103">
        <v>8412</v>
      </c>
      <c r="N55" s="103">
        <f>SUM(O55,+V55,+AC55)</f>
        <v>13407</v>
      </c>
      <c r="O55" s="103">
        <f>SUM(P55:U55)</f>
        <v>4981</v>
      </c>
      <c r="P55" s="103">
        <v>4981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8412</v>
      </c>
      <c r="W55" s="103">
        <v>8412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14</v>
      </c>
      <c r="AD55" s="103">
        <v>14</v>
      </c>
      <c r="AE55" s="103">
        <v>0</v>
      </c>
      <c r="AF55" s="103">
        <f>SUM(AG55:AI55)</f>
        <v>19</v>
      </c>
      <c r="AG55" s="103">
        <v>19</v>
      </c>
      <c r="AH55" s="103">
        <v>0</v>
      </c>
      <c r="AI55" s="103">
        <v>0</v>
      </c>
      <c r="AJ55" s="103">
        <f>SUM(AK55:AS55)</f>
        <v>19</v>
      </c>
      <c r="AK55" s="103">
        <v>0</v>
      </c>
      <c r="AL55" s="103">
        <v>0</v>
      </c>
      <c r="AM55" s="103">
        <v>0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19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75</v>
      </c>
      <c r="BA55" s="103">
        <v>75</v>
      </c>
      <c r="BB55" s="103">
        <v>0</v>
      </c>
      <c r="BC55" s="103">
        <v>0</v>
      </c>
    </row>
    <row r="56" spans="1:55" s="105" customFormat="1" ht="13.5" customHeight="1">
      <c r="A56" s="115" t="s">
        <v>14</v>
      </c>
      <c r="B56" s="113" t="s">
        <v>399</v>
      </c>
      <c r="C56" s="101" t="s">
        <v>400</v>
      </c>
      <c r="D56" s="103">
        <f>SUM(E56,+H56,+K56)</f>
        <v>10180</v>
      </c>
      <c r="E56" s="103">
        <f>SUM(F56:G56)</f>
        <v>0</v>
      </c>
      <c r="F56" s="103">
        <v>0</v>
      </c>
      <c r="G56" s="103">
        <v>0</v>
      </c>
      <c r="H56" s="103">
        <f>SUM(I56:J56)</f>
        <v>0</v>
      </c>
      <c r="I56" s="103">
        <v>0</v>
      </c>
      <c r="J56" s="103">
        <v>0</v>
      </c>
      <c r="K56" s="103">
        <f>SUM(L56:M56)</f>
        <v>10180</v>
      </c>
      <c r="L56" s="103">
        <v>4822</v>
      </c>
      <c r="M56" s="103">
        <v>5358</v>
      </c>
      <c r="N56" s="103">
        <f>SUM(O56,+V56,+AC56)</f>
        <v>10228</v>
      </c>
      <c r="O56" s="103">
        <f>SUM(P56:U56)</f>
        <v>4822</v>
      </c>
      <c r="P56" s="103">
        <v>4822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5358</v>
      </c>
      <c r="W56" s="103">
        <v>5358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48</v>
      </c>
      <c r="AD56" s="103">
        <v>48</v>
      </c>
      <c r="AE56" s="103">
        <v>0</v>
      </c>
      <c r="AF56" s="103">
        <f>SUM(AG56:AI56)</f>
        <v>89</v>
      </c>
      <c r="AG56" s="103">
        <v>89</v>
      </c>
      <c r="AH56" s="103">
        <v>0</v>
      </c>
      <c r="AI56" s="103">
        <v>0</v>
      </c>
      <c r="AJ56" s="103">
        <f>SUM(AK56:AS56)</f>
        <v>89</v>
      </c>
      <c r="AK56" s="103">
        <v>0</v>
      </c>
      <c r="AL56" s="103">
        <v>0</v>
      </c>
      <c r="AM56" s="103">
        <v>49</v>
      </c>
      <c r="AN56" s="103">
        <v>40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14</v>
      </c>
      <c r="B57" s="113" t="s">
        <v>402</v>
      </c>
      <c r="C57" s="101" t="s">
        <v>403</v>
      </c>
      <c r="D57" s="103">
        <f>SUM(E57,+H57,+K57)</f>
        <v>10318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10318</v>
      </c>
      <c r="L57" s="103">
        <v>5121</v>
      </c>
      <c r="M57" s="103">
        <v>5197</v>
      </c>
      <c r="N57" s="103">
        <f>SUM(O57,+V57,+AC57)</f>
        <v>10323</v>
      </c>
      <c r="O57" s="103">
        <f>SUM(P57:U57)</f>
        <v>5121</v>
      </c>
      <c r="P57" s="103">
        <v>5121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5197</v>
      </c>
      <c r="W57" s="103">
        <v>5197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5</v>
      </c>
      <c r="AD57" s="103">
        <v>5</v>
      </c>
      <c r="AE57" s="103">
        <v>0</v>
      </c>
      <c r="AF57" s="103">
        <f>SUM(AG57:AI57)</f>
        <v>90</v>
      </c>
      <c r="AG57" s="103">
        <v>90</v>
      </c>
      <c r="AH57" s="103">
        <v>0</v>
      </c>
      <c r="AI57" s="103">
        <v>0</v>
      </c>
      <c r="AJ57" s="103">
        <f>SUM(AK57:AS57)</f>
        <v>90</v>
      </c>
      <c r="AK57" s="103">
        <v>0</v>
      </c>
      <c r="AL57" s="103">
        <v>0</v>
      </c>
      <c r="AM57" s="103">
        <v>43</v>
      </c>
      <c r="AN57" s="103">
        <v>0</v>
      </c>
      <c r="AO57" s="103">
        <v>0</v>
      </c>
      <c r="AP57" s="103">
        <v>0</v>
      </c>
      <c r="AQ57" s="103">
        <v>47</v>
      </c>
      <c r="AR57" s="103">
        <v>0</v>
      </c>
      <c r="AS57" s="103">
        <v>0</v>
      </c>
      <c r="AT57" s="103">
        <f>SUM(AU57:AY57)</f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14</v>
      </c>
      <c r="B58" s="113" t="s">
        <v>405</v>
      </c>
      <c r="C58" s="101" t="s">
        <v>406</v>
      </c>
      <c r="D58" s="103">
        <f>SUM(E58,+H58,+K58)</f>
        <v>8694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8694</v>
      </c>
      <c r="L58" s="103">
        <v>5282</v>
      </c>
      <c r="M58" s="103">
        <v>3412</v>
      </c>
      <c r="N58" s="103">
        <f>SUM(O58,+V58,+AC58)</f>
        <v>8694</v>
      </c>
      <c r="O58" s="103">
        <f>SUM(P58:U58)</f>
        <v>5282</v>
      </c>
      <c r="P58" s="103">
        <v>5282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3412</v>
      </c>
      <c r="W58" s="103">
        <v>3412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161</v>
      </c>
      <c r="AG58" s="103">
        <v>161</v>
      </c>
      <c r="AH58" s="103">
        <v>0</v>
      </c>
      <c r="AI58" s="103">
        <v>0</v>
      </c>
      <c r="AJ58" s="103">
        <f>SUM(AK58:AS58)</f>
        <v>161</v>
      </c>
      <c r="AK58" s="103">
        <v>0</v>
      </c>
      <c r="AL58" s="103">
        <v>0</v>
      </c>
      <c r="AM58" s="103">
        <v>161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17</v>
      </c>
      <c r="BA58" s="103">
        <v>17</v>
      </c>
      <c r="BB58" s="103">
        <v>0</v>
      </c>
      <c r="BC58" s="103">
        <v>0</v>
      </c>
    </row>
    <row r="59" spans="1:55" s="105" customFormat="1" ht="13.5" customHeight="1">
      <c r="A59" s="115" t="s">
        <v>14</v>
      </c>
      <c r="B59" s="113" t="s">
        <v>408</v>
      </c>
      <c r="C59" s="101" t="s">
        <v>409</v>
      </c>
      <c r="D59" s="103">
        <f>SUM(E59,+H59,+K59)</f>
        <v>18808</v>
      </c>
      <c r="E59" s="103">
        <f>SUM(F59:G59)</f>
        <v>0</v>
      </c>
      <c r="F59" s="103">
        <v>0</v>
      </c>
      <c r="G59" s="103">
        <v>0</v>
      </c>
      <c r="H59" s="103">
        <f>SUM(I59:J59)</f>
        <v>0</v>
      </c>
      <c r="I59" s="103">
        <v>0</v>
      </c>
      <c r="J59" s="103">
        <v>0</v>
      </c>
      <c r="K59" s="103">
        <f>SUM(L59:M59)</f>
        <v>18808</v>
      </c>
      <c r="L59" s="103">
        <v>10855</v>
      </c>
      <c r="M59" s="103">
        <v>7953</v>
      </c>
      <c r="N59" s="103">
        <f>SUM(O59,+V59,+AC59)</f>
        <v>18808</v>
      </c>
      <c r="O59" s="103">
        <f>SUM(P59:U59)</f>
        <v>10855</v>
      </c>
      <c r="P59" s="103">
        <v>10855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7953</v>
      </c>
      <c r="W59" s="103">
        <v>7953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39</v>
      </c>
      <c r="AG59" s="103">
        <v>39</v>
      </c>
      <c r="AH59" s="103">
        <v>0</v>
      </c>
      <c r="AI59" s="103">
        <v>0</v>
      </c>
      <c r="AJ59" s="103">
        <f>SUM(AK59:AS59)</f>
        <v>790</v>
      </c>
      <c r="AK59" s="103">
        <v>790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39</v>
      </c>
      <c r="AU59" s="103">
        <v>39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14</v>
      </c>
      <c r="B60" s="113" t="s">
        <v>411</v>
      </c>
      <c r="C60" s="101" t="s">
        <v>412</v>
      </c>
      <c r="D60" s="103">
        <f>SUM(E60,+H60,+K60)</f>
        <v>5873</v>
      </c>
      <c r="E60" s="103">
        <f>SUM(F60:G60)</f>
        <v>0</v>
      </c>
      <c r="F60" s="103">
        <v>0</v>
      </c>
      <c r="G60" s="103">
        <v>0</v>
      </c>
      <c r="H60" s="103">
        <f>SUM(I60:J60)</f>
        <v>0</v>
      </c>
      <c r="I60" s="103">
        <v>0</v>
      </c>
      <c r="J60" s="103">
        <v>0</v>
      </c>
      <c r="K60" s="103">
        <f>SUM(L60:M60)</f>
        <v>5873</v>
      </c>
      <c r="L60" s="103">
        <v>1919</v>
      </c>
      <c r="M60" s="103">
        <v>3954</v>
      </c>
      <c r="N60" s="103">
        <f>SUM(O60,+V60,+AC60)</f>
        <v>5873</v>
      </c>
      <c r="O60" s="103">
        <f>SUM(P60:U60)</f>
        <v>1919</v>
      </c>
      <c r="P60" s="103">
        <v>1902</v>
      </c>
      <c r="Q60" s="103">
        <v>0</v>
      </c>
      <c r="R60" s="103">
        <v>0</v>
      </c>
      <c r="S60" s="103">
        <v>0</v>
      </c>
      <c r="T60" s="103">
        <v>9</v>
      </c>
      <c r="U60" s="103">
        <v>8</v>
      </c>
      <c r="V60" s="103">
        <f>SUM(W60:AB60)</f>
        <v>3954</v>
      </c>
      <c r="W60" s="103">
        <v>3919</v>
      </c>
      <c r="X60" s="103">
        <v>0</v>
      </c>
      <c r="Y60" s="103">
        <v>0</v>
      </c>
      <c r="Z60" s="103">
        <v>0</v>
      </c>
      <c r="AA60" s="103">
        <v>18</v>
      </c>
      <c r="AB60" s="103">
        <v>17</v>
      </c>
      <c r="AC60" s="103">
        <f>SUM(AD60:AE60)</f>
        <v>0</v>
      </c>
      <c r="AD60" s="103">
        <v>0</v>
      </c>
      <c r="AE60" s="103">
        <v>0</v>
      </c>
      <c r="AF60" s="103">
        <f>SUM(AG60:AI60)</f>
        <v>52</v>
      </c>
      <c r="AG60" s="103">
        <v>52</v>
      </c>
      <c r="AH60" s="103">
        <v>0</v>
      </c>
      <c r="AI60" s="103">
        <v>0</v>
      </c>
      <c r="AJ60" s="103">
        <f>SUM(AK60:AS60)</f>
        <v>52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27</v>
      </c>
      <c r="AR60" s="103">
        <v>0</v>
      </c>
      <c r="AS60" s="103">
        <v>25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14</v>
      </c>
      <c r="B61" s="113" t="s">
        <v>414</v>
      </c>
      <c r="C61" s="101" t="s">
        <v>415</v>
      </c>
      <c r="D61" s="103">
        <f>SUM(E61,+H61,+K61)</f>
        <v>2953</v>
      </c>
      <c r="E61" s="103">
        <f>SUM(F61:G61)</f>
        <v>0</v>
      </c>
      <c r="F61" s="103">
        <v>0</v>
      </c>
      <c r="G61" s="103">
        <v>0</v>
      </c>
      <c r="H61" s="103">
        <f>SUM(I61:J61)</f>
        <v>0</v>
      </c>
      <c r="I61" s="103">
        <v>0</v>
      </c>
      <c r="J61" s="103">
        <v>0</v>
      </c>
      <c r="K61" s="103">
        <f>SUM(L61:M61)</f>
        <v>2953</v>
      </c>
      <c r="L61" s="103">
        <v>1621</v>
      </c>
      <c r="M61" s="103">
        <v>1332</v>
      </c>
      <c r="N61" s="103">
        <f>SUM(O61,+V61,+AC61)</f>
        <v>2953</v>
      </c>
      <c r="O61" s="103">
        <f>SUM(P61:U61)</f>
        <v>1621</v>
      </c>
      <c r="P61" s="103">
        <v>1621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1332</v>
      </c>
      <c r="W61" s="103">
        <v>1332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0</v>
      </c>
      <c r="AG61" s="103">
        <v>0</v>
      </c>
      <c r="AH61" s="103">
        <v>0</v>
      </c>
      <c r="AI61" s="103">
        <v>0</v>
      </c>
      <c r="AJ61" s="103">
        <f>SUM(AK61:AS61)</f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14</v>
      </c>
      <c r="B62" s="113" t="s">
        <v>417</v>
      </c>
      <c r="C62" s="101" t="s">
        <v>418</v>
      </c>
      <c r="D62" s="103">
        <f>SUM(E62,+H62,+K62)</f>
        <v>22678</v>
      </c>
      <c r="E62" s="103">
        <f>SUM(F62:G62)</f>
        <v>0</v>
      </c>
      <c r="F62" s="103">
        <v>0</v>
      </c>
      <c r="G62" s="103">
        <v>0</v>
      </c>
      <c r="H62" s="103">
        <f>SUM(I62:J62)</f>
        <v>0</v>
      </c>
      <c r="I62" s="103">
        <v>0</v>
      </c>
      <c r="J62" s="103">
        <v>0</v>
      </c>
      <c r="K62" s="103">
        <f>SUM(L62:M62)</f>
        <v>22678</v>
      </c>
      <c r="L62" s="103">
        <v>13280</v>
      </c>
      <c r="M62" s="103">
        <v>9398</v>
      </c>
      <c r="N62" s="103">
        <f>SUM(O62,+V62,+AC62)</f>
        <v>22678</v>
      </c>
      <c r="O62" s="103">
        <f>SUM(P62:U62)</f>
        <v>13280</v>
      </c>
      <c r="P62" s="103">
        <v>13280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9398</v>
      </c>
      <c r="W62" s="103">
        <v>9398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0</v>
      </c>
      <c r="AD62" s="103">
        <v>0</v>
      </c>
      <c r="AE62" s="103">
        <v>0</v>
      </c>
      <c r="AF62" s="103">
        <f>SUM(AG62:AI62)</f>
        <v>432</v>
      </c>
      <c r="AG62" s="103">
        <v>432</v>
      </c>
      <c r="AH62" s="103">
        <v>0</v>
      </c>
      <c r="AI62" s="103">
        <v>0</v>
      </c>
      <c r="AJ62" s="103">
        <f>SUM(AK62:AS62)</f>
        <v>432</v>
      </c>
      <c r="AK62" s="103">
        <v>0</v>
      </c>
      <c r="AL62" s="103">
        <v>0</v>
      </c>
      <c r="AM62" s="103">
        <v>432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0</v>
      </c>
      <c r="AU62" s="103">
        <v>0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43</v>
      </c>
      <c r="BA62" s="103">
        <v>43</v>
      </c>
      <c r="BB62" s="103">
        <v>0</v>
      </c>
      <c r="BC62" s="103">
        <v>0</v>
      </c>
    </row>
    <row r="63" spans="1:55" s="105" customFormat="1" ht="13.5" customHeight="1">
      <c r="A63" s="115" t="s">
        <v>14</v>
      </c>
      <c r="B63" s="113" t="s">
        <v>420</v>
      </c>
      <c r="C63" s="101" t="s">
        <v>421</v>
      </c>
      <c r="D63" s="103">
        <f>SUM(E63,+H63,+K63)</f>
        <v>24178</v>
      </c>
      <c r="E63" s="103">
        <f>SUM(F63:G63)</f>
        <v>0</v>
      </c>
      <c r="F63" s="103">
        <v>0</v>
      </c>
      <c r="G63" s="103">
        <v>0</v>
      </c>
      <c r="H63" s="103">
        <f>SUM(I63:J63)</f>
        <v>0</v>
      </c>
      <c r="I63" s="103">
        <v>0</v>
      </c>
      <c r="J63" s="103">
        <v>0</v>
      </c>
      <c r="K63" s="103">
        <f>SUM(L63:M63)</f>
        <v>24178</v>
      </c>
      <c r="L63" s="103">
        <v>10601</v>
      </c>
      <c r="M63" s="103">
        <v>13577</v>
      </c>
      <c r="N63" s="103">
        <f>SUM(O63,+V63,+AC63)</f>
        <v>24178</v>
      </c>
      <c r="O63" s="103">
        <f>SUM(P63:U63)</f>
        <v>10601</v>
      </c>
      <c r="P63" s="103">
        <v>10601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13577</v>
      </c>
      <c r="W63" s="103">
        <v>13577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0</v>
      </c>
      <c r="AD63" s="103">
        <v>0</v>
      </c>
      <c r="AE63" s="103">
        <v>0</v>
      </c>
      <c r="AF63" s="103">
        <f>SUM(AG63:AI63)</f>
        <v>0</v>
      </c>
      <c r="AG63" s="103">
        <v>0</v>
      </c>
      <c r="AH63" s="103">
        <v>0</v>
      </c>
      <c r="AI63" s="103">
        <v>0</v>
      </c>
      <c r="AJ63" s="103">
        <f>SUM(AK63:AS63)</f>
        <v>62</v>
      </c>
      <c r="AK63" s="103">
        <v>62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0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62</v>
      </c>
      <c r="BA63" s="103">
        <v>62</v>
      </c>
      <c r="BB63" s="103">
        <v>0</v>
      </c>
      <c r="BC63" s="103">
        <v>0</v>
      </c>
    </row>
    <row r="64" spans="1:55" s="105" customFormat="1" ht="13.5" customHeight="1">
      <c r="A64" s="115" t="s">
        <v>14</v>
      </c>
      <c r="B64" s="113" t="s">
        <v>423</v>
      </c>
      <c r="C64" s="101" t="s">
        <v>424</v>
      </c>
      <c r="D64" s="103">
        <f>SUM(E64,+H64,+K64)</f>
        <v>16328</v>
      </c>
      <c r="E64" s="103">
        <f>SUM(F64:G64)</f>
        <v>0</v>
      </c>
      <c r="F64" s="103">
        <v>0</v>
      </c>
      <c r="G64" s="103">
        <v>0</v>
      </c>
      <c r="H64" s="103">
        <f>SUM(I64:J64)</f>
        <v>0</v>
      </c>
      <c r="I64" s="103">
        <v>0</v>
      </c>
      <c r="J64" s="103">
        <v>0</v>
      </c>
      <c r="K64" s="103">
        <f>SUM(L64:M64)</f>
        <v>16328</v>
      </c>
      <c r="L64" s="103">
        <v>9758</v>
      </c>
      <c r="M64" s="103">
        <v>6570</v>
      </c>
      <c r="N64" s="103">
        <f>SUM(O64,+V64,+AC64)</f>
        <v>16389</v>
      </c>
      <c r="O64" s="103">
        <f>SUM(P64:U64)</f>
        <v>9758</v>
      </c>
      <c r="P64" s="103">
        <v>9758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6570</v>
      </c>
      <c r="W64" s="103">
        <v>6570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61</v>
      </c>
      <c r="AD64" s="103">
        <v>61</v>
      </c>
      <c r="AE64" s="103">
        <v>0</v>
      </c>
      <c r="AF64" s="103">
        <f>SUM(AG64:AI64)</f>
        <v>0</v>
      </c>
      <c r="AG64" s="103">
        <v>0</v>
      </c>
      <c r="AH64" s="103">
        <v>0</v>
      </c>
      <c r="AI64" s="103">
        <v>0</v>
      </c>
      <c r="AJ64" s="103">
        <f>SUM(AK64:AS64)</f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>SUM(AU64:AY64)</f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14</v>
      </c>
      <c r="B65" s="113" t="s">
        <v>426</v>
      </c>
      <c r="C65" s="101" t="s">
        <v>427</v>
      </c>
      <c r="D65" s="103">
        <f>SUM(E65,+H65,+K65)</f>
        <v>3853</v>
      </c>
      <c r="E65" s="103">
        <f>SUM(F65:G65)</f>
        <v>0</v>
      </c>
      <c r="F65" s="103">
        <v>0</v>
      </c>
      <c r="G65" s="103">
        <v>0</v>
      </c>
      <c r="H65" s="103">
        <f>SUM(I65:J65)</f>
        <v>0</v>
      </c>
      <c r="I65" s="103">
        <v>0</v>
      </c>
      <c r="J65" s="103">
        <v>0</v>
      </c>
      <c r="K65" s="103">
        <f>SUM(L65:M65)</f>
        <v>3853</v>
      </c>
      <c r="L65" s="103">
        <v>2763</v>
      </c>
      <c r="M65" s="103">
        <v>1090</v>
      </c>
      <c r="N65" s="103">
        <f>SUM(O65,+V65,+AC65)</f>
        <v>3853</v>
      </c>
      <c r="O65" s="103">
        <f>SUM(P65:U65)</f>
        <v>2763</v>
      </c>
      <c r="P65" s="103">
        <v>2763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1090</v>
      </c>
      <c r="W65" s="103">
        <v>1090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37</v>
      </c>
      <c r="AG65" s="103">
        <v>37</v>
      </c>
      <c r="AH65" s="103">
        <v>0</v>
      </c>
      <c r="AI65" s="103">
        <v>0</v>
      </c>
      <c r="AJ65" s="103">
        <f>SUM(AK65:AS65)</f>
        <v>37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37</v>
      </c>
      <c r="AR65" s="103">
        <v>0</v>
      </c>
      <c r="AS65" s="103">
        <v>0</v>
      </c>
      <c r="AT65" s="103">
        <f>SUM(AU65:AY65)</f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37</v>
      </c>
      <c r="BA65" s="103">
        <v>37</v>
      </c>
      <c r="BB65" s="103">
        <v>0</v>
      </c>
      <c r="BC65" s="103">
        <v>0</v>
      </c>
    </row>
    <row r="66" spans="1:55" s="105" customFormat="1" ht="13.5" customHeight="1">
      <c r="A66" s="115" t="s">
        <v>14</v>
      </c>
      <c r="B66" s="113" t="s">
        <v>429</v>
      </c>
      <c r="C66" s="101" t="s">
        <v>430</v>
      </c>
      <c r="D66" s="103">
        <f>SUM(E66,+H66,+K66)</f>
        <v>4988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4988</v>
      </c>
      <c r="L66" s="103">
        <v>2546</v>
      </c>
      <c r="M66" s="103">
        <v>2442</v>
      </c>
      <c r="N66" s="103">
        <f>SUM(O66,+V66,+AC66)</f>
        <v>4988</v>
      </c>
      <c r="O66" s="103">
        <f>SUM(P66:U66)</f>
        <v>2546</v>
      </c>
      <c r="P66" s="103">
        <v>2546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2442</v>
      </c>
      <c r="W66" s="103">
        <v>2442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0</v>
      </c>
      <c r="AG66" s="103">
        <v>0</v>
      </c>
      <c r="AH66" s="103">
        <v>0</v>
      </c>
      <c r="AI66" s="103">
        <v>0</v>
      </c>
      <c r="AJ66" s="103">
        <f>SUM(AK66:AS66)</f>
        <v>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3">
        <f>SUM(AU66:AY66)</f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 t="s">
        <v>14</v>
      </c>
      <c r="B67" s="113" t="s">
        <v>432</v>
      </c>
      <c r="C67" s="101" t="s">
        <v>433</v>
      </c>
      <c r="D67" s="103">
        <f>SUM(E67,+H67,+K67)</f>
        <v>14562</v>
      </c>
      <c r="E67" s="103">
        <f>SUM(F67:G67)</f>
        <v>0</v>
      </c>
      <c r="F67" s="103">
        <v>0</v>
      </c>
      <c r="G67" s="103">
        <v>0</v>
      </c>
      <c r="H67" s="103">
        <f>SUM(I67:J67)</f>
        <v>0</v>
      </c>
      <c r="I67" s="103">
        <v>0</v>
      </c>
      <c r="J67" s="103">
        <v>0</v>
      </c>
      <c r="K67" s="103">
        <f>SUM(L67:M67)</f>
        <v>14562</v>
      </c>
      <c r="L67" s="103">
        <v>10165</v>
      </c>
      <c r="M67" s="103">
        <v>4397</v>
      </c>
      <c r="N67" s="103">
        <f>SUM(O67,+V67,+AC67)</f>
        <v>14639</v>
      </c>
      <c r="O67" s="103">
        <f>SUM(P67:U67)</f>
        <v>10165</v>
      </c>
      <c r="P67" s="103">
        <v>10165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>SUM(W67:AB67)</f>
        <v>4397</v>
      </c>
      <c r="W67" s="103">
        <v>4397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>SUM(AD67:AE67)</f>
        <v>77</v>
      </c>
      <c r="AD67" s="103">
        <v>77</v>
      </c>
      <c r="AE67" s="103">
        <v>0</v>
      </c>
      <c r="AF67" s="103">
        <f>SUM(AG67:AI67)</f>
        <v>10</v>
      </c>
      <c r="AG67" s="103">
        <v>10</v>
      </c>
      <c r="AH67" s="103">
        <v>0</v>
      </c>
      <c r="AI67" s="103">
        <v>0</v>
      </c>
      <c r="AJ67" s="103">
        <f>SUM(AK67:AS67)</f>
        <v>10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0</v>
      </c>
      <c r="AR67" s="103">
        <v>0</v>
      </c>
      <c r="AS67" s="103">
        <v>10</v>
      </c>
      <c r="AT67" s="103">
        <f>SUM(AU67:AY67)</f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f>SUM(BA67:BC67)</f>
        <v>0</v>
      </c>
      <c r="BA67" s="103">
        <v>0</v>
      </c>
      <c r="BB67" s="103">
        <v>0</v>
      </c>
      <c r="BC67" s="103">
        <v>0</v>
      </c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67">
    <sortCondition ref="A8:A67"/>
    <sortCondition ref="B8:B67"/>
    <sortCondition ref="C8:C6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66" man="1"/>
    <brk id="31" min="1" max="66" man="1"/>
    <brk id="45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40000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40100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40130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40202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40203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40204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40205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40206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40207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40210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40211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40212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40213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40214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40215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40216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40217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40218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40219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40220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40221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40223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40224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40225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40226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40227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40228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40229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40230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40305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40341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40342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40343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40344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40345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40348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40349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40381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40382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40383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40384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40401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40402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40421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40447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40448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40503</v>
      </c>
      <c r="AG53" s="11">
        <v>53</v>
      </c>
    </row>
    <row r="54" spans="27:36">
      <c r="AF54" s="11" t="str">
        <f>+水洗化人口等!B54</f>
        <v>40522</v>
      </c>
      <c r="AG54" s="11">
        <v>54</v>
      </c>
    </row>
    <row r="55" spans="27:36">
      <c r="AF55" s="11" t="str">
        <f>+水洗化人口等!B55</f>
        <v>40544</v>
      </c>
      <c r="AG55" s="11">
        <v>55</v>
      </c>
    </row>
    <row r="56" spans="27:36">
      <c r="AF56" s="11" t="str">
        <f>+水洗化人口等!B56</f>
        <v>40601</v>
      </c>
      <c r="AG56" s="11">
        <v>56</v>
      </c>
    </row>
    <row r="57" spans="27:36">
      <c r="AF57" s="11" t="str">
        <f>+水洗化人口等!B57</f>
        <v>40602</v>
      </c>
      <c r="AG57" s="11">
        <v>57</v>
      </c>
    </row>
    <row r="58" spans="27:36">
      <c r="AF58" s="11" t="str">
        <f>+水洗化人口等!B58</f>
        <v>40604</v>
      </c>
      <c r="AG58" s="11">
        <v>58</v>
      </c>
    </row>
    <row r="59" spans="27:36">
      <c r="AF59" s="11" t="str">
        <f>+水洗化人口等!B59</f>
        <v>40605</v>
      </c>
      <c r="AG59" s="11">
        <v>59</v>
      </c>
    </row>
    <row r="60" spans="27:36">
      <c r="AF60" s="11" t="str">
        <f>+水洗化人口等!B60</f>
        <v>40608</v>
      </c>
      <c r="AG60" s="11">
        <v>60</v>
      </c>
    </row>
    <row r="61" spans="27:36">
      <c r="AF61" s="11" t="str">
        <f>+水洗化人口等!B61</f>
        <v>40609</v>
      </c>
      <c r="AG61" s="11">
        <v>61</v>
      </c>
    </row>
    <row r="62" spans="27:36">
      <c r="AF62" s="11" t="str">
        <f>+水洗化人口等!B62</f>
        <v>40610</v>
      </c>
      <c r="AG62" s="11">
        <v>62</v>
      </c>
    </row>
    <row r="63" spans="27:36">
      <c r="AF63" s="11" t="str">
        <f>+水洗化人口等!B63</f>
        <v>40621</v>
      </c>
      <c r="AG63" s="11">
        <v>63</v>
      </c>
    </row>
    <row r="64" spans="27:36">
      <c r="AF64" s="11" t="str">
        <f>+水洗化人口等!B64</f>
        <v>40625</v>
      </c>
      <c r="AG64" s="11">
        <v>64</v>
      </c>
    </row>
    <row r="65" spans="32:33">
      <c r="AF65" s="11" t="str">
        <f>+水洗化人口等!B65</f>
        <v>40642</v>
      </c>
      <c r="AG65" s="11">
        <v>65</v>
      </c>
    </row>
    <row r="66" spans="32:33">
      <c r="AF66" s="11" t="str">
        <f>+水洗化人口等!B66</f>
        <v>40646</v>
      </c>
      <c r="AG66" s="11">
        <v>66</v>
      </c>
    </row>
    <row r="67" spans="32:33">
      <c r="AF67" s="11" t="str">
        <f>+水洗化人口等!B67</f>
        <v>40647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2018-02-19T00:50:28Z</dcterms:modified>
</cp:coreProperties>
</file>