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9高知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水洗化人口等!$A$6:$AA$40</definedName>
    <definedName name="_xlnm.Print_Area" localSheetId="2">し尿集計結果!$A$1:$M$36</definedName>
    <definedName name="_xlnm.Print_Area" localSheetId="1">し尿処理状況!$2:$41</definedName>
    <definedName name="_xlnm.Print_Area" localSheetId="0">水洗化人口等!$2:$41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J41" i="1" l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L41" i="1"/>
  <c r="L3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L9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Q41" i="1"/>
  <c r="Q39" i="1"/>
  <c r="Q37" i="1"/>
  <c r="Q35" i="1"/>
  <c r="Q33" i="1"/>
  <c r="Q31" i="1"/>
  <c r="Q29" i="1"/>
  <c r="Q27" i="1"/>
  <c r="Q25" i="1"/>
  <c r="Q23" i="1"/>
  <c r="Q21" i="1"/>
  <c r="Q19" i="1"/>
  <c r="Q17" i="1"/>
  <c r="Q15" i="1"/>
  <c r="Q13" i="1"/>
  <c r="Q11" i="1"/>
  <c r="Q9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E7" i="1"/>
  <c r="I7" i="1"/>
  <c r="H7" i="2"/>
  <c r="O7" i="2"/>
  <c r="AD2" i="4"/>
  <c r="AD15" i="4" s="1"/>
  <c r="H8" i="4" s="1"/>
  <c r="AG2" i="4"/>
  <c r="K7" i="2"/>
  <c r="V7" i="2"/>
  <c r="AJ7" i="2"/>
  <c r="N7" i="2" l="1"/>
  <c r="D7" i="1"/>
  <c r="N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L7" i="1"/>
  <c r="F7" i="1"/>
  <c r="Q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<sst xmlns="http://schemas.openxmlformats.org/spreadsheetml/2006/main" count="790" uniqueCount="357">
  <si>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</si>
  <si>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</si>
  <si>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</si>
  <si>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</si>
  <si>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</si>
  <si>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</si>
  <si>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</si>
  <si>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</si>
  <si>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</si>
  <si>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</si>
  <si>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</si>
  <si>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</si>
  <si>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</si>
  <si>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</si>
  <si>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</si>
  <si>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</si>
  <si>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</si>
  <si>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</si>
  <si>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</si>
  <si>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</si>
  <si>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</si>
  <si>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</si>
  <si>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</si>
  <si>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</si>
  <si>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</si>
  <si>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</si>
  <si>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</si>
  <si>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</si>
  <si>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</si>
  <si>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</si>
  <si>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</si>
  <si>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</si>
  <si>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</si>
  <si>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</si>
  <si>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</si>
  <si>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</si>
  <si>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</si>
  <si>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</si>
  <si>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</si>
  <si>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</si>
  <si>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</si>
  <si>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</si>
  <si>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</si>
  <si>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</si>
  <si>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</si>
  <si>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</si>
  <si>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</si>
  <si>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</si>
  <si>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</si>
  <si>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</si>
  <si>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</si>
  <si>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</si>
  <si>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</si>
  <si>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</si>
  <si>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</si>
  <si>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</si>
  <si>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</si>
  <si>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</si>
  <si>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</si>
  <si>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</si>
  <si>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</si>
  <si>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</si>
  <si>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</si>
  <si>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</si>
  <si>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</si>
  <si>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</si>
  <si>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</si>
  <si>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</si>
  <si>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</si>
  <si>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</si>
  <si>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</si>
  <si>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</si>
  <si>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</si>
  <si>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</si>
  <si>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</si>
  <si>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</si>
  <si>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</si>
  <si>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</si>
  <si>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</si>
  <si>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</si>
  <si>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</si>
  <si>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</si>
  <si>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</si>
  <si>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</si>
  <si>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</si>
  <si>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</si>
  <si>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</si>
  <si>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</si>
  <si>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</si>
  <si>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</si>
  <si>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</si>
  <si>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</si>
  <si>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</si>
  <si>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</si>
  <si>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</si>
  <si>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</si>
  <si>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</si>
  <si>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</si>
  <si>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</si>
  <si>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</si>
  <si>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</si>
  <si>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</si>
  <si>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</si>
  <si>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</si>
  <si>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</si>
  <si>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</si>
  <si>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</si>
  <si>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</si>
  <si>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</si>
  <si>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</si>
  <si>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</si>
  <si>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</si>
  <si>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</si>
  <si>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</si>
  <si>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</si>
  <si>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</si>
  <si>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</si>
  <si>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</si>
  <si>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</si>
  <si>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</si>
  <si>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</si>
  <si>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</si>
  <si>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</si>
  <si>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</si>
  <si>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</si>
  <si>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</si>
  <si>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</si>
  <si>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</si>
  <si>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</si>
  <si>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</si>
  <si>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</si>
  <si>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</si>
  <si>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</si>
  <si>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</si>
  <si>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</si>
  <si>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</si>
  <si>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</si>
  <si>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</si>
  <si>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</si>
  <si>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</si>
  <si>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</si>
  <si>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</si>
  <si>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</si>
  <si>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</si>
  <si>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</si>
  <si>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</si>
  <si>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</si>
  <si>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</si>
  <si>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</si>
  <si>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</si>
  <si>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</si>
  <si>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</si>
  <si>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</si>
  <si>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</si>
  <si>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</si>
  <si>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</si>
  <si>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</si>
  <si>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</si>
  <si>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</si>
  <si>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</si>
  <si>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</si>
  <si>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</si>
  <si>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</si>
  <si>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</si>
  <si>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</si>
  <si>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</si>
  <si>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</si>
  <si>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</si>
  <si>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</si>
  <si>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</si>
  <si>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</si>
  <si>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</si>
  <si>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</si>
  <si>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</si>
  <si>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</si>
  <si>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</si>
  <si>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</si>
  <si>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</si>
  <si>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</si>
  <si>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</si>
  <si>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</si>
  <si>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</si>
  <si>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</si>
  <si>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</si>
  <si>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</si>
  <si>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</si>
  <si>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</si>
  <si>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</si>
  <si>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</si>
  <si>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</si>
  <si>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</si>
  <si>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</si>
  <si>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</si>
  <si>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</si>
  <si>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</si>
  <si>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</si>
  <si>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</si>
  <si>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</si>
  <si>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</si>
  <si>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</si>
  <si>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</si>
  <si>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</si>
  <si>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</si>
  <si>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</si>
  <si>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</si>
  <si>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</si>
  <si>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</si>
  <si>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</si>
  <si>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</si>
  <si>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</si>
  <si>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</si>
  <si>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</si>
  <si>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</si>
  <si>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</si>
  <si>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</si>
  <si>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</si>
  <si>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</si>
  <si>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</si>
  <si>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</si>
  <si>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</si>
  <si>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</si>
  <si>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</si>
  <si>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</si>
  <si>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</si>
  <si>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</si>
  <si>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</si>
  <si>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</si>
  <si>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</si>
  <si>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</si>
  <si>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</si>
  <si>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</si>
  <si>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</si>
  <si>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</si>
  <si>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</si>
  <si>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</si>
  <si>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</si>
  <si>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</si>
  <si>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</si>
  <si>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</si>
  <si>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</si>
  <si>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</si>
  <si>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</si>
  <si>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</si>
  <si>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</si>
  <si>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</si>
  <si>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</si>
  <si>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</si>
  <si>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</si>
  <si>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</si>
  <si>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</si>
  <si>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</si>
  <si>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39000</t>
  </si>
  <si>
    <t>水洗化人口等（平成28年度実績）</t>
    <phoneticPr fontId="3"/>
  </si>
  <si>
    <t>し尿処理の状況（平成28年度実績）</t>
    <phoneticPr fontId="3"/>
  </si>
  <si>
    <t>39201</t>
  </si>
  <si>
    <t>高知市</t>
  </si>
  <si>
    <t>○</t>
  </si>
  <si>
    <t>391201</t>
    <phoneticPr fontId="3"/>
  </si>
  <si>
    <t>39202</t>
  </si>
  <si>
    <t>室戸市</t>
  </si>
  <si>
    <t>391202</t>
    <phoneticPr fontId="3"/>
  </si>
  <si>
    <t>39203</t>
  </si>
  <si>
    <t>安芸市</t>
  </si>
  <si>
    <t>391203</t>
    <phoneticPr fontId="3"/>
  </si>
  <si>
    <t>39204</t>
  </si>
  <si>
    <t>南国市</t>
  </si>
  <si>
    <t>391204</t>
    <phoneticPr fontId="3"/>
  </si>
  <si>
    <t>39205</t>
  </si>
  <si>
    <t>土佐市</t>
  </si>
  <si>
    <t>391205</t>
    <phoneticPr fontId="3"/>
  </si>
  <si>
    <t>39206</t>
  </si>
  <si>
    <t>須崎市</t>
  </si>
  <si>
    <t>391206</t>
    <phoneticPr fontId="3"/>
  </si>
  <si>
    <t>39208</t>
  </si>
  <si>
    <t>宿毛市</t>
  </si>
  <si>
    <t>391208</t>
    <phoneticPr fontId="3"/>
  </si>
  <si>
    <t>39209</t>
  </si>
  <si>
    <t>土佐清水市</t>
  </si>
  <si>
    <t>391209</t>
    <phoneticPr fontId="3"/>
  </si>
  <si>
    <t>39210</t>
  </si>
  <si>
    <t>四万十市</t>
  </si>
  <si>
    <t>391210</t>
    <phoneticPr fontId="3"/>
  </si>
  <si>
    <t>39211</t>
  </si>
  <si>
    <t>香南市</t>
  </si>
  <si>
    <t>391211</t>
    <phoneticPr fontId="3"/>
  </si>
  <si>
    <t>39212</t>
  </si>
  <si>
    <t>香美市</t>
  </si>
  <si>
    <t>391212</t>
    <phoneticPr fontId="3"/>
  </si>
  <si>
    <t>39301</t>
  </si>
  <si>
    <t>東洋町</t>
  </si>
  <si>
    <t>391301</t>
    <phoneticPr fontId="3"/>
  </si>
  <si>
    <t>39302</t>
  </si>
  <si>
    <t>奈半利町</t>
  </si>
  <si>
    <t>391302</t>
    <phoneticPr fontId="3"/>
  </si>
  <si>
    <t>39303</t>
  </si>
  <si>
    <t>田野町</t>
  </si>
  <si>
    <t>391303</t>
    <phoneticPr fontId="3"/>
  </si>
  <si>
    <t>39304</t>
  </si>
  <si>
    <t>安田町</t>
  </si>
  <si>
    <t>391304</t>
    <phoneticPr fontId="3"/>
  </si>
  <si>
    <t>39305</t>
  </si>
  <si>
    <t>北川村</t>
  </si>
  <si>
    <t>391305</t>
    <phoneticPr fontId="3"/>
  </si>
  <si>
    <t>39306</t>
  </si>
  <si>
    <t>馬路村</t>
  </si>
  <si>
    <t>391306</t>
    <phoneticPr fontId="3"/>
  </si>
  <si>
    <t>39307</t>
  </si>
  <si>
    <t>芸西村</t>
  </si>
  <si>
    <t>391307</t>
    <phoneticPr fontId="3"/>
  </si>
  <si>
    <t>39341</t>
  </si>
  <si>
    <t>本山町</t>
  </si>
  <si>
    <t>391341</t>
    <phoneticPr fontId="3"/>
  </si>
  <si>
    <t>39344</t>
  </si>
  <si>
    <t>大豊町</t>
  </si>
  <si>
    <t>391344</t>
    <phoneticPr fontId="3"/>
  </si>
  <si>
    <t>39363</t>
  </si>
  <si>
    <t>土佐町</t>
  </si>
  <si>
    <t>391363</t>
    <phoneticPr fontId="3"/>
  </si>
  <si>
    <t>39364</t>
  </si>
  <si>
    <t>大川村</t>
  </si>
  <si>
    <t>391364</t>
    <phoneticPr fontId="3"/>
  </si>
  <si>
    <t>39386</t>
  </si>
  <si>
    <t>いの町</t>
  </si>
  <si>
    <t>391386</t>
    <phoneticPr fontId="3"/>
  </si>
  <si>
    <t>39387</t>
  </si>
  <si>
    <t>仁淀川町</t>
  </si>
  <si>
    <t>391387</t>
    <phoneticPr fontId="3"/>
  </si>
  <si>
    <t>39401</t>
  </si>
  <si>
    <t>中土佐町</t>
  </si>
  <si>
    <t>391401</t>
    <phoneticPr fontId="3"/>
  </si>
  <si>
    <t>39402</t>
  </si>
  <si>
    <t>佐川町</t>
  </si>
  <si>
    <t>391402</t>
    <phoneticPr fontId="3"/>
  </si>
  <si>
    <t>39403</t>
  </si>
  <si>
    <t>越知町</t>
  </si>
  <si>
    <t>391403</t>
    <phoneticPr fontId="3"/>
  </si>
  <si>
    <t>39405</t>
  </si>
  <si>
    <t>梼原町</t>
  </si>
  <si>
    <t>391405</t>
    <phoneticPr fontId="3"/>
  </si>
  <si>
    <t>39410</t>
  </si>
  <si>
    <t>日高村</t>
  </si>
  <si>
    <t>391410</t>
    <phoneticPr fontId="3"/>
  </si>
  <si>
    <t>39411</t>
  </si>
  <si>
    <t>津野町</t>
  </si>
  <si>
    <t>391411</t>
    <phoneticPr fontId="3"/>
  </si>
  <si>
    <t>39412</t>
  </si>
  <si>
    <t>四万十町</t>
  </si>
  <si>
    <t>391412</t>
    <phoneticPr fontId="3"/>
  </si>
  <si>
    <t>39424</t>
  </si>
  <si>
    <t>大月町</t>
  </si>
  <si>
    <t>391424</t>
    <phoneticPr fontId="3"/>
  </si>
  <si>
    <t>39427</t>
  </si>
  <si>
    <t>三原村</t>
  </si>
  <si>
    <t>391427</t>
    <phoneticPr fontId="3"/>
  </si>
  <si>
    <t>39428</t>
  </si>
  <si>
    <t>黒潮町</t>
  </si>
  <si>
    <t>391428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</si>
</sst>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15</v>
      </c>
      <c r="B7" s="116" t="s">
        <v>251</v>
      </c>
      <c r="C7" s="109" t="s">
        <v>200</v>
      </c>
      <c r="D7" s="110">
        <f>+SUM(E7,+I7)</f>
        <v>732909</v>
      </c>
      <c r="E7" s="110">
        <f>+SUM(G7,+H7)</f>
        <v>133542</v>
      </c>
      <c r="F7" s="111">
        <f>IF(D7&gt;0,E7/D7*100,"-")</f>
        <v>18.220815953958812</v>
      </c>
      <c r="G7" s="108">
        <f>SUM(G$8:G$1000)</f>
        <v>132326</v>
      </c>
      <c r="H7" s="108">
        <f>SUM(H$8:H$1000)</f>
        <v>1216</v>
      </c>
      <c r="I7" s="110">
        <f>+SUM(K7,+M7,+O7)</f>
        <v>599367</v>
      </c>
      <c r="J7" s="111">
        <f>IF(D7&gt;0,I7/D7*100,"-")</f>
        <v>81.779184046041181</v>
      </c>
      <c r="K7" s="108">
        <f>SUM(K$8:K$1000)</f>
        <v>230757</v>
      </c>
      <c r="L7" s="111">
        <f>IF(D7&gt;0,K7/D7*100,"-")</f>
        <v>31.485082049749696</v>
      </c>
      <c r="M7" s="108">
        <f>SUM(M$8:M$1000)</f>
        <v>7425</v>
      </c>
      <c r="N7" s="111">
        <f>IF(D7&gt;0,M7/D7*100,"-")</f>
        <v>1.0130862085197481</v>
      </c>
      <c r="O7" s="108">
        <f>SUM(O$8:O$1000)</f>
        <v>361185</v>
      </c>
      <c r="P7" s="108">
        <f>SUM(P$8:P$1000)</f>
        <v>269645</v>
      </c>
      <c r="Q7" s="111">
        <f>IF(D7&gt;0,O7/D7*100,"-")</f>
        <v>49.281015787771743</v>
      </c>
      <c r="R7" s="108">
        <f>SUM(R$8:R$1000)</f>
        <v>3752</v>
      </c>
      <c r="S7" s="112">
        <f t="shared" ref="S7:Z7" si="0">COUNTIF(S$8:S$1000,"○")</f>
        <v>27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27</v>
      </c>
      <c r="X7" s="112">
        <f t="shared" si="0"/>
        <v>0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15</v>
      </c>
      <c r="B8" s="102" t="s">
        <v>254</v>
      </c>
      <c r="C8" s="101" t="s">
        <v>255</v>
      </c>
      <c r="D8" s="103">
        <f>+SUM(E8,+I8)</f>
        <v>334334</v>
      </c>
      <c r="E8" s="103">
        <f>+SUM(G8,+H8)</f>
        <v>26466</v>
      </c>
      <c r="F8" s="104">
        <f>IF(D8&gt;0,E8/D8*100,"-")</f>
        <v>7.9160360597486354</v>
      </c>
      <c r="G8" s="103">
        <v>25866</v>
      </c>
      <c r="H8" s="103">
        <v>600</v>
      </c>
      <c r="I8" s="103">
        <f>+SUM(K8,+M8,+O8)</f>
        <v>307868</v>
      </c>
      <c r="J8" s="104">
        <f>IF(D8&gt;0,I8/D8*100,"-")</f>
        <v>92.083963940251365</v>
      </c>
      <c r="K8" s="103">
        <v>164552</v>
      </c>
      <c r="L8" s="104">
        <f>IF(D8&gt;0,K8/D8*100,"-")</f>
        <v>49.217848020243231</v>
      </c>
      <c r="M8" s="103">
        <v>7425</v>
      </c>
      <c r="N8" s="104">
        <f>IF(D8&gt;0,M8/D8*100,"-")</f>
        <v>2.2208330591564125</v>
      </c>
      <c r="O8" s="103">
        <v>135891</v>
      </c>
      <c r="P8" s="103">
        <v>101512</v>
      </c>
      <c r="Q8" s="104">
        <f>IF(D8&gt;0,O8/D8*100,"-")</f>
        <v>40.645282860851722</v>
      </c>
      <c r="R8" s="103">
        <v>1539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15</v>
      </c>
      <c r="B9" s="102" t="s">
        <v>258</v>
      </c>
      <c r="C9" s="101" t="s">
        <v>259</v>
      </c>
      <c r="D9" s="103">
        <f>+SUM(E9,+I9)</f>
        <v>14270</v>
      </c>
      <c r="E9" s="103">
        <f>+SUM(G9,+H9)</f>
        <v>3210</v>
      </c>
      <c r="F9" s="104">
        <f>IF(D9&gt;0,E9/D9*100,"-")</f>
        <v>22.494744218640506</v>
      </c>
      <c r="G9" s="103">
        <v>3039</v>
      </c>
      <c r="H9" s="103">
        <v>171</v>
      </c>
      <c r="I9" s="103">
        <f>+SUM(K9,+M9,+O9)</f>
        <v>11060</v>
      </c>
      <c r="J9" s="104">
        <f>IF(D9&gt;0,I9/D9*100,"-")</f>
        <v>77.505255781359494</v>
      </c>
      <c r="K9" s="103">
        <v>0</v>
      </c>
      <c r="L9" s="104">
        <f>IF(D9&gt;0,K9/D9*100,"-")</f>
        <v>0</v>
      </c>
      <c r="M9" s="103">
        <v>0</v>
      </c>
      <c r="N9" s="104">
        <f>IF(D9&gt;0,M9/D9*100,"-")</f>
        <v>0</v>
      </c>
      <c r="O9" s="103">
        <v>11060</v>
      </c>
      <c r="P9" s="103">
        <v>4907</v>
      </c>
      <c r="Q9" s="104">
        <f>IF(D9&gt;0,O9/D9*100,"-")</f>
        <v>77.505255781359494</v>
      </c>
      <c r="R9" s="103">
        <v>27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15</v>
      </c>
      <c r="B10" s="102" t="s">
        <v>261</v>
      </c>
      <c r="C10" s="101" t="s">
        <v>262</v>
      </c>
      <c r="D10" s="103">
        <f>+SUM(E10,+I10)</f>
        <v>18026</v>
      </c>
      <c r="E10" s="103">
        <f>+SUM(G10,+H10)</f>
        <v>8167</v>
      </c>
      <c r="F10" s="104">
        <f>IF(D10&gt;0,E10/D10*100,"-")</f>
        <v>45.30677909686009</v>
      </c>
      <c r="G10" s="103">
        <v>8167</v>
      </c>
      <c r="H10" s="103">
        <v>0</v>
      </c>
      <c r="I10" s="103">
        <f>+SUM(K10,+M10,+O10)</f>
        <v>9859</v>
      </c>
      <c r="J10" s="104">
        <f>IF(D10&gt;0,I10/D10*100,"-")</f>
        <v>54.693220903139903</v>
      </c>
      <c r="K10" s="103">
        <v>3761</v>
      </c>
      <c r="L10" s="104">
        <f>IF(D10&gt;0,K10/D10*100,"-")</f>
        <v>20.864307111949408</v>
      </c>
      <c r="M10" s="103">
        <v>0</v>
      </c>
      <c r="N10" s="104">
        <f>IF(D10&gt;0,M10/D10*100,"-")</f>
        <v>0</v>
      </c>
      <c r="O10" s="103">
        <v>6098</v>
      </c>
      <c r="P10" s="103">
        <v>5361</v>
      </c>
      <c r="Q10" s="104">
        <f>IF(D10&gt;0,O10/D10*100,"-")</f>
        <v>33.828913791190502</v>
      </c>
      <c r="R10" s="103">
        <v>38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15</v>
      </c>
      <c r="B11" s="102" t="s">
        <v>264</v>
      </c>
      <c r="C11" s="101" t="s">
        <v>265</v>
      </c>
      <c r="D11" s="103">
        <f>+SUM(E11,+I11)</f>
        <v>48059</v>
      </c>
      <c r="E11" s="103">
        <f>+SUM(G11,+H11)</f>
        <v>8535</v>
      </c>
      <c r="F11" s="104">
        <f>IF(D11&gt;0,E11/D11*100,"-")</f>
        <v>17.75942071204145</v>
      </c>
      <c r="G11" s="103">
        <v>8467</v>
      </c>
      <c r="H11" s="103">
        <v>68</v>
      </c>
      <c r="I11" s="103">
        <f>+SUM(K11,+M11,+O11)</f>
        <v>39524</v>
      </c>
      <c r="J11" s="104">
        <f>IF(D11&gt;0,I11/D11*100,"-")</f>
        <v>82.240579287958553</v>
      </c>
      <c r="K11" s="103">
        <v>18652</v>
      </c>
      <c r="L11" s="104">
        <f>IF(D11&gt;0,K11/D11*100,"-")</f>
        <v>38.810628602342959</v>
      </c>
      <c r="M11" s="103">
        <v>0</v>
      </c>
      <c r="N11" s="104">
        <f>IF(D11&gt;0,M11/D11*100,"-")</f>
        <v>0</v>
      </c>
      <c r="O11" s="103">
        <v>20872</v>
      </c>
      <c r="P11" s="103">
        <v>19056</v>
      </c>
      <c r="Q11" s="104">
        <f>IF(D11&gt;0,O11/D11*100,"-")</f>
        <v>43.429950685615601</v>
      </c>
      <c r="R11" s="103">
        <v>226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15</v>
      </c>
      <c r="B12" s="102" t="s">
        <v>267</v>
      </c>
      <c r="C12" s="101" t="s">
        <v>268</v>
      </c>
      <c r="D12" s="103">
        <f>+SUM(E12,+I12)</f>
        <v>27885</v>
      </c>
      <c r="E12" s="103">
        <f>+SUM(G12,+H12)</f>
        <v>7103</v>
      </c>
      <c r="F12" s="104">
        <f>IF(D12&gt;0,E12/D12*100,"-")</f>
        <v>25.47247624170701</v>
      </c>
      <c r="G12" s="103">
        <v>7103</v>
      </c>
      <c r="H12" s="103">
        <v>0</v>
      </c>
      <c r="I12" s="103">
        <f>+SUM(K12,+M12,+O12)</f>
        <v>20782</v>
      </c>
      <c r="J12" s="104">
        <f>IF(D12&gt;0,I12/D12*100,"-")</f>
        <v>74.527523758292986</v>
      </c>
      <c r="K12" s="103">
        <v>0</v>
      </c>
      <c r="L12" s="104">
        <f>IF(D12&gt;0,K12/D12*100,"-")</f>
        <v>0</v>
      </c>
      <c r="M12" s="103">
        <v>0</v>
      </c>
      <c r="N12" s="104">
        <f>IF(D12&gt;0,M12/D12*100,"-")</f>
        <v>0</v>
      </c>
      <c r="O12" s="103">
        <v>20782</v>
      </c>
      <c r="P12" s="103">
        <v>8263</v>
      </c>
      <c r="Q12" s="104">
        <f>IF(D12&gt;0,O12/D12*100,"-")</f>
        <v>74.527523758292986</v>
      </c>
      <c r="R12" s="103">
        <v>287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15</v>
      </c>
      <c r="B13" s="102" t="s">
        <v>270</v>
      </c>
      <c r="C13" s="101" t="s">
        <v>271</v>
      </c>
      <c r="D13" s="103">
        <f>+SUM(E13,+I13)</f>
        <v>22822</v>
      </c>
      <c r="E13" s="103">
        <f>+SUM(G13,+H13)</f>
        <v>2901</v>
      </c>
      <c r="F13" s="104">
        <f>IF(D13&gt;0,E13/D13*100,"-")</f>
        <v>12.711418806414862</v>
      </c>
      <c r="G13" s="103">
        <v>2901</v>
      </c>
      <c r="H13" s="103">
        <v>0</v>
      </c>
      <c r="I13" s="103">
        <f>+SUM(K13,+M13,+O13)</f>
        <v>19921</v>
      </c>
      <c r="J13" s="104">
        <f>IF(D13&gt;0,I13/D13*100,"-")</f>
        <v>87.288581193585131</v>
      </c>
      <c r="K13" s="103">
        <v>1238</v>
      </c>
      <c r="L13" s="104">
        <f>IF(D13&gt;0,K13/D13*100,"-")</f>
        <v>5.4245903075979314</v>
      </c>
      <c r="M13" s="103">
        <v>0</v>
      </c>
      <c r="N13" s="104">
        <f>IF(D13&gt;0,M13/D13*100,"-")</f>
        <v>0</v>
      </c>
      <c r="O13" s="103">
        <v>18683</v>
      </c>
      <c r="P13" s="103">
        <v>9723</v>
      </c>
      <c r="Q13" s="104">
        <f>IF(D13&gt;0,O13/D13*100,"-")</f>
        <v>81.863990885987207</v>
      </c>
      <c r="R13" s="103">
        <v>396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15</v>
      </c>
      <c r="B14" s="102" t="s">
        <v>273</v>
      </c>
      <c r="C14" s="101" t="s">
        <v>274</v>
      </c>
      <c r="D14" s="103">
        <f>+SUM(E14,+I14)</f>
        <v>21349</v>
      </c>
      <c r="E14" s="103">
        <f>+SUM(G14,+H14)</f>
        <v>4674</v>
      </c>
      <c r="F14" s="104">
        <f>IF(D14&gt;0,E14/D14*100,"-")</f>
        <v>21.893297109934892</v>
      </c>
      <c r="G14" s="103">
        <v>4674</v>
      </c>
      <c r="H14" s="103">
        <v>0</v>
      </c>
      <c r="I14" s="103">
        <f>+SUM(K14,+M14,+O14)</f>
        <v>16675</v>
      </c>
      <c r="J14" s="104">
        <f>IF(D14&gt;0,I14/D14*100,"-")</f>
        <v>78.106702890065108</v>
      </c>
      <c r="K14" s="103">
        <v>4613</v>
      </c>
      <c r="L14" s="104">
        <f>IF(D14&gt;0,K14/D14*100,"-")</f>
        <v>21.607569441191625</v>
      </c>
      <c r="M14" s="103">
        <v>0</v>
      </c>
      <c r="N14" s="104">
        <f>IF(D14&gt;0,M14/D14*100,"-")</f>
        <v>0</v>
      </c>
      <c r="O14" s="103">
        <v>12062</v>
      </c>
      <c r="P14" s="103">
        <v>8838</v>
      </c>
      <c r="Q14" s="104">
        <f>IF(D14&gt;0,O14/D14*100,"-")</f>
        <v>56.499133448873486</v>
      </c>
      <c r="R14" s="103">
        <v>69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15</v>
      </c>
      <c r="B15" s="102" t="s">
        <v>276</v>
      </c>
      <c r="C15" s="101" t="s">
        <v>277</v>
      </c>
      <c r="D15" s="103">
        <f>+SUM(E15,+I15)</f>
        <v>14086</v>
      </c>
      <c r="E15" s="103">
        <f>+SUM(G15,+H15)</f>
        <v>3231</v>
      </c>
      <c r="F15" s="104">
        <f>IF(D15&gt;0,E15/D15*100,"-")</f>
        <v>22.937668607127645</v>
      </c>
      <c r="G15" s="103">
        <v>3214</v>
      </c>
      <c r="H15" s="103">
        <v>17</v>
      </c>
      <c r="I15" s="103">
        <f>+SUM(K15,+M15,+O15)</f>
        <v>10855</v>
      </c>
      <c r="J15" s="104">
        <f>IF(D15&gt;0,I15/D15*100,"-")</f>
        <v>77.062331392872352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10855</v>
      </c>
      <c r="P15" s="103">
        <v>8153</v>
      </c>
      <c r="Q15" s="104">
        <f>IF(D15&gt;0,O15/D15*100,"-")</f>
        <v>77.062331392872352</v>
      </c>
      <c r="R15" s="103">
        <v>70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15</v>
      </c>
      <c r="B16" s="102" t="s">
        <v>279</v>
      </c>
      <c r="C16" s="101" t="s">
        <v>280</v>
      </c>
      <c r="D16" s="103">
        <f>+SUM(E16,+I16)</f>
        <v>34530</v>
      </c>
      <c r="E16" s="103">
        <f>+SUM(G16,+H16)</f>
        <v>4365</v>
      </c>
      <c r="F16" s="104">
        <f>IF(D16&gt;0,E16/D16*100,"-")</f>
        <v>12.64118158123371</v>
      </c>
      <c r="G16" s="103">
        <v>4365</v>
      </c>
      <c r="H16" s="103">
        <v>0</v>
      </c>
      <c r="I16" s="103">
        <f>+SUM(K16,+M16,+O16)</f>
        <v>30165</v>
      </c>
      <c r="J16" s="104">
        <f>IF(D16&gt;0,I16/D16*100,"-")</f>
        <v>87.35881841876629</v>
      </c>
      <c r="K16" s="103">
        <v>8026</v>
      </c>
      <c r="L16" s="104">
        <f>IF(D16&gt;0,K16/D16*100,"-")</f>
        <v>23.243556327830873</v>
      </c>
      <c r="M16" s="103">
        <v>0</v>
      </c>
      <c r="N16" s="104">
        <f>IF(D16&gt;0,M16/D16*100,"-")</f>
        <v>0</v>
      </c>
      <c r="O16" s="103">
        <v>22139</v>
      </c>
      <c r="P16" s="103">
        <v>19830</v>
      </c>
      <c r="Q16" s="104">
        <f>IF(D16&gt;0,O16/D16*100,"-")</f>
        <v>64.115262090935417</v>
      </c>
      <c r="R16" s="103">
        <v>114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15</v>
      </c>
      <c r="B17" s="102" t="s">
        <v>282</v>
      </c>
      <c r="C17" s="101" t="s">
        <v>283</v>
      </c>
      <c r="D17" s="103">
        <f>+SUM(E17,+I17)</f>
        <v>33826</v>
      </c>
      <c r="E17" s="103">
        <f>+SUM(G17,+H17)</f>
        <v>2607</v>
      </c>
      <c r="F17" s="104">
        <f>IF(D17&gt;0,E17/D17*100,"-")</f>
        <v>7.7070892213090518</v>
      </c>
      <c r="G17" s="103">
        <v>2596</v>
      </c>
      <c r="H17" s="103">
        <v>11</v>
      </c>
      <c r="I17" s="103">
        <f>+SUM(K17,+M17,+O17)</f>
        <v>31219</v>
      </c>
      <c r="J17" s="104">
        <f>IF(D17&gt;0,I17/D17*100,"-")</f>
        <v>92.292910778690953</v>
      </c>
      <c r="K17" s="103">
        <v>6025</v>
      </c>
      <c r="L17" s="104">
        <f>IF(D17&gt;0,K17/D17*100,"-")</f>
        <v>17.811742446638682</v>
      </c>
      <c r="M17" s="103">
        <v>0</v>
      </c>
      <c r="N17" s="104">
        <f>IF(D17&gt;0,M17/D17*100,"-")</f>
        <v>0</v>
      </c>
      <c r="O17" s="103">
        <v>25194</v>
      </c>
      <c r="P17" s="103">
        <v>17417</v>
      </c>
      <c r="Q17" s="104">
        <f>IF(D17&gt;0,O17/D17*100,"-")</f>
        <v>74.481168332052277</v>
      </c>
      <c r="R17" s="103">
        <v>157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15</v>
      </c>
      <c r="B18" s="102" t="s">
        <v>285</v>
      </c>
      <c r="C18" s="101" t="s">
        <v>286</v>
      </c>
      <c r="D18" s="103">
        <f>+SUM(E18,+I18)</f>
        <v>26699</v>
      </c>
      <c r="E18" s="103">
        <f>+SUM(G18,+H18)</f>
        <v>11026</v>
      </c>
      <c r="F18" s="104">
        <f>IF(D18&gt;0,E18/D18*100,"-")</f>
        <v>41.297426869920223</v>
      </c>
      <c r="G18" s="103">
        <v>10719</v>
      </c>
      <c r="H18" s="103">
        <v>307</v>
      </c>
      <c r="I18" s="103">
        <f>+SUM(K18,+M18,+O18)</f>
        <v>15673</v>
      </c>
      <c r="J18" s="104">
        <f>IF(D18&gt;0,I18/D18*100,"-")</f>
        <v>58.702573130079784</v>
      </c>
      <c r="K18" s="103">
        <v>10304</v>
      </c>
      <c r="L18" s="104">
        <f>IF(D18&gt;0,K18/D18*100,"-")</f>
        <v>38.593205738042627</v>
      </c>
      <c r="M18" s="103">
        <v>0</v>
      </c>
      <c r="N18" s="104">
        <f>IF(D18&gt;0,M18/D18*100,"-")</f>
        <v>0</v>
      </c>
      <c r="O18" s="103">
        <v>5369</v>
      </c>
      <c r="P18" s="103">
        <v>4692</v>
      </c>
      <c r="Q18" s="104">
        <f>IF(D18&gt;0,O18/D18*100,"-")</f>
        <v>20.109367392037157</v>
      </c>
      <c r="R18" s="103">
        <v>262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15</v>
      </c>
      <c r="B19" s="102" t="s">
        <v>288</v>
      </c>
      <c r="C19" s="101" t="s">
        <v>289</v>
      </c>
      <c r="D19" s="103">
        <f>+SUM(E19,+I19)</f>
        <v>2658</v>
      </c>
      <c r="E19" s="103">
        <f>+SUM(G19,+H19)</f>
        <v>711</v>
      </c>
      <c r="F19" s="104">
        <f>IF(D19&gt;0,E19/D19*100,"-")</f>
        <v>26.749435665914223</v>
      </c>
      <c r="G19" s="103">
        <v>692</v>
      </c>
      <c r="H19" s="103">
        <v>19</v>
      </c>
      <c r="I19" s="103">
        <f>+SUM(K19,+M19,+O19)</f>
        <v>1947</v>
      </c>
      <c r="J19" s="104">
        <f>IF(D19&gt;0,I19/D19*100,"-")</f>
        <v>73.25056433408578</v>
      </c>
      <c r="K19" s="103">
        <v>1263</v>
      </c>
      <c r="L19" s="104">
        <f>IF(D19&gt;0,K19/D19*100,"-")</f>
        <v>47.516930022573362</v>
      </c>
      <c r="M19" s="103">
        <v>0</v>
      </c>
      <c r="N19" s="104">
        <f>IF(D19&gt;0,M19/D19*100,"-")</f>
        <v>0</v>
      </c>
      <c r="O19" s="103">
        <v>684</v>
      </c>
      <c r="P19" s="103">
        <v>469</v>
      </c>
      <c r="Q19" s="104">
        <f>IF(D19&gt;0,O19/D19*100,"-")</f>
        <v>25.733634311512414</v>
      </c>
      <c r="R19" s="103">
        <v>14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15</v>
      </c>
      <c r="B20" s="102" t="s">
        <v>291</v>
      </c>
      <c r="C20" s="101" t="s">
        <v>292</v>
      </c>
      <c r="D20" s="103">
        <f>+SUM(E20,+I20)</f>
        <v>3332</v>
      </c>
      <c r="E20" s="103">
        <f>+SUM(G20,+H20)</f>
        <v>1645</v>
      </c>
      <c r="F20" s="104">
        <f>IF(D20&gt;0,E20/D20*100,"-")</f>
        <v>49.369747899159663</v>
      </c>
      <c r="G20" s="103">
        <v>1645</v>
      </c>
      <c r="H20" s="103">
        <v>0</v>
      </c>
      <c r="I20" s="103">
        <f>+SUM(K20,+M20,+O20)</f>
        <v>1687</v>
      </c>
      <c r="J20" s="104">
        <f>IF(D20&gt;0,I20/D20*100,"-")</f>
        <v>50.630252100840337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1687</v>
      </c>
      <c r="P20" s="103">
        <v>1460</v>
      </c>
      <c r="Q20" s="104">
        <f>IF(D20&gt;0,O20/D20*100,"-")</f>
        <v>50.630252100840337</v>
      </c>
      <c r="R20" s="103">
        <v>9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15</v>
      </c>
      <c r="B21" s="102" t="s">
        <v>294</v>
      </c>
      <c r="C21" s="101" t="s">
        <v>295</v>
      </c>
      <c r="D21" s="103">
        <f>+SUM(E21,+I21)</f>
        <v>2764</v>
      </c>
      <c r="E21" s="103">
        <f>+SUM(G21,+H21)</f>
        <v>1200</v>
      </c>
      <c r="F21" s="104">
        <f>IF(D21&gt;0,E21/D21*100,"-")</f>
        <v>43.415340086830682</v>
      </c>
      <c r="G21" s="103">
        <v>1200</v>
      </c>
      <c r="H21" s="103">
        <v>0</v>
      </c>
      <c r="I21" s="103">
        <f>+SUM(K21,+M21,+O21)</f>
        <v>1564</v>
      </c>
      <c r="J21" s="104">
        <f>IF(D21&gt;0,I21/D21*100,"-")</f>
        <v>56.584659913169318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1564</v>
      </c>
      <c r="P21" s="103">
        <v>1307</v>
      </c>
      <c r="Q21" s="104">
        <f>IF(D21&gt;0,O21/D21*100,"-")</f>
        <v>56.584659913169318</v>
      </c>
      <c r="R21" s="103">
        <v>8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15</v>
      </c>
      <c r="B22" s="102" t="s">
        <v>297</v>
      </c>
      <c r="C22" s="101" t="s">
        <v>298</v>
      </c>
      <c r="D22" s="103">
        <f>+SUM(E22,+I22)</f>
        <v>2809</v>
      </c>
      <c r="E22" s="103">
        <f>+SUM(G22,+H22)</f>
        <v>2002</v>
      </c>
      <c r="F22" s="104">
        <f>IF(D22&gt;0,E22/D22*100,"-")</f>
        <v>71.270914916340331</v>
      </c>
      <c r="G22" s="103">
        <v>1996</v>
      </c>
      <c r="H22" s="103">
        <v>6</v>
      </c>
      <c r="I22" s="103">
        <f>+SUM(K22,+M22,+O22)</f>
        <v>807</v>
      </c>
      <c r="J22" s="104">
        <f>IF(D22&gt;0,I22/D22*100,"-")</f>
        <v>28.729085083659665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807</v>
      </c>
      <c r="P22" s="103">
        <v>276</v>
      </c>
      <c r="Q22" s="104">
        <f>IF(D22&gt;0,O22/D22*100,"-")</f>
        <v>28.729085083659665</v>
      </c>
      <c r="R22" s="103">
        <v>4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15</v>
      </c>
      <c r="B23" s="102" t="s">
        <v>300</v>
      </c>
      <c r="C23" s="101" t="s">
        <v>301</v>
      </c>
      <c r="D23" s="103">
        <f>+SUM(E23,+I23)</f>
        <v>1354</v>
      </c>
      <c r="E23" s="103">
        <f>+SUM(G23,+H23)</f>
        <v>818</v>
      </c>
      <c r="F23" s="104">
        <f>IF(D23&gt;0,E23/D23*100,"-")</f>
        <v>60.413589364844903</v>
      </c>
      <c r="G23" s="103">
        <v>818</v>
      </c>
      <c r="H23" s="103">
        <v>0</v>
      </c>
      <c r="I23" s="103">
        <f>+SUM(K23,+M23,+O23)</f>
        <v>536</v>
      </c>
      <c r="J23" s="104">
        <f>IF(D23&gt;0,I23/D23*100,"-")</f>
        <v>39.586410635155097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536</v>
      </c>
      <c r="P23" s="103">
        <v>523</v>
      </c>
      <c r="Q23" s="104">
        <f>IF(D23&gt;0,O23/D23*100,"-")</f>
        <v>39.586410635155097</v>
      </c>
      <c r="R23" s="103">
        <v>4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15</v>
      </c>
      <c r="B24" s="102" t="s">
        <v>303</v>
      </c>
      <c r="C24" s="101" t="s">
        <v>304</v>
      </c>
      <c r="D24" s="103">
        <f>+SUM(E24,+I24)</f>
        <v>919</v>
      </c>
      <c r="E24" s="103">
        <f>+SUM(G24,+H24)</f>
        <v>352</v>
      </c>
      <c r="F24" s="104">
        <f>IF(D24&gt;0,E24/D24*100,"-")</f>
        <v>38.302502720348201</v>
      </c>
      <c r="G24" s="103">
        <v>352</v>
      </c>
      <c r="H24" s="103">
        <v>0</v>
      </c>
      <c r="I24" s="103">
        <f>+SUM(K24,+M24,+O24)</f>
        <v>567</v>
      </c>
      <c r="J24" s="104">
        <f>IF(D24&gt;0,I24/D24*100,"-")</f>
        <v>61.697497279651792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567</v>
      </c>
      <c r="P24" s="103">
        <v>539</v>
      </c>
      <c r="Q24" s="104">
        <f>IF(D24&gt;0,O24/D24*100,"-")</f>
        <v>61.697497279651792</v>
      </c>
      <c r="R24" s="103">
        <v>2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15</v>
      </c>
      <c r="B25" s="102" t="s">
        <v>306</v>
      </c>
      <c r="C25" s="101" t="s">
        <v>307</v>
      </c>
      <c r="D25" s="103">
        <f>+SUM(E25,+I25)</f>
        <v>3877</v>
      </c>
      <c r="E25" s="103">
        <f>+SUM(G25,+H25)</f>
        <v>1083</v>
      </c>
      <c r="F25" s="104">
        <f>IF(D25&gt;0,E25/D25*100,"-")</f>
        <v>27.93396956409595</v>
      </c>
      <c r="G25" s="103">
        <v>1083</v>
      </c>
      <c r="H25" s="103">
        <v>0</v>
      </c>
      <c r="I25" s="103">
        <f>+SUM(K25,+M25,+O25)</f>
        <v>2794</v>
      </c>
      <c r="J25" s="104">
        <f>IF(D25&gt;0,I25/D25*100,"-")</f>
        <v>72.066030435904054</v>
      </c>
      <c r="K25" s="103">
        <v>2539</v>
      </c>
      <c r="L25" s="104">
        <f>IF(D25&gt;0,K25/D25*100,"-")</f>
        <v>65.488779984524115</v>
      </c>
      <c r="M25" s="103">
        <v>0</v>
      </c>
      <c r="N25" s="104">
        <f>IF(D25&gt;0,M25/D25*100,"-")</f>
        <v>0</v>
      </c>
      <c r="O25" s="103">
        <v>255</v>
      </c>
      <c r="P25" s="103">
        <v>214</v>
      </c>
      <c r="Q25" s="104">
        <f>IF(D25&gt;0,O25/D25*100,"-")</f>
        <v>6.5772504513799328</v>
      </c>
      <c r="R25" s="103">
        <v>32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15</v>
      </c>
      <c r="B26" s="102" t="s">
        <v>309</v>
      </c>
      <c r="C26" s="101" t="s">
        <v>310</v>
      </c>
      <c r="D26" s="103">
        <f>+SUM(E26,+I26)</f>
        <v>3544</v>
      </c>
      <c r="E26" s="103">
        <f>+SUM(G26,+H26)</f>
        <v>2003</v>
      </c>
      <c r="F26" s="104">
        <f>IF(D26&gt;0,E26/D26*100,"-")</f>
        <v>56.518058690744923</v>
      </c>
      <c r="G26" s="103">
        <v>2003</v>
      </c>
      <c r="H26" s="103">
        <v>0</v>
      </c>
      <c r="I26" s="103">
        <f>+SUM(K26,+M26,+O26)</f>
        <v>1541</v>
      </c>
      <c r="J26" s="104">
        <f>IF(D26&gt;0,I26/D26*100,"-")</f>
        <v>43.481941309255077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1541</v>
      </c>
      <c r="P26" s="103">
        <v>1433</v>
      </c>
      <c r="Q26" s="104">
        <f>IF(D26&gt;0,O26/D26*100,"-")</f>
        <v>43.481941309255077</v>
      </c>
      <c r="R26" s="103">
        <v>25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15</v>
      </c>
      <c r="B27" s="102" t="s">
        <v>312</v>
      </c>
      <c r="C27" s="101" t="s">
        <v>313</v>
      </c>
      <c r="D27" s="103">
        <f>+SUM(E27,+I27)</f>
        <v>4090</v>
      </c>
      <c r="E27" s="103">
        <f>+SUM(G27,+H27)</f>
        <v>2352</v>
      </c>
      <c r="F27" s="104">
        <f>IF(D27&gt;0,E27/D27*100,"-")</f>
        <v>57.506112469437653</v>
      </c>
      <c r="G27" s="103">
        <v>2352</v>
      </c>
      <c r="H27" s="103">
        <v>0</v>
      </c>
      <c r="I27" s="103">
        <f>+SUM(K27,+M27,+O27)</f>
        <v>1738</v>
      </c>
      <c r="J27" s="104">
        <f>IF(D27&gt;0,I27/D27*100,"-")</f>
        <v>42.493887530562347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1738</v>
      </c>
      <c r="P27" s="103">
        <v>1257</v>
      </c>
      <c r="Q27" s="104">
        <f>IF(D27&gt;0,O27/D27*100,"-")</f>
        <v>42.493887530562347</v>
      </c>
      <c r="R27" s="103">
        <v>32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15</v>
      </c>
      <c r="B28" s="102" t="s">
        <v>315</v>
      </c>
      <c r="C28" s="101" t="s">
        <v>316</v>
      </c>
      <c r="D28" s="103">
        <f>+SUM(E28,+I28)</f>
        <v>3992</v>
      </c>
      <c r="E28" s="103">
        <f>+SUM(G28,+H28)</f>
        <v>1465</v>
      </c>
      <c r="F28" s="104">
        <f>IF(D28&gt;0,E28/D28*100,"-")</f>
        <v>36.698396793587172</v>
      </c>
      <c r="G28" s="103">
        <v>1465</v>
      </c>
      <c r="H28" s="103">
        <v>0</v>
      </c>
      <c r="I28" s="103">
        <f>+SUM(K28,+M28,+O28)</f>
        <v>2527</v>
      </c>
      <c r="J28" s="104">
        <f>IF(D28&gt;0,I28/D28*100,"-")</f>
        <v>63.301603206412828</v>
      </c>
      <c r="K28" s="103">
        <v>1476</v>
      </c>
      <c r="L28" s="104">
        <f>IF(D28&gt;0,K28/D28*100,"-")</f>
        <v>36.973947895791582</v>
      </c>
      <c r="M28" s="103">
        <v>0</v>
      </c>
      <c r="N28" s="104">
        <f>IF(D28&gt;0,M28/D28*100,"-")</f>
        <v>0</v>
      </c>
      <c r="O28" s="103">
        <v>1051</v>
      </c>
      <c r="P28" s="103">
        <v>865</v>
      </c>
      <c r="Q28" s="104">
        <f>IF(D28&gt;0,O28/D28*100,"-")</f>
        <v>26.327655310621246</v>
      </c>
      <c r="R28" s="103">
        <v>17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15</v>
      </c>
      <c r="B29" s="102" t="s">
        <v>318</v>
      </c>
      <c r="C29" s="101" t="s">
        <v>319</v>
      </c>
      <c r="D29" s="103">
        <f>+SUM(E29,+I29)</f>
        <v>407</v>
      </c>
      <c r="E29" s="103">
        <f>+SUM(G29,+H29)</f>
        <v>168</v>
      </c>
      <c r="F29" s="104">
        <f>IF(D29&gt;0,E29/D29*100,"-")</f>
        <v>41.277641277641273</v>
      </c>
      <c r="G29" s="103">
        <v>168</v>
      </c>
      <c r="H29" s="103">
        <v>0</v>
      </c>
      <c r="I29" s="103">
        <f>+SUM(K29,+M29,+O29)</f>
        <v>239</v>
      </c>
      <c r="J29" s="104">
        <f>IF(D29&gt;0,I29/D29*100,"-")</f>
        <v>58.722358722358727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239</v>
      </c>
      <c r="P29" s="103">
        <v>224</v>
      </c>
      <c r="Q29" s="104">
        <f>IF(D29&gt;0,O29/D29*100,"-")</f>
        <v>58.722358722358727</v>
      </c>
      <c r="R29" s="103">
        <v>1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15</v>
      </c>
      <c r="B30" s="102" t="s">
        <v>321</v>
      </c>
      <c r="C30" s="101" t="s">
        <v>322</v>
      </c>
      <c r="D30" s="103">
        <f>+SUM(E30,+I30)</f>
        <v>23801</v>
      </c>
      <c r="E30" s="103">
        <f>+SUM(G30,+H30)</f>
        <v>1996</v>
      </c>
      <c r="F30" s="104">
        <f>IF(D30&gt;0,E30/D30*100,"-")</f>
        <v>8.3862022604092274</v>
      </c>
      <c r="G30" s="103">
        <v>1996</v>
      </c>
      <c r="H30" s="103">
        <v>0</v>
      </c>
      <c r="I30" s="103">
        <f>+SUM(K30,+M30,+O30)</f>
        <v>21805</v>
      </c>
      <c r="J30" s="104">
        <f>IF(D30&gt;0,I30/D30*100,"-")</f>
        <v>91.61379773959078</v>
      </c>
      <c r="K30" s="103">
        <v>4022</v>
      </c>
      <c r="L30" s="104">
        <f>IF(D30&gt;0,K30/D30*100,"-")</f>
        <v>16.898449644972903</v>
      </c>
      <c r="M30" s="103">
        <v>0</v>
      </c>
      <c r="N30" s="104">
        <f>IF(D30&gt;0,M30/D30*100,"-")</f>
        <v>0</v>
      </c>
      <c r="O30" s="103">
        <v>17783</v>
      </c>
      <c r="P30" s="103">
        <v>14686</v>
      </c>
      <c r="Q30" s="104">
        <f>IF(D30&gt;0,O30/D30*100,"-")</f>
        <v>74.715348094617866</v>
      </c>
      <c r="R30" s="103">
        <v>39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15</v>
      </c>
      <c r="B31" s="102" t="s">
        <v>324</v>
      </c>
      <c r="C31" s="101" t="s">
        <v>325</v>
      </c>
      <c r="D31" s="103">
        <f>+SUM(E31,+I31)</f>
        <v>5610</v>
      </c>
      <c r="E31" s="103">
        <f>+SUM(G31,+H31)</f>
        <v>2583</v>
      </c>
      <c r="F31" s="104">
        <f>IF(D31&gt;0,E31/D31*100,"-")</f>
        <v>46.042780748663105</v>
      </c>
      <c r="G31" s="103">
        <v>2583</v>
      </c>
      <c r="H31" s="103">
        <v>0</v>
      </c>
      <c r="I31" s="103">
        <f>+SUM(K31,+M31,+O31)</f>
        <v>3027</v>
      </c>
      <c r="J31" s="104">
        <f>IF(D31&gt;0,I31/D31*100,"-")</f>
        <v>53.957219251336895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3027</v>
      </c>
      <c r="P31" s="103">
        <v>2163</v>
      </c>
      <c r="Q31" s="104">
        <f>IF(D31&gt;0,O31/D31*100,"-")</f>
        <v>53.957219251336895</v>
      </c>
      <c r="R31" s="103">
        <v>24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15</v>
      </c>
      <c r="B32" s="102" t="s">
        <v>327</v>
      </c>
      <c r="C32" s="101" t="s">
        <v>328</v>
      </c>
      <c r="D32" s="103">
        <f>+SUM(E32,+I32)</f>
        <v>7249</v>
      </c>
      <c r="E32" s="103">
        <f>+SUM(G32,+H32)</f>
        <v>3692</v>
      </c>
      <c r="F32" s="104">
        <f>IF(D32&gt;0,E32/D32*100,"-")</f>
        <v>50.931162919023308</v>
      </c>
      <c r="G32" s="103">
        <v>3692</v>
      </c>
      <c r="H32" s="103">
        <v>0</v>
      </c>
      <c r="I32" s="103">
        <f>+SUM(K32,+M32,+O32)</f>
        <v>3557</v>
      </c>
      <c r="J32" s="104">
        <f>IF(D32&gt;0,I32/D32*100,"-")</f>
        <v>49.068837080976685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3557</v>
      </c>
      <c r="P32" s="103">
        <v>3557</v>
      </c>
      <c r="Q32" s="104">
        <f>IF(D32&gt;0,O32/D32*100,"-")</f>
        <v>49.068837080976685</v>
      </c>
      <c r="R32" s="103">
        <v>39</v>
      </c>
      <c r="S32" s="101"/>
      <c r="T32" s="101"/>
      <c r="U32" s="101"/>
      <c r="V32" s="101" t="s">
        <v>256</v>
      </c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15</v>
      </c>
      <c r="B33" s="102" t="s">
        <v>330</v>
      </c>
      <c r="C33" s="101" t="s">
        <v>331</v>
      </c>
      <c r="D33" s="103">
        <f>+SUM(E33,+I33)</f>
        <v>13256</v>
      </c>
      <c r="E33" s="103">
        <f>+SUM(G33,+H33)</f>
        <v>5278</v>
      </c>
      <c r="F33" s="104">
        <f>IF(D33&gt;0,E33/D33*100,"-")</f>
        <v>39.815932407966201</v>
      </c>
      <c r="G33" s="103">
        <v>5278</v>
      </c>
      <c r="H33" s="103">
        <v>0</v>
      </c>
      <c r="I33" s="103">
        <f>+SUM(K33,+M33,+O33)</f>
        <v>7978</v>
      </c>
      <c r="J33" s="104">
        <f>IF(D33&gt;0,I33/D33*100,"-")</f>
        <v>60.184067592033799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7978</v>
      </c>
      <c r="P33" s="103">
        <v>7165</v>
      </c>
      <c r="Q33" s="104">
        <f>IF(D33&gt;0,O33/D33*100,"-")</f>
        <v>60.184067592033799</v>
      </c>
      <c r="R33" s="103">
        <v>26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15</v>
      </c>
      <c r="B34" s="102" t="s">
        <v>333</v>
      </c>
      <c r="C34" s="101" t="s">
        <v>334</v>
      </c>
      <c r="D34" s="103">
        <f>+SUM(E34,+I34)</f>
        <v>5946</v>
      </c>
      <c r="E34" s="103">
        <f>+SUM(G34,+H34)</f>
        <v>2491</v>
      </c>
      <c r="F34" s="104">
        <f>IF(D34&gt;0,E34/D34*100,"-")</f>
        <v>41.893710057181302</v>
      </c>
      <c r="G34" s="103">
        <v>2491</v>
      </c>
      <c r="H34" s="103">
        <v>0</v>
      </c>
      <c r="I34" s="103">
        <f>+SUM(K34,+M34,+O34)</f>
        <v>3455</v>
      </c>
      <c r="J34" s="104">
        <f>IF(D34&gt;0,I34/D34*100,"-")</f>
        <v>58.106289942818698</v>
      </c>
      <c r="K34" s="103">
        <v>2089</v>
      </c>
      <c r="L34" s="104">
        <f>IF(D34&gt;0,K34/D34*100,"-")</f>
        <v>35.132862428523374</v>
      </c>
      <c r="M34" s="103">
        <v>0</v>
      </c>
      <c r="N34" s="104">
        <f>IF(D34&gt;0,M34/D34*100,"-")</f>
        <v>0</v>
      </c>
      <c r="O34" s="103">
        <v>1366</v>
      </c>
      <c r="P34" s="103">
        <v>649</v>
      </c>
      <c r="Q34" s="104">
        <f>IF(D34&gt;0,O34/D34*100,"-")</f>
        <v>22.973427514295324</v>
      </c>
      <c r="R34" s="103">
        <v>14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15</v>
      </c>
      <c r="B35" s="102" t="s">
        <v>336</v>
      </c>
      <c r="C35" s="101" t="s">
        <v>337</v>
      </c>
      <c r="D35" s="103">
        <f>+SUM(E35,+I35)</f>
        <v>3619</v>
      </c>
      <c r="E35" s="103">
        <f>+SUM(G35,+H35)</f>
        <v>1343</v>
      </c>
      <c r="F35" s="104">
        <f>IF(D35&gt;0,E35/D35*100,"-")</f>
        <v>37.109698811826469</v>
      </c>
      <c r="G35" s="103">
        <v>1343</v>
      </c>
      <c r="H35" s="103">
        <v>0</v>
      </c>
      <c r="I35" s="103">
        <f>+SUM(K35,+M35,+O35)</f>
        <v>2276</v>
      </c>
      <c r="J35" s="104">
        <f>IF(D35&gt;0,I35/D35*100,"-")</f>
        <v>62.890301188173524</v>
      </c>
      <c r="K35" s="103">
        <v>959</v>
      </c>
      <c r="L35" s="104">
        <f>IF(D35&gt;0,K35/D35*100,"-")</f>
        <v>26.499032882011601</v>
      </c>
      <c r="M35" s="103">
        <v>0</v>
      </c>
      <c r="N35" s="104">
        <f>IF(D35&gt;0,M35/D35*100,"-")</f>
        <v>0</v>
      </c>
      <c r="O35" s="103">
        <v>1317</v>
      </c>
      <c r="P35" s="103">
        <v>1317</v>
      </c>
      <c r="Q35" s="104">
        <f>IF(D35&gt;0,O35/D35*100,"-")</f>
        <v>36.391268306161919</v>
      </c>
      <c r="R35" s="103">
        <v>1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15</v>
      </c>
      <c r="B36" s="102" t="s">
        <v>339</v>
      </c>
      <c r="C36" s="101" t="s">
        <v>340</v>
      </c>
      <c r="D36" s="103">
        <f>+SUM(E36,+I36)</f>
        <v>5195</v>
      </c>
      <c r="E36" s="103">
        <f>+SUM(G36,+H36)</f>
        <v>1998</v>
      </c>
      <c r="F36" s="104">
        <f>IF(D36&gt;0,E36/D36*100,"-")</f>
        <v>38.460057747834462</v>
      </c>
      <c r="G36" s="103">
        <v>1998</v>
      </c>
      <c r="H36" s="103">
        <v>0</v>
      </c>
      <c r="I36" s="103">
        <f>+SUM(K36,+M36,+O36)</f>
        <v>3197</v>
      </c>
      <c r="J36" s="104">
        <f>IF(D36&gt;0,I36/D36*100,"-")</f>
        <v>61.539942252165545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3197</v>
      </c>
      <c r="P36" s="103">
        <v>1927</v>
      </c>
      <c r="Q36" s="104">
        <f>IF(D36&gt;0,O36/D36*100,"-")</f>
        <v>61.539942252165545</v>
      </c>
      <c r="R36" s="103">
        <v>12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15</v>
      </c>
      <c r="B37" s="102" t="s">
        <v>342</v>
      </c>
      <c r="C37" s="101" t="s">
        <v>343</v>
      </c>
      <c r="D37" s="103">
        <f>+SUM(E37,+I37)</f>
        <v>6023</v>
      </c>
      <c r="E37" s="103">
        <f>+SUM(G37,+H37)</f>
        <v>846</v>
      </c>
      <c r="F37" s="104">
        <f>IF(D37&gt;0,E37/D37*100,"-")</f>
        <v>14.046156400464884</v>
      </c>
      <c r="G37" s="103">
        <v>846</v>
      </c>
      <c r="H37" s="103">
        <v>0</v>
      </c>
      <c r="I37" s="103">
        <f>+SUM(K37,+M37,+O37)</f>
        <v>5177</v>
      </c>
      <c r="J37" s="104">
        <f>IF(D37&gt;0,I37/D37*100,"-")</f>
        <v>85.953843599535119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5177</v>
      </c>
      <c r="P37" s="103">
        <v>4789</v>
      </c>
      <c r="Q37" s="104">
        <f>IF(D37&gt;0,O37/D37*100,"-")</f>
        <v>85.953843599535119</v>
      </c>
      <c r="R37" s="103">
        <v>28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15</v>
      </c>
      <c r="B38" s="102" t="s">
        <v>345</v>
      </c>
      <c r="C38" s="101" t="s">
        <v>346</v>
      </c>
      <c r="D38" s="103">
        <f>+SUM(E38,+I38)</f>
        <v>17894</v>
      </c>
      <c r="E38" s="103">
        <f>+SUM(G38,+H38)</f>
        <v>8941</v>
      </c>
      <c r="F38" s="104">
        <f>IF(D38&gt;0,E38/D38*100,"-")</f>
        <v>49.966469207555605</v>
      </c>
      <c r="G38" s="103">
        <v>8941</v>
      </c>
      <c r="H38" s="103">
        <v>0</v>
      </c>
      <c r="I38" s="103">
        <f>+SUM(K38,+M38,+O38)</f>
        <v>8953</v>
      </c>
      <c r="J38" s="104">
        <f>IF(D38&gt;0,I38/D38*100,"-")</f>
        <v>50.033530792444395</v>
      </c>
      <c r="K38" s="103">
        <v>1017</v>
      </c>
      <c r="L38" s="104">
        <f>IF(D38&gt;0,K38/D38*100,"-")</f>
        <v>5.6834693193249128</v>
      </c>
      <c r="M38" s="103">
        <v>0</v>
      </c>
      <c r="N38" s="104">
        <f>IF(D38&gt;0,M38/D38*100,"-")</f>
        <v>0</v>
      </c>
      <c r="O38" s="103">
        <v>7936</v>
      </c>
      <c r="P38" s="103">
        <v>7571</v>
      </c>
      <c r="Q38" s="104">
        <f>IF(D38&gt;0,O38/D38*100,"-")</f>
        <v>44.350061473119482</v>
      </c>
      <c r="R38" s="103">
        <v>83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15</v>
      </c>
      <c r="B39" s="102" t="s">
        <v>348</v>
      </c>
      <c r="C39" s="101" t="s">
        <v>349</v>
      </c>
      <c r="D39" s="103">
        <f>+SUM(E39,+I39)</f>
        <v>5313</v>
      </c>
      <c r="E39" s="103">
        <f>+SUM(G39,+H39)</f>
        <v>1108</v>
      </c>
      <c r="F39" s="104">
        <f>IF(D39&gt;0,E39/D39*100,"-")</f>
        <v>20.854507811029549</v>
      </c>
      <c r="G39" s="103">
        <v>1108</v>
      </c>
      <c r="H39" s="103">
        <v>0</v>
      </c>
      <c r="I39" s="103">
        <f>+SUM(K39,+M39,+O39)</f>
        <v>4205</v>
      </c>
      <c r="J39" s="104">
        <f>IF(D39&gt;0,I39/D39*100,"-")</f>
        <v>79.145492188970451</v>
      </c>
      <c r="K39" s="103">
        <v>221</v>
      </c>
      <c r="L39" s="104">
        <f>IF(D39&gt;0,K39/D39*100,"-")</f>
        <v>4.1596085074345943</v>
      </c>
      <c r="M39" s="103">
        <v>0</v>
      </c>
      <c r="N39" s="104">
        <f>IF(D39&gt;0,M39/D39*100,"-")</f>
        <v>0</v>
      </c>
      <c r="O39" s="103">
        <v>3984</v>
      </c>
      <c r="P39" s="103">
        <v>3938</v>
      </c>
      <c r="Q39" s="104">
        <f>IF(D39&gt;0,O39/D39*100,"-")</f>
        <v>74.985883681535853</v>
      </c>
      <c r="R39" s="103">
        <v>11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15</v>
      </c>
      <c r="B40" s="102" t="s">
        <v>351</v>
      </c>
      <c r="C40" s="101" t="s">
        <v>352</v>
      </c>
      <c r="D40" s="103">
        <f>+SUM(E40,+I40)</f>
        <v>1655</v>
      </c>
      <c r="E40" s="103">
        <f>+SUM(G40,+H40)</f>
        <v>872</v>
      </c>
      <c r="F40" s="104">
        <f>IF(D40&gt;0,E40/D40*100,"-")</f>
        <v>52.688821752265859</v>
      </c>
      <c r="G40" s="103">
        <v>872</v>
      </c>
      <c r="H40" s="103">
        <v>0</v>
      </c>
      <c r="I40" s="103">
        <f>+SUM(K40,+M40,+O40)</f>
        <v>783</v>
      </c>
      <c r="J40" s="104">
        <f>IF(D40&gt;0,I40/D40*100,"-")</f>
        <v>47.311178247734134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783</v>
      </c>
      <c r="P40" s="103">
        <v>682</v>
      </c>
      <c r="Q40" s="104">
        <f>IF(D40&gt;0,O40/D40*100,"-")</f>
        <v>47.311178247734134</v>
      </c>
      <c r="R40" s="103">
        <v>12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15</v>
      </c>
      <c r="B41" s="102" t="s">
        <v>354</v>
      </c>
      <c r="C41" s="101" t="s">
        <v>355</v>
      </c>
      <c r="D41" s="103">
        <f>+SUM(E41,+I41)</f>
        <v>11716</v>
      </c>
      <c r="E41" s="103">
        <f>+SUM(G41,+H41)</f>
        <v>6310</v>
      </c>
      <c r="F41" s="104">
        <f>IF(D41&gt;0,E41/D41*100,"-")</f>
        <v>53.857972004096965</v>
      </c>
      <c r="G41" s="103">
        <v>6293</v>
      </c>
      <c r="H41" s="103">
        <v>17</v>
      </c>
      <c r="I41" s="103">
        <f>+SUM(K41,+M41,+O41)</f>
        <v>5406</v>
      </c>
      <c r="J41" s="104">
        <f>IF(D41&gt;0,I41/D41*100,"-")</f>
        <v>46.142027995903042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5406</v>
      </c>
      <c r="P41" s="103">
        <v>4882</v>
      </c>
      <c r="Q41" s="104">
        <f>IF(D41&gt;0,O41/D41*100,"-")</f>
        <v>46.142027995903042</v>
      </c>
      <c r="R41" s="103">
        <v>130</v>
      </c>
      <c r="S41" s="101"/>
      <c r="T41" s="101"/>
      <c r="U41" s="101"/>
      <c r="V41" s="101" t="s">
        <v>256</v>
      </c>
      <c r="W41" s="101"/>
      <c r="X41" s="101"/>
      <c r="Y41" s="101"/>
      <c r="Z41" s="101" t="s">
        <v>256</v>
      </c>
      <c r="AA41" s="189" t="s">
        <v>356</v>
      </c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41">
    <sortCondition ref="A8:A41"/>
    <sortCondition ref="B8:B41"/>
    <sortCondition ref="C8:C41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高知県</v>
      </c>
      <c r="B7" s="107" t="str">
        <f>水洗化人口等!B7</f>
        <v>39000</v>
      </c>
      <c r="C7" s="106" t="s">
        <v>200</v>
      </c>
      <c r="D7" s="108">
        <f>SUM(E7,+H7,+K7)</f>
        <v>356160</v>
      </c>
      <c r="E7" s="108">
        <f>SUM(F7:G7)</f>
        <v>5157</v>
      </c>
      <c r="F7" s="108">
        <f>SUM(F$8:F$1000)</f>
        <v>5157</v>
      </c>
      <c r="G7" s="108">
        <f>SUM(G$8:G$1000)</f>
        <v>0</v>
      </c>
      <c r="H7" s="108">
        <f>SUM(I7:J7)</f>
        <v>9328</v>
      </c>
      <c r="I7" s="108">
        <f>SUM(I$8:I$1000)</f>
        <v>4632</v>
      </c>
      <c r="J7" s="108">
        <f>SUM(J$8:J$1000)</f>
        <v>4696</v>
      </c>
      <c r="K7" s="108">
        <f>SUM(L7:M7)</f>
        <v>341675</v>
      </c>
      <c r="L7" s="108">
        <f>SUM(L$8:L$1000)</f>
        <v>141050</v>
      </c>
      <c r="M7" s="108">
        <f>SUM(M$8:M$1000)</f>
        <v>200625</v>
      </c>
      <c r="N7" s="108">
        <f>SUM(O7,+V7,+AC7)</f>
        <v>357294</v>
      </c>
      <c r="O7" s="108">
        <f>SUM(P7:U7)</f>
        <v>150839</v>
      </c>
      <c r="P7" s="108">
        <f t="shared" ref="P7:U7" si="0">SUM(P$8:P$1000)</f>
        <v>150104</v>
      </c>
      <c r="Q7" s="108">
        <f t="shared" si="0"/>
        <v>735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205321</v>
      </c>
      <c r="W7" s="108">
        <f t="shared" ref="W7:AB7" si="1">SUM(W$8:W$1000)</f>
        <v>204949</v>
      </c>
      <c r="X7" s="108">
        <f t="shared" si="1"/>
        <v>0</v>
      </c>
      <c r="Y7" s="108">
        <f t="shared" si="1"/>
        <v>0</v>
      </c>
      <c r="Z7" s="108">
        <f t="shared" si="1"/>
        <v>372</v>
      </c>
      <c r="AA7" s="108">
        <f t="shared" si="1"/>
        <v>0</v>
      </c>
      <c r="AB7" s="108">
        <f t="shared" si="1"/>
        <v>0</v>
      </c>
      <c r="AC7" s="108">
        <f>SUM(AD7:AE7)</f>
        <v>1134</v>
      </c>
      <c r="AD7" s="108">
        <f>SUM(AD$8:AD$1000)</f>
        <v>1134</v>
      </c>
      <c r="AE7" s="108">
        <f>SUM(AE$8:AE$1000)</f>
        <v>0</v>
      </c>
      <c r="AF7" s="108">
        <f>SUM(AG7:AI7)</f>
        <v>5859</v>
      </c>
      <c r="AG7" s="108">
        <f>SUM(AG$8:AG$1000)</f>
        <v>5859</v>
      </c>
      <c r="AH7" s="108">
        <f>SUM(AH$8:AH$1000)</f>
        <v>0</v>
      </c>
      <c r="AI7" s="108">
        <f>SUM(AI$8:AI$1000)</f>
        <v>0</v>
      </c>
      <c r="AJ7" s="108">
        <f>SUM(AK7:AS7)</f>
        <v>9480</v>
      </c>
      <c r="AK7" s="108">
        <f t="shared" ref="AK7:AS7" si="2">SUM(AK$8:AK$1000)</f>
        <v>3822</v>
      </c>
      <c r="AL7" s="108">
        <f t="shared" si="2"/>
        <v>99</v>
      </c>
      <c r="AM7" s="108">
        <f t="shared" si="2"/>
        <v>4233</v>
      </c>
      <c r="AN7" s="108">
        <f t="shared" si="2"/>
        <v>1040</v>
      </c>
      <c r="AO7" s="108">
        <f t="shared" si="2"/>
        <v>0</v>
      </c>
      <c r="AP7" s="108">
        <f t="shared" si="2"/>
        <v>0</v>
      </c>
      <c r="AQ7" s="108">
        <f t="shared" si="2"/>
        <v>10</v>
      </c>
      <c r="AR7" s="108">
        <f t="shared" si="2"/>
        <v>5</v>
      </c>
      <c r="AS7" s="108">
        <f t="shared" si="2"/>
        <v>271</v>
      </c>
      <c r="AT7" s="108">
        <f>SUM(AU7:AY7)</f>
        <v>300</v>
      </c>
      <c r="AU7" s="108">
        <f>SUM(AU$8:AU$1000)</f>
        <v>300</v>
      </c>
      <c r="AV7" s="108">
        <f>SUM(AV$8:AV$1000)</f>
        <v>0</v>
      </c>
      <c r="AW7" s="108">
        <f>SUM(AW$8:AW$1000)</f>
        <v>0</v>
      </c>
      <c r="AX7" s="108">
        <f>SUM(AX$8:AX$1000)</f>
        <v>0</v>
      </c>
      <c r="AY7" s="108">
        <f>SUM(AY$8:AY$1000)</f>
        <v>0</v>
      </c>
      <c r="AZ7" s="108">
        <f>SUM(BA7:BC7)</f>
        <v>908</v>
      </c>
      <c r="BA7" s="108">
        <f>SUM(BA$8:BA$1000)</f>
        <v>908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15</v>
      </c>
      <c r="B8" s="113" t="s">
        <v>254</v>
      </c>
      <c r="C8" s="101" t="s">
        <v>255</v>
      </c>
      <c r="D8" s="103">
        <f>SUM(E8,+H8,+K8)</f>
        <v>106186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106186</v>
      </c>
      <c r="L8" s="103">
        <v>22152</v>
      </c>
      <c r="M8" s="103">
        <v>84034</v>
      </c>
      <c r="N8" s="103">
        <f>SUM(O8,+V8,+AC8)</f>
        <v>106493</v>
      </c>
      <c r="O8" s="103">
        <f>SUM(P8:U8)</f>
        <v>22152</v>
      </c>
      <c r="P8" s="103">
        <v>22152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84034</v>
      </c>
      <c r="W8" s="103">
        <v>84034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307</v>
      </c>
      <c r="AD8" s="103">
        <v>307</v>
      </c>
      <c r="AE8" s="103">
        <v>0</v>
      </c>
      <c r="AF8" s="103">
        <f>SUM(AG8:AI8)</f>
        <v>3952</v>
      </c>
      <c r="AG8" s="103">
        <v>3952</v>
      </c>
      <c r="AH8" s="103">
        <v>0</v>
      </c>
      <c r="AI8" s="103">
        <v>0</v>
      </c>
      <c r="AJ8" s="103">
        <f>SUM(AK8:AS8)</f>
        <v>3952</v>
      </c>
      <c r="AK8" s="103">
        <v>0</v>
      </c>
      <c r="AL8" s="103">
        <v>0</v>
      </c>
      <c r="AM8" s="103">
        <v>3254</v>
      </c>
      <c r="AN8" s="103">
        <v>698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15</v>
      </c>
      <c r="B9" s="113" t="s">
        <v>258</v>
      </c>
      <c r="C9" s="101" t="s">
        <v>259</v>
      </c>
      <c r="D9" s="103">
        <f>SUM(E9,+H9,+K9)</f>
        <v>11418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11418</v>
      </c>
      <c r="L9" s="103">
        <v>7188</v>
      </c>
      <c r="M9" s="103">
        <v>4230</v>
      </c>
      <c r="N9" s="103">
        <f>SUM(O9,+V9,+AC9)</f>
        <v>11822</v>
      </c>
      <c r="O9" s="103">
        <f>SUM(P9:U9)</f>
        <v>7188</v>
      </c>
      <c r="P9" s="103">
        <v>7188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4230</v>
      </c>
      <c r="W9" s="103">
        <v>4230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404</v>
      </c>
      <c r="AD9" s="103">
        <v>404</v>
      </c>
      <c r="AE9" s="103">
        <v>0</v>
      </c>
      <c r="AF9" s="103">
        <f>SUM(AG9:AI9)</f>
        <v>23</v>
      </c>
      <c r="AG9" s="103">
        <v>23</v>
      </c>
      <c r="AH9" s="103">
        <v>0</v>
      </c>
      <c r="AI9" s="103">
        <v>0</v>
      </c>
      <c r="AJ9" s="103">
        <f>SUM(AK9:AS9)</f>
        <v>400</v>
      </c>
      <c r="AK9" s="103">
        <v>377</v>
      </c>
      <c r="AL9" s="103">
        <v>0</v>
      </c>
      <c r="AM9" s="103">
        <v>23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15</v>
      </c>
      <c r="B10" s="113" t="s">
        <v>261</v>
      </c>
      <c r="C10" s="101" t="s">
        <v>262</v>
      </c>
      <c r="D10" s="103">
        <f>SUM(E10,+H10,+K10)</f>
        <v>9358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9358</v>
      </c>
      <c r="L10" s="103">
        <v>6556</v>
      </c>
      <c r="M10" s="103">
        <v>2802</v>
      </c>
      <c r="N10" s="103">
        <f>SUM(O10,+V10,+AC10)</f>
        <v>9358</v>
      </c>
      <c r="O10" s="103">
        <f>SUM(P10:U10)</f>
        <v>6556</v>
      </c>
      <c r="P10" s="103">
        <v>6556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2802</v>
      </c>
      <c r="W10" s="103">
        <v>2802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13</v>
      </c>
      <c r="AG10" s="103">
        <v>13</v>
      </c>
      <c r="AH10" s="103">
        <v>0</v>
      </c>
      <c r="AI10" s="103">
        <v>0</v>
      </c>
      <c r="AJ10" s="103">
        <f>SUM(AK10:AS10)</f>
        <v>21</v>
      </c>
      <c r="AK10" s="103">
        <v>0</v>
      </c>
      <c r="AL10" s="103">
        <v>21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13</v>
      </c>
      <c r="AU10" s="103">
        <v>13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21</v>
      </c>
      <c r="BA10" s="103">
        <v>21</v>
      </c>
      <c r="BB10" s="103">
        <v>0</v>
      </c>
      <c r="BC10" s="103">
        <v>0</v>
      </c>
    </row>
    <row r="11" spans="1:55" s="105" customFormat="1" ht="13.5" customHeight="1">
      <c r="A11" s="115" t="s">
        <v>15</v>
      </c>
      <c r="B11" s="113" t="s">
        <v>264</v>
      </c>
      <c r="C11" s="101" t="s">
        <v>265</v>
      </c>
      <c r="D11" s="103">
        <f>SUM(E11,+H11,+K11)</f>
        <v>26985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26985</v>
      </c>
      <c r="L11" s="103">
        <v>13188</v>
      </c>
      <c r="M11" s="103">
        <v>13797</v>
      </c>
      <c r="N11" s="103">
        <f>SUM(O11,+V11,+AC11)</f>
        <v>27019</v>
      </c>
      <c r="O11" s="103">
        <f>SUM(P11:U11)</f>
        <v>13188</v>
      </c>
      <c r="P11" s="103">
        <v>13188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13797</v>
      </c>
      <c r="W11" s="103">
        <v>13797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34</v>
      </c>
      <c r="AD11" s="103">
        <v>34</v>
      </c>
      <c r="AE11" s="103">
        <v>0</v>
      </c>
      <c r="AF11" s="103">
        <f>SUM(AG11:AI11)</f>
        <v>60</v>
      </c>
      <c r="AG11" s="103">
        <v>60</v>
      </c>
      <c r="AH11" s="103">
        <v>0</v>
      </c>
      <c r="AI11" s="103">
        <v>0</v>
      </c>
      <c r="AJ11" s="103">
        <f>SUM(AK11:AS11)</f>
        <v>1024</v>
      </c>
      <c r="AK11" s="103">
        <v>1024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60</v>
      </c>
      <c r="AU11" s="103">
        <v>60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15</v>
      </c>
      <c r="B12" s="113" t="s">
        <v>267</v>
      </c>
      <c r="C12" s="101" t="s">
        <v>268</v>
      </c>
      <c r="D12" s="103">
        <f>SUM(E12,+H12,+K12)</f>
        <v>18111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18111</v>
      </c>
      <c r="L12" s="103">
        <v>6194</v>
      </c>
      <c r="M12" s="103">
        <v>11917</v>
      </c>
      <c r="N12" s="103">
        <f>SUM(O12,+V12,+AC12)</f>
        <v>18111</v>
      </c>
      <c r="O12" s="103">
        <f>SUM(P12:U12)</f>
        <v>6194</v>
      </c>
      <c r="P12" s="103">
        <v>6194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11917</v>
      </c>
      <c r="W12" s="103">
        <v>11917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39</v>
      </c>
      <c r="AG12" s="103">
        <v>39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39</v>
      </c>
      <c r="AU12" s="103">
        <v>39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118</v>
      </c>
      <c r="BA12" s="103">
        <v>118</v>
      </c>
      <c r="BB12" s="103">
        <v>0</v>
      </c>
      <c r="BC12" s="103">
        <v>0</v>
      </c>
    </row>
    <row r="13" spans="1:55" s="105" customFormat="1" ht="13.5" customHeight="1">
      <c r="A13" s="115" t="s">
        <v>15</v>
      </c>
      <c r="B13" s="113" t="s">
        <v>270</v>
      </c>
      <c r="C13" s="101" t="s">
        <v>271</v>
      </c>
      <c r="D13" s="103">
        <f>SUM(E13,+H13,+K13)</f>
        <v>10435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10435</v>
      </c>
      <c r="L13" s="103">
        <v>4366</v>
      </c>
      <c r="M13" s="103">
        <v>6069</v>
      </c>
      <c r="N13" s="103">
        <f>SUM(O13,+V13,+AC13)</f>
        <v>10435</v>
      </c>
      <c r="O13" s="103">
        <f>SUM(P13:U13)</f>
        <v>4366</v>
      </c>
      <c r="P13" s="103">
        <v>4366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6069</v>
      </c>
      <c r="W13" s="103">
        <v>6069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4</v>
      </c>
      <c r="AG13" s="103">
        <v>4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4</v>
      </c>
      <c r="AU13" s="103">
        <v>4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84</v>
      </c>
      <c r="BA13" s="103">
        <v>84</v>
      </c>
      <c r="BB13" s="103">
        <v>0</v>
      </c>
      <c r="BC13" s="103">
        <v>0</v>
      </c>
    </row>
    <row r="14" spans="1:55" s="105" customFormat="1" ht="13.5" customHeight="1">
      <c r="A14" s="115" t="s">
        <v>15</v>
      </c>
      <c r="B14" s="113" t="s">
        <v>273</v>
      </c>
      <c r="C14" s="101" t="s">
        <v>274</v>
      </c>
      <c r="D14" s="103">
        <f>SUM(E14,+H14,+K14)</f>
        <v>12453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12453</v>
      </c>
      <c r="L14" s="103">
        <v>6797</v>
      </c>
      <c r="M14" s="103">
        <v>5656</v>
      </c>
      <c r="N14" s="103">
        <f>SUM(O14,+V14,+AC14)</f>
        <v>12453</v>
      </c>
      <c r="O14" s="103">
        <f>SUM(P14:U14)</f>
        <v>6797</v>
      </c>
      <c r="P14" s="103">
        <v>6797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5656</v>
      </c>
      <c r="W14" s="103">
        <v>5656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473</v>
      </c>
      <c r="AG14" s="103">
        <v>473</v>
      </c>
      <c r="AH14" s="103">
        <v>0</v>
      </c>
      <c r="AI14" s="103">
        <v>0</v>
      </c>
      <c r="AJ14" s="103">
        <f>SUM(AK14:AS14)</f>
        <v>473</v>
      </c>
      <c r="AK14" s="103">
        <v>0</v>
      </c>
      <c r="AL14" s="103">
        <v>0</v>
      </c>
      <c r="AM14" s="103">
        <v>473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15</v>
      </c>
      <c r="B15" s="113" t="s">
        <v>276</v>
      </c>
      <c r="C15" s="101" t="s">
        <v>277</v>
      </c>
      <c r="D15" s="103">
        <f>SUM(E15,+H15,+K15)</f>
        <v>11065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11065</v>
      </c>
      <c r="L15" s="103">
        <v>8864</v>
      </c>
      <c r="M15" s="103">
        <v>2201</v>
      </c>
      <c r="N15" s="103">
        <f>SUM(O15,+V15,+AC15)</f>
        <v>11111</v>
      </c>
      <c r="O15" s="103">
        <f>SUM(P15:U15)</f>
        <v>8864</v>
      </c>
      <c r="P15" s="103">
        <v>8864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2201</v>
      </c>
      <c r="W15" s="103">
        <v>2201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46</v>
      </c>
      <c r="AD15" s="103">
        <v>46</v>
      </c>
      <c r="AE15" s="103">
        <v>0</v>
      </c>
      <c r="AF15" s="103">
        <f>SUM(AG15:AI15)</f>
        <v>353</v>
      </c>
      <c r="AG15" s="103">
        <v>353</v>
      </c>
      <c r="AH15" s="103">
        <v>0</v>
      </c>
      <c r="AI15" s="103">
        <v>0</v>
      </c>
      <c r="AJ15" s="103">
        <f>SUM(AK15:AS15)</f>
        <v>353</v>
      </c>
      <c r="AK15" s="103">
        <v>0</v>
      </c>
      <c r="AL15" s="103">
        <v>0</v>
      </c>
      <c r="AM15" s="103">
        <v>11</v>
      </c>
      <c r="AN15" s="103">
        <v>342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15</v>
      </c>
      <c r="B16" s="113" t="s">
        <v>279</v>
      </c>
      <c r="C16" s="101" t="s">
        <v>280</v>
      </c>
      <c r="D16" s="103">
        <f>SUM(E16,+H16,+K16)</f>
        <v>27641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27641</v>
      </c>
      <c r="L16" s="103">
        <v>10396</v>
      </c>
      <c r="M16" s="103">
        <v>17245</v>
      </c>
      <c r="N16" s="103">
        <f>SUM(O16,+V16,+AC16)</f>
        <v>27641</v>
      </c>
      <c r="O16" s="103">
        <f>SUM(P16:U16)</f>
        <v>10396</v>
      </c>
      <c r="P16" s="103">
        <v>10396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17245</v>
      </c>
      <c r="W16" s="103">
        <v>17245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29</v>
      </c>
      <c r="AG16" s="103">
        <v>29</v>
      </c>
      <c r="AH16" s="103">
        <v>0</v>
      </c>
      <c r="AI16" s="103">
        <v>0</v>
      </c>
      <c r="AJ16" s="103">
        <f>SUM(AK16:AS16)</f>
        <v>29</v>
      </c>
      <c r="AK16" s="103">
        <v>0</v>
      </c>
      <c r="AL16" s="103">
        <v>0</v>
      </c>
      <c r="AM16" s="103">
        <v>16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13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15</v>
      </c>
      <c r="B17" s="113" t="s">
        <v>282</v>
      </c>
      <c r="C17" s="101" t="s">
        <v>283</v>
      </c>
      <c r="D17" s="103">
        <f>SUM(E17,+H17,+K17)</f>
        <v>20270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20270</v>
      </c>
      <c r="L17" s="103">
        <v>6846</v>
      </c>
      <c r="M17" s="103">
        <v>13424</v>
      </c>
      <c r="N17" s="103">
        <f>SUM(O17,+V17,+AC17)</f>
        <v>20299</v>
      </c>
      <c r="O17" s="103">
        <f>SUM(P17:U17)</f>
        <v>6846</v>
      </c>
      <c r="P17" s="103">
        <v>6846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13424</v>
      </c>
      <c r="W17" s="103">
        <v>13424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29</v>
      </c>
      <c r="AD17" s="103">
        <v>29</v>
      </c>
      <c r="AE17" s="103">
        <v>0</v>
      </c>
      <c r="AF17" s="103">
        <f>SUM(AG17:AI17)</f>
        <v>91</v>
      </c>
      <c r="AG17" s="103">
        <v>91</v>
      </c>
      <c r="AH17" s="103">
        <v>0</v>
      </c>
      <c r="AI17" s="103">
        <v>0</v>
      </c>
      <c r="AJ17" s="103">
        <f>SUM(AK17:AS17)</f>
        <v>10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10</v>
      </c>
      <c r="AR17" s="103">
        <v>0</v>
      </c>
      <c r="AS17" s="103">
        <v>0</v>
      </c>
      <c r="AT17" s="103">
        <f>SUM(AU17:AY17)</f>
        <v>81</v>
      </c>
      <c r="AU17" s="103">
        <v>81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15</v>
      </c>
      <c r="B18" s="113" t="s">
        <v>285</v>
      </c>
      <c r="C18" s="101" t="s">
        <v>286</v>
      </c>
      <c r="D18" s="103">
        <f>SUM(E18,+H18,+K18)</f>
        <v>14031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14031</v>
      </c>
      <c r="L18" s="103">
        <v>9332</v>
      </c>
      <c r="M18" s="103">
        <v>4699</v>
      </c>
      <c r="N18" s="103">
        <f>SUM(O18,+V18,+AC18)</f>
        <v>14298</v>
      </c>
      <c r="O18" s="103">
        <f>SUM(P18:U18)</f>
        <v>9332</v>
      </c>
      <c r="P18" s="103">
        <v>9332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4699</v>
      </c>
      <c r="W18" s="103">
        <v>4699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267</v>
      </c>
      <c r="AD18" s="103">
        <v>267</v>
      </c>
      <c r="AE18" s="103">
        <v>0</v>
      </c>
      <c r="AF18" s="103">
        <f>SUM(AG18:AI18)</f>
        <v>63</v>
      </c>
      <c r="AG18" s="103">
        <v>63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63</v>
      </c>
      <c r="AU18" s="103">
        <v>63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15</v>
      </c>
      <c r="B19" s="113" t="s">
        <v>288</v>
      </c>
      <c r="C19" s="101" t="s">
        <v>289</v>
      </c>
      <c r="D19" s="103">
        <f>SUM(E19,+H19,+K19)</f>
        <v>912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912</v>
      </c>
      <c r="L19" s="103">
        <v>564</v>
      </c>
      <c r="M19" s="103">
        <v>348</v>
      </c>
      <c r="N19" s="103">
        <f>SUM(O19,+V19,+AC19)</f>
        <v>937</v>
      </c>
      <c r="O19" s="103">
        <f>SUM(P19:U19)</f>
        <v>564</v>
      </c>
      <c r="P19" s="103">
        <v>564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348</v>
      </c>
      <c r="W19" s="103">
        <v>348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25</v>
      </c>
      <c r="AD19" s="103">
        <v>25</v>
      </c>
      <c r="AE19" s="103">
        <v>0</v>
      </c>
      <c r="AF19" s="103">
        <f>SUM(AG19:AI19)</f>
        <v>2</v>
      </c>
      <c r="AG19" s="103">
        <v>2</v>
      </c>
      <c r="AH19" s="103">
        <v>0</v>
      </c>
      <c r="AI19" s="103">
        <v>0</v>
      </c>
      <c r="AJ19" s="103">
        <f>SUM(AK19:AS19)</f>
        <v>32</v>
      </c>
      <c r="AK19" s="103">
        <v>30</v>
      </c>
      <c r="AL19" s="103">
        <v>0</v>
      </c>
      <c r="AM19" s="103">
        <v>2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15</v>
      </c>
      <c r="B20" s="113" t="s">
        <v>291</v>
      </c>
      <c r="C20" s="101" t="s">
        <v>292</v>
      </c>
      <c r="D20" s="103">
        <f>SUM(E20,+H20,+K20)</f>
        <v>2537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2537</v>
      </c>
      <c r="L20" s="103">
        <v>1228</v>
      </c>
      <c r="M20" s="103">
        <v>1309</v>
      </c>
      <c r="N20" s="103">
        <f>SUM(O20,+V20,+AC20)</f>
        <v>2537</v>
      </c>
      <c r="O20" s="103">
        <f>SUM(P20:U20)</f>
        <v>1228</v>
      </c>
      <c r="P20" s="103">
        <v>1228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1309</v>
      </c>
      <c r="W20" s="103">
        <v>1309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5</v>
      </c>
      <c r="AG20" s="103">
        <v>5</v>
      </c>
      <c r="AH20" s="103">
        <v>0</v>
      </c>
      <c r="AI20" s="103">
        <v>0</v>
      </c>
      <c r="AJ20" s="103">
        <f>SUM(AK20:AS20)</f>
        <v>5</v>
      </c>
      <c r="AK20" s="103">
        <v>0</v>
      </c>
      <c r="AL20" s="103">
        <v>0</v>
      </c>
      <c r="AM20" s="103">
        <v>5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15</v>
      </c>
      <c r="B21" s="113" t="s">
        <v>294</v>
      </c>
      <c r="C21" s="101" t="s">
        <v>295</v>
      </c>
      <c r="D21" s="103">
        <f>SUM(E21,+H21,+K21)</f>
        <v>2569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2569</v>
      </c>
      <c r="L21" s="103">
        <v>1258</v>
      </c>
      <c r="M21" s="103">
        <v>1311</v>
      </c>
      <c r="N21" s="103">
        <f>SUM(O21,+V21,+AC21)</f>
        <v>2569</v>
      </c>
      <c r="O21" s="103">
        <f>SUM(P21:U21)</f>
        <v>1258</v>
      </c>
      <c r="P21" s="103">
        <v>1258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1311</v>
      </c>
      <c r="W21" s="103">
        <v>1311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15</v>
      </c>
      <c r="B22" s="113" t="s">
        <v>297</v>
      </c>
      <c r="C22" s="101" t="s">
        <v>298</v>
      </c>
      <c r="D22" s="103">
        <f>SUM(E22,+H22,+K22)</f>
        <v>1974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1974</v>
      </c>
      <c r="L22" s="103">
        <v>1270</v>
      </c>
      <c r="M22" s="103">
        <v>704</v>
      </c>
      <c r="N22" s="103">
        <f>SUM(O22,+V22,+AC22)</f>
        <v>1979</v>
      </c>
      <c r="O22" s="103">
        <f>SUM(P22:U22)</f>
        <v>1270</v>
      </c>
      <c r="P22" s="103">
        <v>1270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704</v>
      </c>
      <c r="W22" s="103">
        <v>704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5</v>
      </c>
      <c r="AD22" s="103">
        <v>5</v>
      </c>
      <c r="AE22" s="103">
        <v>0</v>
      </c>
      <c r="AF22" s="103">
        <f>SUM(AG22:AI22)</f>
        <v>4</v>
      </c>
      <c r="AG22" s="103">
        <v>4</v>
      </c>
      <c r="AH22" s="103">
        <v>0</v>
      </c>
      <c r="AI22" s="103">
        <v>0</v>
      </c>
      <c r="AJ22" s="103">
        <f>SUM(AK22:AS22)</f>
        <v>1978</v>
      </c>
      <c r="AK22" s="103">
        <v>1974</v>
      </c>
      <c r="AL22" s="103">
        <v>0</v>
      </c>
      <c r="AM22" s="103">
        <v>4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15</v>
      </c>
      <c r="B23" s="113" t="s">
        <v>300</v>
      </c>
      <c r="C23" s="101" t="s">
        <v>301</v>
      </c>
      <c r="D23" s="103">
        <f>SUM(E23,+H23,+K23)</f>
        <v>1308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1308</v>
      </c>
      <c r="L23" s="103">
        <v>850</v>
      </c>
      <c r="M23" s="103">
        <v>458</v>
      </c>
      <c r="N23" s="103">
        <f>SUM(O23,+V23,+AC23)</f>
        <v>1308</v>
      </c>
      <c r="O23" s="103">
        <f>SUM(P23:U23)</f>
        <v>850</v>
      </c>
      <c r="P23" s="103">
        <v>850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458</v>
      </c>
      <c r="W23" s="103">
        <v>458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</v>
      </c>
      <c r="AK23" s="103">
        <v>0</v>
      </c>
      <c r="AL23" s="103">
        <v>0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15</v>
      </c>
      <c r="B24" s="113" t="s">
        <v>303</v>
      </c>
      <c r="C24" s="101" t="s">
        <v>304</v>
      </c>
      <c r="D24" s="103">
        <f>SUM(E24,+H24,+K24)</f>
        <v>713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713</v>
      </c>
      <c r="L24" s="103">
        <v>289</v>
      </c>
      <c r="M24" s="103">
        <v>424</v>
      </c>
      <c r="N24" s="103">
        <f>SUM(O24,+V24,+AC24)</f>
        <v>713</v>
      </c>
      <c r="O24" s="103">
        <f>SUM(P24:U24)</f>
        <v>289</v>
      </c>
      <c r="P24" s="103">
        <v>289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424</v>
      </c>
      <c r="W24" s="103">
        <v>424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</v>
      </c>
      <c r="AG24" s="103">
        <v>1</v>
      </c>
      <c r="AH24" s="103">
        <v>0</v>
      </c>
      <c r="AI24" s="103">
        <v>0</v>
      </c>
      <c r="AJ24" s="103">
        <f>SUM(AK24:AS24)</f>
        <v>1</v>
      </c>
      <c r="AK24" s="103">
        <v>0</v>
      </c>
      <c r="AL24" s="103">
        <v>0</v>
      </c>
      <c r="AM24" s="103">
        <v>1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15</v>
      </c>
      <c r="B25" s="113" t="s">
        <v>306</v>
      </c>
      <c r="C25" s="101" t="s">
        <v>307</v>
      </c>
      <c r="D25" s="103">
        <f>SUM(E25,+H25,+K25)</f>
        <v>1061</v>
      </c>
      <c r="E25" s="103">
        <f>SUM(F25:G25)</f>
        <v>0</v>
      </c>
      <c r="F25" s="103">
        <v>0</v>
      </c>
      <c r="G25" s="103">
        <v>0</v>
      </c>
      <c r="H25" s="103">
        <f>SUM(I25:J25)</f>
        <v>1061</v>
      </c>
      <c r="I25" s="103">
        <v>830</v>
      </c>
      <c r="J25" s="103">
        <v>231</v>
      </c>
      <c r="K25" s="103">
        <f>SUM(L25:M25)</f>
        <v>0</v>
      </c>
      <c r="L25" s="103">
        <v>0</v>
      </c>
      <c r="M25" s="103">
        <v>0</v>
      </c>
      <c r="N25" s="103">
        <f>SUM(O25,+V25,+AC25)</f>
        <v>1061</v>
      </c>
      <c r="O25" s="103">
        <f>SUM(P25:U25)</f>
        <v>830</v>
      </c>
      <c r="P25" s="103">
        <v>830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231</v>
      </c>
      <c r="W25" s="103">
        <v>231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232</v>
      </c>
      <c r="AG25" s="103">
        <v>232</v>
      </c>
      <c r="AH25" s="103">
        <v>0</v>
      </c>
      <c r="AI25" s="103">
        <v>0</v>
      </c>
      <c r="AJ25" s="103">
        <f>SUM(AK25:AS25)</f>
        <v>232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232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15</v>
      </c>
      <c r="B26" s="113" t="s">
        <v>309</v>
      </c>
      <c r="C26" s="101" t="s">
        <v>310</v>
      </c>
      <c r="D26" s="103">
        <f>SUM(E26,+H26,+K26)</f>
        <v>2792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2792</v>
      </c>
      <c r="L26" s="103">
        <v>1949</v>
      </c>
      <c r="M26" s="103">
        <v>843</v>
      </c>
      <c r="N26" s="103">
        <f>SUM(O26,+V26,+AC26)</f>
        <v>2792</v>
      </c>
      <c r="O26" s="103">
        <f>SUM(P26:U26)</f>
        <v>1949</v>
      </c>
      <c r="P26" s="103">
        <v>1949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843</v>
      </c>
      <c r="W26" s="103">
        <v>843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8</v>
      </c>
      <c r="AG26" s="103">
        <v>8</v>
      </c>
      <c r="AH26" s="103">
        <v>0</v>
      </c>
      <c r="AI26" s="103">
        <v>0</v>
      </c>
      <c r="AJ26" s="103">
        <f>SUM(AK26:AS26)</f>
        <v>128</v>
      </c>
      <c r="AK26" s="103">
        <v>128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8</v>
      </c>
      <c r="AU26" s="103">
        <v>8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15</v>
      </c>
      <c r="B27" s="113" t="s">
        <v>312</v>
      </c>
      <c r="C27" s="101" t="s">
        <v>313</v>
      </c>
      <c r="D27" s="103">
        <f>SUM(E27,+H27,+K27)</f>
        <v>2566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2566</v>
      </c>
      <c r="L27" s="103">
        <v>1759</v>
      </c>
      <c r="M27" s="103">
        <v>807</v>
      </c>
      <c r="N27" s="103">
        <f>SUM(O27,+V27,+AC27)</f>
        <v>2566</v>
      </c>
      <c r="O27" s="103">
        <f>SUM(P27:U27)</f>
        <v>1759</v>
      </c>
      <c r="P27" s="103">
        <v>1759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807</v>
      </c>
      <c r="W27" s="103">
        <v>807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8</v>
      </c>
      <c r="AG27" s="103">
        <v>8</v>
      </c>
      <c r="AH27" s="103">
        <v>0</v>
      </c>
      <c r="AI27" s="103">
        <v>0</v>
      </c>
      <c r="AJ27" s="103">
        <f>SUM(AK27:AS27)</f>
        <v>117</v>
      </c>
      <c r="AK27" s="103">
        <v>117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8</v>
      </c>
      <c r="AU27" s="103">
        <v>8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15</v>
      </c>
      <c r="B28" s="113" t="s">
        <v>315</v>
      </c>
      <c r="C28" s="101" t="s">
        <v>316</v>
      </c>
      <c r="D28" s="103">
        <f>SUM(E28,+H28,+K28)</f>
        <v>1760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1760</v>
      </c>
      <c r="L28" s="103">
        <v>876</v>
      </c>
      <c r="M28" s="103">
        <v>884</v>
      </c>
      <c r="N28" s="103">
        <f>SUM(O28,+V28,+AC28)</f>
        <v>1760</v>
      </c>
      <c r="O28" s="103">
        <f>SUM(P28:U28)</f>
        <v>876</v>
      </c>
      <c r="P28" s="103">
        <v>876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884</v>
      </c>
      <c r="W28" s="103">
        <v>884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5</v>
      </c>
      <c r="AG28" s="103">
        <v>5</v>
      </c>
      <c r="AH28" s="103">
        <v>0</v>
      </c>
      <c r="AI28" s="103">
        <v>0</v>
      </c>
      <c r="AJ28" s="103">
        <f>SUM(AK28:AS28)</f>
        <v>80</v>
      </c>
      <c r="AK28" s="103">
        <v>80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5</v>
      </c>
      <c r="AU28" s="103">
        <v>5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15</v>
      </c>
      <c r="B29" s="113" t="s">
        <v>318</v>
      </c>
      <c r="C29" s="101" t="s">
        <v>319</v>
      </c>
      <c r="D29" s="103">
        <f>SUM(E29,+H29,+K29)</f>
        <v>168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168</v>
      </c>
      <c r="L29" s="103">
        <v>57</v>
      </c>
      <c r="M29" s="103">
        <v>111</v>
      </c>
      <c r="N29" s="103">
        <f>SUM(O29,+V29,+AC29)</f>
        <v>168</v>
      </c>
      <c r="O29" s="103">
        <f>SUM(P29:U29)</f>
        <v>57</v>
      </c>
      <c r="P29" s="103">
        <v>57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111</v>
      </c>
      <c r="W29" s="103">
        <v>111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</v>
      </c>
      <c r="AG29" s="103">
        <v>1</v>
      </c>
      <c r="AH29" s="103">
        <v>0</v>
      </c>
      <c r="AI29" s="103">
        <v>0</v>
      </c>
      <c r="AJ29" s="103">
        <f>SUM(AK29:AS29)</f>
        <v>8</v>
      </c>
      <c r="AK29" s="103">
        <v>8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</v>
      </c>
      <c r="AU29" s="103">
        <v>1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15</v>
      </c>
      <c r="B30" s="113" t="s">
        <v>321</v>
      </c>
      <c r="C30" s="101" t="s">
        <v>322</v>
      </c>
      <c r="D30" s="103">
        <f>SUM(E30,+H30,+K30)</f>
        <v>10901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10901</v>
      </c>
      <c r="L30" s="103">
        <v>4243</v>
      </c>
      <c r="M30" s="103">
        <v>6658</v>
      </c>
      <c r="N30" s="103">
        <f>SUM(O30,+V30,+AC30)</f>
        <v>10901</v>
      </c>
      <c r="O30" s="103">
        <f>SUM(P30:U30)</f>
        <v>4243</v>
      </c>
      <c r="P30" s="103">
        <v>4243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6658</v>
      </c>
      <c r="W30" s="103">
        <v>6658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31</v>
      </c>
      <c r="AG30" s="103">
        <v>31</v>
      </c>
      <c r="AH30" s="103">
        <v>0</v>
      </c>
      <c r="AI30" s="103">
        <v>0</v>
      </c>
      <c r="AJ30" s="103">
        <f>SUM(AK30:AS30)</f>
        <v>186</v>
      </c>
      <c r="AK30" s="103">
        <v>82</v>
      </c>
      <c r="AL30" s="103">
        <v>78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26</v>
      </c>
      <c r="AT30" s="103">
        <f>SUM(AU30:AY30)</f>
        <v>5</v>
      </c>
      <c r="AU30" s="103">
        <v>5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78</v>
      </c>
      <c r="BA30" s="103">
        <v>78</v>
      </c>
      <c r="BB30" s="103">
        <v>0</v>
      </c>
      <c r="BC30" s="103">
        <v>0</v>
      </c>
    </row>
    <row r="31" spans="1:55" s="105" customFormat="1" ht="13.5" customHeight="1">
      <c r="A31" s="115" t="s">
        <v>15</v>
      </c>
      <c r="B31" s="113" t="s">
        <v>324</v>
      </c>
      <c r="C31" s="101" t="s">
        <v>325</v>
      </c>
      <c r="D31" s="103">
        <f>SUM(E31,+H31,+K31)</f>
        <v>3867</v>
      </c>
      <c r="E31" s="103">
        <f>SUM(F31:G31)</f>
        <v>0</v>
      </c>
      <c r="F31" s="103">
        <v>0</v>
      </c>
      <c r="G31" s="103">
        <v>0</v>
      </c>
      <c r="H31" s="103">
        <f>SUM(I31:J31)</f>
        <v>1893</v>
      </c>
      <c r="I31" s="103">
        <v>1893</v>
      </c>
      <c r="J31" s="103">
        <v>0</v>
      </c>
      <c r="K31" s="103">
        <f>SUM(L31:M31)</f>
        <v>1974</v>
      </c>
      <c r="L31" s="103">
        <v>0</v>
      </c>
      <c r="M31" s="103">
        <v>1974</v>
      </c>
      <c r="N31" s="103">
        <f>SUM(O31,+V31,+AC31)</f>
        <v>3867</v>
      </c>
      <c r="O31" s="103">
        <f>SUM(P31:U31)</f>
        <v>1893</v>
      </c>
      <c r="P31" s="103">
        <v>1893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1974</v>
      </c>
      <c r="W31" s="103">
        <v>1974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1</v>
      </c>
      <c r="AK31" s="103">
        <v>0</v>
      </c>
      <c r="AL31" s="103">
        <v>0</v>
      </c>
      <c r="AM31" s="103">
        <v>1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78</v>
      </c>
      <c r="BA31" s="103">
        <v>78</v>
      </c>
      <c r="BB31" s="103">
        <v>0</v>
      </c>
      <c r="BC31" s="103">
        <v>0</v>
      </c>
    </row>
    <row r="32" spans="1:55" s="105" customFormat="1" ht="13.5" customHeight="1">
      <c r="A32" s="115" t="s">
        <v>15</v>
      </c>
      <c r="B32" s="113" t="s">
        <v>327</v>
      </c>
      <c r="C32" s="101" t="s">
        <v>328</v>
      </c>
      <c r="D32" s="103">
        <f>SUM(E32,+H32,+K32)</f>
        <v>4679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4679</v>
      </c>
      <c r="L32" s="103">
        <v>3037</v>
      </c>
      <c r="M32" s="103">
        <v>1642</v>
      </c>
      <c r="N32" s="103">
        <f>SUM(O32,+V32,+AC32)</f>
        <v>4679</v>
      </c>
      <c r="O32" s="103">
        <f>SUM(P32:U32)</f>
        <v>3037</v>
      </c>
      <c r="P32" s="103">
        <v>3037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1642</v>
      </c>
      <c r="W32" s="103">
        <v>1642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</v>
      </c>
      <c r="AG32" s="103">
        <v>2</v>
      </c>
      <c r="AH32" s="103">
        <v>0</v>
      </c>
      <c r="AI32" s="103">
        <v>0</v>
      </c>
      <c r="AJ32" s="103">
        <f>SUM(AK32:AS32)</f>
        <v>2</v>
      </c>
      <c r="AK32" s="103">
        <v>2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2</v>
      </c>
      <c r="AU32" s="103">
        <v>2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2</v>
      </c>
      <c r="BA32" s="103">
        <v>2</v>
      </c>
      <c r="BB32" s="103">
        <v>0</v>
      </c>
      <c r="BC32" s="103">
        <v>0</v>
      </c>
    </row>
    <row r="33" spans="1:55" s="105" customFormat="1" ht="13.5" customHeight="1">
      <c r="A33" s="115" t="s">
        <v>15</v>
      </c>
      <c r="B33" s="113" t="s">
        <v>330</v>
      </c>
      <c r="C33" s="101" t="s">
        <v>331</v>
      </c>
      <c r="D33" s="103">
        <f>SUM(E33,+H33,+K33)</f>
        <v>9306</v>
      </c>
      <c r="E33" s="103">
        <f>SUM(F33:G33)</f>
        <v>5157</v>
      </c>
      <c r="F33" s="103">
        <v>5157</v>
      </c>
      <c r="G33" s="103">
        <v>0</v>
      </c>
      <c r="H33" s="103">
        <f>SUM(I33:J33)</f>
        <v>4149</v>
      </c>
      <c r="I33" s="103">
        <v>0</v>
      </c>
      <c r="J33" s="103">
        <v>4149</v>
      </c>
      <c r="K33" s="103">
        <f>SUM(L33:M33)</f>
        <v>0</v>
      </c>
      <c r="L33" s="103">
        <v>0</v>
      </c>
      <c r="M33" s="103">
        <v>0</v>
      </c>
      <c r="N33" s="103">
        <f>SUM(O33,+V33,+AC33)</f>
        <v>9306</v>
      </c>
      <c r="O33" s="103">
        <f>SUM(P33:U33)</f>
        <v>5157</v>
      </c>
      <c r="P33" s="103">
        <v>5157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4149</v>
      </c>
      <c r="W33" s="103">
        <v>4149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3</v>
      </c>
      <c r="AG33" s="103">
        <v>3</v>
      </c>
      <c r="AH33" s="103">
        <v>0</v>
      </c>
      <c r="AI33" s="103">
        <v>0</v>
      </c>
      <c r="AJ33" s="103">
        <f>SUM(AK33:AS33)</f>
        <v>3</v>
      </c>
      <c r="AK33" s="103">
        <v>0</v>
      </c>
      <c r="AL33" s="103">
        <v>0</v>
      </c>
      <c r="AM33" s="103">
        <v>3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188</v>
      </c>
      <c r="BA33" s="103">
        <v>188</v>
      </c>
      <c r="BB33" s="103">
        <v>0</v>
      </c>
      <c r="BC33" s="103">
        <v>0</v>
      </c>
    </row>
    <row r="34" spans="1:55" s="105" customFormat="1" ht="13.5" customHeight="1">
      <c r="A34" s="115" t="s">
        <v>15</v>
      </c>
      <c r="B34" s="113" t="s">
        <v>333</v>
      </c>
      <c r="C34" s="101" t="s">
        <v>334</v>
      </c>
      <c r="D34" s="103">
        <f>SUM(E34,+H34,+K34)</f>
        <v>2700</v>
      </c>
      <c r="E34" s="103">
        <f>SUM(F34:G34)</f>
        <v>0</v>
      </c>
      <c r="F34" s="103">
        <v>0</v>
      </c>
      <c r="G34" s="103">
        <v>0</v>
      </c>
      <c r="H34" s="103">
        <f>SUM(I34:J34)</f>
        <v>1909</v>
      </c>
      <c r="I34" s="103">
        <v>1909</v>
      </c>
      <c r="J34" s="103">
        <v>0</v>
      </c>
      <c r="K34" s="103">
        <f>SUM(L34:M34)</f>
        <v>791</v>
      </c>
      <c r="L34" s="103">
        <v>0</v>
      </c>
      <c r="M34" s="103">
        <v>791</v>
      </c>
      <c r="N34" s="103">
        <f>SUM(O34,+V34,+AC34)</f>
        <v>2700</v>
      </c>
      <c r="O34" s="103">
        <f>SUM(P34:U34)</f>
        <v>1909</v>
      </c>
      <c r="P34" s="103">
        <v>1909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791</v>
      </c>
      <c r="W34" s="103">
        <v>791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</v>
      </c>
      <c r="AG34" s="103">
        <v>1</v>
      </c>
      <c r="AH34" s="103">
        <v>0</v>
      </c>
      <c r="AI34" s="103">
        <v>0</v>
      </c>
      <c r="AJ34" s="103">
        <f>SUM(AK34:AS34)</f>
        <v>1</v>
      </c>
      <c r="AK34" s="103">
        <v>0</v>
      </c>
      <c r="AL34" s="103">
        <v>0</v>
      </c>
      <c r="AM34" s="103">
        <v>1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55</v>
      </c>
      <c r="BA34" s="103">
        <v>55</v>
      </c>
      <c r="BB34" s="103">
        <v>0</v>
      </c>
      <c r="BC34" s="103">
        <v>0</v>
      </c>
    </row>
    <row r="35" spans="1:55" s="105" customFormat="1" ht="13.5" customHeight="1">
      <c r="A35" s="115" t="s">
        <v>15</v>
      </c>
      <c r="B35" s="113" t="s">
        <v>336</v>
      </c>
      <c r="C35" s="101" t="s">
        <v>337</v>
      </c>
      <c r="D35" s="103">
        <f>SUM(E35,+H35,+K35)</f>
        <v>1107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1107</v>
      </c>
      <c r="L35" s="103">
        <v>735</v>
      </c>
      <c r="M35" s="103">
        <v>372</v>
      </c>
      <c r="N35" s="103">
        <f>SUM(O35,+V35,+AC35)</f>
        <v>1107</v>
      </c>
      <c r="O35" s="103">
        <f>SUM(P35:U35)</f>
        <v>735</v>
      </c>
      <c r="P35" s="103">
        <v>0</v>
      </c>
      <c r="Q35" s="103">
        <v>735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372</v>
      </c>
      <c r="W35" s="103">
        <v>0</v>
      </c>
      <c r="X35" s="103">
        <v>0</v>
      </c>
      <c r="Y35" s="103">
        <v>0</v>
      </c>
      <c r="Z35" s="103">
        <v>372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15</v>
      </c>
      <c r="B36" s="113" t="s">
        <v>339</v>
      </c>
      <c r="C36" s="101" t="s">
        <v>340</v>
      </c>
      <c r="D36" s="103">
        <f>SUM(E36,+H36,+K36)</f>
        <v>3793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3793</v>
      </c>
      <c r="L36" s="103">
        <v>1631</v>
      </c>
      <c r="M36" s="103">
        <v>2162</v>
      </c>
      <c r="N36" s="103">
        <f>SUM(O36,+V36,+AC36)</f>
        <v>3793</v>
      </c>
      <c r="O36" s="103">
        <f>SUM(P36:U36)</f>
        <v>1631</v>
      </c>
      <c r="P36" s="103">
        <v>1631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2162</v>
      </c>
      <c r="W36" s="103">
        <v>2162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11</v>
      </c>
      <c r="AG36" s="103">
        <v>11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11</v>
      </c>
      <c r="AU36" s="103">
        <v>11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32</v>
      </c>
      <c r="BA36" s="103">
        <v>32</v>
      </c>
      <c r="BB36" s="103">
        <v>0</v>
      </c>
      <c r="BC36" s="103">
        <v>0</v>
      </c>
    </row>
    <row r="37" spans="1:55" s="105" customFormat="1" ht="13.5" customHeight="1">
      <c r="A37" s="115" t="s">
        <v>15</v>
      </c>
      <c r="B37" s="113" t="s">
        <v>342</v>
      </c>
      <c r="C37" s="101" t="s">
        <v>343</v>
      </c>
      <c r="D37" s="103">
        <f>SUM(E37,+H37,+K37)</f>
        <v>3333</v>
      </c>
      <c r="E37" s="103">
        <f>SUM(F37:G37)</f>
        <v>0</v>
      </c>
      <c r="F37" s="103">
        <v>0</v>
      </c>
      <c r="G37" s="103">
        <v>0</v>
      </c>
      <c r="H37" s="103">
        <f>SUM(I37:J37)</f>
        <v>316</v>
      </c>
      <c r="I37" s="103">
        <v>0</v>
      </c>
      <c r="J37" s="103">
        <v>316</v>
      </c>
      <c r="K37" s="103">
        <f>SUM(L37:M37)</f>
        <v>3017</v>
      </c>
      <c r="L37" s="103">
        <v>778</v>
      </c>
      <c r="M37" s="103">
        <v>2239</v>
      </c>
      <c r="N37" s="103">
        <f>SUM(O37,+V37,+AC37)</f>
        <v>3333</v>
      </c>
      <c r="O37" s="103">
        <f>SUM(P37:U37)</f>
        <v>778</v>
      </c>
      <c r="P37" s="103">
        <v>778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2555</v>
      </c>
      <c r="W37" s="103">
        <v>2555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</v>
      </c>
      <c r="AG37" s="103">
        <v>2</v>
      </c>
      <c r="AH37" s="103">
        <v>0</v>
      </c>
      <c r="AI37" s="103">
        <v>0</v>
      </c>
      <c r="AJ37" s="103">
        <f>SUM(AK37:AS37)</f>
        <v>2</v>
      </c>
      <c r="AK37" s="103">
        <v>0</v>
      </c>
      <c r="AL37" s="103">
        <v>0</v>
      </c>
      <c r="AM37" s="103">
        <v>2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15</v>
      </c>
      <c r="B38" s="113" t="s">
        <v>345</v>
      </c>
      <c r="C38" s="101" t="s">
        <v>346</v>
      </c>
      <c r="D38" s="103">
        <f>SUM(E38,+H38,+K38)</f>
        <v>14378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14378</v>
      </c>
      <c r="L38" s="103">
        <v>9510</v>
      </c>
      <c r="M38" s="103">
        <v>4868</v>
      </c>
      <c r="N38" s="103">
        <f>SUM(O38,+V38,+AC38)</f>
        <v>14378</v>
      </c>
      <c r="O38" s="103">
        <f>SUM(P38:U38)</f>
        <v>9510</v>
      </c>
      <c r="P38" s="103">
        <v>9510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4868</v>
      </c>
      <c r="W38" s="103">
        <v>4868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17</v>
      </c>
      <c r="AG38" s="103">
        <v>17</v>
      </c>
      <c r="AH38" s="103">
        <v>0</v>
      </c>
      <c r="AI38" s="103">
        <v>0</v>
      </c>
      <c r="AJ38" s="103">
        <f>SUM(AK38:AS38)</f>
        <v>17</v>
      </c>
      <c r="AK38" s="103">
        <v>0</v>
      </c>
      <c r="AL38" s="103">
        <v>0</v>
      </c>
      <c r="AM38" s="103">
        <v>12</v>
      </c>
      <c r="AN38" s="103">
        <v>0</v>
      </c>
      <c r="AO38" s="103">
        <v>0</v>
      </c>
      <c r="AP38" s="103">
        <v>0</v>
      </c>
      <c r="AQ38" s="103">
        <v>0</v>
      </c>
      <c r="AR38" s="103">
        <v>5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252</v>
      </c>
      <c r="BA38" s="103">
        <v>252</v>
      </c>
      <c r="BB38" s="103">
        <v>0</v>
      </c>
      <c r="BC38" s="103">
        <v>0</v>
      </c>
    </row>
    <row r="39" spans="1:55" s="105" customFormat="1" ht="13.5" customHeight="1">
      <c r="A39" s="115" t="s">
        <v>15</v>
      </c>
      <c r="B39" s="113" t="s">
        <v>348</v>
      </c>
      <c r="C39" s="101" t="s">
        <v>349</v>
      </c>
      <c r="D39" s="103">
        <f>SUM(E39,+H39,+K39)</f>
        <v>3758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3758</v>
      </c>
      <c r="L39" s="103">
        <v>2341</v>
      </c>
      <c r="M39" s="103">
        <v>1417</v>
      </c>
      <c r="N39" s="103">
        <f>SUM(O39,+V39,+AC39)</f>
        <v>3758</v>
      </c>
      <c r="O39" s="103">
        <f>SUM(P39:U39)</f>
        <v>2341</v>
      </c>
      <c r="P39" s="103">
        <v>2341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1417</v>
      </c>
      <c r="W39" s="103">
        <v>1417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142</v>
      </c>
      <c r="AG39" s="103">
        <v>142</v>
      </c>
      <c r="AH39" s="103">
        <v>0</v>
      </c>
      <c r="AI39" s="103">
        <v>0</v>
      </c>
      <c r="AJ39" s="103">
        <f>SUM(AK39:AS39)</f>
        <v>142</v>
      </c>
      <c r="AK39" s="103">
        <v>0</v>
      </c>
      <c r="AL39" s="103">
        <v>0</v>
      </c>
      <c r="AM39" s="103">
        <v>142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15</v>
      </c>
      <c r="B40" s="113" t="s">
        <v>351</v>
      </c>
      <c r="C40" s="101" t="s">
        <v>352</v>
      </c>
      <c r="D40" s="103">
        <f>SUM(E40,+H40,+K40)</f>
        <v>1001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1001</v>
      </c>
      <c r="L40" s="103">
        <v>598</v>
      </c>
      <c r="M40" s="103">
        <v>403</v>
      </c>
      <c r="N40" s="103">
        <f>SUM(O40,+V40,+AC40)</f>
        <v>1001</v>
      </c>
      <c r="O40" s="103">
        <f>SUM(P40:U40)</f>
        <v>598</v>
      </c>
      <c r="P40" s="103">
        <v>598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403</v>
      </c>
      <c r="W40" s="103">
        <v>403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15</v>
      </c>
      <c r="B41" s="113" t="s">
        <v>354</v>
      </c>
      <c r="C41" s="101" t="s">
        <v>355</v>
      </c>
      <c r="D41" s="103">
        <f>SUM(E41,+H41,+K41)</f>
        <v>11024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11024</v>
      </c>
      <c r="L41" s="103">
        <v>6198</v>
      </c>
      <c r="M41" s="103">
        <v>4826</v>
      </c>
      <c r="N41" s="103">
        <f>SUM(O41,+V41,+AC41)</f>
        <v>11041</v>
      </c>
      <c r="O41" s="103">
        <f>SUM(P41:U41)</f>
        <v>6198</v>
      </c>
      <c r="P41" s="103">
        <v>6198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4826</v>
      </c>
      <c r="W41" s="103">
        <v>4826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17</v>
      </c>
      <c r="AD41" s="103">
        <v>17</v>
      </c>
      <c r="AE41" s="103">
        <v>0</v>
      </c>
      <c r="AF41" s="103">
        <f>SUM(AG41:AI41)</f>
        <v>281</v>
      </c>
      <c r="AG41" s="103">
        <v>281</v>
      </c>
      <c r="AH41" s="103">
        <v>0</v>
      </c>
      <c r="AI41" s="103">
        <v>0</v>
      </c>
      <c r="AJ41" s="103">
        <f>SUM(AK41:AS41)</f>
        <v>281</v>
      </c>
      <c r="AK41" s="103">
        <v>0</v>
      </c>
      <c r="AL41" s="103">
        <v>0</v>
      </c>
      <c r="AM41" s="103">
        <v>281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41">
    <sortCondition ref="A8:A41"/>
    <sortCondition ref="B8:B41"/>
    <sortCondition ref="C8:C4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40" man="1"/>
    <brk id="31" min="1" max="40" man="1"/>
    <brk id="45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39000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39201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39203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39204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39205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39206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39212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39301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39302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39303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39304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39305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39306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39307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39341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39344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39363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39364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39386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39387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39401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39402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39403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39405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39410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39411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39412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39424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39427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39428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2018-02-27T05:55:52Z</dcterms:modified>
</cp:coreProperties>
</file>