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38愛媛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組合分担金内訳!$A$6:$BE$26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'廃棄物事業経費（市町村）'!$A$6:$DJ$26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組合分担金内訳!$2:$27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'廃棄物事業経費（市町村）'!$2:$27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D8" i="4"/>
  <c r="AE8" i="4" s="1"/>
  <c r="CI8" i="4" s="1"/>
  <c r="D9" i="4"/>
  <c r="BH9" i="4" s="1"/>
  <c r="D10" i="4"/>
  <c r="BH10" i="4" s="1"/>
  <c r="D11" i="4"/>
  <c r="BH11" i="4" s="1"/>
  <c r="D12" i="4"/>
  <c r="AE12" i="4" s="1"/>
  <c r="CI12" i="4" s="1"/>
  <c r="D13" i="4"/>
  <c r="BH13" i="4" s="1"/>
  <c r="D14" i="4"/>
  <c r="BH14" i="4" s="1"/>
  <c r="D15" i="4"/>
  <c r="BH15" i="4" s="1"/>
  <c r="D16" i="4"/>
  <c r="AE16" i="4" s="1"/>
  <c r="CI16" i="4" s="1"/>
  <c r="D17" i="4"/>
  <c r="BH17" i="4" s="1"/>
  <c r="D18" i="4"/>
  <c r="BH18" i="4" s="1"/>
  <c r="D19" i="4"/>
  <c r="BH19" i="4" s="1"/>
  <c r="D20" i="4"/>
  <c r="AE20" i="4" s="1"/>
  <c r="CI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D32" i="4"/>
  <c r="BH32" i="4" s="1"/>
  <c r="D33" i="4"/>
  <c r="BH3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AX8" i="2"/>
  <c r="AX9" i="2"/>
  <c r="AX10" i="2"/>
  <c r="AX11" i="2"/>
  <c r="AX12" i="2"/>
  <c r="AX13" i="2"/>
  <c r="AS8" i="2"/>
  <c r="AS9" i="2"/>
  <c r="AS10" i="2"/>
  <c r="AS11" i="2"/>
  <c r="AS12" i="2"/>
  <c r="AS13" i="2"/>
  <c r="AN8" i="2"/>
  <c r="AN9" i="2"/>
  <c r="AN10" i="2"/>
  <c r="AN11" i="2"/>
  <c r="AN12" i="2"/>
  <c r="AN13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F8" i="2"/>
  <c r="AF9" i="2"/>
  <c r="AF10" i="2"/>
  <c r="AF11" i="2"/>
  <c r="AF12" i="2"/>
  <c r="AF13" i="2"/>
  <c r="AE8" i="2"/>
  <c r="AE9" i="2"/>
  <c r="AE10" i="2"/>
  <c r="AE11" i="2"/>
  <c r="AE12" i="2"/>
  <c r="AE13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N8" i="2"/>
  <c r="N9" i="2"/>
  <c r="N10" i="2"/>
  <c r="N11" i="2"/>
  <c r="N12" i="2"/>
  <c r="N13" i="2"/>
  <c r="M8" i="2"/>
  <c r="M9" i="2"/>
  <c r="M10" i="2"/>
  <c r="M11" i="2"/>
  <c r="M12" i="2"/>
  <c r="M13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M8" i="1"/>
  <c r="AM9" i="1"/>
  <c r="BF9" i="1" s="1"/>
  <c r="AM10" i="1"/>
  <c r="AM11" i="1"/>
  <c r="BF11" i="1" s="1"/>
  <c r="AM12" i="1"/>
  <c r="AM13" i="1"/>
  <c r="BF13" i="1" s="1"/>
  <c r="AM14" i="1"/>
  <c r="AM15" i="1"/>
  <c r="BF15" i="1" s="1"/>
  <c r="AM16" i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AE33" i="4" l="1"/>
  <c r="CI33" i="4" s="1"/>
  <c r="AE31" i="4"/>
  <c r="CI31" i="4" s="1"/>
  <c r="AE29" i="4"/>
  <c r="CI29" i="4" s="1"/>
  <c r="AE27" i="4"/>
  <c r="CI27" i="4" s="1"/>
  <c r="AE25" i="4"/>
  <c r="CI25" i="4" s="1"/>
  <c r="AE23" i="4"/>
  <c r="CI23" i="4" s="1"/>
  <c r="AE21" i="4"/>
  <c r="CI21" i="4" s="1"/>
  <c r="AE19" i="4"/>
  <c r="CI19" i="4" s="1"/>
  <c r="AE17" i="4"/>
  <c r="CI17" i="4" s="1"/>
  <c r="AE15" i="4"/>
  <c r="CI15" i="4" s="1"/>
  <c r="AE13" i="4"/>
  <c r="CI13" i="4" s="1"/>
  <c r="AE11" i="4"/>
  <c r="CI11" i="4" s="1"/>
  <c r="AE9" i="4"/>
  <c r="CI9" i="4" s="1"/>
  <c r="BH20" i="4"/>
  <c r="BH16" i="4"/>
  <c r="BH12" i="4"/>
  <c r="BH8" i="4"/>
  <c r="AE32" i="4"/>
  <c r="CI32" i="4" s="1"/>
  <c r="AE30" i="4"/>
  <c r="CI30" i="4" s="1"/>
  <c r="AE28" i="4"/>
  <c r="CI28" i="4" s="1"/>
  <c r="AE26" i="4"/>
  <c r="CI26" i="4" s="1"/>
  <c r="AE24" i="4"/>
  <c r="CI24" i="4" s="1"/>
  <c r="AE22" i="4"/>
  <c r="CI22" i="4" s="1"/>
  <c r="AE18" i="4"/>
  <c r="CI18" i="4" s="1"/>
  <c r="AE14" i="4"/>
  <c r="CI14" i="4" s="1"/>
  <c r="AE10" i="4"/>
  <c r="CI10" i="4" s="1"/>
  <c r="CH13" i="2"/>
  <c r="DJ13" i="2" s="1"/>
  <c r="CH11" i="2"/>
  <c r="DJ11" i="2" s="1"/>
  <c r="CH9" i="2"/>
  <c r="DJ9" i="2" s="1"/>
  <c r="CH12" i="2"/>
  <c r="DJ12" i="2" s="1"/>
  <c r="CH10" i="2"/>
  <c r="DJ10" i="2" s="1"/>
  <c r="CH8" i="2"/>
  <c r="DJ8" i="2" s="1"/>
  <c r="BF16" i="1"/>
  <c r="BF14" i="1"/>
  <c r="BF12" i="1"/>
  <c r="BF10" i="1"/>
  <c r="BF8" i="1"/>
  <c r="CI27" i="1"/>
  <c r="CI25" i="1"/>
  <c r="CI23" i="1"/>
  <c r="CI21" i="1"/>
  <c r="CI19" i="1"/>
  <c r="CI17" i="1"/>
  <c r="CI15" i="1"/>
  <c r="CI13" i="1"/>
  <c r="CI11" i="1"/>
  <c r="CI9" i="1"/>
  <c r="CJ27" i="1"/>
  <c r="CJ25" i="1"/>
  <c r="CJ23" i="1"/>
  <c r="CJ21" i="1"/>
  <c r="CJ19" i="1"/>
  <c r="CJ17" i="1"/>
  <c r="CJ15" i="1"/>
  <c r="CJ13" i="1"/>
  <c r="CJ11" i="1"/>
  <c r="CJ9" i="1"/>
  <c r="CQ27" i="1"/>
  <c r="CH27" i="1"/>
  <c r="DJ27" i="1" s="1"/>
  <c r="CQ25" i="1"/>
  <c r="CQ23" i="1"/>
  <c r="CQ21" i="1"/>
  <c r="CQ19" i="1"/>
  <c r="CQ17" i="1"/>
  <c r="CQ15" i="1"/>
  <c r="CQ13" i="1"/>
  <c r="CQ11" i="1"/>
  <c r="CQ9" i="1"/>
  <c r="CR27" i="1"/>
  <c r="CR25" i="1"/>
  <c r="CR23" i="1"/>
  <c r="CR21" i="1"/>
  <c r="CR19" i="1"/>
  <c r="CR17" i="1"/>
  <c r="CR15" i="1"/>
  <c r="CR13" i="1"/>
  <c r="CR11" i="1"/>
  <c r="CR9" i="1"/>
  <c r="CW27" i="1"/>
  <c r="CW25" i="1"/>
  <c r="CW23" i="1"/>
  <c r="CW21" i="1"/>
  <c r="CW19" i="1"/>
  <c r="CW17" i="1"/>
  <c r="CW15" i="1"/>
  <c r="CW13" i="1"/>
  <c r="CW11" i="1"/>
  <c r="CW9" i="1"/>
  <c r="DB27" i="1"/>
  <c r="DB25" i="1"/>
  <c r="DB23" i="1"/>
  <c r="DB21" i="1"/>
  <c r="DB19" i="1"/>
  <c r="DB17" i="1"/>
  <c r="DB15" i="1"/>
  <c r="DB13" i="1"/>
  <c r="DB11" i="1"/>
  <c r="DB9" i="1"/>
  <c r="CI26" i="1"/>
  <c r="CI24" i="1"/>
  <c r="CI22" i="1"/>
  <c r="CI20" i="1"/>
  <c r="CI18" i="1"/>
  <c r="CI16" i="1"/>
  <c r="CI14" i="1"/>
  <c r="CI12" i="1"/>
  <c r="CI10" i="1"/>
  <c r="CI8" i="1"/>
  <c r="CJ26" i="1"/>
  <c r="CJ24" i="1"/>
  <c r="CJ22" i="1"/>
  <c r="CJ20" i="1"/>
  <c r="CJ18" i="1"/>
  <c r="CJ16" i="1"/>
  <c r="CJ14" i="1"/>
  <c r="CJ12" i="1"/>
  <c r="CJ10" i="1"/>
  <c r="CJ8" i="1"/>
  <c r="CQ26" i="1"/>
  <c r="CQ24" i="1"/>
  <c r="CQ22" i="1"/>
  <c r="CQ20" i="1"/>
  <c r="CQ18" i="1"/>
  <c r="CQ16" i="1"/>
  <c r="CQ14" i="1"/>
  <c r="CQ12" i="1"/>
  <c r="CQ10" i="1"/>
  <c r="CQ8" i="1"/>
  <c r="CR26" i="1"/>
  <c r="CR24" i="1"/>
  <c r="CR22" i="1"/>
  <c r="CR20" i="1"/>
  <c r="CR18" i="1"/>
  <c r="CR16" i="1"/>
  <c r="CR14" i="1"/>
  <c r="CR12" i="1"/>
  <c r="CR10" i="1"/>
  <c r="CR8" i="1"/>
  <c r="CW26" i="1"/>
  <c r="CW24" i="1"/>
  <c r="CW22" i="1"/>
  <c r="CW20" i="1"/>
  <c r="CW18" i="1"/>
  <c r="CW16" i="1"/>
  <c r="CW14" i="1"/>
  <c r="CW12" i="1"/>
  <c r="CW10" i="1"/>
  <c r="CW8" i="1"/>
  <c r="DB26" i="1"/>
  <c r="DB24" i="1"/>
  <c r="DB22" i="1"/>
  <c r="DB20" i="1"/>
  <c r="DB18" i="1"/>
  <c r="DB16" i="1"/>
  <c r="DB14" i="1"/>
  <c r="DB12" i="1"/>
  <c r="DB10" i="1"/>
  <c r="DB8" i="1"/>
  <c r="CH25" i="1"/>
  <c r="DJ25" i="1" s="1"/>
  <c r="CH23" i="1"/>
  <c r="DJ23" i="1" s="1"/>
  <c r="CH21" i="1"/>
  <c r="DJ21" i="1" s="1"/>
  <c r="CH19" i="1"/>
  <c r="DJ19" i="1" s="1"/>
  <c r="CH17" i="1"/>
  <c r="DJ17" i="1" s="1"/>
  <c r="CH15" i="1"/>
  <c r="DJ15" i="1" s="1"/>
  <c r="CH13" i="1"/>
  <c r="DJ13" i="1" s="1"/>
  <c r="CH11" i="1"/>
  <c r="DJ11" i="1" s="1"/>
  <c r="CH9" i="1"/>
  <c r="DJ9" i="1" s="1"/>
  <c r="CH26" i="1"/>
  <c r="DJ26" i="1" s="1"/>
  <c r="CH24" i="1"/>
  <c r="DJ24" i="1" s="1"/>
  <c r="CH22" i="1"/>
  <c r="DJ22" i="1" s="1"/>
  <c r="CH20" i="1"/>
  <c r="DJ20" i="1" s="1"/>
  <c r="CH18" i="1"/>
  <c r="DJ18" i="1" s="1"/>
  <c r="CH16" i="1"/>
  <c r="DJ16" i="1" s="1"/>
  <c r="CH14" i="1"/>
  <c r="DJ14" i="1" s="1"/>
  <c r="CH12" i="1"/>
  <c r="DJ12" i="1" s="1"/>
  <c r="CH10" i="1"/>
  <c r="DJ10" i="1" s="1"/>
  <c r="CH8" i="1"/>
  <c r="DJ8" i="1" s="1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E7" i="6" l="1"/>
  <c r="D7" i="6"/>
  <c r="DI7" i="2"/>
  <c r="DH7" i="2"/>
  <c r="DD7" i="2"/>
  <c r="BZ7" i="2"/>
  <c r="DA7" i="2"/>
  <c r="CZ7" i="2"/>
  <c r="CY7" i="2"/>
  <c r="BU7" i="2"/>
  <c r="CT7" i="2"/>
  <c r="BP7" i="2"/>
  <c r="BO7" i="2" s="1"/>
  <c r="CS7" i="2"/>
  <c r="CO7" i="2"/>
  <c r="CM7" i="2"/>
  <c r="CL7" i="2"/>
  <c r="BH7" i="2"/>
  <c r="BG7" i="2" s="1"/>
  <c r="CK7" i="2"/>
  <c r="DF7" i="2"/>
  <c r="DE7" i="2"/>
  <c r="AX7" i="2"/>
  <c r="AS7" i="2"/>
  <c r="CX7" i="2"/>
  <c r="CU7" i="2"/>
  <c r="AN7" i="2"/>
  <c r="CN7" i="2"/>
  <c r="AF7" i="2"/>
  <c r="AE7" i="2" s="1"/>
  <c r="AD7" i="2"/>
  <c r="AC7" i="2"/>
  <c r="AA7" i="2"/>
  <c r="Z7" i="2"/>
  <c r="Y7" i="2"/>
  <c r="N7" i="2"/>
  <c r="M7" i="2" s="1"/>
  <c r="E7" i="2"/>
  <c r="D7" i="2" s="1"/>
  <c r="DC7" i="2"/>
  <c r="X7" i="2"/>
  <c r="AB7" i="2"/>
  <c r="CV7" i="2"/>
  <c r="D7" i="5"/>
  <c r="G7" i="5"/>
  <c r="AB7" i="3"/>
  <c r="AG7" i="5"/>
  <c r="AW7" i="5"/>
  <c r="H7" i="5"/>
  <c r="V7" i="5"/>
  <c r="AL7" i="5"/>
  <c r="BB7" i="5"/>
  <c r="E7" i="5"/>
  <c r="AD7" i="5"/>
  <c r="AT7" i="5"/>
  <c r="CM7" i="1"/>
  <c r="N7" i="5"/>
  <c r="Q7" i="5"/>
  <c r="Y7" i="5"/>
  <c r="AO7" i="5"/>
  <c r="BE7" i="5"/>
  <c r="CH7" i="4"/>
  <c r="CG7" i="4"/>
  <c r="CF7" i="4"/>
  <c r="CE7" i="4"/>
  <c r="CD7" i="4"/>
  <c r="CC7" i="4"/>
  <c r="AY7" i="4"/>
  <c r="CB7" i="4"/>
  <c r="BZ7" i="4"/>
  <c r="BX7" i="4"/>
  <c r="AT7" i="4"/>
  <c r="BW7" i="4"/>
  <c r="BU7" i="4"/>
  <c r="BS7" i="4"/>
  <c r="BO7" i="4"/>
  <c r="BM7" i="4"/>
  <c r="BL7" i="4"/>
  <c r="BK7" i="4"/>
  <c r="AG7" i="4"/>
  <c r="AF7" i="4" s="1"/>
  <c r="W7" i="4"/>
  <c r="BY7" i="4"/>
  <c r="M7" i="4"/>
  <c r="BR7" i="4"/>
  <c r="E7" i="4"/>
  <c r="D7" i="4" s="1"/>
  <c r="AO7" i="4"/>
  <c r="BJ7" i="4"/>
  <c r="BN7" i="4"/>
  <c r="BT7" i="4"/>
  <c r="R7" i="4"/>
  <c r="BV7" i="4" s="1"/>
  <c r="AD7" i="3"/>
  <c r="AC7" i="3"/>
  <c r="AA7" i="3"/>
  <c r="Z7" i="3"/>
  <c r="Y7" i="3"/>
  <c r="N7" i="3"/>
  <c r="M7" i="3" s="1"/>
  <c r="X7" i="3"/>
  <c r="E7" i="3"/>
  <c r="DI7" i="1"/>
  <c r="DH7" i="1"/>
  <c r="DG7" i="1"/>
  <c r="DF7" i="1"/>
  <c r="DE7" i="1"/>
  <c r="DD7" i="1"/>
  <c r="CZ7" i="1"/>
  <c r="CY7" i="1"/>
  <c r="BU7" i="1"/>
  <c r="CV7" i="1"/>
  <c r="CU7" i="1"/>
  <c r="CT7" i="1"/>
  <c r="BP7" i="1"/>
  <c r="CS7" i="1"/>
  <c r="CO7" i="1"/>
  <c r="CN7" i="1"/>
  <c r="CL7" i="1"/>
  <c r="BH7" i="1"/>
  <c r="BG7" i="1" s="1"/>
  <c r="AX7" i="1"/>
  <c r="DC7" i="1"/>
  <c r="AS7" i="1"/>
  <c r="CW7" i="1" s="1"/>
  <c r="CX7" i="1"/>
  <c r="AN7" i="1"/>
  <c r="CP7" i="1"/>
  <c r="AF7" i="1"/>
  <c r="AE7" i="1" s="1"/>
  <c r="CK7" i="1"/>
  <c r="AD7" i="1"/>
  <c r="AC7" i="1"/>
  <c r="AA7" i="1"/>
  <c r="Z7" i="1"/>
  <c r="Y7" i="1"/>
  <c r="N7" i="1"/>
  <c r="M7" i="1" s="1"/>
  <c r="X7" i="1"/>
  <c r="E7" i="1"/>
  <c r="D7" i="1" s="1"/>
  <c r="DA7" i="1"/>
  <c r="BZ7" i="1"/>
  <c r="AF2" i="8"/>
  <c r="AN7" i="4" l="1"/>
  <c r="BG7" i="4" s="1"/>
  <c r="CR7" i="2"/>
  <c r="AM7" i="2"/>
  <c r="CQ7" i="2" s="1"/>
  <c r="CJ7" i="2"/>
  <c r="CH7" i="2"/>
  <c r="CW7" i="2"/>
  <c r="DB7" i="2"/>
  <c r="CI7" i="2"/>
  <c r="V7" i="2"/>
  <c r="W7" i="2"/>
  <c r="I7" i="5"/>
  <c r="F7" i="5"/>
  <c r="BQ7" i="4"/>
  <c r="AM7" i="1"/>
  <c r="BF7" i="1" s="1"/>
  <c r="DB7" i="1"/>
  <c r="CR7" i="1"/>
  <c r="CA7" i="4"/>
  <c r="BH7" i="4"/>
  <c r="L7" i="4"/>
  <c r="AE7" i="4" s="1"/>
  <c r="BI7" i="4"/>
  <c r="W7" i="3"/>
  <c r="D7" i="3"/>
  <c r="V7" i="3" s="1"/>
  <c r="BO7" i="1"/>
  <c r="CI7" i="1"/>
  <c r="CJ7" i="1"/>
  <c r="V7" i="1"/>
  <c r="W7" i="1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P7" i="4" l="1"/>
  <c r="BF7" i="2"/>
  <c r="DJ7" i="2" s="1"/>
  <c r="CQ7" i="1"/>
  <c r="CI7" i="4"/>
  <c r="CH7" i="1"/>
  <c r="DJ7" i="1" s="1"/>
  <c r="E21" i="8"/>
  <c r="M13" i="8"/>
  <c r="M14" i="8" s="1"/>
  <c r="F21" i="8"/>
  <c r="F13" i="8"/>
  <c r="L29" i="8"/>
  <c r="L30" i="8" s="1"/>
  <c r="E13" i="8"/>
  <c r="M29" i="8"/>
  <c r="L13" i="8"/>
  <c r="L14" i="8" l="1"/>
  <c r="L33" i="8" s="1"/>
  <c r="L32" i="8"/>
  <c r="E16" i="8"/>
  <c r="E14" i="8"/>
  <c r="E17" i="8" s="1"/>
  <c r="F16" i="8"/>
  <c r="F14" i="8"/>
  <c r="F17" i="8" s="1"/>
  <c r="M30" i="8"/>
  <c r="M33" i="8" s="1"/>
  <c r="M32" i="8"/>
</calcChain>
</file>

<file path=xl/sharedStrings.xml><?xml version="1.0" encoding="utf-8"?>
<sst xmlns="http://schemas.openxmlformats.org/spreadsheetml/2006/main" count="1952" uniqueCount="405">
  <si>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</si>
  <si>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</si>
  <si>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</si>
  <si>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</si>
  <si>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</si>
  <si>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</si>
  <si>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</si>
  <si>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</si>
  <si>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</si>
  <si>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</si>
  <si>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</si>
  <si>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</si>
  <si>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</si>
  <si>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</si>
  <si>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</si>
  <si>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</si>
  <si>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</si>
  <si>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</si>
  <si>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</si>
  <si>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</si>
  <si>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</si>
  <si>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</si>
  <si>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</si>
  <si>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</si>
  <si>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</si>
  <si>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</si>
  <si>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</si>
  <si>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</si>
  <si>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</si>
  <si>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</si>
  <si>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</si>
  <si>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</si>
  <si>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</si>
  <si>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</si>
  <si>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</si>
  <si>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</si>
  <si>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</si>
  <si>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</si>
  <si>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</si>
  <si>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</si>
  <si>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</si>
  <si>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</si>
  <si>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</si>
  <si>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</si>
  <si>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</si>
  <si>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</si>
  <si>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</si>
  <si>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</si>
  <si>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</si>
  <si>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</si>
  <si>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</si>
  <si>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</si>
  <si>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</si>
  <si>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</si>
  <si>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</si>
  <si>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</si>
  <si>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</si>
  <si>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</si>
  <si>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</si>
  <si>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</si>
  <si>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</si>
  <si>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</si>
  <si>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</si>
  <si>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</si>
  <si>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</si>
  <si>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</si>
  <si>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</si>
  <si>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</si>
  <si>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</si>
  <si>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</si>
  <si>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</si>
  <si>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</si>
  <si>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</si>
  <si>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</si>
  <si>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</si>
  <si>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</si>
  <si>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</si>
  <si>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</si>
  <si>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</si>
  <si>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</si>
  <si>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</si>
  <si>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</si>
  <si>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</si>
  <si>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</si>
  <si>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</si>
  <si>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</si>
  <si>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</si>
  <si>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</si>
  <si>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</si>
  <si>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</si>
  <si>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</si>
  <si>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</si>
  <si>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</si>
  <si>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</si>
  <si>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</si>
  <si>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</si>
  <si>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</si>
  <si>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</si>
  <si>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</si>
  <si>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</si>
  <si>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</si>
  <si>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</si>
  <si>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</si>
  <si>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</si>
  <si>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</si>
  <si>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</si>
  <si>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</si>
  <si>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</si>
  <si>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</si>
  <si>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</si>
  <si>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</si>
  <si>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</si>
  <si>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</si>
  <si>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</si>
  <si>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</si>
  <si>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</si>
  <si>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</si>
  <si>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</si>
  <si>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</si>
  <si>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</si>
  <si>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</si>
  <si>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</si>
  <si>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</si>
  <si>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</si>
  <si>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</si>
  <si>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</si>
  <si>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</si>
  <si>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</si>
  <si>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</si>
  <si>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</si>
  <si>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</si>
  <si>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</si>
  <si>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</si>
  <si>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</si>
  <si>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</si>
  <si>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</si>
  <si>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</si>
  <si>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</si>
  <si>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</si>
  <si>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</si>
  <si>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</si>
  <si>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</si>
  <si>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</si>
  <si>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</si>
  <si>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</si>
  <si>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</si>
  <si>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</si>
  <si>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</si>
  <si>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</si>
  <si>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</si>
  <si>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</si>
  <si>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</si>
  <si>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</si>
  <si>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</si>
  <si>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</si>
  <si>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</si>
  <si>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</si>
  <si>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</si>
  <si>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</si>
  <si>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</si>
  <si>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</si>
  <si>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</si>
  <si>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</si>
  <si>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</si>
  <si>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</si>
  <si>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</si>
  <si>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</si>
  <si>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</si>
  <si>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</si>
  <si>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</si>
  <si>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</si>
  <si>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</si>
  <si>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</si>
  <si>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</si>
  <si>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</si>
  <si>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</si>
  <si>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</si>
  <si>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</si>
  <si>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</si>
  <si>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</si>
  <si>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</si>
  <si>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</si>
  <si>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</si>
  <si>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</si>
  <si>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</si>
  <si>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</si>
  <si>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</si>
  <si>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</si>
  <si>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</si>
  <si>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</si>
  <si>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</si>
  <si>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</si>
  <si>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</si>
  <si>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</si>
  <si>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</si>
  <si>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</si>
  <si>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</si>
  <si>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</si>
  <si>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</si>
  <si>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</si>
  <si>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</si>
  <si>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</si>
  <si>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</si>
  <si>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</si>
  <si>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</si>
  <si>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</si>
  <si>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</si>
  <si>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</si>
  <si>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</si>
  <si>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</si>
  <si>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</si>
  <si>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</si>
  <si>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</si>
  <si>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</si>
  <si>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</si>
  <si>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</si>
  <si>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</si>
  <si>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</si>
  <si>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</si>
  <si>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</si>
  <si>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</si>
  <si>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</si>
  <si>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</si>
  <si>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</si>
  <si>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</si>
  <si>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</si>
  <si>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</si>
  <si>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</si>
  <si>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</si>
  <si>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</si>
  <si>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</si>
  <si>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</si>
  <si>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</si>
  <si>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</si>
  <si>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</si>
  <si>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</si>
  <si>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</si>
  <si>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</si>
  <si>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</si>
  <si>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</si>
  <si>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</si>
  <si>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</si>
  <si>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</si>
  <si>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</si>
  <si>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</si>
  <si>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</si>
  <si>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</si>
  <si>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</si>
  <si>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</si>
  <si>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</si>
  <si>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</si>
  <si>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</si>
  <si>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</si>
  <si>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</si>
  <si>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</si>
  <si>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</si>
  <si>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</si>
  <si>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</si>
  <si>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</si>
  <si>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</si>
  <si>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</si>
  <si>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</si>
  <si>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</si>
  <si>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</si>
  <si>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</si>
  <si>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</si>
  <si>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</si>
  <si>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</si>
  <si>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</si>
  <si>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</si>
  <si>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</si>
  <si>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</si>
  <si>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</si>
  <si>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</si>
  <si>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</si>
  <si>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</si>
  <si>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</si>
  <si>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</si>
  <si>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</si>
  <si>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</si>
  <si>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</si>
  <si>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</si>
  <si>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</si>
  <si>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</si>
  <si>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</si>
  <si>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</si>
  <si>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</si>
  <si>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</si>
  <si>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</si>
  <si>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</si>
  <si>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</si>
  <si>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</si>
  <si>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</si>
  <si>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</si>
  <si>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</si>
  <si>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</si>
  <si>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</si>
  <si>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</si>
  <si>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</si>
  <si>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</si>
  <si>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</si>
  <si>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</si>
  <si>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</si>
  <si>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</si>
  <si>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</si>
  <si>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</si>
  <si>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</si>
  <si>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</si>
  <si>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</si>
  <si>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</si>
  <si>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</si>
  <si>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</si>
  <si>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</si>
  <si>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</si>
  <si>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</si>
  <si>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</si>
  <si>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</si>
  <si>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38000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</si>
  <si>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</si>
  <si>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</si>
  <si>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</si>
  <si>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</si>
  <si>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</si>
  <si>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</si>
  <si>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38201</t>
  </si>
  <si>
    <t>松山市</t>
  </si>
  <si>
    <t>381201</t>
  </si>
  <si>
    <t>38826</t>
  </si>
  <si>
    <t>松山衛生事務組合</t>
  </si>
  <si>
    <t>38202</t>
  </si>
  <si>
    <t>今治市</t>
  </si>
  <si>
    <t>381202</t>
  </si>
  <si>
    <t>38203</t>
  </si>
  <si>
    <t>宇和島市</t>
  </si>
  <si>
    <t>381203</t>
  </si>
  <si>
    <t>38888</t>
  </si>
  <si>
    <t>宇和島地区広域事務組合</t>
  </si>
  <si>
    <t>38204</t>
  </si>
  <si>
    <t>八幡浜市</t>
  </si>
  <si>
    <t>381204</t>
  </si>
  <si>
    <t>38862</t>
  </si>
  <si>
    <t>八幡浜地区施設事務組合</t>
  </si>
  <si>
    <t>38205</t>
  </si>
  <si>
    <t>新居浜市</t>
  </si>
  <si>
    <t>381205</t>
  </si>
  <si>
    <t>38206</t>
  </si>
  <si>
    <t>西条市</t>
  </si>
  <si>
    <t>381206</t>
  </si>
  <si>
    <t>38207</t>
  </si>
  <si>
    <t>大洲市</t>
  </si>
  <si>
    <t>381207</t>
  </si>
  <si>
    <t>38842</t>
  </si>
  <si>
    <t>大洲喜多
衛生事務組合</t>
  </si>
  <si>
    <t>38210</t>
  </si>
  <si>
    <t>伊予市</t>
  </si>
  <si>
    <t>381210</t>
  </si>
  <si>
    <t>38865</t>
  </si>
  <si>
    <t>伊予地区ごみ処理施設管理組合</t>
  </si>
  <si>
    <t>38840</t>
  </si>
  <si>
    <t>伊予市松前町共立衛生組合</t>
  </si>
  <si>
    <t>大洲・喜多衛生事務組合</t>
  </si>
  <si>
    <t>38213</t>
  </si>
  <si>
    <t>四国中央市</t>
  </si>
  <si>
    <t>381213</t>
  </si>
  <si>
    <t>38214</t>
  </si>
  <si>
    <t>西予市</t>
  </si>
  <si>
    <t>381214</t>
  </si>
  <si>
    <t>38215</t>
  </si>
  <si>
    <t>東温市</t>
  </si>
  <si>
    <t>381215</t>
  </si>
  <si>
    <t>38356</t>
  </si>
  <si>
    <t>上島町</t>
  </si>
  <si>
    <t>381356</t>
  </si>
  <si>
    <t>38386</t>
  </si>
  <si>
    <t>久万高原町</t>
  </si>
  <si>
    <t>381386</t>
  </si>
  <si>
    <t>38401</t>
  </si>
  <si>
    <t>松前町</t>
  </si>
  <si>
    <t>381401</t>
  </si>
  <si>
    <t>38402</t>
  </si>
  <si>
    <t>砥部町</t>
  </si>
  <si>
    <t>381402</t>
  </si>
  <si>
    <t>38422</t>
  </si>
  <si>
    <t>内子町</t>
  </si>
  <si>
    <t>381422</t>
  </si>
  <si>
    <t>大洲喜多衛生事務組合</t>
  </si>
  <si>
    <t>38442</t>
  </si>
  <si>
    <t>伊方町</t>
  </si>
  <si>
    <t>381442</t>
  </si>
  <si>
    <t>38484</t>
  </si>
  <si>
    <t>松野町</t>
  </si>
  <si>
    <t>381484</t>
  </si>
  <si>
    <t>38488</t>
  </si>
  <si>
    <t>鬼北町</t>
  </si>
  <si>
    <t>381488</t>
  </si>
  <si>
    <t>38506</t>
  </si>
  <si>
    <t>愛南町</t>
  </si>
  <si>
    <t>381506</t>
  </si>
  <si>
    <t>382004</t>
  </si>
  <si>
    <t>382007</t>
  </si>
  <si>
    <t>382005</t>
  </si>
  <si>
    <t>382006</t>
  </si>
  <si>
    <t>382002</t>
  </si>
  <si>
    <t>382003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</si>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</sst>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43</v>
      </c>
      <c r="B7" s="154" t="s">
        <v>317</v>
      </c>
      <c r="C7" s="138" t="s">
        <v>33</v>
      </c>
      <c r="D7" s="140">
        <f>SUM(E7,+L7)</f>
        <v>25091839</v>
      </c>
      <c r="E7" s="140">
        <f>SUM(F7:I7,K7)</f>
        <v>6219685</v>
      </c>
      <c r="F7" s="140">
        <f t="shared" ref="F7:L7" si="0">SUM(F$8:F$1000)</f>
        <v>1760783</v>
      </c>
      <c r="G7" s="140">
        <f t="shared" si="0"/>
        <v>0</v>
      </c>
      <c r="H7" s="140">
        <f t="shared" si="0"/>
        <v>1744700</v>
      </c>
      <c r="I7" s="140">
        <f t="shared" si="0"/>
        <v>1988178</v>
      </c>
      <c r="J7" s="143" t="s">
        <v>314</v>
      </c>
      <c r="K7" s="140">
        <f t="shared" si="0"/>
        <v>726024</v>
      </c>
      <c r="L7" s="140">
        <f t="shared" si="0"/>
        <v>18872154</v>
      </c>
      <c r="M7" s="140">
        <f>SUM(N7,+U7)</f>
        <v>5214747</v>
      </c>
      <c r="N7" s="140">
        <f>SUM(O7:R7,T7)</f>
        <v>946195</v>
      </c>
      <c r="O7" s="140">
        <f t="shared" ref="O7:U7" si="1">SUM(O$8:O$1000)</f>
        <v>607333</v>
      </c>
      <c r="P7" s="140">
        <f t="shared" si="1"/>
        <v>30849</v>
      </c>
      <c r="Q7" s="140">
        <f t="shared" si="1"/>
        <v>37218</v>
      </c>
      <c r="R7" s="140">
        <f t="shared" si="1"/>
        <v>158257</v>
      </c>
      <c r="S7" s="143" t="s">
        <v>314</v>
      </c>
      <c r="T7" s="140">
        <f t="shared" si="1"/>
        <v>112538</v>
      </c>
      <c r="U7" s="140">
        <f t="shared" si="1"/>
        <v>4268552</v>
      </c>
      <c r="V7" s="140">
        <f t="shared" ref="V7:AA7" si="2">+SUM(D7,M7)</f>
        <v>30306586</v>
      </c>
      <c r="W7" s="140">
        <f t="shared" si="2"/>
        <v>7165880</v>
      </c>
      <c r="X7" s="140">
        <f t="shared" si="2"/>
        <v>2368116</v>
      </c>
      <c r="Y7" s="140">
        <f t="shared" si="2"/>
        <v>30849</v>
      </c>
      <c r="Z7" s="140">
        <f t="shared" si="2"/>
        <v>1781918</v>
      </c>
      <c r="AA7" s="140">
        <f t="shared" si="2"/>
        <v>2146435</v>
      </c>
      <c r="AB7" s="142" t="str">
        <f>IF(+SUM(J7,S7)=0,"-",+SUM(J7,S7))</f>
        <v>-</v>
      </c>
      <c r="AC7" s="140">
        <f>+SUM(K7,T7)</f>
        <v>838562</v>
      </c>
      <c r="AD7" s="140">
        <f>+SUM(L7,U7)</f>
        <v>23140706</v>
      </c>
      <c r="AE7" s="140">
        <f>SUM(AF7,+AK7)</f>
        <v>6512810</v>
      </c>
      <c r="AF7" s="140">
        <f>SUM(AG7:AJ7)</f>
        <v>6409772</v>
      </c>
      <c r="AG7" s="140">
        <f t="shared" ref="AG7:AL7" si="3">SUM(AG$8:AG$1000)</f>
        <v>103605</v>
      </c>
      <c r="AH7" s="140">
        <f t="shared" si="3"/>
        <v>5694761</v>
      </c>
      <c r="AI7" s="140">
        <f t="shared" si="3"/>
        <v>598910</v>
      </c>
      <c r="AJ7" s="140">
        <f t="shared" si="3"/>
        <v>12496</v>
      </c>
      <c r="AK7" s="140">
        <f t="shared" si="3"/>
        <v>103038</v>
      </c>
      <c r="AL7" s="140">
        <f t="shared" si="3"/>
        <v>3082375</v>
      </c>
      <c r="AM7" s="140">
        <f>SUM(AN7,AS7,AW7,AX7,BD7)</f>
        <v>14976420</v>
      </c>
      <c r="AN7" s="140">
        <f>SUM(AO7:AR7)</f>
        <v>2811705</v>
      </c>
      <c r="AO7" s="140">
        <f>SUM(AO$8:AO$1000)</f>
        <v>1437664</v>
      </c>
      <c r="AP7" s="140">
        <f>SUM(AP$8:AP$1000)</f>
        <v>1167716</v>
      </c>
      <c r="AQ7" s="140">
        <f>SUM(AQ$8:AQ$1000)</f>
        <v>194482</v>
      </c>
      <c r="AR7" s="140">
        <f>SUM(AR$8:AR$1000)</f>
        <v>11843</v>
      </c>
      <c r="AS7" s="140">
        <f>SUM(AT7:AV7)</f>
        <v>2911161</v>
      </c>
      <c r="AT7" s="140">
        <f>SUM(AT$8:AT$1000)</f>
        <v>266945</v>
      </c>
      <c r="AU7" s="140">
        <f>SUM(AU$8:AU$1000)</f>
        <v>2441552</v>
      </c>
      <c r="AV7" s="140">
        <f>SUM(AV$8:AV$1000)</f>
        <v>202664</v>
      </c>
      <c r="AW7" s="140">
        <f>SUM(AW$8:AW$1000)</f>
        <v>20583</v>
      </c>
      <c r="AX7" s="140">
        <f>SUM(AY7:BB7)</f>
        <v>9220309</v>
      </c>
      <c r="AY7" s="140">
        <f t="shared" ref="AY7:BE7" si="4">SUM(AY$8:AY$1000)</f>
        <v>3766561</v>
      </c>
      <c r="AZ7" s="140">
        <f t="shared" si="4"/>
        <v>4428260</v>
      </c>
      <c r="BA7" s="140">
        <f t="shared" si="4"/>
        <v>926671</v>
      </c>
      <c r="BB7" s="140">
        <f t="shared" si="4"/>
        <v>98817</v>
      </c>
      <c r="BC7" s="140">
        <f t="shared" si="4"/>
        <v>369248</v>
      </c>
      <c r="BD7" s="140">
        <f t="shared" si="4"/>
        <v>12662</v>
      </c>
      <c r="BE7" s="140">
        <f t="shared" si="4"/>
        <v>150986</v>
      </c>
      <c r="BF7" s="140">
        <f>SUM(AE7,+AM7,+BE7)</f>
        <v>21640216</v>
      </c>
      <c r="BG7" s="140">
        <f>SUM(BH7,+BM7)</f>
        <v>2327958</v>
      </c>
      <c r="BH7" s="140">
        <f>SUM(BI7:BL7)</f>
        <v>2327958</v>
      </c>
      <c r="BI7" s="140">
        <f t="shared" ref="BI7:BN7" si="5">SUM(BI$8:BI$1000)</f>
        <v>0</v>
      </c>
      <c r="BJ7" s="140">
        <f t="shared" si="5"/>
        <v>2298904</v>
      </c>
      <c r="BK7" s="140">
        <f t="shared" si="5"/>
        <v>0</v>
      </c>
      <c r="BL7" s="140">
        <f t="shared" si="5"/>
        <v>29054</v>
      </c>
      <c r="BM7" s="140">
        <f t="shared" si="5"/>
        <v>0</v>
      </c>
      <c r="BN7" s="140">
        <f t="shared" si="5"/>
        <v>37438</v>
      </c>
      <c r="BO7" s="140">
        <f>SUM(BP7,BU7,BY7,BZ7,CF7)</f>
        <v>1189957</v>
      </c>
      <c r="BP7" s="140">
        <f>SUM(BQ7:BT7)</f>
        <v>187017</v>
      </c>
      <c r="BQ7" s="140">
        <f>SUM(BQ$8:BQ$1000)</f>
        <v>184391</v>
      </c>
      <c r="BR7" s="140">
        <f>SUM(BR$8:BR$1000)</f>
        <v>0</v>
      </c>
      <c r="BS7" s="140">
        <f>SUM(BS$8:BS$1000)</f>
        <v>2626</v>
      </c>
      <c r="BT7" s="140">
        <f>SUM(BT$8:BT$1000)</f>
        <v>0</v>
      </c>
      <c r="BU7" s="140">
        <f>SUM(BV7:BX7)</f>
        <v>589734</v>
      </c>
      <c r="BV7" s="140">
        <f>SUM(BV$8:BV$1000)</f>
        <v>111327</v>
      </c>
      <c r="BW7" s="140">
        <f>SUM(BW$8:BW$1000)</f>
        <v>478407</v>
      </c>
      <c r="BX7" s="140">
        <f>SUM(BX$8:BX$1000)</f>
        <v>0</v>
      </c>
      <c r="BY7" s="140">
        <f>SUM(BY$8:BY$1000)</f>
        <v>6264</v>
      </c>
      <c r="BZ7" s="140">
        <f>SUM(CA7:CD7)</f>
        <v>406942</v>
      </c>
      <c r="CA7" s="140">
        <f t="shared" ref="CA7:CG7" si="6">SUM(CA$8:CA$1000)</f>
        <v>189632</v>
      </c>
      <c r="CB7" s="140">
        <f t="shared" si="6"/>
        <v>200817</v>
      </c>
      <c r="CC7" s="140">
        <f t="shared" si="6"/>
        <v>6870</v>
      </c>
      <c r="CD7" s="140">
        <f t="shared" si="6"/>
        <v>9623</v>
      </c>
      <c r="CE7" s="140">
        <f t="shared" si="6"/>
        <v>1095091</v>
      </c>
      <c r="CF7" s="140">
        <f t="shared" si="6"/>
        <v>0</v>
      </c>
      <c r="CG7" s="140">
        <f t="shared" si="6"/>
        <v>564303</v>
      </c>
      <c r="CH7" s="140">
        <f>SUM(BG7,+BO7,+CG7)</f>
        <v>4082218</v>
      </c>
      <c r="CI7" s="140">
        <f t="shared" ref="CI7:DJ7" si="7">SUM(AE7,+BG7)</f>
        <v>8840768</v>
      </c>
      <c r="CJ7" s="140">
        <f t="shared" si="7"/>
        <v>8737730</v>
      </c>
      <c r="CK7" s="140">
        <f t="shared" si="7"/>
        <v>103605</v>
      </c>
      <c r="CL7" s="140">
        <f t="shared" si="7"/>
        <v>7993665</v>
      </c>
      <c r="CM7" s="140">
        <f t="shared" si="7"/>
        <v>598910</v>
      </c>
      <c r="CN7" s="140">
        <f t="shared" si="7"/>
        <v>41550</v>
      </c>
      <c r="CO7" s="140">
        <f t="shared" si="7"/>
        <v>103038</v>
      </c>
      <c r="CP7" s="140">
        <f t="shared" si="7"/>
        <v>3119813</v>
      </c>
      <c r="CQ7" s="140">
        <f t="shared" si="7"/>
        <v>16166377</v>
      </c>
      <c r="CR7" s="140">
        <f t="shared" si="7"/>
        <v>2998722</v>
      </c>
      <c r="CS7" s="140">
        <f t="shared" si="7"/>
        <v>1622055</v>
      </c>
      <c r="CT7" s="140">
        <f t="shared" si="7"/>
        <v>1167716</v>
      </c>
      <c r="CU7" s="140">
        <f t="shared" si="7"/>
        <v>197108</v>
      </c>
      <c r="CV7" s="140">
        <f t="shared" si="7"/>
        <v>11843</v>
      </c>
      <c r="CW7" s="140">
        <f t="shared" si="7"/>
        <v>3500895</v>
      </c>
      <c r="CX7" s="140">
        <f t="shared" si="7"/>
        <v>378272</v>
      </c>
      <c r="CY7" s="140">
        <f t="shared" si="7"/>
        <v>2919959</v>
      </c>
      <c r="CZ7" s="140">
        <f t="shared" si="7"/>
        <v>202664</v>
      </c>
      <c r="DA7" s="140">
        <f t="shared" si="7"/>
        <v>26847</v>
      </c>
      <c r="DB7" s="140">
        <f t="shared" si="7"/>
        <v>9627251</v>
      </c>
      <c r="DC7" s="140">
        <f t="shared" si="7"/>
        <v>3956193</v>
      </c>
      <c r="DD7" s="140">
        <f t="shared" si="7"/>
        <v>4629077</v>
      </c>
      <c r="DE7" s="140">
        <f t="shared" si="7"/>
        <v>933541</v>
      </c>
      <c r="DF7" s="140">
        <f t="shared" si="7"/>
        <v>108440</v>
      </c>
      <c r="DG7" s="140">
        <f t="shared" si="7"/>
        <v>1464339</v>
      </c>
      <c r="DH7" s="140">
        <f t="shared" si="7"/>
        <v>12662</v>
      </c>
      <c r="DI7" s="140">
        <f t="shared" si="7"/>
        <v>715289</v>
      </c>
      <c r="DJ7" s="140">
        <f t="shared" si="7"/>
        <v>25722434</v>
      </c>
    </row>
    <row r="8" spans="1:114" s="136" customFormat="1" ht="13.5" customHeight="1" x14ac:dyDescent="0.15">
      <c r="A8" s="119" t="s">
        <v>43</v>
      </c>
      <c r="B8" s="120" t="s">
        <v>324</v>
      </c>
      <c r="C8" s="119" t="s">
        <v>325</v>
      </c>
      <c r="D8" s="121">
        <f>SUM(E8,+L8)</f>
        <v>6640517</v>
      </c>
      <c r="E8" s="121">
        <f>SUM(F8:I8,K8)</f>
        <v>824815</v>
      </c>
      <c r="F8" s="121">
        <v>0</v>
      </c>
      <c r="G8" s="121">
        <v>0</v>
      </c>
      <c r="H8" s="121">
        <v>0</v>
      </c>
      <c r="I8" s="121">
        <v>578228</v>
      </c>
      <c r="J8" s="122" t="s">
        <v>404</v>
      </c>
      <c r="K8" s="121">
        <v>246587</v>
      </c>
      <c r="L8" s="121">
        <v>5815702</v>
      </c>
      <c r="M8" s="121">
        <f>SUM(N8,+U8)</f>
        <v>729679</v>
      </c>
      <c r="N8" s="121">
        <f>SUM(O8:R8,T8)</f>
        <v>47128</v>
      </c>
      <c r="O8" s="121">
        <v>36821</v>
      </c>
      <c r="P8" s="121">
        <v>9553</v>
      </c>
      <c r="Q8" s="121">
        <v>0</v>
      </c>
      <c r="R8" s="121">
        <v>699</v>
      </c>
      <c r="S8" s="122" t="s">
        <v>404</v>
      </c>
      <c r="T8" s="121">
        <v>55</v>
      </c>
      <c r="U8" s="121">
        <v>682551</v>
      </c>
      <c r="V8" s="121">
        <f>+SUM(D8,M8)</f>
        <v>7370196</v>
      </c>
      <c r="W8" s="121">
        <f>+SUM(E8,N8)</f>
        <v>871943</v>
      </c>
      <c r="X8" s="121">
        <f>+SUM(F8,O8)</f>
        <v>36821</v>
      </c>
      <c r="Y8" s="121">
        <f>+SUM(G8,P8)</f>
        <v>9553</v>
      </c>
      <c r="Z8" s="121">
        <f>+SUM(H8,Q8)</f>
        <v>0</v>
      </c>
      <c r="AA8" s="121">
        <f>+SUM(I8,R8)</f>
        <v>578927</v>
      </c>
      <c r="AB8" s="122" t="str">
        <f>IF(+SUM(J8,S8)=0,"-",+SUM(J8,S8))</f>
        <v>-</v>
      </c>
      <c r="AC8" s="121">
        <f>+SUM(K8,T8)</f>
        <v>246642</v>
      </c>
      <c r="AD8" s="121">
        <f>+SUM(L8,U8)</f>
        <v>6498253</v>
      </c>
      <c r="AE8" s="121">
        <f>SUM(AF8,+AK8)</f>
        <v>2082210</v>
      </c>
      <c r="AF8" s="121">
        <f>SUM(AG8:AJ8)</f>
        <v>2078647</v>
      </c>
      <c r="AG8" s="121">
        <v>0</v>
      </c>
      <c r="AH8" s="121">
        <v>1467241</v>
      </c>
      <c r="AI8" s="121">
        <v>598910</v>
      </c>
      <c r="AJ8" s="121">
        <v>12496</v>
      </c>
      <c r="AK8" s="121">
        <v>3563</v>
      </c>
      <c r="AL8" s="121">
        <v>0</v>
      </c>
      <c r="AM8" s="121">
        <f>SUM(AN8,AS8,AW8,AX8,BD8)</f>
        <v>4512350</v>
      </c>
      <c r="AN8" s="121">
        <f>SUM(AO8:AR8)</f>
        <v>1395969</v>
      </c>
      <c r="AO8" s="121">
        <v>375255</v>
      </c>
      <c r="AP8" s="121">
        <v>1020714</v>
      </c>
      <c r="AQ8" s="121">
        <v>0</v>
      </c>
      <c r="AR8" s="121">
        <v>0</v>
      </c>
      <c r="AS8" s="121">
        <f>SUM(AT8:AV8)</f>
        <v>340003</v>
      </c>
      <c r="AT8" s="121">
        <v>70006</v>
      </c>
      <c r="AU8" s="121">
        <v>157616</v>
      </c>
      <c r="AV8" s="121">
        <v>112381</v>
      </c>
      <c r="AW8" s="121">
        <v>10676</v>
      </c>
      <c r="AX8" s="121">
        <f>SUM(AY8:BB8)</f>
        <v>2765702</v>
      </c>
      <c r="AY8" s="121">
        <v>1064187</v>
      </c>
      <c r="AZ8" s="121">
        <v>1399273</v>
      </c>
      <c r="BA8" s="121">
        <v>289109</v>
      </c>
      <c r="BB8" s="121">
        <v>13133</v>
      </c>
      <c r="BC8" s="121">
        <v>0</v>
      </c>
      <c r="BD8" s="121">
        <v>0</v>
      </c>
      <c r="BE8" s="121">
        <v>45957</v>
      </c>
      <c r="BF8" s="121">
        <f>SUM(AE8,+AM8,+BE8)</f>
        <v>6640517</v>
      </c>
      <c r="BG8" s="121">
        <f>SUM(BH8,+BM8)</f>
        <v>779</v>
      </c>
      <c r="BH8" s="121">
        <f>SUM(BI8:BL8)</f>
        <v>779</v>
      </c>
      <c r="BI8" s="121">
        <v>0</v>
      </c>
      <c r="BJ8" s="121">
        <v>0</v>
      </c>
      <c r="BK8" s="121">
        <v>0</v>
      </c>
      <c r="BL8" s="121">
        <v>779</v>
      </c>
      <c r="BM8" s="121">
        <v>0</v>
      </c>
      <c r="BN8" s="121">
        <v>10955</v>
      </c>
      <c r="BO8" s="121">
        <f>SUM(BP8,BU8,BY8,BZ8,CF8)</f>
        <v>124204</v>
      </c>
      <c r="BP8" s="121">
        <f>SUM(BQ8:BT8)</f>
        <v>32315</v>
      </c>
      <c r="BQ8" s="121">
        <v>32315</v>
      </c>
      <c r="BR8" s="121">
        <v>0</v>
      </c>
      <c r="BS8" s="121">
        <v>0</v>
      </c>
      <c r="BT8" s="121">
        <v>0</v>
      </c>
      <c r="BU8" s="121">
        <f>SUM(BV8:BX8)</f>
        <v>52597</v>
      </c>
      <c r="BV8" s="121">
        <v>52597</v>
      </c>
      <c r="BW8" s="121">
        <v>0</v>
      </c>
      <c r="BX8" s="121">
        <v>0</v>
      </c>
      <c r="BY8" s="121">
        <v>0</v>
      </c>
      <c r="BZ8" s="121">
        <f>SUM(CA8:CD8)</f>
        <v>39292</v>
      </c>
      <c r="CA8" s="121">
        <v>39292</v>
      </c>
      <c r="CB8" s="121">
        <v>0</v>
      </c>
      <c r="CC8" s="121">
        <v>0</v>
      </c>
      <c r="CD8" s="121">
        <v>0</v>
      </c>
      <c r="CE8" s="121">
        <v>310282</v>
      </c>
      <c r="CF8" s="121">
        <v>0</v>
      </c>
      <c r="CG8" s="121">
        <v>283459</v>
      </c>
      <c r="CH8" s="121">
        <f>SUM(BG8,+BO8,+CG8)</f>
        <v>408442</v>
      </c>
      <c r="CI8" s="121">
        <f>SUM(AE8,+BG8)</f>
        <v>2082989</v>
      </c>
      <c r="CJ8" s="121">
        <f>SUM(AF8,+BH8)</f>
        <v>2079426</v>
      </c>
      <c r="CK8" s="121">
        <f>SUM(AG8,+BI8)</f>
        <v>0</v>
      </c>
      <c r="CL8" s="121">
        <f>SUM(AH8,+BJ8)</f>
        <v>1467241</v>
      </c>
      <c r="CM8" s="121">
        <f>SUM(AI8,+BK8)</f>
        <v>598910</v>
      </c>
      <c r="CN8" s="121">
        <f>SUM(AJ8,+BL8)</f>
        <v>13275</v>
      </c>
      <c r="CO8" s="121">
        <f>SUM(AK8,+BM8)</f>
        <v>3563</v>
      </c>
      <c r="CP8" s="121">
        <f>SUM(AL8,+BN8)</f>
        <v>10955</v>
      </c>
      <c r="CQ8" s="121">
        <f>SUM(AM8,+BO8)</f>
        <v>4636554</v>
      </c>
      <c r="CR8" s="121">
        <f>SUM(AN8,+BP8)</f>
        <v>1428284</v>
      </c>
      <c r="CS8" s="121">
        <f>SUM(AO8,+BQ8)</f>
        <v>407570</v>
      </c>
      <c r="CT8" s="121">
        <f>SUM(AP8,+BR8)</f>
        <v>1020714</v>
      </c>
      <c r="CU8" s="121">
        <f>SUM(AQ8,+BS8)</f>
        <v>0</v>
      </c>
      <c r="CV8" s="121">
        <f>SUM(AR8,+BT8)</f>
        <v>0</v>
      </c>
      <c r="CW8" s="121">
        <f>SUM(AS8,+BU8)</f>
        <v>392600</v>
      </c>
      <c r="CX8" s="121">
        <f>SUM(AT8,+BV8)</f>
        <v>122603</v>
      </c>
      <c r="CY8" s="121">
        <f>SUM(AU8,+BW8)</f>
        <v>157616</v>
      </c>
      <c r="CZ8" s="121">
        <f>SUM(AV8,+BX8)</f>
        <v>112381</v>
      </c>
      <c r="DA8" s="121">
        <f>SUM(AW8,+BY8)</f>
        <v>10676</v>
      </c>
      <c r="DB8" s="121">
        <f>SUM(AX8,+BZ8)</f>
        <v>2804994</v>
      </c>
      <c r="DC8" s="121">
        <f>SUM(AY8,+CA8)</f>
        <v>1103479</v>
      </c>
      <c r="DD8" s="121">
        <f>SUM(AZ8,+CB8)</f>
        <v>1399273</v>
      </c>
      <c r="DE8" s="121">
        <f>SUM(BA8,+CC8)</f>
        <v>289109</v>
      </c>
      <c r="DF8" s="121">
        <f>SUM(BB8,+CD8)</f>
        <v>13133</v>
      </c>
      <c r="DG8" s="121">
        <f>SUM(BC8,+CE8)</f>
        <v>310282</v>
      </c>
      <c r="DH8" s="121">
        <f>SUM(BD8,+CF8)</f>
        <v>0</v>
      </c>
      <c r="DI8" s="121">
        <f>SUM(BE8,+CG8)</f>
        <v>329416</v>
      </c>
      <c r="DJ8" s="121">
        <f>SUM(BF8,+CH8)</f>
        <v>7048959</v>
      </c>
    </row>
    <row r="9" spans="1:114" s="136" customFormat="1" ht="13.5" customHeight="1" x14ac:dyDescent="0.15">
      <c r="A9" s="119" t="s">
        <v>43</v>
      </c>
      <c r="B9" s="120" t="s">
        <v>329</v>
      </c>
      <c r="C9" s="119" t="s">
        <v>330</v>
      </c>
      <c r="D9" s="121">
        <f>SUM(E9,+L9)</f>
        <v>5447183</v>
      </c>
      <c r="E9" s="121">
        <f>SUM(F9:I9,K9)</f>
        <v>1759040</v>
      </c>
      <c r="F9" s="121">
        <v>1263360</v>
      </c>
      <c r="G9" s="121">
        <v>0</v>
      </c>
      <c r="H9" s="121">
        <v>0</v>
      </c>
      <c r="I9" s="121">
        <v>462454</v>
      </c>
      <c r="J9" s="122" t="s">
        <v>404</v>
      </c>
      <c r="K9" s="121">
        <v>33226</v>
      </c>
      <c r="L9" s="121">
        <v>3688143</v>
      </c>
      <c r="M9" s="121">
        <f>SUM(N9,+U9)</f>
        <v>266757</v>
      </c>
      <c r="N9" s="121">
        <f>SUM(O9:R9,T9)</f>
        <v>17978</v>
      </c>
      <c r="O9" s="121">
        <v>14186</v>
      </c>
      <c r="P9" s="121">
        <v>2139</v>
      </c>
      <c r="Q9" s="121">
        <v>0</v>
      </c>
      <c r="R9" s="121">
        <v>1653</v>
      </c>
      <c r="S9" s="122" t="s">
        <v>404</v>
      </c>
      <c r="T9" s="121">
        <v>0</v>
      </c>
      <c r="U9" s="121">
        <v>248779</v>
      </c>
      <c r="V9" s="121">
        <f>+SUM(D9,M9)</f>
        <v>5713940</v>
      </c>
      <c r="W9" s="121">
        <f>+SUM(E9,N9)</f>
        <v>1777018</v>
      </c>
      <c r="X9" s="121">
        <f>+SUM(F9,O9)</f>
        <v>1277546</v>
      </c>
      <c r="Y9" s="121">
        <f>+SUM(G9,P9)</f>
        <v>2139</v>
      </c>
      <c r="Z9" s="121">
        <f>+SUM(H9,Q9)</f>
        <v>0</v>
      </c>
      <c r="AA9" s="121">
        <f>+SUM(I9,R9)</f>
        <v>464107</v>
      </c>
      <c r="AB9" s="122" t="str">
        <f>IF(+SUM(J9,S9)=0,"-",+SUM(J9,S9))</f>
        <v>-</v>
      </c>
      <c r="AC9" s="121">
        <f>+SUM(K9,T9)</f>
        <v>33226</v>
      </c>
      <c r="AD9" s="121">
        <f>+SUM(L9,U9)</f>
        <v>3936922</v>
      </c>
      <c r="AE9" s="121">
        <f>SUM(AF9,+AK9)</f>
        <v>3085345</v>
      </c>
      <c r="AF9" s="121">
        <f>SUM(AG9:AJ9)</f>
        <v>3014280</v>
      </c>
      <c r="AG9" s="121">
        <v>0</v>
      </c>
      <c r="AH9" s="121">
        <v>3014280</v>
      </c>
      <c r="AI9" s="121">
        <v>0</v>
      </c>
      <c r="AJ9" s="121">
        <v>0</v>
      </c>
      <c r="AK9" s="121">
        <v>71065</v>
      </c>
      <c r="AL9" s="121">
        <v>0</v>
      </c>
      <c r="AM9" s="121">
        <f>SUM(AN9,AS9,AW9,AX9,BD9)</f>
        <v>2361838</v>
      </c>
      <c r="AN9" s="121">
        <f>SUM(AO9:AR9)</f>
        <v>535168</v>
      </c>
      <c r="AO9" s="121">
        <v>414033</v>
      </c>
      <c r="AP9" s="121">
        <v>35020</v>
      </c>
      <c r="AQ9" s="121">
        <v>83178</v>
      </c>
      <c r="AR9" s="121">
        <v>2937</v>
      </c>
      <c r="AS9" s="121">
        <f>SUM(AT9:AV9)</f>
        <v>521596</v>
      </c>
      <c r="AT9" s="121">
        <v>84235</v>
      </c>
      <c r="AU9" s="121">
        <v>419655</v>
      </c>
      <c r="AV9" s="121">
        <v>17706</v>
      </c>
      <c r="AW9" s="121">
        <v>0</v>
      </c>
      <c r="AX9" s="121">
        <f>SUM(AY9:BB9)</f>
        <v>1305074</v>
      </c>
      <c r="AY9" s="121">
        <v>479927</v>
      </c>
      <c r="AZ9" s="121">
        <v>741259</v>
      </c>
      <c r="BA9" s="121">
        <v>55512</v>
      </c>
      <c r="BB9" s="121">
        <v>28376</v>
      </c>
      <c r="BC9" s="121">
        <v>0</v>
      </c>
      <c r="BD9" s="121">
        <v>0</v>
      </c>
      <c r="BE9" s="121">
        <v>0</v>
      </c>
      <c r="BF9" s="121">
        <f>SUM(AE9,+AM9,+BE9)</f>
        <v>5447183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218555</v>
      </c>
      <c r="BP9" s="121">
        <f>SUM(BQ9:BT9)</f>
        <v>57753</v>
      </c>
      <c r="BQ9" s="121">
        <v>55127</v>
      </c>
      <c r="BR9" s="121">
        <v>0</v>
      </c>
      <c r="BS9" s="121">
        <v>2626</v>
      </c>
      <c r="BT9" s="121">
        <v>0</v>
      </c>
      <c r="BU9" s="121">
        <f>SUM(BV9:BX9)</f>
        <v>68447</v>
      </c>
      <c r="BV9" s="121">
        <v>6483</v>
      </c>
      <c r="BW9" s="121">
        <v>61964</v>
      </c>
      <c r="BX9" s="121">
        <v>0</v>
      </c>
      <c r="BY9" s="121">
        <v>0</v>
      </c>
      <c r="BZ9" s="121">
        <f>SUM(CA9:CD9)</f>
        <v>92355</v>
      </c>
      <c r="CA9" s="121">
        <v>0</v>
      </c>
      <c r="CB9" s="121">
        <v>84752</v>
      </c>
      <c r="CC9" s="121">
        <v>0</v>
      </c>
      <c r="CD9" s="121">
        <v>7603</v>
      </c>
      <c r="CE9" s="121">
        <v>0</v>
      </c>
      <c r="CF9" s="121">
        <v>0</v>
      </c>
      <c r="CG9" s="121">
        <v>48202</v>
      </c>
      <c r="CH9" s="121">
        <f>SUM(BG9,+BO9,+CG9)</f>
        <v>266757</v>
      </c>
      <c r="CI9" s="121">
        <f>SUM(AE9,+BG9)</f>
        <v>3085345</v>
      </c>
      <c r="CJ9" s="121">
        <f>SUM(AF9,+BH9)</f>
        <v>3014280</v>
      </c>
      <c r="CK9" s="121">
        <f>SUM(AG9,+BI9)</f>
        <v>0</v>
      </c>
      <c r="CL9" s="121">
        <f>SUM(AH9,+BJ9)</f>
        <v>3014280</v>
      </c>
      <c r="CM9" s="121">
        <f>SUM(AI9,+BK9)</f>
        <v>0</v>
      </c>
      <c r="CN9" s="121">
        <f>SUM(AJ9,+BL9)</f>
        <v>0</v>
      </c>
      <c r="CO9" s="121">
        <f>SUM(AK9,+BM9)</f>
        <v>71065</v>
      </c>
      <c r="CP9" s="121">
        <f>SUM(AL9,+BN9)</f>
        <v>0</v>
      </c>
      <c r="CQ9" s="121">
        <f>SUM(AM9,+BO9)</f>
        <v>2580393</v>
      </c>
      <c r="CR9" s="121">
        <f>SUM(AN9,+BP9)</f>
        <v>592921</v>
      </c>
      <c r="CS9" s="121">
        <f>SUM(AO9,+BQ9)</f>
        <v>469160</v>
      </c>
      <c r="CT9" s="121">
        <f>SUM(AP9,+BR9)</f>
        <v>35020</v>
      </c>
      <c r="CU9" s="121">
        <f>SUM(AQ9,+BS9)</f>
        <v>85804</v>
      </c>
      <c r="CV9" s="121">
        <f>SUM(AR9,+BT9)</f>
        <v>2937</v>
      </c>
      <c r="CW9" s="121">
        <f>SUM(AS9,+BU9)</f>
        <v>590043</v>
      </c>
      <c r="CX9" s="121">
        <f>SUM(AT9,+BV9)</f>
        <v>90718</v>
      </c>
      <c r="CY9" s="121">
        <f>SUM(AU9,+BW9)</f>
        <v>481619</v>
      </c>
      <c r="CZ9" s="121">
        <f>SUM(AV9,+BX9)</f>
        <v>17706</v>
      </c>
      <c r="DA9" s="121">
        <f>SUM(AW9,+BY9)</f>
        <v>0</v>
      </c>
      <c r="DB9" s="121">
        <f>SUM(AX9,+BZ9)</f>
        <v>1397429</v>
      </c>
      <c r="DC9" s="121">
        <f>SUM(AY9,+CA9)</f>
        <v>479927</v>
      </c>
      <c r="DD9" s="121">
        <f>SUM(AZ9,+CB9)</f>
        <v>826011</v>
      </c>
      <c r="DE9" s="121">
        <f>SUM(BA9,+CC9)</f>
        <v>55512</v>
      </c>
      <c r="DF9" s="121">
        <f>SUM(BB9,+CD9)</f>
        <v>35979</v>
      </c>
      <c r="DG9" s="121">
        <f>SUM(BC9,+CE9)</f>
        <v>0</v>
      </c>
      <c r="DH9" s="121">
        <f>SUM(BD9,+CF9)</f>
        <v>0</v>
      </c>
      <c r="DI9" s="121">
        <f>SUM(BE9,+CG9)</f>
        <v>48202</v>
      </c>
      <c r="DJ9" s="121">
        <f>SUM(BF9,+CH9)</f>
        <v>5713940</v>
      </c>
    </row>
    <row r="10" spans="1:114" s="136" customFormat="1" ht="13.5" customHeight="1" x14ac:dyDescent="0.15">
      <c r="A10" s="119" t="s">
        <v>43</v>
      </c>
      <c r="B10" s="120" t="s">
        <v>332</v>
      </c>
      <c r="C10" s="119" t="s">
        <v>333</v>
      </c>
      <c r="D10" s="121">
        <f>SUM(E10,+L10)</f>
        <v>2353924</v>
      </c>
      <c r="E10" s="121">
        <f>SUM(F10:I10,K10)</f>
        <v>1473539</v>
      </c>
      <c r="F10" s="121">
        <v>0</v>
      </c>
      <c r="G10" s="121">
        <v>0</v>
      </c>
      <c r="H10" s="121">
        <v>1277100</v>
      </c>
      <c r="I10" s="121">
        <v>64031</v>
      </c>
      <c r="J10" s="122" t="s">
        <v>404</v>
      </c>
      <c r="K10" s="121">
        <v>132408</v>
      </c>
      <c r="L10" s="121">
        <v>880385</v>
      </c>
      <c r="M10" s="121">
        <f>SUM(N10,+U10)</f>
        <v>132175</v>
      </c>
      <c r="N10" s="121">
        <f>SUM(O10:R10,T10)</f>
        <v>15448</v>
      </c>
      <c r="O10" s="121">
        <v>11420</v>
      </c>
      <c r="P10" s="121">
        <v>4028</v>
      </c>
      <c r="Q10" s="121">
        <v>0</v>
      </c>
      <c r="R10" s="121">
        <v>0</v>
      </c>
      <c r="S10" s="122" t="s">
        <v>404</v>
      </c>
      <c r="T10" s="121">
        <v>0</v>
      </c>
      <c r="U10" s="121">
        <v>116727</v>
      </c>
      <c r="V10" s="121">
        <f>+SUM(D10,M10)</f>
        <v>2486099</v>
      </c>
      <c r="W10" s="121">
        <f>+SUM(E10,N10)</f>
        <v>1488987</v>
      </c>
      <c r="X10" s="121">
        <f>+SUM(F10,O10)</f>
        <v>11420</v>
      </c>
      <c r="Y10" s="121">
        <f>+SUM(G10,P10)</f>
        <v>4028</v>
      </c>
      <c r="Z10" s="121">
        <f>+SUM(H10,Q10)</f>
        <v>1277100</v>
      </c>
      <c r="AA10" s="121">
        <f>+SUM(I10,R10)</f>
        <v>64031</v>
      </c>
      <c r="AB10" s="122" t="str">
        <f>IF(+SUM(J10,S10)=0,"-",+SUM(J10,S10))</f>
        <v>-</v>
      </c>
      <c r="AC10" s="121">
        <f>+SUM(K10,T10)</f>
        <v>132408</v>
      </c>
      <c r="AD10" s="121">
        <f>+SUM(L10,U10)</f>
        <v>997112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1394404</v>
      </c>
      <c r="AM10" s="121">
        <f>SUM(AN10,AS10,AW10,AX10,BD10)</f>
        <v>936344</v>
      </c>
      <c r="AN10" s="121">
        <f>SUM(AO10:AR10)</f>
        <v>276600</v>
      </c>
      <c r="AO10" s="121">
        <v>160621</v>
      </c>
      <c r="AP10" s="121">
        <v>63789</v>
      </c>
      <c r="AQ10" s="121">
        <v>47347</v>
      </c>
      <c r="AR10" s="121">
        <v>4843</v>
      </c>
      <c r="AS10" s="121">
        <f>SUM(AT10:AV10)</f>
        <v>176834</v>
      </c>
      <c r="AT10" s="121">
        <v>52629</v>
      </c>
      <c r="AU10" s="121">
        <v>106205</v>
      </c>
      <c r="AV10" s="121">
        <v>18000</v>
      </c>
      <c r="AW10" s="121">
        <v>0</v>
      </c>
      <c r="AX10" s="121">
        <f>SUM(AY10:BB10)</f>
        <v>471894</v>
      </c>
      <c r="AY10" s="121">
        <v>260086</v>
      </c>
      <c r="AZ10" s="121">
        <v>206530</v>
      </c>
      <c r="BA10" s="121">
        <v>5086</v>
      </c>
      <c r="BB10" s="121">
        <v>192</v>
      </c>
      <c r="BC10" s="121">
        <v>23010</v>
      </c>
      <c r="BD10" s="121">
        <v>11016</v>
      </c>
      <c r="BE10" s="121">
        <v>166</v>
      </c>
      <c r="BF10" s="121">
        <f>SUM(AE10,+AM10,+BE10)</f>
        <v>936510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12202</v>
      </c>
      <c r="BO10" s="121">
        <f>SUM(BP10,BU10,BY10,BZ10,CF10)</f>
        <v>12125</v>
      </c>
      <c r="BP10" s="121">
        <f>SUM(BQ10:BT10)</f>
        <v>7185</v>
      </c>
      <c r="BQ10" s="121">
        <v>7185</v>
      </c>
      <c r="BR10" s="121">
        <v>0</v>
      </c>
      <c r="BS10" s="121">
        <v>0</v>
      </c>
      <c r="BT10" s="121">
        <v>0</v>
      </c>
      <c r="BU10" s="121">
        <f>SUM(BV10:BX10)</f>
        <v>4940</v>
      </c>
      <c r="BV10" s="121">
        <v>4940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107848</v>
      </c>
      <c r="CF10" s="121">
        <v>0</v>
      </c>
      <c r="CG10" s="121">
        <v>0</v>
      </c>
      <c r="CH10" s="121">
        <f>SUM(BG10,+BO10,+CG10)</f>
        <v>12125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1406606</v>
      </c>
      <c r="CQ10" s="121">
        <f>SUM(AM10,+BO10)</f>
        <v>948469</v>
      </c>
      <c r="CR10" s="121">
        <f>SUM(AN10,+BP10)</f>
        <v>283785</v>
      </c>
      <c r="CS10" s="121">
        <f>SUM(AO10,+BQ10)</f>
        <v>167806</v>
      </c>
      <c r="CT10" s="121">
        <f>SUM(AP10,+BR10)</f>
        <v>63789</v>
      </c>
      <c r="CU10" s="121">
        <f>SUM(AQ10,+BS10)</f>
        <v>47347</v>
      </c>
      <c r="CV10" s="121">
        <f>SUM(AR10,+BT10)</f>
        <v>4843</v>
      </c>
      <c r="CW10" s="121">
        <f>SUM(AS10,+BU10)</f>
        <v>181774</v>
      </c>
      <c r="CX10" s="121">
        <f>SUM(AT10,+BV10)</f>
        <v>57569</v>
      </c>
      <c r="CY10" s="121">
        <f>SUM(AU10,+BW10)</f>
        <v>106205</v>
      </c>
      <c r="CZ10" s="121">
        <f>SUM(AV10,+BX10)</f>
        <v>18000</v>
      </c>
      <c r="DA10" s="121">
        <f>SUM(AW10,+BY10)</f>
        <v>0</v>
      </c>
      <c r="DB10" s="121">
        <f>SUM(AX10,+BZ10)</f>
        <v>471894</v>
      </c>
      <c r="DC10" s="121">
        <f>SUM(AY10,+CA10)</f>
        <v>260086</v>
      </c>
      <c r="DD10" s="121">
        <f>SUM(AZ10,+CB10)</f>
        <v>206530</v>
      </c>
      <c r="DE10" s="121">
        <f>SUM(BA10,+CC10)</f>
        <v>5086</v>
      </c>
      <c r="DF10" s="121">
        <f>SUM(BB10,+CD10)</f>
        <v>192</v>
      </c>
      <c r="DG10" s="121">
        <f>SUM(BC10,+CE10)</f>
        <v>130858</v>
      </c>
      <c r="DH10" s="121">
        <f>SUM(BD10,+CF10)</f>
        <v>11016</v>
      </c>
      <c r="DI10" s="121">
        <f>SUM(BE10,+CG10)</f>
        <v>166</v>
      </c>
      <c r="DJ10" s="121">
        <f>SUM(BF10,+CH10)</f>
        <v>948635</v>
      </c>
    </row>
    <row r="11" spans="1:114" s="136" customFormat="1" ht="13.5" customHeight="1" x14ac:dyDescent="0.15">
      <c r="A11" s="119" t="s">
        <v>43</v>
      </c>
      <c r="B11" s="120" t="s">
        <v>337</v>
      </c>
      <c r="C11" s="119" t="s">
        <v>338</v>
      </c>
      <c r="D11" s="121">
        <f>SUM(E11,+L11)</f>
        <v>676682</v>
      </c>
      <c r="E11" s="121">
        <f>SUM(F11:I11,K11)</f>
        <v>293265</v>
      </c>
      <c r="F11" s="121">
        <v>0</v>
      </c>
      <c r="G11" s="121">
        <v>0</v>
      </c>
      <c r="H11" s="121">
        <v>0</v>
      </c>
      <c r="I11" s="121">
        <v>287509</v>
      </c>
      <c r="J11" s="122" t="s">
        <v>404</v>
      </c>
      <c r="K11" s="121">
        <v>5756</v>
      </c>
      <c r="L11" s="121">
        <v>383417</v>
      </c>
      <c r="M11" s="121">
        <f>SUM(N11,+U11)</f>
        <v>110586</v>
      </c>
      <c r="N11" s="121">
        <f>SUM(O11:R11,T11)</f>
        <v>15204</v>
      </c>
      <c r="O11" s="121">
        <v>5075</v>
      </c>
      <c r="P11" s="121">
        <v>1357</v>
      </c>
      <c r="Q11" s="121">
        <v>7200</v>
      </c>
      <c r="R11" s="121">
        <v>0</v>
      </c>
      <c r="S11" s="122" t="s">
        <v>404</v>
      </c>
      <c r="T11" s="121">
        <v>1572</v>
      </c>
      <c r="U11" s="121">
        <v>95382</v>
      </c>
      <c r="V11" s="121">
        <f>+SUM(D11,M11)</f>
        <v>787268</v>
      </c>
      <c r="W11" s="121">
        <f>+SUM(E11,N11)</f>
        <v>308469</v>
      </c>
      <c r="X11" s="121">
        <f>+SUM(F11,O11)</f>
        <v>5075</v>
      </c>
      <c r="Y11" s="121">
        <f>+SUM(G11,P11)</f>
        <v>1357</v>
      </c>
      <c r="Z11" s="121">
        <f>+SUM(H11,Q11)</f>
        <v>7200</v>
      </c>
      <c r="AA11" s="121">
        <f>+SUM(I11,R11)</f>
        <v>287509</v>
      </c>
      <c r="AB11" s="122" t="str">
        <f>IF(+SUM(J11,S11)=0,"-",+SUM(J11,S11))</f>
        <v>-</v>
      </c>
      <c r="AC11" s="121">
        <f>+SUM(K11,T11)</f>
        <v>7328</v>
      </c>
      <c r="AD11" s="121">
        <f>+SUM(L11,U11)</f>
        <v>478799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634375</v>
      </c>
      <c r="AN11" s="121">
        <f>SUM(AO11:AR11)</f>
        <v>59825</v>
      </c>
      <c r="AO11" s="121">
        <v>44592</v>
      </c>
      <c r="AP11" s="121">
        <v>6400</v>
      </c>
      <c r="AQ11" s="121">
        <v>5016</v>
      </c>
      <c r="AR11" s="121">
        <v>3817</v>
      </c>
      <c r="AS11" s="121">
        <f>SUM(AT11:AV11)</f>
        <v>160605</v>
      </c>
      <c r="AT11" s="121">
        <v>5844</v>
      </c>
      <c r="AU11" s="121">
        <v>151081</v>
      </c>
      <c r="AV11" s="121">
        <v>3680</v>
      </c>
      <c r="AW11" s="121">
        <v>0</v>
      </c>
      <c r="AX11" s="121">
        <f>SUM(AY11:BB11)</f>
        <v>412709</v>
      </c>
      <c r="AY11" s="121">
        <v>161978</v>
      </c>
      <c r="AZ11" s="121">
        <v>195430</v>
      </c>
      <c r="BA11" s="121">
        <v>55301</v>
      </c>
      <c r="BB11" s="121">
        <v>0</v>
      </c>
      <c r="BC11" s="121">
        <v>0</v>
      </c>
      <c r="BD11" s="121">
        <v>1236</v>
      </c>
      <c r="BE11" s="121">
        <v>42307</v>
      </c>
      <c r="BF11" s="121">
        <f>SUM(AE11,+AM11,+BE11)</f>
        <v>676682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10296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423</v>
      </c>
      <c r="BV11" s="121">
        <v>423</v>
      </c>
      <c r="BW11" s="121">
        <v>0</v>
      </c>
      <c r="BX11" s="121">
        <v>0</v>
      </c>
      <c r="BY11" s="121">
        <v>6264</v>
      </c>
      <c r="BZ11" s="121">
        <f>SUM(CA11:CD11)</f>
        <v>3609</v>
      </c>
      <c r="CA11" s="121">
        <v>3609</v>
      </c>
      <c r="CB11" s="121">
        <v>0</v>
      </c>
      <c r="CC11" s="121">
        <v>0</v>
      </c>
      <c r="CD11" s="121">
        <v>0</v>
      </c>
      <c r="CE11" s="121">
        <v>85065</v>
      </c>
      <c r="CF11" s="121">
        <v>0</v>
      </c>
      <c r="CG11" s="121">
        <v>15225</v>
      </c>
      <c r="CH11" s="121">
        <f>SUM(BG11,+BO11,+CG11)</f>
        <v>25521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644671</v>
      </c>
      <c r="CR11" s="121">
        <f>SUM(AN11,+BP11)</f>
        <v>59825</v>
      </c>
      <c r="CS11" s="121">
        <f>SUM(AO11,+BQ11)</f>
        <v>44592</v>
      </c>
      <c r="CT11" s="121">
        <f>SUM(AP11,+BR11)</f>
        <v>6400</v>
      </c>
      <c r="CU11" s="121">
        <f>SUM(AQ11,+BS11)</f>
        <v>5016</v>
      </c>
      <c r="CV11" s="121">
        <f>SUM(AR11,+BT11)</f>
        <v>3817</v>
      </c>
      <c r="CW11" s="121">
        <f>SUM(AS11,+BU11)</f>
        <v>161028</v>
      </c>
      <c r="CX11" s="121">
        <f>SUM(AT11,+BV11)</f>
        <v>6267</v>
      </c>
      <c r="CY11" s="121">
        <f>SUM(AU11,+BW11)</f>
        <v>151081</v>
      </c>
      <c r="CZ11" s="121">
        <f>SUM(AV11,+BX11)</f>
        <v>3680</v>
      </c>
      <c r="DA11" s="121">
        <f>SUM(AW11,+BY11)</f>
        <v>6264</v>
      </c>
      <c r="DB11" s="121">
        <f>SUM(AX11,+BZ11)</f>
        <v>416318</v>
      </c>
      <c r="DC11" s="121">
        <f>SUM(AY11,+CA11)</f>
        <v>165587</v>
      </c>
      <c r="DD11" s="121">
        <f>SUM(AZ11,+CB11)</f>
        <v>195430</v>
      </c>
      <c r="DE11" s="121">
        <f>SUM(BA11,+CC11)</f>
        <v>55301</v>
      </c>
      <c r="DF11" s="121">
        <f>SUM(BB11,+CD11)</f>
        <v>0</v>
      </c>
      <c r="DG11" s="121">
        <f>SUM(BC11,+CE11)</f>
        <v>85065</v>
      </c>
      <c r="DH11" s="121">
        <f>SUM(BD11,+CF11)</f>
        <v>1236</v>
      </c>
      <c r="DI11" s="121">
        <f>SUM(BE11,+CG11)</f>
        <v>57532</v>
      </c>
      <c r="DJ11" s="121">
        <f>SUM(BF11,+CH11)</f>
        <v>702203</v>
      </c>
    </row>
    <row r="12" spans="1:114" s="136" customFormat="1" ht="13.5" customHeight="1" x14ac:dyDescent="0.15">
      <c r="A12" s="119" t="s">
        <v>43</v>
      </c>
      <c r="B12" s="120" t="s">
        <v>342</v>
      </c>
      <c r="C12" s="119" t="s">
        <v>343</v>
      </c>
      <c r="D12" s="121">
        <f>SUM(E12,+L12)</f>
        <v>2379817</v>
      </c>
      <c r="E12" s="121">
        <f>SUM(F12:I12,K12)</f>
        <v>956514</v>
      </c>
      <c r="F12" s="121">
        <v>321890</v>
      </c>
      <c r="G12" s="121">
        <v>0</v>
      </c>
      <c r="H12" s="121">
        <v>423700</v>
      </c>
      <c r="I12" s="121">
        <v>116930</v>
      </c>
      <c r="J12" s="122" t="s">
        <v>404</v>
      </c>
      <c r="K12" s="121">
        <v>93994</v>
      </c>
      <c r="L12" s="121">
        <v>1423303</v>
      </c>
      <c r="M12" s="121">
        <f>SUM(N12,+U12)</f>
        <v>317908</v>
      </c>
      <c r="N12" s="121">
        <f>SUM(O12:R12,T12)</f>
        <v>18794</v>
      </c>
      <c r="O12" s="121">
        <v>4566</v>
      </c>
      <c r="P12" s="121">
        <v>1826</v>
      </c>
      <c r="Q12" s="121">
        <v>0</v>
      </c>
      <c r="R12" s="121">
        <v>12402</v>
      </c>
      <c r="S12" s="122" t="s">
        <v>404</v>
      </c>
      <c r="T12" s="121">
        <v>0</v>
      </c>
      <c r="U12" s="121">
        <v>299114</v>
      </c>
      <c r="V12" s="121">
        <f>+SUM(D12,M12)</f>
        <v>2697725</v>
      </c>
      <c r="W12" s="121">
        <f>+SUM(E12,N12)</f>
        <v>975308</v>
      </c>
      <c r="X12" s="121">
        <f>+SUM(F12,O12)</f>
        <v>326456</v>
      </c>
      <c r="Y12" s="121">
        <f>+SUM(G12,P12)</f>
        <v>1826</v>
      </c>
      <c r="Z12" s="121">
        <f>+SUM(H12,Q12)</f>
        <v>423700</v>
      </c>
      <c r="AA12" s="121">
        <f>+SUM(I12,R12)</f>
        <v>129332</v>
      </c>
      <c r="AB12" s="122" t="str">
        <f>IF(+SUM(J12,S12)=0,"-",+SUM(J12,S12))</f>
        <v>-</v>
      </c>
      <c r="AC12" s="121">
        <f>+SUM(K12,T12)</f>
        <v>93994</v>
      </c>
      <c r="AD12" s="121">
        <f>+SUM(L12,U12)</f>
        <v>1722417</v>
      </c>
      <c r="AE12" s="121">
        <f>SUM(AF12,+AK12)</f>
        <v>835569</v>
      </c>
      <c r="AF12" s="121">
        <f>SUM(AG12:AJ12)</f>
        <v>835569</v>
      </c>
      <c r="AG12" s="121">
        <v>0</v>
      </c>
      <c r="AH12" s="121">
        <v>835569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1540392</v>
      </c>
      <c r="AN12" s="121">
        <f>SUM(AO12:AR12)</f>
        <v>163077</v>
      </c>
      <c r="AO12" s="121">
        <v>152525</v>
      </c>
      <c r="AP12" s="121">
        <v>10552</v>
      </c>
      <c r="AQ12" s="121">
        <v>0</v>
      </c>
      <c r="AR12" s="121">
        <v>0</v>
      </c>
      <c r="AS12" s="121">
        <f>SUM(AT12:AV12)</f>
        <v>376516</v>
      </c>
      <c r="AT12" s="121">
        <v>12708</v>
      </c>
      <c r="AU12" s="121">
        <v>339311</v>
      </c>
      <c r="AV12" s="121">
        <v>24497</v>
      </c>
      <c r="AW12" s="121">
        <v>3837</v>
      </c>
      <c r="AX12" s="121">
        <f>SUM(AY12:BB12)</f>
        <v>996962</v>
      </c>
      <c r="AY12" s="121">
        <v>333905</v>
      </c>
      <c r="AZ12" s="121">
        <v>624171</v>
      </c>
      <c r="BA12" s="121">
        <v>37459</v>
      </c>
      <c r="BB12" s="121">
        <v>1427</v>
      </c>
      <c r="BC12" s="121">
        <v>0</v>
      </c>
      <c r="BD12" s="121">
        <v>0</v>
      </c>
      <c r="BE12" s="121">
        <v>3856</v>
      </c>
      <c r="BF12" s="121">
        <f>SUM(AE12,+AM12,+BE12)</f>
        <v>2379817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304210</v>
      </c>
      <c r="BP12" s="121">
        <f>SUM(BQ12:BT12)</f>
        <v>34588</v>
      </c>
      <c r="BQ12" s="121">
        <v>34588</v>
      </c>
      <c r="BR12" s="121">
        <v>0</v>
      </c>
      <c r="BS12" s="121">
        <v>0</v>
      </c>
      <c r="BT12" s="121">
        <v>0</v>
      </c>
      <c r="BU12" s="121">
        <f>SUM(BV12:BX12)</f>
        <v>182584</v>
      </c>
      <c r="BV12" s="121">
        <v>357</v>
      </c>
      <c r="BW12" s="121">
        <v>182227</v>
      </c>
      <c r="BX12" s="121">
        <v>0</v>
      </c>
      <c r="BY12" s="121">
        <v>0</v>
      </c>
      <c r="BZ12" s="121">
        <f>SUM(CA12:CD12)</f>
        <v>87038</v>
      </c>
      <c r="CA12" s="121">
        <v>26252</v>
      </c>
      <c r="CB12" s="121">
        <v>60786</v>
      </c>
      <c r="CC12" s="121">
        <v>0</v>
      </c>
      <c r="CD12" s="121">
        <v>0</v>
      </c>
      <c r="CE12" s="121">
        <v>0</v>
      </c>
      <c r="CF12" s="121">
        <v>0</v>
      </c>
      <c r="CG12" s="121">
        <v>13698</v>
      </c>
      <c r="CH12" s="121">
        <f>SUM(BG12,+BO12,+CG12)</f>
        <v>317908</v>
      </c>
      <c r="CI12" s="121">
        <f>SUM(AE12,+BG12)</f>
        <v>835569</v>
      </c>
      <c r="CJ12" s="121">
        <f>SUM(AF12,+BH12)</f>
        <v>835569</v>
      </c>
      <c r="CK12" s="121">
        <f>SUM(AG12,+BI12)</f>
        <v>0</v>
      </c>
      <c r="CL12" s="121">
        <f>SUM(AH12,+BJ12)</f>
        <v>835569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1844602</v>
      </c>
      <c r="CR12" s="121">
        <f>SUM(AN12,+BP12)</f>
        <v>197665</v>
      </c>
      <c r="CS12" s="121">
        <f>SUM(AO12,+BQ12)</f>
        <v>187113</v>
      </c>
      <c r="CT12" s="121">
        <f>SUM(AP12,+BR12)</f>
        <v>10552</v>
      </c>
      <c r="CU12" s="121">
        <f>SUM(AQ12,+BS12)</f>
        <v>0</v>
      </c>
      <c r="CV12" s="121">
        <f>SUM(AR12,+BT12)</f>
        <v>0</v>
      </c>
      <c r="CW12" s="121">
        <f>SUM(AS12,+BU12)</f>
        <v>559100</v>
      </c>
      <c r="CX12" s="121">
        <f>SUM(AT12,+BV12)</f>
        <v>13065</v>
      </c>
      <c r="CY12" s="121">
        <f>SUM(AU12,+BW12)</f>
        <v>521538</v>
      </c>
      <c r="CZ12" s="121">
        <f>SUM(AV12,+BX12)</f>
        <v>24497</v>
      </c>
      <c r="DA12" s="121">
        <f>SUM(AW12,+BY12)</f>
        <v>3837</v>
      </c>
      <c r="DB12" s="121">
        <f>SUM(AX12,+BZ12)</f>
        <v>1084000</v>
      </c>
      <c r="DC12" s="121">
        <f>SUM(AY12,+CA12)</f>
        <v>360157</v>
      </c>
      <c r="DD12" s="121">
        <f>SUM(AZ12,+CB12)</f>
        <v>684957</v>
      </c>
      <c r="DE12" s="121">
        <f>SUM(BA12,+CC12)</f>
        <v>37459</v>
      </c>
      <c r="DF12" s="121">
        <f>SUM(BB12,+CD12)</f>
        <v>1427</v>
      </c>
      <c r="DG12" s="121">
        <f>SUM(BC12,+CE12)</f>
        <v>0</v>
      </c>
      <c r="DH12" s="121">
        <f>SUM(BD12,+CF12)</f>
        <v>0</v>
      </c>
      <c r="DI12" s="121">
        <f>SUM(BE12,+CG12)</f>
        <v>17554</v>
      </c>
      <c r="DJ12" s="121">
        <f>SUM(BF12,+CH12)</f>
        <v>2697725</v>
      </c>
    </row>
    <row r="13" spans="1:114" s="136" customFormat="1" ht="13.5" customHeight="1" x14ac:dyDescent="0.15">
      <c r="A13" s="119" t="s">
        <v>43</v>
      </c>
      <c r="B13" s="120" t="s">
        <v>345</v>
      </c>
      <c r="C13" s="119" t="s">
        <v>346</v>
      </c>
      <c r="D13" s="121">
        <f>SUM(E13,+L13)</f>
        <v>880335</v>
      </c>
      <c r="E13" s="121">
        <f>SUM(F13:I13,K13)</f>
        <v>77624</v>
      </c>
      <c r="F13" s="121">
        <v>0</v>
      </c>
      <c r="G13" s="121">
        <v>0</v>
      </c>
      <c r="H13" s="121">
        <v>0</v>
      </c>
      <c r="I13" s="121">
        <v>60383</v>
      </c>
      <c r="J13" s="122" t="s">
        <v>404</v>
      </c>
      <c r="K13" s="121">
        <v>17241</v>
      </c>
      <c r="L13" s="121">
        <v>802711</v>
      </c>
      <c r="M13" s="121">
        <f>SUM(N13,+U13)</f>
        <v>115875</v>
      </c>
      <c r="N13" s="121">
        <f>SUM(O13:R13,T13)</f>
        <v>1500</v>
      </c>
      <c r="O13" s="121">
        <v>0</v>
      </c>
      <c r="P13" s="121">
        <v>0</v>
      </c>
      <c r="Q13" s="121">
        <v>0</v>
      </c>
      <c r="R13" s="121">
        <v>1498</v>
      </c>
      <c r="S13" s="122" t="s">
        <v>404</v>
      </c>
      <c r="T13" s="121">
        <v>2</v>
      </c>
      <c r="U13" s="121">
        <v>114375</v>
      </c>
      <c r="V13" s="121">
        <f>+SUM(D13,M13)</f>
        <v>996210</v>
      </c>
      <c r="W13" s="121">
        <f>+SUM(E13,N13)</f>
        <v>79124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61881</v>
      </c>
      <c r="AB13" s="122" t="str">
        <f>IF(+SUM(J13,S13)=0,"-",+SUM(J13,S13))</f>
        <v>-</v>
      </c>
      <c r="AC13" s="121">
        <f>+SUM(K13,T13)</f>
        <v>17243</v>
      </c>
      <c r="AD13" s="121">
        <f>+SUM(L13,U13)</f>
        <v>917086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873227</v>
      </c>
      <c r="AN13" s="121">
        <f>SUM(AO13:AR13)</f>
        <v>46054</v>
      </c>
      <c r="AO13" s="121">
        <v>46054</v>
      </c>
      <c r="AP13" s="121">
        <v>0</v>
      </c>
      <c r="AQ13" s="121">
        <v>0</v>
      </c>
      <c r="AR13" s="121">
        <v>0</v>
      </c>
      <c r="AS13" s="121">
        <f>SUM(AT13:AV13)</f>
        <v>355242</v>
      </c>
      <c r="AT13" s="121">
        <v>0</v>
      </c>
      <c r="AU13" s="121">
        <v>355242</v>
      </c>
      <c r="AV13" s="121">
        <v>0</v>
      </c>
      <c r="AW13" s="121">
        <v>0</v>
      </c>
      <c r="AX13" s="121">
        <f>SUM(AY13:BB13)</f>
        <v>471931</v>
      </c>
      <c r="AY13" s="121">
        <v>217143</v>
      </c>
      <c r="AZ13" s="121">
        <v>163302</v>
      </c>
      <c r="BA13" s="121">
        <v>89348</v>
      </c>
      <c r="BB13" s="121">
        <v>2138</v>
      </c>
      <c r="BC13" s="121">
        <v>0</v>
      </c>
      <c r="BD13" s="121">
        <v>0</v>
      </c>
      <c r="BE13" s="121">
        <v>7108</v>
      </c>
      <c r="BF13" s="121">
        <f>SUM(AE13,+AM13,+BE13)</f>
        <v>880335</v>
      </c>
      <c r="BG13" s="121">
        <f>SUM(BH13,+BM13)</f>
        <v>5670</v>
      </c>
      <c r="BH13" s="121">
        <f>SUM(BI13:BL13)</f>
        <v>5670</v>
      </c>
      <c r="BI13" s="121">
        <v>0</v>
      </c>
      <c r="BJ13" s="121">
        <v>0</v>
      </c>
      <c r="BK13" s="121">
        <v>0</v>
      </c>
      <c r="BL13" s="121">
        <v>5670</v>
      </c>
      <c r="BM13" s="121">
        <v>0</v>
      </c>
      <c r="BN13" s="121">
        <v>0</v>
      </c>
      <c r="BO13" s="121">
        <f>SUM(BP13,BU13,BY13,BZ13,CF13)</f>
        <v>110205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72244</v>
      </c>
      <c r="BV13" s="121">
        <v>0</v>
      </c>
      <c r="BW13" s="121">
        <v>72244</v>
      </c>
      <c r="BX13" s="121">
        <v>0</v>
      </c>
      <c r="BY13" s="121">
        <v>0</v>
      </c>
      <c r="BZ13" s="121">
        <f>SUM(CA13:CD13)</f>
        <v>37961</v>
      </c>
      <c r="CA13" s="121">
        <v>0</v>
      </c>
      <c r="CB13" s="121">
        <v>33442</v>
      </c>
      <c r="CC13" s="121">
        <v>4519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115875</v>
      </c>
      <c r="CI13" s="121">
        <f>SUM(AE13,+BG13)</f>
        <v>5670</v>
      </c>
      <c r="CJ13" s="121">
        <f>SUM(AF13,+BH13)</f>
        <v>5670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5670</v>
      </c>
      <c r="CO13" s="121">
        <f>SUM(AK13,+BM13)</f>
        <v>0</v>
      </c>
      <c r="CP13" s="121">
        <f>SUM(AL13,+BN13)</f>
        <v>0</v>
      </c>
      <c r="CQ13" s="121">
        <f>SUM(AM13,+BO13)</f>
        <v>983432</v>
      </c>
      <c r="CR13" s="121">
        <f>SUM(AN13,+BP13)</f>
        <v>46054</v>
      </c>
      <c r="CS13" s="121">
        <f>SUM(AO13,+BQ13)</f>
        <v>46054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427486</v>
      </c>
      <c r="CX13" s="121">
        <f>SUM(AT13,+BV13)</f>
        <v>0</v>
      </c>
      <c r="CY13" s="121">
        <f>SUM(AU13,+BW13)</f>
        <v>427486</v>
      </c>
      <c r="CZ13" s="121">
        <f>SUM(AV13,+BX13)</f>
        <v>0</v>
      </c>
      <c r="DA13" s="121">
        <f>SUM(AW13,+BY13)</f>
        <v>0</v>
      </c>
      <c r="DB13" s="121">
        <f>SUM(AX13,+BZ13)</f>
        <v>509892</v>
      </c>
      <c r="DC13" s="121">
        <f>SUM(AY13,+CA13)</f>
        <v>217143</v>
      </c>
      <c r="DD13" s="121">
        <f>SUM(AZ13,+CB13)</f>
        <v>196744</v>
      </c>
      <c r="DE13" s="121">
        <f>SUM(BA13,+CC13)</f>
        <v>93867</v>
      </c>
      <c r="DF13" s="121">
        <f>SUM(BB13,+CD13)</f>
        <v>2138</v>
      </c>
      <c r="DG13" s="121">
        <f>SUM(BC13,+CE13)</f>
        <v>0</v>
      </c>
      <c r="DH13" s="121">
        <f>SUM(BD13,+CF13)</f>
        <v>0</v>
      </c>
      <c r="DI13" s="121">
        <f>SUM(BE13,+CG13)</f>
        <v>7108</v>
      </c>
      <c r="DJ13" s="121">
        <f>SUM(BF13,+CH13)</f>
        <v>996210</v>
      </c>
    </row>
    <row r="14" spans="1:114" s="136" customFormat="1" ht="13.5" customHeight="1" x14ac:dyDescent="0.15">
      <c r="A14" s="119" t="s">
        <v>43</v>
      </c>
      <c r="B14" s="120" t="s">
        <v>348</v>
      </c>
      <c r="C14" s="119" t="s">
        <v>349</v>
      </c>
      <c r="D14" s="121">
        <f>SUM(E14,+L14)</f>
        <v>525193</v>
      </c>
      <c r="E14" s="121">
        <f>SUM(F14:I14,K14)</f>
        <v>114115</v>
      </c>
      <c r="F14" s="121">
        <v>0</v>
      </c>
      <c r="G14" s="121">
        <v>0</v>
      </c>
      <c r="H14" s="121">
        <v>0</v>
      </c>
      <c r="I14" s="121">
        <v>112083</v>
      </c>
      <c r="J14" s="122" t="s">
        <v>404</v>
      </c>
      <c r="K14" s="121">
        <v>2032</v>
      </c>
      <c r="L14" s="121">
        <v>411078</v>
      </c>
      <c r="M14" s="121">
        <f>SUM(N14,+U14)</f>
        <v>214568</v>
      </c>
      <c r="N14" s="121">
        <f>SUM(O14:R14,T14)</f>
        <v>9305</v>
      </c>
      <c r="O14" s="121">
        <v>7857</v>
      </c>
      <c r="P14" s="121">
        <v>1448</v>
      </c>
      <c r="Q14" s="121">
        <v>0</v>
      </c>
      <c r="R14" s="121">
        <v>0</v>
      </c>
      <c r="S14" s="122" t="s">
        <v>404</v>
      </c>
      <c r="T14" s="121">
        <v>0</v>
      </c>
      <c r="U14" s="121">
        <v>205263</v>
      </c>
      <c r="V14" s="121">
        <f>+SUM(D14,M14)</f>
        <v>739761</v>
      </c>
      <c r="W14" s="121">
        <f>+SUM(E14,N14)</f>
        <v>123420</v>
      </c>
      <c r="X14" s="121">
        <f>+SUM(F14,O14)</f>
        <v>7857</v>
      </c>
      <c r="Y14" s="121">
        <f>+SUM(G14,P14)</f>
        <v>1448</v>
      </c>
      <c r="Z14" s="121">
        <f>+SUM(H14,Q14)</f>
        <v>0</v>
      </c>
      <c r="AA14" s="121">
        <f>+SUM(I14,R14)</f>
        <v>112083</v>
      </c>
      <c r="AB14" s="122" t="str">
        <f>IF(+SUM(J14,S14)=0,"-",+SUM(J14,S14))</f>
        <v>-</v>
      </c>
      <c r="AC14" s="121">
        <f>+SUM(K14,T14)</f>
        <v>2032</v>
      </c>
      <c r="AD14" s="121">
        <f>+SUM(L14,U14)</f>
        <v>616341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525193</v>
      </c>
      <c r="AN14" s="121">
        <f>SUM(AO14:AR14)</f>
        <v>25983</v>
      </c>
      <c r="AO14" s="121">
        <v>25983</v>
      </c>
      <c r="AP14" s="121">
        <v>0</v>
      </c>
      <c r="AQ14" s="121">
        <v>0</v>
      </c>
      <c r="AR14" s="121">
        <v>0</v>
      </c>
      <c r="AS14" s="121">
        <f>SUM(AT14:AV14)</f>
        <v>134433</v>
      </c>
      <c r="AT14" s="121">
        <v>0</v>
      </c>
      <c r="AU14" s="121">
        <v>134433</v>
      </c>
      <c r="AV14" s="121">
        <v>0</v>
      </c>
      <c r="AW14" s="121">
        <v>0</v>
      </c>
      <c r="AX14" s="121">
        <f>SUM(AY14:BB14)</f>
        <v>364777</v>
      </c>
      <c r="AY14" s="121">
        <v>103516</v>
      </c>
      <c r="AZ14" s="121">
        <v>221433</v>
      </c>
      <c r="BA14" s="121">
        <v>39828</v>
      </c>
      <c r="BB14" s="121">
        <v>0</v>
      </c>
      <c r="BC14" s="121">
        <v>0</v>
      </c>
      <c r="BD14" s="121">
        <v>0</v>
      </c>
      <c r="BE14" s="121">
        <v>0</v>
      </c>
      <c r="BF14" s="121">
        <f>SUM(AE14,+AM14,+BE14)</f>
        <v>525193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177968</v>
      </c>
      <c r="CF14" s="121">
        <v>0</v>
      </c>
      <c r="CG14" s="121">
        <v>36600</v>
      </c>
      <c r="CH14" s="121">
        <f>SUM(BG14,+BO14,+CG14)</f>
        <v>36600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525193</v>
      </c>
      <c r="CR14" s="121">
        <f>SUM(AN14,+BP14)</f>
        <v>25983</v>
      </c>
      <c r="CS14" s="121">
        <f>SUM(AO14,+BQ14)</f>
        <v>25983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134433</v>
      </c>
      <c r="CX14" s="121">
        <f>SUM(AT14,+BV14)</f>
        <v>0</v>
      </c>
      <c r="CY14" s="121">
        <f>SUM(AU14,+BW14)</f>
        <v>134433</v>
      </c>
      <c r="CZ14" s="121">
        <f>SUM(AV14,+BX14)</f>
        <v>0</v>
      </c>
      <c r="DA14" s="121">
        <f>SUM(AW14,+BY14)</f>
        <v>0</v>
      </c>
      <c r="DB14" s="121">
        <f>SUM(AX14,+BZ14)</f>
        <v>364777</v>
      </c>
      <c r="DC14" s="121">
        <f>SUM(AY14,+CA14)</f>
        <v>103516</v>
      </c>
      <c r="DD14" s="121">
        <f>SUM(AZ14,+CB14)</f>
        <v>221433</v>
      </c>
      <c r="DE14" s="121">
        <f>SUM(BA14,+CC14)</f>
        <v>39828</v>
      </c>
      <c r="DF14" s="121">
        <f>SUM(BB14,+CD14)</f>
        <v>0</v>
      </c>
      <c r="DG14" s="121">
        <f>SUM(BC14,+CE14)</f>
        <v>177968</v>
      </c>
      <c r="DH14" s="121">
        <f>SUM(BD14,+CF14)</f>
        <v>0</v>
      </c>
      <c r="DI14" s="121">
        <f>SUM(BE14,+CG14)</f>
        <v>36600</v>
      </c>
      <c r="DJ14" s="121">
        <f>SUM(BF14,+CH14)</f>
        <v>561793</v>
      </c>
    </row>
    <row r="15" spans="1:114" s="136" customFormat="1" ht="13.5" customHeight="1" x14ac:dyDescent="0.15">
      <c r="A15" s="119" t="s">
        <v>43</v>
      </c>
      <c r="B15" s="120" t="s">
        <v>353</v>
      </c>
      <c r="C15" s="119" t="s">
        <v>354</v>
      </c>
      <c r="D15" s="121">
        <f>SUM(E15,+L15)</f>
        <v>458996</v>
      </c>
      <c r="E15" s="121">
        <f>SUM(F15:I15,K15)</f>
        <v>50066</v>
      </c>
      <c r="F15" s="121">
        <v>0</v>
      </c>
      <c r="G15" s="121">
        <v>0</v>
      </c>
      <c r="H15" s="121">
        <v>0</v>
      </c>
      <c r="I15" s="121">
        <v>42520</v>
      </c>
      <c r="J15" s="122" t="s">
        <v>404</v>
      </c>
      <c r="K15" s="121">
        <v>7546</v>
      </c>
      <c r="L15" s="121">
        <v>408930</v>
      </c>
      <c r="M15" s="121">
        <f>SUM(N15,+U15)</f>
        <v>100140</v>
      </c>
      <c r="N15" s="121">
        <f>SUM(O15:R15,T15)</f>
        <v>10570</v>
      </c>
      <c r="O15" s="121">
        <v>6812</v>
      </c>
      <c r="P15" s="121">
        <v>1678</v>
      </c>
      <c r="Q15" s="121">
        <v>0</v>
      </c>
      <c r="R15" s="121">
        <v>0</v>
      </c>
      <c r="S15" s="122" t="s">
        <v>404</v>
      </c>
      <c r="T15" s="121">
        <v>2080</v>
      </c>
      <c r="U15" s="121">
        <v>89570</v>
      </c>
      <c r="V15" s="121">
        <f>+SUM(D15,M15)</f>
        <v>559136</v>
      </c>
      <c r="W15" s="121">
        <f>+SUM(E15,N15)</f>
        <v>60636</v>
      </c>
      <c r="X15" s="121">
        <f>+SUM(F15,O15)</f>
        <v>6812</v>
      </c>
      <c r="Y15" s="121">
        <f>+SUM(G15,P15)</f>
        <v>1678</v>
      </c>
      <c r="Z15" s="121">
        <f>+SUM(H15,Q15)</f>
        <v>0</v>
      </c>
      <c r="AA15" s="121">
        <f>+SUM(I15,R15)</f>
        <v>42520</v>
      </c>
      <c r="AB15" s="122" t="str">
        <f>IF(+SUM(J15,S15)=0,"-",+SUM(J15,S15))</f>
        <v>-</v>
      </c>
      <c r="AC15" s="121">
        <f>+SUM(K15,T15)</f>
        <v>9626</v>
      </c>
      <c r="AD15" s="121">
        <f>+SUM(L15,U15)</f>
        <v>498500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309742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309742</v>
      </c>
      <c r="AY15" s="121">
        <v>132942</v>
      </c>
      <c r="AZ15" s="121">
        <v>128040</v>
      </c>
      <c r="BA15" s="121">
        <v>44367</v>
      </c>
      <c r="BB15" s="121">
        <v>4393</v>
      </c>
      <c r="BC15" s="121">
        <v>149254</v>
      </c>
      <c r="BD15" s="121">
        <v>0</v>
      </c>
      <c r="BE15" s="121">
        <v>0</v>
      </c>
      <c r="BF15" s="121">
        <f>SUM(AE15,+AM15,+BE15)</f>
        <v>309742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80079</v>
      </c>
      <c r="CF15" s="121">
        <v>0</v>
      </c>
      <c r="CG15" s="121">
        <v>20061</v>
      </c>
      <c r="CH15" s="121">
        <f>SUM(BG15,+BO15,+CG15)</f>
        <v>20061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309742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309742</v>
      </c>
      <c r="DC15" s="121">
        <f>SUM(AY15,+CA15)</f>
        <v>132942</v>
      </c>
      <c r="DD15" s="121">
        <f>SUM(AZ15,+CB15)</f>
        <v>128040</v>
      </c>
      <c r="DE15" s="121">
        <f>SUM(BA15,+CC15)</f>
        <v>44367</v>
      </c>
      <c r="DF15" s="121">
        <f>SUM(BB15,+CD15)</f>
        <v>4393</v>
      </c>
      <c r="DG15" s="121">
        <f>SUM(BC15,+CE15)</f>
        <v>229333</v>
      </c>
      <c r="DH15" s="121">
        <f>SUM(BD15,+CF15)</f>
        <v>0</v>
      </c>
      <c r="DI15" s="121">
        <f>SUM(BE15,+CG15)</f>
        <v>20061</v>
      </c>
      <c r="DJ15" s="121">
        <f>SUM(BF15,+CH15)</f>
        <v>329803</v>
      </c>
    </row>
    <row r="16" spans="1:114" s="136" customFormat="1" ht="13.5" customHeight="1" x14ac:dyDescent="0.15">
      <c r="A16" s="119" t="s">
        <v>43</v>
      </c>
      <c r="B16" s="120" t="s">
        <v>361</v>
      </c>
      <c r="C16" s="119" t="s">
        <v>362</v>
      </c>
      <c r="D16" s="121">
        <f>SUM(E16,+L16)</f>
        <v>957033</v>
      </c>
      <c r="E16" s="121">
        <f>SUM(F16:I16,K16)</f>
        <v>128545</v>
      </c>
      <c r="F16" s="121">
        <v>0</v>
      </c>
      <c r="G16" s="121">
        <v>0</v>
      </c>
      <c r="H16" s="121">
        <v>24900</v>
      </c>
      <c r="I16" s="121">
        <v>91338</v>
      </c>
      <c r="J16" s="122" t="s">
        <v>404</v>
      </c>
      <c r="K16" s="121">
        <v>12307</v>
      </c>
      <c r="L16" s="121">
        <v>828488</v>
      </c>
      <c r="M16" s="121">
        <f>SUM(N16,+U16)</f>
        <v>148760</v>
      </c>
      <c r="N16" s="121">
        <f>SUM(O16:R16,T16)</f>
        <v>12528</v>
      </c>
      <c r="O16" s="121">
        <v>11296</v>
      </c>
      <c r="P16" s="121">
        <v>1094</v>
      </c>
      <c r="Q16" s="121">
        <v>0</v>
      </c>
      <c r="R16" s="121">
        <v>138</v>
      </c>
      <c r="S16" s="122" t="s">
        <v>404</v>
      </c>
      <c r="T16" s="121">
        <v>0</v>
      </c>
      <c r="U16" s="121">
        <v>136232</v>
      </c>
      <c r="V16" s="121">
        <f>+SUM(D16,M16)</f>
        <v>1105793</v>
      </c>
      <c r="W16" s="121">
        <f>+SUM(E16,N16)</f>
        <v>141073</v>
      </c>
      <c r="X16" s="121">
        <f>+SUM(F16,O16)</f>
        <v>11296</v>
      </c>
      <c r="Y16" s="121">
        <f>+SUM(G16,P16)</f>
        <v>1094</v>
      </c>
      <c r="Z16" s="121">
        <f>+SUM(H16,Q16)</f>
        <v>24900</v>
      </c>
      <c r="AA16" s="121">
        <f>+SUM(I16,R16)</f>
        <v>91476</v>
      </c>
      <c r="AB16" s="122" t="str">
        <f>IF(+SUM(J16,S16)=0,"-",+SUM(J16,S16))</f>
        <v>-</v>
      </c>
      <c r="AC16" s="121">
        <f>+SUM(K16,T16)</f>
        <v>12307</v>
      </c>
      <c r="AD16" s="121">
        <f>+SUM(L16,U16)</f>
        <v>964720</v>
      </c>
      <c r="AE16" s="121">
        <f>SUM(AF16,+AK16)</f>
        <v>171038</v>
      </c>
      <c r="AF16" s="121">
        <f>SUM(AG16:AJ16)</f>
        <v>171038</v>
      </c>
      <c r="AG16" s="121">
        <v>0</v>
      </c>
      <c r="AH16" s="121">
        <v>171038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772588</v>
      </c>
      <c r="AN16" s="121">
        <f>SUM(AO16:AR16)</f>
        <v>64270</v>
      </c>
      <c r="AO16" s="121">
        <v>64270</v>
      </c>
      <c r="AP16" s="121">
        <v>0</v>
      </c>
      <c r="AQ16" s="121">
        <v>0</v>
      </c>
      <c r="AR16" s="121">
        <v>0</v>
      </c>
      <c r="AS16" s="121">
        <f>SUM(AT16:AV16)</f>
        <v>152139</v>
      </c>
      <c r="AT16" s="121">
        <v>4395</v>
      </c>
      <c r="AU16" s="121">
        <v>147744</v>
      </c>
      <c r="AV16" s="121">
        <v>0</v>
      </c>
      <c r="AW16" s="121">
        <v>0</v>
      </c>
      <c r="AX16" s="121">
        <f>SUM(AY16:BB16)</f>
        <v>556179</v>
      </c>
      <c r="AY16" s="121">
        <v>218638</v>
      </c>
      <c r="AZ16" s="121">
        <v>208189</v>
      </c>
      <c r="BA16" s="121">
        <v>129352</v>
      </c>
      <c r="BB16" s="121">
        <v>0</v>
      </c>
      <c r="BC16" s="121">
        <v>0</v>
      </c>
      <c r="BD16" s="121">
        <v>0</v>
      </c>
      <c r="BE16" s="121">
        <v>13407</v>
      </c>
      <c r="BF16" s="121">
        <f>SUM(AE16,+AM16,+BE16)</f>
        <v>957033</v>
      </c>
      <c r="BG16" s="121">
        <f>SUM(BH16,+BM16)</f>
        <v>9180</v>
      </c>
      <c r="BH16" s="121">
        <f>SUM(BI16:BL16)</f>
        <v>9180</v>
      </c>
      <c r="BI16" s="121">
        <v>0</v>
      </c>
      <c r="BJ16" s="121">
        <v>9180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110592</v>
      </c>
      <c r="BP16" s="121">
        <f>SUM(BQ16:BT16)</f>
        <v>10422</v>
      </c>
      <c r="BQ16" s="121">
        <v>10422</v>
      </c>
      <c r="BR16" s="121">
        <v>0</v>
      </c>
      <c r="BS16" s="121">
        <v>0</v>
      </c>
      <c r="BT16" s="121">
        <v>0</v>
      </c>
      <c r="BU16" s="121">
        <f>SUM(BV16:BX16)</f>
        <v>100170</v>
      </c>
      <c r="BV16" s="121">
        <v>0</v>
      </c>
      <c r="BW16" s="121">
        <v>100170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28988</v>
      </c>
      <c r="CH16" s="121">
        <f>SUM(BG16,+BO16,+CG16)</f>
        <v>148760</v>
      </c>
      <c r="CI16" s="121">
        <f>SUM(AE16,+BG16)</f>
        <v>180218</v>
      </c>
      <c r="CJ16" s="121">
        <f>SUM(AF16,+BH16)</f>
        <v>180218</v>
      </c>
      <c r="CK16" s="121">
        <f>SUM(AG16,+BI16)</f>
        <v>0</v>
      </c>
      <c r="CL16" s="121">
        <f>SUM(AH16,+BJ16)</f>
        <v>180218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883180</v>
      </c>
      <c r="CR16" s="121">
        <f>SUM(AN16,+BP16)</f>
        <v>74692</v>
      </c>
      <c r="CS16" s="121">
        <f>SUM(AO16,+BQ16)</f>
        <v>74692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252309</v>
      </c>
      <c r="CX16" s="121">
        <f>SUM(AT16,+BV16)</f>
        <v>4395</v>
      </c>
      <c r="CY16" s="121">
        <f>SUM(AU16,+BW16)</f>
        <v>247914</v>
      </c>
      <c r="CZ16" s="121">
        <f>SUM(AV16,+BX16)</f>
        <v>0</v>
      </c>
      <c r="DA16" s="121">
        <f>SUM(AW16,+BY16)</f>
        <v>0</v>
      </c>
      <c r="DB16" s="121">
        <f>SUM(AX16,+BZ16)</f>
        <v>556179</v>
      </c>
      <c r="DC16" s="121">
        <f>SUM(AY16,+CA16)</f>
        <v>218638</v>
      </c>
      <c r="DD16" s="121">
        <f>SUM(AZ16,+CB16)</f>
        <v>208189</v>
      </c>
      <c r="DE16" s="121">
        <f>SUM(BA16,+CC16)</f>
        <v>129352</v>
      </c>
      <c r="DF16" s="121">
        <f>SUM(BB16,+CD16)</f>
        <v>0</v>
      </c>
      <c r="DG16" s="121">
        <f>SUM(BC16,+CE16)</f>
        <v>0</v>
      </c>
      <c r="DH16" s="121">
        <f>SUM(BD16,+CF16)</f>
        <v>0</v>
      </c>
      <c r="DI16" s="121">
        <f>SUM(BE16,+CG16)</f>
        <v>42395</v>
      </c>
      <c r="DJ16" s="121">
        <f>SUM(BF16,+CH16)</f>
        <v>1105793</v>
      </c>
    </row>
    <row r="17" spans="1:114" s="136" customFormat="1" ht="13.5" customHeight="1" x14ac:dyDescent="0.15">
      <c r="A17" s="119" t="s">
        <v>43</v>
      </c>
      <c r="B17" s="120" t="s">
        <v>364</v>
      </c>
      <c r="C17" s="119" t="s">
        <v>365</v>
      </c>
      <c r="D17" s="121">
        <f>SUM(E17,+L17)</f>
        <v>690560</v>
      </c>
      <c r="E17" s="121">
        <f>SUM(F17:I17,K17)</f>
        <v>235461</v>
      </c>
      <c r="F17" s="121">
        <v>124496</v>
      </c>
      <c r="G17" s="121">
        <v>0</v>
      </c>
      <c r="H17" s="121">
        <v>0</v>
      </c>
      <c r="I17" s="121">
        <v>62649</v>
      </c>
      <c r="J17" s="122" t="s">
        <v>404</v>
      </c>
      <c r="K17" s="121">
        <v>48316</v>
      </c>
      <c r="L17" s="121">
        <v>455099</v>
      </c>
      <c r="M17" s="121">
        <f>SUM(N17,+U17)</f>
        <v>2385146</v>
      </c>
      <c r="N17" s="121">
        <f>SUM(O17:R17,T17)</f>
        <v>589124</v>
      </c>
      <c r="O17" s="121">
        <v>479404</v>
      </c>
      <c r="P17" s="121">
        <v>654</v>
      </c>
      <c r="Q17" s="121">
        <v>17418</v>
      </c>
      <c r="R17" s="121">
        <v>13170</v>
      </c>
      <c r="S17" s="122" t="s">
        <v>404</v>
      </c>
      <c r="T17" s="121">
        <v>78478</v>
      </c>
      <c r="U17" s="121">
        <v>1796022</v>
      </c>
      <c r="V17" s="121">
        <f>+SUM(D17,M17)</f>
        <v>3075706</v>
      </c>
      <c r="W17" s="121">
        <f>+SUM(E17,N17)</f>
        <v>824585</v>
      </c>
      <c r="X17" s="121">
        <f>+SUM(F17,O17)</f>
        <v>603900</v>
      </c>
      <c r="Y17" s="121">
        <f>+SUM(G17,P17)</f>
        <v>654</v>
      </c>
      <c r="Z17" s="121">
        <f>+SUM(H17,Q17)</f>
        <v>17418</v>
      </c>
      <c r="AA17" s="121">
        <f>+SUM(I17,R17)</f>
        <v>75819</v>
      </c>
      <c r="AB17" s="122" t="str">
        <f>IF(+SUM(J17,S17)=0,"-",+SUM(J17,S17))</f>
        <v>-</v>
      </c>
      <c r="AC17" s="121">
        <f>+SUM(K17,T17)</f>
        <v>126794</v>
      </c>
      <c r="AD17" s="121">
        <f>+SUM(L17,U17)</f>
        <v>2251121</v>
      </c>
      <c r="AE17" s="121">
        <f>SUM(AF17,+AK17)</f>
        <v>140859</v>
      </c>
      <c r="AF17" s="121">
        <f>SUM(AG17:AJ17)</f>
        <v>140859</v>
      </c>
      <c r="AG17" s="121">
        <v>0</v>
      </c>
      <c r="AH17" s="121">
        <v>140859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546157</v>
      </c>
      <c r="AN17" s="121">
        <f>SUM(AO17:AR17)</f>
        <v>57537</v>
      </c>
      <c r="AO17" s="121">
        <v>57537</v>
      </c>
      <c r="AP17" s="121">
        <v>0</v>
      </c>
      <c r="AQ17" s="121">
        <v>0</v>
      </c>
      <c r="AR17" s="121">
        <v>0</v>
      </c>
      <c r="AS17" s="121">
        <f>SUM(AT17:AV17)</f>
        <v>63193</v>
      </c>
      <c r="AT17" s="121">
        <v>0</v>
      </c>
      <c r="AU17" s="121">
        <v>63193</v>
      </c>
      <c r="AV17" s="121">
        <v>0</v>
      </c>
      <c r="AW17" s="121">
        <v>0</v>
      </c>
      <c r="AX17" s="121">
        <f>SUM(AY17:BB17)</f>
        <v>425427</v>
      </c>
      <c r="AY17" s="121">
        <v>192825</v>
      </c>
      <c r="AZ17" s="121">
        <v>171348</v>
      </c>
      <c r="BA17" s="121">
        <v>48122</v>
      </c>
      <c r="BB17" s="121">
        <v>13132</v>
      </c>
      <c r="BC17" s="121">
        <v>0</v>
      </c>
      <c r="BD17" s="121">
        <v>0</v>
      </c>
      <c r="BE17" s="121">
        <v>3544</v>
      </c>
      <c r="BF17" s="121">
        <f>SUM(AE17,+AM17,+BE17)</f>
        <v>690560</v>
      </c>
      <c r="BG17" s="121">
        <f>SUM(BH17,+BM17)</f>
        <v>2300066</v>
      </c>
      <c r="BH17" s="121">
        <f>SUM(BI17:BL17)</f>
        <v>2300066</v>
      </c>
      <c r="BI17" s="121">
        <v>0</v>
      </c>
      <c r="BJ17" s="121">
        <v>2277461</v>
      </c>
      <c r="BK17" s="121">
        <v>0</v>
      </c>
      <c r="BL17" s="121">
        <v>22605</v>
      </c>
      <c r="BM17" s="121">
        <v>0</v>
      </c>
      <c r="BN17" s="121">
        <v>0</v>
      </c>
      <c r="BO17" s="121">
        <f>SUM(BP17,BU17,BY17,BZ17,CF17)</f>
        <v>75962</v>
      </c>
      <c r="BP17" s="121">
        <f>SUM(BQ17:BT17)</f>
        <v>19993</v>
      </c>
      <c r="BQ17" s="121">
        <v>19993</v>
      </c>
      <c r="BR17" s="121">
        <v>0</v>
      </c>
      <c r="BS17" s="121">
        <v>0</v>
      </c>
      <c r="BT17" s="121">
        <v>0</v>
      </c>
      <c r="BU17" s="121">
        <f>SUM(BV17:BX17)</f>
        <v>26917</v>
      </c>
      <c r="BV17" s="121">
        <v>0</v>
      </c>
      <c r="BW17" s="121">
        <v>26917</v>
      </c>
      <c r="BX17" s="121">
        <v>0</v>
      </c>
      <c r="BY17" s="121">
        <v>0</v>
      </c>
      <c r="BZ17" s="121">
        <f>SUM(CA17:CD17)</f>
        <v>29052</v>
      </c>
      <c r="CA17" s="121">
        <v>24205</v>
      </c>
      <c r="CB17" s="121">
        <v>476</v>
      </c>
      <c r="CC17" s="121">
        <v>2351</v>
      </c>
      <c r="CD17" s="121">
        <v>2020</v>
      </c>
      <c r="CE17" s="121">
        <v>0</v>
      </c>
      <c r="CF17" s="121">
        <v>0</v>
      </c>
      <c r="CG17" s="121">
        <v>9118</v>
      </c>
      <c r="CH17" s="121">
        <f>SUM(BG17,+BO17,+CG17)</f>
        <v>2385146</v>
      </c>
      <c r="CI17" s="121">
        <f>SUM(AE17,+BG17)</f>
        <v>2440925</v>
      </c>
      <c r="CJ17" s="121">
        <f>SUM(AF17,+BH17)</f>
        <v>2440925</v>
      </c>
      <c r="CK17" s="121">
        <f>SUM(AG17,+BI17)</f>
        <v>0</v>
      </c>
      <c r="CL17" s="121">
        <f>SUM(AH17,+BJ17)</f>
        <v>2418320</v>
      </c>
      <c r="CM17" s="121">
        <f>SUM(AI17,+BK17)</f>
        <v>0</v>
      </c>
      <c r="CN17" s="121">
        <f>SUM(AJ17,+BL17)</f>
        <v>22605</v>
      </c>
      <c r="CO17" s="121">
        <f>SUM(AK17,+BM17)</f>
        <v>0</v>
      </c>
      <c r="CP17" s="121">
        <f>SUM(AL17,+BN17)</f>
        <v>0</v>
      </c>
      <c r="CQ17" s="121">
        <f>SUM(AM17,+BO17)</f>
        <v>622119</v>
      </c>
      <c r="CR17" s="121">
        <f>SUM(AN17,+BP17)</f>
        <v>77530</v>
      </c>
      <c r="CS17" s="121">
        <f>SUM(AO17,+BQ17)</f>
        <v>77530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90110</v>
      </c>
      <c r="CX17" s="121">
        <f>SUM(AT17,+BV17)</f>
        <v>0</v>
      </c>
      <c r="CY17" s="121">
        <f>SUM(AU17,+BW17)</f>
        <v>90110</v>
      </c>
      <c r="CZ17" s="121">
        <f>SUM(AV17,+BX17)</f>
        <v>0</v>
      </c>
      <c r="DA17" s="121">
        <f>SUM(AW17,+BY17)</f>
        <v>0</v>
      </c>
      <c r="DB17" s="121">
        <f>SUM(AX17,+BZ17)</f>
        <v>454479</v>
      </c>
      <c r="DC17" s="121">
        <f>SUM(AY17,+CA17)</f>
        <v>217030</v>
      </c>
      <c r="DD17" s="121">
        <f>SUM(AZ17,+CB17)</f>
        <v>171824</v>
      </c>
      <c r="DE17" s="121">
        <f>SUM(BA17,+CC17)</f>
        <v>50473</v>
      </c>
      <c r="DF17" s="121">
        <f>SUM(BB17,+CD17)</f>
        <v>15152</v>
      </c>
      <c r="DG17" s="121">
        <f>SUM(BC17,+CE17)</f>
        <v>0</v>
      </c>
      <c r="DH17" s="121">
        <f>SUM(BD17,+CF17)</f>
        <v>0</v>
      </c>
      <c r="DI17" s="121">
        <f>SUM(BE17,+CG17)</f>
        <v>12662</v>
      </c>
      <c r="DJ17" s="121">
        <f>SUM(BF17,+CH17)</f>
        <v>3075706</v>
      </c>
    </row>
    <row r="18" spans="1:114" s="136" customFormat="1" ht="13.5" customHeight="1" x14ac:dyDescent="0.15">
      <c r="A18" s="119" t="s">
        <v>43</v>
      </c>
      <c r="B18" s="120" t="s">
        <v>367</v>
      </c>
      <c r="C18" s="119" t="s">
        <v>368</v>
      </c>
      <c r="D18" s="121">
        <f>SUM(E18,+L18)</f>
        <v>376595</v>
      </c>
      <c r="E18" s="121">
        <f>SUM(F18:I18,K18)</f>
        <v>19694</v>
      </c>
      <c r="F18" s="121">
        <v>0</v>
      </c>
      <c r="G18" s="121">
        <v>0</v>
      </c>
      <c r="H18" s="121">
        <v>0</v>
      </c>
      <c r="I18" s="121">
        <v>1173</v>
      </c>
      <c r="J18" s="122" t="s">
        <v>404</v>
      </c>
      <c r="K18" s="121">
        <v>18521</v>
      </c>
      <c r="L18" s="121">
        <v>356901</v>
      </c>
      <c r="M18" s="121">
        <f>SUM(N18,+U18)</f>
        <v>44556</v>
      </c>
      <c r="N18" s="121">
        <f>SUM(O18:R18,T18)</f>
        <v>2239</v>
      </c>
      <c r="O18" s="121">
        <v>1714</v>
      </c>
      <c r="P18" s="121">
        <v>525</v>
      </c>
      <c r="Q18" s="121">
        <v>0</v>
      </c>
      <c r="R18" s="121">
        <v>0</v>
      </c>
      <c r="S18" s="122" t="s">
        <v>404</v>
      </c>
      <c r="T18" s="121">
        <v>0</v>
      </c>
      <c r="U18" s="121">
        <v>42317</v>
      </c>
      <c r="V18" s="121">
        <f>+SUM(D18,M18)</f>
        <v>421151</v>
      </c>
      <c r="W18" s="121">
        <f>+SUM(E18,N18)</f>
        <v>21933</v>
      </c>
      <c r="X18" s="121">
        <f>+SUM(F18,O18)</f>
        <v>1714</v>
      </c>
      <c r="Y18" s="121">
        <f>+SUM(G18,P18)</f>
        <v>525</v>
      </c>
      <c r="Z18" s="121">
        <f>+SUM(H18,Q18)</f>
        <v>0</v>
      </c>
      <c r="AA18" s="121">
        <f>+SUM(I18,R18)</f>
        <v>1173</v>
      </c>
      <c r="AB18" s="122" t="str">
        <f>IF(+SUM(J18,S18)=0,"-",+SUM(J18,S18))</f>
        <v>-</v>
      </c>
      <c r="AC18" s="121">
        <f>+SUM(K18,T18)</f>
        <v>18521</v>
      </c>
      <c r="AD18" s="121">
        <f>+SUM(L18,U18)</f>
        <v>399218</v>
      </c>
      <c r="AE18" s="121">
        <f>SUM(AF18,+AK18)</f>
        <v>65631</v>
      </c>
      <c r="AF18" s="121">
        <f>SUM(AG18:AJ18)</f>
        <v>65631</v>
      </c>
      <c r="AG18" s="121">
        <v>0</v>
      </c>
      <c r="AH18" s="121">
        <v>65631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310964</v>
      </c>
      <c r="AN18" s="121">
        <f>SUM(AO18:AR18)</f>
        <v>23471</v>
      </c>
      <c r="AO18" s="121">
        <v>0</v>
      </c>
      <c r="AP18" s="121">
        <v>0</v>
      </c>
      <c r="AQ18" s="121">
        <v>23471</v>
      </c>
      <c r="AR18" s="121">
        <v>0</v>
      </c>
      <c r="AS18" s="121">
        <f>SUM(AT18:AV18)</f>
        <v>56198</v>
      </c>
      <c r="AT18" s="121">
        <v>0</v>
      </c>
      <c r="AU18" s="121">
        <v>56198</v>
      </c>
      <c r="AV18" s="121">
        <v>0</v>
      </c>
      <c r="AW18" s="121">
        <v>0</v>
      </c>
      <c r="AX18" s="121">
        <f>SUM(AY18:BB18)</f>
        <v>231295</v>
      </c>
      <c r="AY18" s="121">
        <v>133908</v>
      </c>
      <c r="AZ18" s="121">
        <v>63887</v>
      </c>
      <c r="BA18" s="121">
        <v>33500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376595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1299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36782</v>
      </c>
      <c r="CF18" s="121">
        <v>0</v>
      </c>
      <c r="CG18" s="121">
        <v>6475</v>
      </c>
      <c r="CH18" s="121">
        <f>SUM(BG18,+BO18,+CG18)</f>
        <v>6475</v>
      </c>
      <c r="CI18" s="121">
        <f>SUM(AE18,+BG18)</f>
        <v>65631</v>
      </c>
      <c r="CJ18" s="121">
        <f>SUM(AF18,+BH18)</f>
        <v>65631</v>
      </c>
      <c r="CK18" s="121">
        <f>SUM(AG18,+BI18)</f>
        <v>0</v>
      </c>
      <c r="CL18" s="121">
        <f>SUM(AH18,+BJ18)</f>
        <v>65631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1299</v>
      </c>
      <c r="CQ18" s="121">
        <f>SUM(AM18,+BO18)</f>
        <v>310964</v>
      </c>
      <c r="CR18" s="121">
        <f>SUM(AN18,+BP18)</f>
        <v>23471</v>
      </c>
      <c r="CS18" s="121">
        <f>SUM(AO18,+BQ18)</f>
        <v>0</v>
      </c>
      <c r="CT18" s="121">
        <f>SUM(AP18,+BR18)</f>
        <v>0</v>
      </c>
      <c r="CU18" s="121">
        <f>SUM(AQ18,+BS18)</f>
        <v>23471</v>
      </c>
      <c r="CV18" s="121">
        <f>SUM(AR18,+BT18)</f>
        <v>0</v>
      </c>
      <c r="CW18" s="121">
        <f>SUM(AS18,+BU18)</f>
        <v>56198</v>
      </c>
      <c r="CX18" s="121">
        <f>SUM(AT18,+BV18)</f>
        <v>0</v>
      </c>
      <c r="CY18" s="121">
        <f>SUM(AU18,+BW18)</f>
        <v>56198</v>
      </c>
      <c r="CZ18" s="121">
        <f>SUM(AV18,+BX18)</f>
        <v>0</v>
      </c>
      <c r="DA18" s="121">
        <f>SUM(AW18,+BY18)</f>
        <v>0</v>
      </c>
      <c r="DB18" s="121">
        <f>SUM(AX18,+BZ18)</f>
        <v>231295</v>
      </c>
      <c r="DC18" s="121">
        <f>SUM(AY18,+CA18)</f>
        <v>133908</v>
      </c>
      <c r="DD18" s="121">
        <f>SUM(AZ18,+CB18)</f>
        <v>63887</v>
      </c>
      <c r="DE18" s="121">
        <f>SUM(BA18,+CC18)</f>
        <v>33500</v>
      </c>
      <c r="DF18" s="121">
        <f>SUM(BB18,+CD18)</f>
        <v>0</v>
      </c>
      <c r="DG18" s="121">
        <f>SUM(BC18,+CE18)</f>
        <v>36782</v>
      </c>
      <c r="DH18" s="121">
        <f>SUM(BD18,+CF18)</f>
        <v>0</v>
      </c>
      <c r="DI18" s="121">
        <f>SUM(BE18,+CG18)</f>
        <v>6475</v>
      </c>
      <c r="DJ18" s="121">
        <f>SUM(BF18,+CH18)</f>
        <v>383070</v>
      </c>
    </row>
    <row r="19" spans="1:114" s="136" customFormat="1" ht="13.5" customHeight="1" x14ac:dyDescent="0.15">
      <c r="A19" s="119" t="s">
        <v>43</v>
      </c>
      <c r="B19" s="120" t="s">
        <v>370</v>
      </c>
      <c r="C19" s="119" t="s">
        <v>371</v>
      </c>
      <c r="D19" s="121">
        <f>SUM(E19,+L19)</f>
        <v>250265</v>
      </c>
      <c r="E19" s="121">
        <f>SUM(F19:I19,K19)</f>
        <v>47693</v>
      </c>
      <c r="F19" s="121">
        <v>9469</v>
      </c>
      <c r="G19" s="121">
        <v>0</v>
      </c>
      <c r="H19" s="121">
        <v>19000</v>
      </c>
      <c r="I19" s="121">
        <v>15982</v>
      </c>
      <c r="J19" s="122" t="s">
        <v>404</v>
      </c>
      <c r="K19" s="121">
        <v>3242</v>
      </c>
      <c r="L19" s="121">
        <v>202572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404</v>
      </c>
      <c r="T19" s="121">
        <v>0</v>
      </c>
      <c r="U19" s="121">
        <v>0</v>
      </c>
      <c r="V19" s="121">
        <f>+SUM(D19,M19)</f>
        <v>250265</v>
      </c>
      <c r="W19" s="121">
        <f>+SUM(E19,N19)</f>
        <v>47693</v>
      </c>
      <c r="X19" s="121">
        <f>+SUM(F19,O19)</f>
        <v>9469</v>
      </c>
      <c r="Y19" s="121">
        <f>+SUM(G19,P19)</f>
        <v>0</v>
      </c>
      <c r="Z19" s="121">
        <f>+SUM(H19,Q19)</f>
        <v>19000</v>
      </c>
      <c r="AA19" s="121">
        <f>+SUM(I19,R19)</f>
        <v>15982</v>
      </c>
      <c r="AB19" s="122" t="str">
        <f>IF(+SUM(J19,S19)=0,"-",+SUM(J19,S19))</f>
        <v>-</v>
      </c>
      <c r="AC19" s="121">
        <f>+SUM(K19,T19)</f>
        <v>3242</v>
      </c>
      <c r="AD19" s="121">
        <f>+SUM(L19,U19)</f>
        <v>202572</v>
      </c>
      <c r="AE19" s="121">
        <f>SUM(AF19,+AK19)</f>
        <v>28410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28410</v>
      </c>
      <c r="AL19" s="121">
        <v>0</v>
      </c>
      <c r="AM19" s="121">
        <f>SUM(AN19,AS19,AW19,AX19,BD19)</f>
        <v>221855</v>
      </c>
      <c r="AN19" s="121">
        <f>SUM(AO19:AR19)</f>
        <v>18758</v>
      </c>
      <c r="AO19" s="121">
        <v>18758</v>
      </c>
      <c r="AP19" s="121">
        <v>0</v>
      </c>
      <c r="AQ19" s="121">
        <v>0</v>
      </c>
      <c r="AR19" s="121">
        <v>0</v>
      </c>
      <c r="AS19" s="121">
        <f>SUM(AT19:AV19)</f>
        <v>94369</v>
      </c>
      <c r="AT19" s="121">
        <v>14071</v>
      </c>
      <c r="AU19" s="121">
        <v>79580</v>
      </c>
      <c r="AV19" s="121">
        <v>718</v>
      </c>
      <c r="AW19" s="121">
        <v>0</v>
      </c>
      <c r="AX19" s="121">
        <f>SUM(AY19:BB19)</f>
        <v>108728</v>
      </c>
      <c r="AY19" s="121">
        <v>82495</v>
      </c>
      <c r="AZ19" s="121">
        <v>3972</v>
      </c>
      <c r="BA19" s="121">
        <v>11075</v>
      </c>
      <c r="BB19" s="121">
        <v>11186</v>
      </c>
      <c r="BC19" s="121">
        <v>0</v>
      </c>
      <c r="BD19" s="121">
        <v>0</v>
      </c>
      <c r="BE19" s="121">
        <v>0</v>
      </c>
      <c r="BF19" s="121">
        <f>SUM(AE19,+AM19,+BE19)</f>
        <v>250265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28410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28410</v>
      </c>
      <c r="CP19" s="121">
        <f>SUM(AL19,+BN19)</f>
        <v>0</v>
      </c>
      <c r="CQ19" s="121">
        <f>SUM(AM19,+BO19)</f>
        <v>221855</v>
      </c>
      <c r="CR19" s="121">
        <f>SUM(AN19,+BP19)</f>
        <v>18758</v>
      </c>
      <c r="CS19" s="121">
        <f>SUM(AO19,+BQ19)</f>
        <v>18758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94369</v>
      </c>
      <c r="CX19" s="121">
        <f>SUM(AT19,+BV19)</f>
        <v>14071</v>
      </c>
      <c r="CY19" s="121">
        <f>SUM(AU19,+BW19)</f>
        <v>79580</v>
      </c>
      <c r="CZ19" s="121">
        <f>SUM(AV19,+BX19)</f>
        <v>718</v>
      </c>
      <c r="DA19" s="121">
        <f>SUM(AW19,+BY19)</f>
        <v>0</v>
      </c>
      <c r="DB19" s="121">
        <f>SUM(AX19,+BZ19)</f>
        <v>108728</v>
      </c>
      <c r="DC19" s="121">
        <f>SUM(AY19,+CA19)</f>
        <v>82495</v>
      </c>
      <c r="DD19" s="121">
        <f>SUM(AZ19,+CB19)</f>
        <v>3972</v>
      </c>
      <c r="DE19" s="121">
        <f>SUM(BA19,+CC19)</f>
        <v>11075</v>
      </c>
      <c r="DF19" s="121">
        <f>SUM(BB19,+CD19)</f>
        <v>11186</v>
      </c>
      <c r="DG19" s="121">
        <f>SUM(BC19,+CE19)</f>
        <v>0</v>
      </c>
      <c r="DH19" s="121">
        <f>SUM(BD19,+CF19)</f>
        <v>0</v>
      </c>
      <c r="DI19" s="121">
        <f>SUM(BE19,+CG19)</f>
        <v>0</v>
      </c>
      <c r="DJ19" s="121">
        <f>SUM(BF19,+CH19)</f>
        <v>250265</v>
      </c>
    </row>
    <row r="20" spans="1:114" s="136" customFormat="1" ht="13.5" customHeight="1" x14ac:dyDescent="0.15">
      <c r="A20" s="119" t="s">
        <v>43</v>
      </c>
      <c r="B20" s="120" t="s">
        <v>373</v>
      </c>
      <c r="C20" s="119" t="s">
        <v>374</v>
      </c>
      <c r="D20" s="121">
        <f>SUM(E20,+L20)</f>
        <v>140797</v>
      </c>
      <c r="E20" s="121">
        <f>SUM(F20:I20,K20)</f>
        <v>24764</v>
      </c>
      <c r="F20" s="121">
        <v>0</v>
      </c>
      <c r="G20" s="121">
        <v>0</v>
      </c>
      <c r="H20" s="121">
        <v>0</v>
      </c>
      <c r="I20" s="121">
        <v>16084</v>
      </c>
      <c r="J20" s="122" t="s">
        <v>404</v>
      </c>
      <c r="K20" s="121">
        <v>8680</v>
      </c>
      <c r="L20" s="121">
        <v>116033</v>
      </c>
      <c r="M20" s="121">
        <f>SUM(N20,+U20)</f>
        <v>77295</v>
      </c>
      <c r="N20" s="121">
        <f>SUM(O20:R20,T20)</f>
        <v>47082</v>
      </c>
      <c r="O20" s="121">
        <v>0</v>
      </c>
      <c r="P20" s="121">
        <v>0</v>
      </c>
      <c r="Q20" s="121">
        <v>0</v>
      </c>
      <c r="R20" s="121">
        <v>19872</v>
      </c>
      <c r="S20" s="122" t="s">
        <v>404</v>
      </c>
      <c r="T20" s="121">
        <v>27210</v>
      </c>
      <c r="U20" s="121">
        <v>30213</v>
      </c>
      <c r="V20" s="121">
        <f>+SUM(D20,M20)</f>
        <v>218092</v>
      </c>
      <c r="W20" s="121">
        <f>+SUM(E20,N20)</f>
        <v>71846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35956</v>
      </c>
      <c r="AB20" s="122" t="str">
        <f>IF(+SUM(J20,S20)=0,"-",+SUM(J20,S20))</f>
        <v>-</v>
      </c>
      <c r="AC20" s="121">
        <f>+SUM(K20,T20)</f>
        <v>35890</v>
      </c>
      <c r="AD20" s="121">
        <f>+SUM(L20,U20)</f>
        <v>146246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140797</v>
      </c>
      <c r="AN20" s="121">
        <f>SUM(AO20:AR20)</f>
        <v>51065</v>
      </c>
      <c r="AO20" s="121">
        <v>31315</v>
      </c>
      <c r="AP20" s="121">
        <v>15616</v>
      </c>
      <c r="AQ20" s="121">
        <v>4134</v>
      </c>
      <c r="AR20" s="121">
        <v>0</v>
      </c>
      <c r="AS20" s="121">
        <f>SUM(AT20:AV20)</f>
        <v>13962</v>
      </c>
      <c r="AT20" s="121">
        <v>3461</v>
      </c>
      <c r="AU20" s="121">
        <v>10501</v>
      </c>
      <c r="AV20" s="121">
        <v>0</v>
      </c>
      <c r="AW20" s="121">
        <v>0</v>
      </c>
      <c r="AX20" s="121">
        <f>SUM(AY20:BB20)</f>
        <v>75770</v>
      </c>
      <c r="AY20" s="121">
        <v>12580</v>
      </c>
      <c r="AZ20" s="121">
        <v>56581</v>
      </c>
      <c r="BA20" s="121">
        <v>5421</v>
      </c>
      <c r="BB20" s="121">
        <v>1188</v>
      </c>
      <c r="BC20" s="121">
        <v>0</v>
      </c>
      <c r="BD20" s="121">
        <v>0</v>
      </c>
      <c r="BE20" s="121">
        <v>0</v>
      </c>
      <c r="BF20" s="121">
        <f>SUM(AE20,+AM20,+BE20)</f>
        <v>140797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77295</v>
      </c>
      <c r="BP20" s="121">
        <f>SUM(BQ20:BT20)</f>
        <v>14660</v>
      </c>
      <c r="BQ20" s="121">
        <v>14660</v>
      </c>
      <c r="BR20" s="121">
        <v>0</v>
      </c>
      <c r="BS20" s="121">
        <v>0</v>
      </c>
      <c r="BT20" s="121">
        <v>0</v>
      </c>
      <c r="BU20" s="121">
        <f>SUM(BV20:BX20)</f>
        <v>28478</v>
      </c>
      <c r="BV20" s="121">
        <v>0</v>
      </c>
      <c r="BW20" s="121">
        <v>28478</v>
      </c>
      <c r="BX20" s="121">
        <v>0</v>
      </c>
      <c r="BY20" s="121">
        <v>0</v>
      </c>
      <c r="BZ20" s="121">
        <f>SUM(CA20:CD20)</f>
        <v>34157</v>
      </c>
      <c r="CA20" s="121">
        <v>20880</v>
      </c>
      <c r="CB20" s="121">
        <v>13277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77295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218092</v>
      </c>
      <c r="CR20" s="121">
        <f>SUM(AN20,+BP20)</f>
        <v>65725</v>
      </c>
      <c r="CS20" s="121">
        <f>SUM(AO20,+BQ20)</f>
        <v>45975</v>
      </c>
      <c r="CT20" s="121">
        <f>SUM(AP20,+BR20)</f>
        <v>15616</v>
      </c>
      <c r="CU20" s="121">
        <f>SUM(AQ20,+BS20)</f>
        <v>4134</v>
      </c>
      <c r="CV20" s="121">
        <f>SUM(AR20,+BT20)</f>
        <v>0</v>
      </c>
      <c r="CW20" s="121">
        <f>SUM(AS20,+BU20)</f>
        <v>42440</v>
      </c>
      <c r="CX20" s="121">
        <f>SUM(AT20,+BV20)</f>
        <v>3461</v>
      </c>
      <c r="CY20" s="121">
        <f>SUM(AU20,+BW20)</f>
        <v>38979</v>
      </c>
      <c r="CZ20" s="121">
        <f>SUM(AV20,+BX20)</f>
        <v>0</v>
      </c>
      <c r="DA20" s="121">
        <f>SUM(AW20,+BY20)</f>
        <v>0</v>
      </c>
      <c r="DB20" s="121">
        <f>SUM(AX20,+BZ20)</f>
        <v>109927</v>
      </c>
      <c r="DC20" s="121">
        <f>SUM(AY20,+CA20)</f>
        <v>33460</v>
      </c>
      <c r="DD20" s="121">
        <f>SUM(AZ20,+CB20)</f>
        <v>69858</v>
      </c>
      <c r="DE20" s="121">
        <f>SUM(BA20,+CC20)</f>
        <v>5421</v>
      </c>
      <c r="DF20" s="121">
        <f>SUM(BB20,+CD20)</f>
        <v>1188</v>
      </c>
      <c r="DG20" s="121">
        <f>SUM(BC20,+CE20)</f>
        <v>0</v>
      </c>
      <c r="DH20" s="121">
        <f>SUM(BD20,+CF20)</f>
        <v>0</v>
      </c>
      <c r="DI20" s="121">
        <f>SUM(BE20,+CG20)</f>
        <v>0</v>
      </c>
      <c r="DJ20" s="121">
        <f>SUM(BF20,+CH20)</f>
        <v>218092</v>
      </c>
    </row>
    <row r="21" spans="1:114" s="136" customFormat="1" ht="13.5" customHeight="1" x14ac:dyDescent="0.15">
      <c r="A21" s="119" t="s">
        <v>43</v>
      </c>
      <c r="B21" s="120" t="s">
        <v>376</v>
      </c>
      <c r="C21" s="119" t="s">
        <v>377</v>
      </c>
      <c r="D21" s="121">
        <f>SUM(E21,+L21)</f>
        <v>341126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404</v>
      </c>
      <c r="K21" s="121">
        <v>0</v>
      </c>
      <c r="L21" s="121">
        <v>341126</v>
      </c>
      <c r="M21" s="121">
        <f>SUM(N21,+U21)</f>
        <v>90440</v>
      </c>
      <c r="N21" s="121">
        <f>SUM(O21:R21,T21)</f>
        <v>8695</v>
      </c>
      <c r="O21" s="121">
        <v>7866</v>
      </c>
      <c r="P21" s="121">
        <v>829</v>
      </c>
      <c r="Q21" s="121">
        <v>0</v>
      </c>
      <c r="R21" s="121">
        <v>0</v>
      </c>
      <c r="S21" s="122" t="s">
        <v>404</v>
      </c>
      <c r="T21" s="121">
        <v>0</v>
      </c>
      <c r="U21" s="121">
        <v>81745</v>
      </c>
      <c r="V21" s="121">
        <f>+SUM(D21,M21)</f>
        <v>431566</v>
      </c>
      <c r="W21" s="121">
        <f>+SUM(E21,N21)</f>
        <v>8695</v>
      </c>
      <c r="X21" s="121">
        <f>+SUM(F21,O21)</f>
        <v>7866</v>
      </c>
      <c r="Y21" s="121">
        <f>+SUM(G21,P21)</f>
        <v>829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422871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214678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214678</v>
      </c>
      <c r="AY21" s="121">
        <v>91790</v>
      </c>
      <c r="AZ21" s="121">
        <v>75205</v>
      </c>
      <c r="BA21" s="121">
        <v>43922</v>
      </c>
      <c r="BB21" s="121">
        <v>3761</v>
      </c>
      <c r="BC21" s="121">
        <v>126448</v>
      </c>
      <c r="BD21" s="121">
        <v>0</v>
      </c>
      <c r="BE21" s="121">
        <v>0</v>
      </c>
      <c r="BF21" s="121">
        <f>SUM(AE21,+AM21,+BE21)</f>
        <v>214678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61228</v>
      </c>
      <c r="CF21" s="121">
        <v>0</v>
      </c>
      <c r="CG21" s="121">
        <v>29212</v>
      </c>
      <c r="CH21" s="121">
        <f>SUM(BG21,+BO21,+CG21)</f>
        <v>29212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214678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214678</v>
      </c>
      <c r="DC21" s="121">
        <f>SUM(AY21,+CA21)</f>
        <v>91790</v>
      </c>
      <c r="DD21" s="121">
        <f>SUM(AZ21,+CB21)</f>
        <v>75205</v>
      </c>
      <c r="DE21" s="121">
        <f>SUM(BA21,+CC21)</f>
        <v>43922</v>
      </c>
      <c r="DF21" s="121">
        <f>SUM(BB21,+CD21)</f>
        <v>3761</v>
      </c>
      <c r="DG21" s="121">
        <f>SUM(BC21,+CE21)</f>
        <v>187676</v>
      </c>
      <c r="DH21" s="121">
        <f>SUM(BD21,+CF21)</f>
        <v>0</v>
      </c>
      <c r="DI21" s="121">
        <f>SUM(BE21,+CG21)</f>
        <v>29212</v>
      </c>
      <c r="DJ21" s="121">
        <f>SUM(BF21,+CH21)</f>
        <v>243890</v>
      </c>
    </row>
    <row r="22" spans="1:114" s="136" customFormat="1" ht="13.5" customHeight="1" x14ac:dyDescent="0.15">
      <c r="A22" s="119" t="s">
        <v>43</v>
      </c>
      <c r="B22" s="120" t="s">
        <v>379</v>
      </c>
      <c r="C22" s="119" t="s">
        <v>380</v>
      </c>
      <c r="D22" s="121">
        <f>SUM(E22,+L22)</f>
        <v>358610</v>
      </c>
      <c r="E22" s="121">
        <f>SUM(F22:I22,K22)</f>
        <v>58289</v>
      </c>
      <c r="F22" s="121">
        <v>0</v>
      </c>
      <c r="G22" s="121">
        <v>0</v>
      </c>
      <c r="H22" s="121">
        <v>0</v>
      </c>
      <c r="I22" s="121">
        <v>50283</v>
      </c>
      <c r="J22" s="122" t="s">
        <v>404</v>
      </c>
      <c r="K22" s="121">
        <v>8006</v>
      </c>
      <c r="L22" s="121">
        <v>300321</v>
      </c>
      <c r="M22" s="121">
        <f>SUM(N22,+U22)</f>
        <v>39815</v>
      </c>
      <c r="N22" s="121">
        <f>SUM(O22:R22,T22)</f>
        <v>4305</v>
      </c>
      <c r="O22" s="121">
        <v>3210</v>
      </c>
      <c r="P22" s="121">
        <v>1095</v>
      </c>
      <c r="Q22" s="121">
        <v>0</v>
      </c>
      <c r="R22" s="121">
        <v>0</v>
      </c>
      <c r="S22" s="122" t="s">
        <v>404</v>
      </c>
      <c r="T22" s="121">
        <v>0</v>
      </c>
      <c r="U22" s="121">
        <v>35510</v>
      </c>
      <c r="V22" s="121">
        <f>+SUM(D22,M22)</f>
        <v>398425</v>
      </c>
      <c r="W22" s="121">
        <f>+SUM(E22,N22)</f>
        <v>62594</v>
      </c>
      <c r="X22" s="121">
        <f>+SUM(F22,O22)</f>
        <v>3210</v>
      </c>
      <c r="Y22" s="121">
        <f>+SUM(G22,P22)</f>
        <v>1095</v>
      </c>
      <c r="Z22" s="121">
        <f>+SUM(H22,Q22)</f>
        <v>0</v>
      </c>
      <c r="AA22" s="121">
        <f>+SUM(I22,R22)</f>
        <v>50283</v>
      </c>
      <c r="AB22" s="122" t="str">
        <f>IF(+SUM(J22,S22)=0,"-",+SUM(J22,S22))</f>
        <v>-</v>
      </c>
      <c r="AC22" s="121">
        <f>+SUM(K22,T22)</f>
        <v>8006</v>
      </c>
      <c r="AD22" s="121">
        <f>+SUM(L22,U22)</f>
        <v>335831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344772</v>
      </c>
      <c r="AN22" s="121">
        <f>SUM(AO22:AR22)</f>
        <v>38946</v>
      </c>
      <c r="AO22" s="121">
        <v>18253</v>
      </c>
      <c r="AP22" s="121">
        <v>0</v>
      </c>
      <c r="AQ22" s="121">
        <v>20693</v>
      </c>
      <c r="AR22" s="121">
        <v>0</v>
      </c>
      <c r="AS22" s="121">
        <f>SUM(AT22:AV22)</f>
        <v>192501</v>
      </c>
      <c r="AT22" s="121">
        <v>0</v>
      </c>
      <c r="AU22" s="121">
        <v>176125</v>
      </c>
      <c r="AV22" s="121">
        <v>16376</v>
      </c>
      <c r="AW22" s="121">
        <v>0</v>
      </c>
      <c r="AX22" s="121">
        <f>SUM(AY22:BB22)</f>
        <v>113325</v>
      </c>
      <c r="AY22" s="121">
        <v>65394</v>
      </c>
      <c r="AZ22" s="121">
        <v>38113</v>
      </c>
      <c r="BA22" s="121">
        <v>9818</v>
      </c>
      <c r="BB22" s="121">
        <v>0</v>
      </c>
      <c r="BC22" s="121">
        <v>0</v>
      </c>
      <c r="BD22" s="121">
        <v>0</v>
      </c>
      <c r="BE22" s="121">
        <v>13838</v>
      </c>
      <c r="BF22" s="121">
        <f>SUM(AE22,+AM22,+BE22)</f>
        <v>358610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785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25364</v>
      </c>
      <c r="CF22" s="121">
        <v>0</v>
      </c>
      <c r="CG22" s="121">
        <v>13666</v>
      </c>
      <c r="CH22" s="121">
        <f>SUM(BG22,+BO22,+CG22)</f>
        <v>13666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785</v>
      </c>
      <c r="CQ22" s="121">
        <f>SUM(AM22,+BO22)</f>
        <v>344772</v>
      </c>
      <c r="CR22" s="121">
        <f>SUM(AN22,+BP22)</f>
        <v>38946</v>
      </c>
      <c r="CS22" s="121">
        <f>SUM(AO22,+BQ22)</f>
        <v>18253</v>
      </c>
      <c r="CT22" s="121">
        <f>SUM(AP22,+BR22)</f>
        <v>0</v>
      </c>
      <c r="CU22" s="121">
        <f>SUM(AQ22,+BS22)</f>
        <v>20693</v>
      </c>
      <c r="CV22" s="121">
        <f>SUM(AR22,+BT22)</f>
        <v>0</v>
      </c>
      <c r="CW22" s="121">
        <f>SUM(AS22,+BU22)</f>
        <v>192501</v>
      </c>
      <c r="CX22" s="121">
        <f>SUM(AT22,+BV22)</f>
        <v>0</v>
      </c>
      <c r="CY22" s="121">
        <f>SUM(AU22,+BW22)</f>
        <v>176125</v>
      </c>
      <c r="CZ22" s="121">
        <f>SUM(AV22,+BX22)</f>
        <v>16376</v>
      </c>
      <c r="DA22" s="121">
        <f>SUM(AW22,+BY22)</f>
        <v>0</v>
      </c>
      <c r="DB22" s="121">
        <f>SUM(AX22,+BZ22)</f>
        <v>113325</v>
      </c>
      <c r="DC22" s="121">
        <f>SUM(AY22,+CA22)</f>
        <v>65394</v>
      </c>
      <c r="DD22" s="121">
        <f>SUM(AZ22,+CB22)</f>
        <v>38113</v>
      </c>
      <c r="DE22" s="121">
        <f>SUM(BA22,+CC22)</f>
        <v>9818</v>
      </c>
      <c r="DF22" s="121">
        <f>SUM(BB22,+CD22)</f>
        <v>0</v>
      </c>
      <c r="DG22" s="121">
        <f>SUM(BC22,+CE22)</f>
        <v>25364</v>
      </c>
      <c r="DH22" s="121">
        <f>SUM(BD22,+CF22)</f>
        <v>0</v>
      </c>
      <c r="DI22" s="121">
        <f>SUM(BE22,+CG22)</f>
        <v>27504</v>
      </c>
      <c r="DJ22" s="121">
        <f>SUM(BF22,+CH22)</f>
        <v>372276</v>
      </c>
    </row>
    <row r="23" spans="1:114" s="136" customFormat="1" ht="13.5" customHeight="1" x14ac:dyDescent="0.15">
      <c r="A23" s="119" t="s">
        <v>43</v>
      </c>
      <c r="B23" s="120" t="s">
        <v>382</v>
      </c>
      <c r="C23" s="119" t="s">
        <v>383</v>
      </c>
      <c r="D23" s="121">
        <f>SUM(E23,+L23)</f>
        <v>264034</v>
      </c>
      <c r="E23" s="121">
        <f>SUM(F23:I23,K23)</f>
        <v>32059</v>
      </c>
      <c r="F23" s="121">
        <v>0</v>
      </c>
      <c r="G23" s="121">
        <v>0</v>
      </c>
      <c r="H23" s="121">
        <v>0</v>
      </c>
      <c r="I23" s="121">
        <v>1919</v>
      </c>
      <c r="J23" s="122" t="s">
        <v>404</v>
      </c>
      <c r="K23" s="121">
        <v>30140</v>
      </c>
      <c r="L23" s="121">
        <v>231975</v>
      </c>
      <c r="M23" s="121">
        <f>SUM(N23,+U23)</f>
        <v>72076</v>
      </c>
      <c r="N23" s="121">
        <f>SUM(O23:R23,T23)</f>
        <v>7627</v>
      </c>
      <c r="O23" s="121">
        <v>5948</v>
      </c>
      <c r="P23" s="121">
        <v>1679</v>
      </c>
      <c r="Q23" s="121">
        <v>0</v>
      </c>
      <c r="R23" s="121">
        <v>0</v>
      </c>
      <c r="S23" s="122" t="s">
        <v>404</v>
      </c>
      <c r="T23" s="121">
        <v>0</v>
      </c>
      <c r="U23" s="121">
        <v>64449</v>
      </c>
      <c r="V23" s="121">
        <f>+SUM(D23,M23)</f>
        <v>336110</v>
      </c>
      <c r="W23" s="121">
        <f>+SUM(E23,N23)</f>
        <v>39686</v>
      </c>
      <c r="X23" s="121">
        <f>+SUM(F23,O23)</f>
        <v>5948</v>
      </c>
      <c r="Y23" s="121">
        <f>+SUM(G23,P23)</f>
        <v>1679</v>
      </c>
      <c r="Z23" s="121">
        <f>+SUM(H23,Q23)</f>
        <v>0</v>
      </c>
      <c r="AA23" s="121">
        <f>+SUM(I23,R23)</f>
        <v>1919</v>
      </c>
      <c r="AB23" s="122" t="str">
        <f>IF(+SUM(J23,S23)=0,"-",+SUM(J23,S23))</f>
        <v>-</v>
      </c>
      <c r="AC23" s="121">
        <f>+SUM(K23,T23)</f>
        <v>30140</v>
      </c>
      <c r="AD23" s="121">
        <f>+SUM(L23,U23)</f>
        <v>296424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264034</v>
      </c>
      <c r="AN23" s="121">
        <f>SUM(AO23:AR23)</f>
        <v>19878</v>
      </c>
      <c r="AO23" s="121">
        <v>9235</v>
      </c>
      <c r="AP23" s="121">
        <v>0</v>
      </c>
      <c r="AQ23" s="121">
        <v>10643</v>
      </c>
      <c r="AR23" s="121">
        <v>0</v>
      </c>
      <c r="AS23" s="121">
        <f>SUM(AT23:AV23)</f>
        <v>110024</v>
      </c>
      <c r="AT23" s="121">
        <v>0</v>
      </c>
      <c r="AU23" s="121">
        <v>110024</v>
      </c>
      <c r="AV23" s="121">
        <v>0</v>
      </c>
      <c r="AW23" s="121">
        <v>0</v>
      </c>
      <c r="AX23" s="121">
        <f>SUM(AY23:BB23)</f>
        <v>134132</v>
      </c>
      <c r="AY23" s="121">
        <v>65005</v>
      </c>
      <c r="AZ23" s="121">
        <v>41614</v>
      </c>
      <c r="BA23" s="121">
        <v>11467</v>
      </c>
      <c r="BB23" s="121">
        <v>16046</v>
      </c>
      <c r="BC23" s="121">
        <v>0</v>
      </c>
      <c r="BD23" s="121">
        <v>0</v>
      </c>
      <c r="BE23" s="121">
        <v>0</v>
      </c>
      <c r="BF23" s="121">
        <f>SUM(AE23,+AM23,+BE23)</f>
        <v>264034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1952</v>
      </c>
      <c r="BP23" s="121">
        <f>SUM(BQ23:BT23)</f>
        <v>1952</v>
      </c>
      <c r="BQ23" s="121">
        <v>1952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52440</v>
      </c>
      <c r="CF23" s="121">
        <v>0</v>
      </c>
      <c r="CG23" s="121">
        <v>17684</v>
      </c>
      <c r="CH23" s="121">
        <f>SUM(BG23,+BO23,+CG23)</f>
        <v>19636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265986</v>
      </c>
      <c r="CR23" s="121">
        <f>SUM(AN23,+BP23)</f>
        <v>21830</v>
      </c>
      <c r="CS23" s="121">
        <f>SUM(AO23,+BQ23)</f>
        <v>11187</v>
      </c>
      <c r="CT23" s="121">
        <f>SUM(AP23,+BR23)</f>
        <v>0</v>
      </c>
      <c r="CU23" s="121">
        <f>SUM(AQ23,+BS23)</f>
        <v>10643</v>
      </c>
      <c r="CV23" s="121">
        <f>SUM(AR23,+BT23)</f>
        <v>0</v>
      </c>
      <c r="CW23" s="121">
        <f>SUM(AS23,+BU23)</f>
        <v>110024</v>
      </c>
      <c r="CX23" s="121">
        <f>SUM(AT23,+BV23)</f>
        <v>0</v>
      </c>
      <c r="CY23" s="121">
        <f>SUM(AU23,+BW23)</f>
        <v>110024</v>
      </c>
      <c r="CZ23" s="121">
        <f>SUM(AV23,+BX23)</f>
        <v>0</v>
      </c>
      <c r="DA23" s="121">
        <f>SUM(AW23,+BY23)</f>
        <v>0</v>
      </c>
      <c r="DB23" s="121">
        <f>SUM(AX23,+BZ23)</f>
        <v>134132</v>
      </c>
      <c r="DC23" s="121">
        <f>SUM(AY23,+CA23)</f>
        <v>65005</v>
      </c>
      <c r="DD23" s="121">
        <f>SUM(AZ23,+CB23)</f>
        <v>41614</v>
      </c>
      <c r="DE23" s="121">
        <f>SUM(BA23,+CC23)</f>
        <v>11467</v>
      </c>
      <c r="DF23" s="121">
        <f>SUM(BB23,+CD23)</f>
        <v>16046</v>
      </c>
      <c r="DG23" s="121">
        <f>SUM(BC23,+CE23)</f>
        <v>52440</v>
      </c>
      <c r="DH23" s="121">
        <f>SUM(BD23,+CF23)</f>
        <v>0</v>
      </c>
      <c r="DI23" s="121">
        <f>SUM(BE23,+CG23)</f>
        <v>17684</v>
      </c>
      <c r="DJ23" s="121">
        <f>SUM(BF23,+CH23)</f>
        <v>283670</v>
      </c>
    </row>
    <row r="24" spans="1:114" s="136" customFormat="1" ht="13.5" customHeight="1" x14ac:dyDescent="0.15">
      <c r="A24" s="119" t="s">
        <v>43</v>
      </c>
      <c r="B24" s="120" t="s">
        <v>386</v>
      </c>
      <c r="C24" s="119" t="s">
        <v>387</v>
      </c>
      <c r="D24" s="121">
        <f>SUM(E24,+L24)</f>
        <v>139668</v>
      </c>
      <c r="E24" s="121">
        <f>SUM(F24:I24,K24)</f>
        <v>50771</v>
      </c>
      <c r="F24" s="121">
        <v>41568</v>
      </c>
      <c r="G24" s="121">
        <v>0</v>
      </c>
      <c r="H24" s="121">
        <v>0</v>
      </c>
      <c r="I24" s="121">
        <v>8332</v>
      </c>
      <c r="J24" s="122" t="s">
        <v>404</v>
      </c>
      <c r="K24" s="121">
        <v>871</v>
      </c>
      <c r="L24" s="121">
        <v>88897</v>
      </c>
      <c r="M24" s="121">
        <f>SUM(N24,+U24)</f>
        <v>87065</v>
      </c>
      <c r="N24" s="121">
        <f>SUM(O24:R24,T24)</f>
        <v>23393</v>
      </c>
      <c r="O24" s="121">
        <v>3856</v>
      </c>
      <c r="P24" s="121">
        <v>811</v>
      </c>
      <c r="Q24" s="121">
        <v>4200</v>
      </c>
      <c r="R24" s="121">
        <v>13475</v>
      </c>
      <c r="S24" s="122" t="s">
        <v>404</v>
      </c>
      <c r="T24" s="121">
        <v>1051</v>
      </c>
      <c r="U24" s="121">
        <v>63672</v>
      </c>
      <c r="V24" s="121">
        <f>+SUM(D24,M24)</f>
        <v>226733</v>
      </c>
      <c r="W24" s="121">
        <f>+SUM(E24,N24)</f>
        <v>74164</v>
      </c>
      <c r="X24" s="121">
        <f>+SUM(F24,O24)</f>
        <v>45424</v>
      </c>
      <c r="Y24" s="121">
        <f>+SUM(G24,P24)</f>
        <v>811</v>
      </c>
      <c r="Z24" s="121">
        <f>+SUM(H24,Q24)</f>
        <v>4200</v>
      </c>
      <c r="AA24" s="121">
        <f>+SUM(I24,R24)</f>
        <v>21807</v>
      </c>
      <c r="AB24" s="122" t="str">
        <f>IF(+SUM(J24,S24)=0,"-",+SUM(J24,S24))</f>
        <v>-</v>
      </c>
      <c r="AC24" s="121">
        <f>+SUM(K24,T24)</f>
        <v>1922</v>
      </c>
      <c r="AD24" s="121">
        <f>+SUM(L24,U24)</f>
        <v>152569</v>
      </c>
      <c r="AE24" s="121">
        <f>SUM(AF24,+AK24)</f>
        <v>143</v>
      </c>
      <c r="AF24" s="121">
        <f>SUM(AG24:AJ24)</f>
        <v>143</v>
      </c>
      <c r="AG24" s="121">
        <v>0</v>
      </c>
      <c r="AH24" s="121">
        <v>143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139378</v>
      </c>
      <c r="AN24" s="121">
        <f>SUM(AO24:AR24)</f>
        <v>6409</v>
      </c>
      <c r="AO24" s="121">
        <v>6409</v>
      </c>
      <c r="AP24" s="121">
        <v>0</v>
      </c>
      <c r="AQ24" s="121">
        <v>0</v>
      </c>
      <c r="AR24" s="121">
        <v>0</v>
      </c>
      <c r="AS24" s="121">
        <f>SUM(AT24:AV24)</f>
        <v>15478</v>
      </c>
      <c r="AT24" s="121">
        <v>10526</v>
      </c>
      <c r="AU24" s="121">
        <v>791</v>
      </c>
      <c r="AV24" s="121">
        <v>4161</v>
      </c>
      <c r="AW24" s="121">
        <v>0</v>
      </c>
      <c r="AX24" s="121">
        <f>SUM(AY24:BB24)</f>
        <v>117491</v>
      </c>
      <c r="AY24" s="121">
        <v>32188</v>
      </c>
      <c r="AZ24" s="121">
        <v>77789</v>
      </c>
      <c r="BA24" s="121">
        <v>7507</v>
      </c>
      <c r="BB24" s="121">
        <v>7</v>
      </c>
      <c r="BC24" s="121">
        <v>0</v>
      </c>
      <c r="BD24" s="121">
        <v>0</v>
      </c>
      <c r="BE24" s="121">
        <v>147</v>
      </c>
      <c r="BF24" s="121">
        <f>SUM(AE24,+AM24,+BE24)</f>
        <v>139668</v>
      </c>
      <c r="BG24" s="121">
        <f>SUM(BH24,+BM24)</f>
        <v>11504</v>
      </c>
      <c r="BH24" s="121">
        <f>SUM(BI24:BL24)</f>
        <v>11504</v>
      </c>
      <c r="BI24" s="121">
        <v>0</v>
      </c>
      <c r="BJ24" s="121">
        <v>11504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18851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10767</v>
      </c>
      <c r="BV24" s="121">
        <v>7944</v>
      </c>
      <c r="BW24" s="121">
        <v>2823</v>
      </c>
      <c r="BX24" s="121">
        <v>0</v>
      </c>
      <c r="BY24" s="121">
        <v>0</v>
      </c>
      <c r="BZ24" s="121">
        <f>SUM(CA24:CD24)</f>
        <v>8084</v>
      </c>
      <c r="CA24" s="121">
        <v>0</v>
      </c>
      <c r="CB24" s="121">
        <v>8084</v>
      </c>
      <c r="CC24" s="121">
        <v>0</v>
      </c>
      <c r="CD24" s="121">
        <v>0</v>
      </c>
      <c r="CE24" s="121">
        <v>56710</v>
      </c>
      <c r="CF24" s="121">
        <v>0</v>
      </c>
      <c r="CG24" s="121">
        <v>0</v>
      </c>
      <c r="CH24" s="121">
        <f>SUM(BG24,+BO24,+CG24)</f>
        <v>30355</v>
      </c>
      <c r="CI24" s="121">
        <f>SUM(AE24,+BG24)</f>
        <v>11647</v>
      </c>
      <c r="CJ24" s="121">
        <f>SUM(AF24,+BH24)</f>
        <v>11647</v>
      </c>
      <c r="CK24" s="121">
        <f>SUM(AG24,+BI24)</f>
        <v>0</v>
      </c>
      <c r="CL24" s="121">
        <f>SUM(AH24,+BJ24)</f>
        <v>11647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158229</v>
      </c>
      <c r="CR24" s="121">
        <f>SUM(AN24,+BP24)</f>
        <v>6409</v>
      </c>
      <c r="CS24" s="121">
        <f>SUM(AO24,+BQ24)</f>
        <v>6409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26245</v>
      </c>
      <c r="CX24" s="121">
        <f>SUM(AT24,+BV24)</f>
        <v>18470</v>
      </c>
      <c r="CY24" s="121">
        <f>SUM(AU24,+BW24)</f>
        <v>3614</v>
      </c>
      <c r="CZ24" s="121">
        <f>SUM(AV24,+BX24)</f>
        <v>4161</v>
      </c>
      <c r="DA24" s="121">
        <f>SUM(AW24,+BY24)</f>
        <v>0</v>
      </c>
      <c r="DB24" s="121">
        <f>SUM(AX24,+BZ24)</f>
        <v>125575</v>
      </c>
      <c r="DC24" s="121">
        <f>SUM(AY24,+CA24)</f>
        <v>32188</v>
      </c>
      <c r="DD24" s="121">
        <f>SUM(AZ24,+CB24)</f>
        <v>85873</v>
      </c>
      <c r="DE24" s="121">
        <f>SUM(BA24,+CC24)</f>
        <v>7507</v>
      </c>
      <c r="DF24" s="121">
        <f>SUM(BB24,+CD24)</f>
        <v>7</v>
      </c>
      <c r="DG24" s="121">
        <f>SUM(BC24,+CE24)</f>
        <v>56710</v>
      </c>
      <c r="DH24" s="121">
        <f>SUM(BD24,+CF24)</f>
        <v>0</v>
      </c>
      <c r="DI24" s="121">
        <f>SUM(BE24,+CG24)</f>
        <v>147</v>
      </c>
      <c r="DJ24" s="121">
        <f>SUM(BF24,+CH24)</f>
        <v>170023</v>
      </c>
    </row>
    <row r="25" spans="1:114" s="136" customFormat="1" ht="13.5" customHeight="1" x14ac:dyDescent="0.15">
      <c r="A25" s="119" t="s">
        <v>43</v>
      </c>
      <c r="B25" s="120" t="s">
        <v>389</v>
      </c>
      <c r="C25" s="119" t="s">
        <v>390</v>
      </c>
      <c r="D25" s="121">
        <f>SUM(E25,+L25)</f>
        <v>318601</v>
      </c>
      <c r="E25" s="121">
        <f>SUM(F25:I25,K25)</f>
        <v>4179</v>
      </c>
      <c r="F25" s="121">
        <v>0</v>
      </c>
      <c r="G25" s="121">
        <v>0</v>
      </c>
      <c r="H25" s="121">
        <v>0</v>
      </c>
      <c r="I25" s="121">
        <v>3429</v>
      </c>
      <c r="J25" s="122" t="s">
        <v>404</v>
      </c>
      <c r="K25" s="121">
        <v>750</v>
      </c>
      <c r="L25" s="121">
        <v>314422</v>
      </c>
      <c r="M25" s="121">
        <f>SUM(N25,+U25)</f>
        <v>20697</v>
      </c>
      <c r="N25" s="121">
        <f>SUM(O25:R25,T25)</f>
        <v>1651</v>
      </c>
      <c r="O25" s="121">
        <v>1136</v>
      </c>
      <c r="P25" s="121">
        <v>515</v>
      </c>
      <c r="Q25" s="121">
        <v>0</v>
      </c>
      <c r="R25" s="121">
        <v>0</v>
      </c>
      <c r="S25" s="122" t="s">
        <v>404</v>
      </c>
      <c r="T25" s="121">
        <v>0</v>
      </c>
      <c r="U25" s="121">
        <v>19046</v>
      </c>
      <c r="V25" s="121">
        <f>+SUM(D25,M25)</f>
        <v>339298</v>
      </c>
      <c r="W25" s="121">
        <f>+SUM(E25,N25)</f>
        <v>5830</v>
      </c>
      <c r="X25" s="121">
        <f>+SUM(F25,O25)</f>
        <v>1136</v>
      </c>
      <c r="Y25" s="121">
        <f>+SUM(G25,P25)</f>
        <v>515</v>
      </c>
      <c r="Z25" s="121">
        <f>+SUM(H25,Q25)</f>
        <v>0</v>
      </c>
      <c r="AA25" s="121">
        <f>+SUM(I25,R25)</f>
        <v>3429</v>
      </c>
      <c r="AB25" s="122" t="str">
        <f>IF(+SUM(J25,S25)=0,"-",+SUM(J25,S25))</f>
        <v>-</v>
      </c>
      <c r="AC25" s="121">
        <f>+SUM(K25,T25)</f>
        <v>750</v>
      </c>
      <c r="AD25" s="121">
        <f>+SUM(L25,U25)</f>
        <v>333468</v>
      </c>
      <c r="AE25" s="121">
        <f>SUM(AF25,+AK25)</f>
        <v>972</v>
      </c>
      <c r="AF25" s="121">
        <f>SUM(AG25:AJ25)</f>
        <v>972</v>
      </c>
      <c r="AG25" s="121">
        <v>972</v>
      </c>
      <c r="AH25" s="121">
        <v>0</v>
      </c>
      <c r="AI25" s="121">
        <v>0</v>
      </c>
      <c r="AJ25" s="121">
        <v>0</v>
      </c>
      <c r="AK25" s="121">
        <v>0</v>
      </c>
      <c r="AL25" s="121">
        <v>274201</v>
      </c>
      <c r="AM25" s="121">
        <f>SUM(AN25,AS25,AW25,AX25,BD25)</f>
        <v>23379</v>
      </c>
      <c r="AN25" s="121">
        <f>SUM(AO25:AR25)</f>
        <v>13325</v>
      </c>
      <c r="AO25" s="121">
        <v>0</v>
      </c>
      <c r="AP25" s="121">
        <v>13325</v>
      </c>
      <c r="AQ25" s="121">
        <v>0</v>
      </c>
      <c r="AR25" s="121">
        <v>0</v>
      </c>
      <c r="AS25" s="121">
        <f>SUM(AT25:AV25)</f>
        <v>8371</v>
      </c>
      <c r="AT25" s="121">
        <v>8349</v>
      </c>
      <c r="AU25" s="121">
        <v>0</v>
      </c>
      <c r="AV25" s="121">
        <v>22</v>
      </c>
      <c r="AW25" s="121">
        <v>0</v>
      </c>
      <c r="AX25" s="121">
        <f>SUM(AY25:BB25)</f>
        <v>1683</v>
      </c>
      <c r="AY25" s="121">
        <v>64</v>
      </c>
      <c r="AZ25" s="121">
        <v>385</v>
      </c>
      <c r="BA25" s="121">
        <v>660</v>
      </c>
      <c r="BB25" s="121">
        <v>574</v>
      </c>
      <c r="BC25" s="121">
        <v>20049</v>
      </c>
      <c r="BD25" s="121">
        <v>0</v>
      </c>
      <c r="BE25" s="121">
        <v>0</v>
      </c>
      <c r="BF25" s="121">
        <f>SUM(AE25,+AM25,+BE25)</f>
        <v>24351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1741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16250</v>
      </c>
      <c r="CF25" s="121">
        <v>0</v>
      </c>
      <c r="CG25" s="121">
        <v>2706</v>
      </c>
      <c r="CH25" s="121">
        <f>SUM(BG25,+BO25,+CG25)</f>
        <v>2706</v>
      </c>
      <c r="CI25" s="121">
        <f>SUM(AE25,+BG25)</f>
        <v>972</v>
      </c>
      <c r="CJ25" s="121">
        <f>SUM(AF25,+BH25)</f>
        <v>972</v>
      </c>
      <c r="CK25" s="121">
        <f>SUM(AG25,+BI25)</f>
        <v>972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275942</v>
      </c>
      <c r="CQ25" s="121">
        <f>SUM(AM25,+BO25)</f>
        <v>23379</v>
      </c>
      <c r="CR25" s="121">
        <f>SUM(AN25,+BP25)</f>
        <v>13325</v>
      </c>
      <c r="CS25" s="121">
        <f>SUM(AO25,+BQ25)</f>
        <v>0</v>
      </c>
      <c r="CT25" s="121">
        <f>SUM(AP25,+BR25)</f>
        <v>13325</v>
      </c>
      <c r="CU25" s="121">
        <f>SUM(AQ25,+BS25)</f>
        <v>0</v>
      </c>
      <c r="CV25" s="121">
        <f>SUM(AR25,+BT25)</f>
        <v>0</v>
      </c>
      <c r="CW25" s="121">
        <f>SUM(AS25,+BU25)</f>
        <v>8371</v>
      </c>
      <c r="CX25" s="121">
        <f>SUM(AT25,+BV25)</f>
        <v>8349</v>
      </c>
      <c r="CY25" s="121">
        <f>SUM(AU25,+BW25)</f>
        <v>0</v>
      </c>
      <c r="CZ25" s="121">
        <f>SUM(AV25,+BX25)</f>
        <v>22</v>
      </c>
      <c r="DA25" s="121">
        <f>SUM(AW25,+BY25)</f>
        <v>0</v>
      </c>
      <c r="DB25" s="121">
        <f>SUM(AX25,+BZ25)</f>
        <v>1683</v>
      </c>
      <c r="DC25" s="121">
        <f>SUM(AY25,+CA25)</f>
        <v>64</v>
      </c>
      <c r="DD25" s="121">
        <f>SUM(AZ25,+CB25)</f>
        <v>385</v>
      </c>
      <c r="DE25" s="121">
        <f>SUM(BA25,+CC25)</f>
        <v>660</v>
      </c>
      <c r="DF25" s="121">
        <f>SUM(BB25,+CD25)</f>
        <v>574</v>
      </c>
      <c r="DG25" s="121">
        <f>SUM(BC25,+CE25)</f>
        <v>36299</v>
      </c>
      <c r="DH25" s="121">
        <f>SUM(BD25,+CF25)</f>
        <v>0</v>
      </c>
      <c r="DI25" s="121">
        <f>SUM(BE25,+CG25)</f>
        <v>2706</v>
      </c>
      <c r="DJ25" s="121">
        <f>SUM(BF25,+CH25)</f>
        <v>27057</v>
      </c>
    </row>
    <row r="26" spans="1:114" s="136" customFormat="1" ht="13.5" customHeight="1" x14ac:dyDescent="0.15">
      <c r="A26" s="119" t="s">
        <v>43</v>
      </c>
      <c r="B26" s="120" t="s">
        <v>392</v>
      </c>
      <c r="C26" s="119" t="s">
        <v>393</v>
      </c>
      <c r="D26" s="121">
        <f>SUM(E26,+L26)</f>
        <v>674070</v>
      </c>
      <c r="E26" s="121">
        <f>SUM(F26:I26,K26)</f>
        <v>14471</v>
      </c>
      <c r="F26" s="121">
        <v>0</v>
      </c>
      <c r="G26" s="121">
        <v>0</v>
      </c>
      <c r="H26" s="121">
        <v>0</v>
      </c>
      <c r="I26" s="121">
        <v>366</v>
      </c>
      <c r="J26" s="122" t="s">
        <v>404</v>
      </c>
      <c r="K26" s="121">
        <v>14105</v>
      </c>
      <c r="L26" s="121">
        <v>659599</v>
      </c>
      <c r="M26" s="121">
        <f>SUM(N26,+U26)</f>
        <v>157850</v>
      </c>
      <c r="N26" s="121">
        <f>SUM(O26:R26,T26)</f>
        <v>113624</v>
      </c>
      <c r="O26" s="121">
        <v>6166</v>
      </c>
      <c r="P26" s="121">
        <v>1618</v>
      </c>
      <c r="Q26" s="121">
        <v>8400</v>
      </c>
      <c r="R26" s="121">
        <v>95350</v>
      </c>
      <c r="S26" s="122" t="s">
        <v>404</v>
      </c>
      <c r="T26" s="121">
        <v>2090</v>
      </c>
      <c r="U26" s="121">
        <v>44226</v>
      </c>
      <c r="V26" s="121">
        <f>+SUM(D26,M26)</f>
        <v>831920</v>
      </c>
      <c r="W26" s="121">
        <f>+SUM(E26,N26)</f>
        <v>128095</v>
      </c>
      <c r="X26" s="121">
        <f>+SUM(F26,O26)</f>
        <v>6166</v>
      </c>
      <c r="Y26" s="121">
        <f>+SUM(G26,P26)</f>
        <v>1618</v>
      </c>
      <c r="Z26" s="121">
        <f>+SUM(H26,Q26)</f>
        <v>8400</v>
      </c>
      <c r="AA26" s="121">
        <f>+SUM(I26,R26)</f>
        <v>95716</v>
      </c>
      <c r="AB26" s="122" t="str">
        <f>IF(+SUM(J26,S26)=0,"-",+SUM(J26,S26))</f>
        <v>-</v>
      </c>
      <c r="AC26" s="121">
        <f>+SUM(K26,T26)</f>
        <v>16195</v>
      </c>
      <c r="AD26" s="121">
        <f>+SUM(L26,U26)</f>
        <v>703825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539589</v>
      </c>
      <c r="AM26" s="121">
        <f>SUM(AN26,AS26,AW26,AX26,BD26)</f>
        <v>69327</v>
      </c>
      <c r="AN26" s="121">
        <f>SUM(AO26:AR26)</f>
        <v>15370</v>
      </c>
      <c r="AO26" s="121">
        <v>12824</v>
      </c>
      <c r="AP26" s="121">
        <v>2300</v>
      </c>
      <c r="AQ26" s="121">
        <v>0</v>
      </c>
      <c r="AR26" s="121">
        <v>246</v>
      </c>
      <c r="AS26" s="121">
        <f>SUM(AT26:AV26)</f>
        <v>858</v>
      </c>
      <c r="AT26" s="121">
        <v>721</v>
      </c>
      <c r="AU26" s="121">
        <v>0</v>
      </c>
      <c r="AV26" s="121">
        <v>137</v>
      </c>
      <c r="AW26" s="121">
        <v>6070</v>
      </c>
      <c r="AX26" s="121">
        <f>SUM(AY26:BB26)</f>
        <v>46619</v>
      </c>
      <c r="AY26" s="121">
        <v>45500</v>
      </c>
      <c r="AZ26" s="121">
        <v>471</v>
      </c>
      <c r="BA26" s="121">
        <v>648</v>
      </c>
      <c r="BB26" s="121">
        <v>0</v>
      </c>
      <c r="BC26" s="121">
        <v>50487</v>
      </c>
      <c r="BD26" s="121">
        <v>410</v>
      </c>
      <c r="BE26" s="121">
        <v>14667</v>
      </c>
      <c r="BF26" s="121">
        <f>SUM(AE26,+AM26,+BE26)</f>
        <v>83994</v>
      </c>
      <c r="BG26" s="121">
        <f>SUM(BH26,+BM26)</f>
        <v>759</v>
      </c>
      <c r="BH26" s="121">
        <f>SUM(BI26:BL26)</f>
        <v>759</v>
      </c>
      <c r="BI26" s="121">
        <v>0</v>
      </c>
      <c r="BJ26" s="121">
        <v>759</v>
      </c>
      <c r="BK26" s="121">
        <v>0</v>
      </c>
      <c r="BL26" s="121">
        <v>0</v>
      </c>
      <c r="BM26" s="121">
        <v>0</v>
      </c>
      <c r="BN26" s="121">
        <v>3619</v>
      </c>
      <c r="BO26" s="121">
        <f>SUM(BP26,BU26,BY26,BZ26,CF26)</f>
        <v>83543</v>
      </c>
      <c r="BP26" s="121">
        <f>SUM(BQ26:BT26)</f>
        <v>8149</v>
      </c>
      <c r="BQ26" s="121">
        <v>8149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75394</v>
      </c>
      <c r="CA26" s="121">
        <v>75394</v>
      </c>
      <c r="CB26" s="121">
        <v>0</v>
      </c>
      <c r="CC26" s="121">
        <v>0</v>
      </c>
      <c r="CD26" s="121">
        <v>0</v>
      </c>
      <c r="CE26" s="121">
        <v>30720</v>
      </c>
      <c r="CF26" s="121">
        <v>0</v>
      </c>
      <c r="CG26" s="121">
        <v>39209</v>
      </c>
      <c r="CH26" s="121">
        <f>SUM(BG26,+BO26,+CG26)</f>
        <v>123511</v>
      </c>
      <c r="CI26" s="121">
        <f>SUM(AE26,+BG26)</f>
        <v>759</v>
      </c>
      <c r="CJ26" s="121">
        <f>SUM(AF26,+BH26)</f>
        <v>759</v>
      </c>
      <c r="CK26" s="121">
        <f>SUM(AG26,+BI26)</f>
        <v>0</v>
      </c>
      <c r="CL26" s="121">
        <f>SUM(AH26,+BJ26)</f>
        <v>759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543208</v>
      </c>
      <c r="CQ26" s="121">
        <f>SUM(AM26,+BO26)</f>
        <v>152870</v>
      </c>
      <c r="CR26" s="121">
        <f>SUM(AN26,+BP26)</f>
        <v>23519</v>
      </c>
      <c r="CS26" s="121">
        <f>SUM(AO26,+BQ26)</f>
        <v>20973</v>
      </c>
      <c r="CT26" s="121">
        <f>SUM(AP26,+BR26)</f>
        <v>2300</v>
      </c>
      <c r="CU26" s="121">
        <f>SUM(AQ26,+BS26)</f>
        <v>0</v>
      </c>
      <c r="CV26" s="121">
        <f>SUM(AR26,+BT26)</f>
        <v>246</v>
      </c>
      <c r="CW26" s="121">
        <f>SUM(AS26,+BU26)</f>
        <v>858</v>
      </c>
      <c r="CX26" s="121">
        <f>SUM(AT26,+BV26)</f>
        <v>721</v>
      </c>
      <c r="CY26" s="121">
        <f>SUM(AU26,+BW26)</f>
        <v>0</v>
      </c>
      <c r="CZ26" s="121">
        <f>SUM(AV26,+BX26)</f>
        <v>137</v>
      </c>
      <c r="DA26" s="121">
        <f>SUM(AW26,+BY26)</f>
        <v>6070</v>
      </c>
      <c r="DB26" s="121">
        <f>SUM(AX26,+BZ26)</f>
        <v>122013</v>
      </c>
      <c r="DC26" s="121">
        <f>SUM(AY26,+CA26)</f>
        <v>120894</v>
      </c>
      <c r="DD26" s="121">
        <f>SUM(AZ26,+CB26)</f>
        <v>471</v>
      </c>
      <c r="DE26" s="121">
        <f>SUM(BA26,+CC26)</f>
        <v>648</v>
      </c>
      <c r="DF26" s="121">
        <f>SUM(BB26,+CD26)</f>
        <v>0</v>
      </c>
      <c r="DG26" s="121">
        <f>SUM(BC26,+CE26)</f>
        <v>81207</v>
      </c>
      <c r="DH26" s="121">
        <f>SUM(BD26,+CF26)</f>
        <v>410</v>
      </c>
      <c r="DI26" s="121">
        <f>SUM(BE26,+CG26)</f>
        <v>53876</v>
      </c>
      <c r="DJ26" s="121">
        <f>SUM(BF26,+CH26)</f>
        <v>207505</v>
      </c>
    </row>
    <row r="27" spans="1:114" s="136" customFormat="1" ht="13.5" customHeight="1" x14ac:dyDescent="0.15">
      <c r="A27" s="119" t="s">
        <v>43</v>
      </c>
      <c r="B27" s="120" t="s">
        <v>395</v>
      </c>
      <c r="C27" s="119" t="s">
        <v>396</v>
      </c>
      <c r="D27" s="121">
        <f>SUM(E27,+L27)</f>
        <v>1217833</v>
      </c>
      <c r="E27" s="121">
        <f>SUM(F27:I27,K27)</f>
        <v>54781</v>
      </c>
      <c r="F27" s="121">
        <v>0</v>
      </c>
      <c r="G27" s="121">
        <v>0</v>
      </c>
      <c r="H27" s="121">
        <v>0</v>
      </c>
      <c r="I27" s="121">
        <v>12485</v>
      </c>
      <c r="J27" s="122" t="s">
        <v>404</v>
      </c>
      <c r="K27" s="121">
        <v>42296</v>
      </c>
      <c r="L27" s="121">
        <v>1163052</v>
      </c>
      <c r="M27" s="121">
        <f>SUM(N27,+U27)</f>
        <v>103359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404</v>
      </c>
      <c r="T27" s="121">
        <v>0</v>
      </c>
      <c r="U27" s="121">
        <v>103359</v>
      </c>
      <c r="V27" s="121">
        <f>+SUM(D27,M27)</f>
        <v>1321192</v>
      </c>
      <c r="W27" s="121">
        <f>+SUM(E27,N27)</f>
        <v>54781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12485</v>
      </c>
      <c r="AB27" s="122" t="str">
        <f>IF(+SUM(J27,S27)=0,"-",+SUM(J27,S27))</f>
        <v>-</v>
      </c>
      <c r="AC27" s="121">
        <f>+SUM(K27,T27)</f>
        <v>42296</v>
      </c>
      <c r="AD27" s="121">
        <f>+SUM(L27,U27)</f>
        <v>1266411</v>
      </c>
      <c r="AE27" s="121">
        <f>SUM(AF27,+AK27)</f>
        <v>102633</v>
      </c>
      <c r="AF27" s="121">
        <f>SUM(AG27:AJ27)</f>
        <v>102633</v>
      </c>
      <c r="AG27" s="121">
        <v>102633</v>
      </c>
      <c r="AH27" s="121">
        <v>0</v>
      </c>
      <c r="AI27" s="121">
        <v>0</v>
      </c>
      <c r="AJ27" s="121">
        <v>0</v>
      </c>
      <c r="AK27" s="121">
        <v>0</v>
      </c>
      <c r="AL27" s="121">
        <v>874181</v>
      </c>
      <c r="AM27" s="121">
        <f>SUM(AN27,AS27,AW27,AX27,BD27)</f>
        <v>235030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138839</v>
      </c>
      <c r="AT27" s="121">
        <v>0</v>
      </c>
      <c r="AU27" s="121">
        <v>133853</v>
      </c>
      <c r="AV27" s="121">
        <v>4986</v>
      </c>
      <c r="AW27" s="121">
        <v>0</v>
      </c>
      <c r="AX27" s="121">
        <f>SUM(AY27:BB27)</f>
        <v>96191</v>
      </c>
      <c r="AY27" s="121">
        <v>72490</v>
      </c>
      <c r="AZ27" s="121">
        <v>11268</v>
      </c>
      <c r="BA27" s="121">
        <v>9169</v>
      </c>
      <c r="BB27" s="121">
        <v>3264</v>
      </c>
      <c r="BC27" s="121">
        <v>0</v>
      </c>
      <c r="BD27" s="121">
        <v>0</v>
      </c>
      <c r="BE27" s="121">
        <v>5989</v>
      </c>
      <c r="BF27" s="121">
        <f>SUM(AE27,+AM27,+BE27)</f>
        <v>343652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6837</v>
      </c>
      <c r="BO27" s="121">
        <f>SUM(BP27,BU27,BY27,BZ27,CF27)</f>
        <v>42167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42167</v>
      </c>
      <c r="BV27" s="121">
        <v>38583</v>
      </c>
      <c r="BW27" s="121">
        <v>3584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54355</v>
      </c>
      <c r="CF27" s="121">
        <v>0</v>
      </c>
      <c r="CG27" s="121">
        <v>0</v>
      </c>
      <c r="CH27" s="121">
        <f>SUM(BG27,+BO27,+CG27)</f>
        <v>42167</v>
      </c>
      <c r="CI27" s="121">
        <f>SUM(AE27,+BG27)</f>
        <v>102633</v>
      </c>
      <c r="CJ27" s="121">
        <f>SUM(AF27,+BH27)</f>
        <v>102633</v>
      </c>
      <c r="CK27" s="121">
        <f>SUM(AG27,+BI27)</f>
        <v>102633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881018</v>
      </c>
      <c r="CQ27" s="121">
        <f>SUM(AM27,+BO27)</f>
        <v>277197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181006</v>
      </c>
      <c r="CX27" s="121">
        <f>SUM(AT27,+BV27)</f>
        <v>38583</v>
      </c>
      <c r="CY27" s="121">
        <f>SUM(AU27,+BW27)</f>
        <v>137437</v>
      </c>
      <c r="CZ27" s="121">
        <f>SUM(AV27,+BX27)</f>
        <v>4986</v>
      </c>
      <c r="DA27" s="121">
        <f>SUM(AW27,+BY27)</f>
        <v>0</v>
      </c>
      <c r="DB27" s="121">
        <f>SUM(AX27,+BZ27)</f>
        <v>96191</v>
      </c>
      <c r="DC27" s="121">
        <f>SUM(AY27,+CA27)</f>
        <v>72490</v>
      </c>
      <c r="DD27" s="121">
        <f>SUM(AZ27,+CB27)</f>
        <v>11268</v>
      </c>
      <c r="DE27" s="121">
        <f>SUM(BA27,+CC27)</f>
        <v>9169</v>
      </c>
      <c r="DF27" s="121">
        <f>SUM(BB27,+CD27)</f>
        <v>3264</v>
      </c>
      <c r="DG27" s="121">
        <f>SUM(BC27,+CE27)</f>
        <v>54355</v>
      </c>
      <c r="DH27" s="121">
        <f>SUM(BD27,+CF27)</f>
        <v>0</v>
      </c>
      <c r="DI27" s="121">
        <f>SUM(BE27,+CG27)</f>
        <v>5989</v>
      </c>
      <c r="DJ27" s="121">
        <f>SUM(BF27,+CH27)</f>
        <v>385819</v>
      </c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sortState ref="A8:XFD27">
    <sortCondition ref="A8:A27"/>
    <sortCondition ref="B8:B27"/>
    <sortCondition ref="C8:C2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33</v>
      </c>
      <c r="D7" s="140">
        <f>SUM(E7,+L7)</f>
        <v>2546064</v>
      </c>
      <c r="E7" s="140">
        <f>SUM(F7:I7)+K7</f>
        <v>2546064</v>
      </c>
      <c r="F7" s="140">
        <f t="shared" ref="F7:L7" si="0">SUM(F$8:F$1000)</f>
        <v>2469533</v>
      </c>
      <c r="G7" s="140">
        <f t="shared" si="0"/>
        <v>0</v>
      </c>
      <c r="H7" s="140">
        <f t="shared" si="0"/>
        <v>0</v>
      </c>
      <c r="I7" s="140">
        <f t="shared" si="0"/>
        <v>69854</v>
      </c>
      <c r="J7" s="140">
        <f t="shared" si="0"/>
        <v>3451623</v>
      </c>
      <c r="K7" s="140">
        <f t="shared" si="0"/>
        <v>6677</v>
      </c>
      <c r="L7" s="140">
        <f t="shared" si="0"/>
        <v>0</v>
      </c>
      <c r="M7" s="140">
        <f>SUM(N7,+U7)</f>
        <v>108801</v>
      </c>
      <c r="N7" s="140">
        <f>SUM(O7:R7,T7)</f>
        <v>101593</v>
      </c>
      <c r="O7" s="140">
        <f t="shared" ref="O7:U7" si="1">SUM(O$8:O$1000)</f>
        <v>972</v>
      </c>
      <c r="P7" s="140">
        <f t="shared" si="1"/>
        <v>0</v>
      </c>
      <c r="Q7" s="140">
        <f t="shared" si="1"/>
        <v>0</v>
      </c>
      <c r="R7" s="140">
        <f t="shared" si="1"/>
        <v>59101</v>
      </c>
      <c r="S7" s="140">
        <f t="shared" si="1"/>
        <v>1132529</v>
      </c>
      <c r="T7" s="140">
        <f t="shared" si="1"/>
        <v>41520</v>
      </c>
      <c r="U7" s="140">
        <f t="shared" si="1"/>
        <v>7208</v>
      </c>
      <c r="V7" s="140">
        <f t="shared" ref="V7:AD7" si="2">+SUM(D7,M7)</f>
        <v>2654865</v>
      </c>
      <c r="W7" s="140">
        <f t="shared" si="2"/>
        <v>2647657</v>
      </c>
      <c r="X7" s="140">
        <f t="shared" si="2"/>
        <v>2470505</v>
      </c>
      <c r="Y7" s="140">
        <f t="shared" si="2"/>
        <v>0</v>
      </c>
      <c r="Z7" s="140">
        <f t="shared" si="2"/>
        <v>0</v>
      </c>
      <c r="AA7" s="140">
        <f t="shared" si="2"/>
        <v>128955</v>
      </c>
      <c r="AB7" s="140">
        <f t="shared" si="2"/>
        <v>4584152</v>
      </c>
      <c r="AC7" s="140">
        <f t="shared" si="2"/>
        <v>48197</v>
      </c>
      <c r="AD7" s="140">
        <f t="shared" si="2"/>
        <v>7208</v>
      </c>
      <c r="AE7" s="140">
        <f>SUM(AF7,+AK7)</f>
        <v>5515033</v>
      </c>
      <c r="AF7" s="140">
        <f>SUM(AG7:AJ7)</f>
        <v>5515033</v>
      </c>
      <c r="AG7" s="140">
        <f>SUM(AG$8:AG$1000)</f>
        <v>0</v>
      </c>
      <c r="AH7" s="140">
        <f>SUM(AH$8:AH$1000)</f>
        <v>5515033</v>
      </c>
      <c r="AI7" s="140">
        <f>SUM(AI$8:AI$1000)</f>
        <v>0</v>
      </c>
      <c r="AJ7" s="140">
        <f>SUM(AJ$8:AJ$1000)</f>
        <v>0</v>
      </c>
      <c r="AK7" s="140">
        <f>SUM(AK$8:AK$1000)</f>
        <v>0</v>
      </c>
      <c r="AL7" s="143" t="s">
        <v>314</v>
      </c>
      <c r="AM7" s="140">
        <f>SUM(AN7,AS7,AW7,AX7,BD7)</f>
        <v>400034</v>
      </c>
      <c r="AN7" s="140">
        <f>SUM(AO7:AR7)</f>
        <v>64279</v>
      </c>
      <c r="AO7" s="140">
        <f>SUM(AO$8:AO$1000)</f>
        <v>25787</v>
      </c>
      <c r="AP7" s="140">
        <f>SUM(AP$8:AP$1000)</f>
        <v>0</v>
      </c>
      <c r="AQ7" s="140">
        <f>SUM(AQ$8:AQ$1000)</f>
        <v>38492</v>
      </c>
      <c r="AR7" s="140">
        <f>SUM(AR$8:AR$1000)</f>
        <v>0</v>
      </c>
      <c r="AS7" s="140">
        <f>SUM(AT7:AV7)</f>
        <v>213243</v>
      </c>
      <c r="AT7" s="140">
        <f>SUM(AT$8:AT$1000)</f>
        <v>0</v>
      </c>
      <c r="AU7" s="140">
        <f>SUM(AU$8:AU$1000)</f>
        <v>213243</v>
      </c>
      <c r="AV7" s="140">
        <f>SUM(AV$8:AV$1000)</f>
        <v>0</v>
      </c>
      <c r="AW7" s="140">
        <f>SUM(AW$8:AW$1000)</f>
        <v>0</v>
      </c>
      <c r="AX7" s="140">
        <f>SUM(AY7:BB7)</f>
        <v>122512</v>
      </c>
      <c r="AY7" s="140">
        <f t="shared" ref="AY7:BE7" si="3">SUM(AY$8:AY$1000)</f>
        <v>0</v>
      </c>
      <c r="AZ7" s="140">
        <f t="shared" si="3"/>
        <v>120790</v>
      </c>
      <c r="BA7" s="140">
        <f t="shared" si="3"/>
        <v>0</v>
      </c>
      <c r="BB7" s="140">
        <f t="shared" si="3"/>
        <v>1722</v>
      </c>
      <c r="BC7" s="143" t="s">
        <v>315</v>
      </c>
      <c r="BD7" s="140">
        <f t="shared" si="3"/>
        <v>0</v>
      </c>
      <c r="BE7" s="140">
        <f t="shared" si="3"/>
        <v>82620</v>
      </c>
      <c r="BF7" s="140">
        <f>SUM(AE7,+AM7,+BE7)</f>
        <v>5997687</v>
      </c>
      <c r="BG7" s="140">
        <f>SUM(BH7,+BM7)</f>
        <v>37199</v>
      </c>
      <c r="BH7" s="140">
        <f>SUM(BI7:BL7)</f>
        <v>37199</v>
      </c>
      <c r="BI7" s="140">
        <f>SUM(BI$8:BI$1000)</f>
        <v>0</v>
      </c>
      <c r="BJ7" s="140">
        <f>SUM(BJ$8:BJ$1000)</f>
        <v>37199</v>
      </c>
      <c r="BK7" s="140">
        <f>SUM(BK$8:BK$1000)</f>
        <v>0</v>
      </c>
      <c r="BL7" s="140">
        <f>SUM(BL$8:BL$1000)</f>
        <v>0</v>
      </c>
      <c r="BM7" s="140">
        <f>SUM(BM$8:BM$1000)</f>
        <v>0</v>
      </c>
      <c r="BN7" s="143" t="s">
        <v>314</v>
      </c>
      <c r="BO7" s="140">
        <f>SUM(BP7,BU7,BY7,BZ7,CF7)</f>
        <v>1066976</v>
      </c>
      <c r="BP7" s="140">
        <f>SUM(BQ7:BT7)</f>
        <v>250862</v>
      </c>
      <c r="BQ7" s="140">
        <f>SUM(BQ$8:BQ$1000)</f>
        <v>219178</v>
      </c>
      <c r="BR7" s="140">
        <f>SUM(BR$8:BR$1000)</f>
        <v>0</v>
      </c>
      <c r="BS7" s="140">
        <f>SUM(BS$8:BS$1000)</f>
        <v>31684</v>
      </c>
      <c r="BT7" s="140">
        <f>SUM(BT$8:BT$1000)</f>
        <v>0</v>
      </c>
      <c r="BU7" s="140">
        <f>SUM(BV7:BX7)</f>
        <v>586882</v>
      </c>
      <c r="BV7" s="140">
        <f>SUM(BV$8:BV$1000)</f>
        <v>0</v>
      </c>
      <c r="BW7" s="140">
        <f>SUM(BW$8:BW$1000)</f>
        <v>586882</v>
      </c>
      <c r="BX7" s="140">
        <f>SUM(BX$8:BX$1000)</f>
        <v>0</v>
      </c>
      <c r="BY7" s="140">
        <f>SUM(BY$8:BY$1000)</f>
        <v>0</v>
      </c>
      <c r="BZ7" s="140">
        <f>SUM(CA7:CD7)</f>
        <v>229232</v>
      </c>
      <c r="CA7" s="140">
        <f t="shared" ref="CA7:CG7" si="4">SUM(CA$8:CA$1000)</f>
        <v>9139</v>
      </c>
      <c r="CB7" s="140">
        <f t="shared" si="4"/>
        <v>152059</v>
      </c>
      <c r="CC7" s="140">
        <f t="shared" si="4"/>
        <v>41395</v>
      </c>
      <c r="CD7" s="140">
        <f t="shared" si="4"/>
        <v>26639</v>
      </c>
      <c r="CE7" s="143" t="s">
        <v>314</v>
      </c>
      <c r="CF7" s="140">
        <f t="shared" si="4"/>
        <v>0</v>
      </c>
      <c r="CG7" s="140">
        <f t="shared" si="4"/>
        <v>137155</v>
      </c>
      <c r="CH7" s="140">
        <f>SUM(BG7,+BO7,+CG7)</f>
        <v>1241330</v>
      </c>
      <c r="CI7" s="140">
        <f t="shared" ref="CI7:CO7" si="5">SUM(AE7,+BG7)</f>
        <v>5552232</v>
      </c>
      <c r="CJ7" s="140">
        <f t="shared" si="5"/>
        <v>5552232</v>
      </c>
      <c r="CK7" s="140">
        <f t="shared" si="5"/>
        <v>0</v>
      </c>
      <c r="CL7" s="140">
        <f t="shared" si="5"/>
        <v>5552232</v>
      </c>
      <c r="CM7" s="140">
        <f t="shared" si="5"/>
        <v>0</v>
      </c>
      <c r="CN7" s="140">
        <f t="shared" si="5"/>
        <v>0</v>
      </c>
      <c r="CO7" s="140">
        <f t="shared" si="5"/>
        <v>0</v>
      </c>
      <c r="CP7" s="143" t="s">
        <v>314</v>
      </c>
      <c r="CQ7" s="140">
        <f t="shared" ref="CQ7:DF7" si="6">SUM(AM7,+BO7)</f>
        <v>1467010</v>
      </c>
      <c r="CR7" s="140">
        <f t="shared" si="6"/>
        <v>315141</v>
      </c>
      <c r="CS7" s="140">
        <f t="shared" si="6"/>
        <v>244965</v>
      </c>
      <c r="CT7" s="140">
        <f t="shared" si="6"/>
        <v>0</v>
      </c>
      <c r="CU7" s="140">
        <f t="shared" si="6"/>
        <v>70176</v>
      </c>
      <c r="CV7" s="140">
        <f t="shared" si="6"/>
        <v>0</v>
      </c>
      <c r="CW7" s="140">
        <f t="shared" si="6"/>
        <v>800125</v>
      </c>
      <c r="CX7" s="140">
        <f t="shared" si="6"/>
        <v>0</v>
      </c>
      <c r="CY7" s="140">
        <f t="shared" si="6"/>
        <v>800125</v>
      </c>
      <c r="CZ7" s="140">
        <f t="shared" si="6"/>
        <v>0</v>
      </c>
      <c r="DA7" s="140">
        <f t="shared" si="6"/>
        <v>0</v>
      </c>
      <c r="DB7" s="140">
        <f t="shared" si="6"/>
        <v>351744</v>
      </c>
      <c r="DC7" s="140">
        <f t="shared" si="6"/>
        <v>9139</v>
      </c>
      <c r="DD7" s="140">
        <f t="shared" si="6"/>
        <v>272849</v>
      </c>
      <c r="DE7" s="140">
        <f t="shared" si="6"/>
        <v>41395</v>
      </c>
      <c r="DF7" s="140">
        <f t="shared" si="6"/>
        <v>28361</v>
      </c>
      <c r="DG7" s="143" t="s">
        <v>314</v>
      </c>
      <c r="DH7" s="140">
        <f>SUM(BD7,+CF7)</f>
        <v>0</v>
      </c>
      <c r="DI7" s="140">
        <f>SUM(BE7,+CG7)</f>
        <v>219775</v>
      </c>
      <c r="DJ7" s="140">
        <f>SUM(BF7,+CH7)</f>
        <v>7239017</v>
      </c>
    </row>
    <row r="8" spans="1:114" s="136" customFormat="1" ht="13.5" customHeight="1" x14ac:dyDescent="0.15">
      <c r="A8" s="119" t="s">
        <v>43</v>
      </c>
      <c r="B8" s="120" t="s">
        <v>327</v>
      </c>
      <c r="C8" s="119" t="s">
        <v>328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15882</v>
      </c>
      <c r="N8" s="121">
        <f>SUM(O8:R8,T8)</f>
        <v>15882</v>
      </c>
      <c r="O8" s="121">
        <v>0</v>
      </c>
      <c r="P8" s="121">
        <v>0</v>
      </c>
      <c r="Q8" s="121">
        <v>0</v>
      </c>
      <c r="R8" s="121">
        <v>15882</v>
      </c>
      <c r="S8" s="121">
        <v>382335</v>
      </c>
      <c r="T8" s="121">
        <v>0</v>
      </c>
      <c r="U8" s="121">
        <v>0</v>
      </c>
      <c r="V8" s="121">
        <f>+SUM(D8,M8)</f>
        <v>15882</v>
      </c>
      <c r="W8" s="121">
        <f>+SUM(E8,N8)</f>
        <v>15882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15882</v>
      </c>
      <c r="AB8" s="121">
        <f>+SUM(J8,S8)</f>
        <v>382335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404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404</v>
      </c>
      <c r="BD8" s="121">
        <v>0</v>
      </c>
      <c r="BE8" s="121">
        <v>0</v>
      </c>
      <c r="BF8" s="121">
        <f>SUM(AE8,+AM8,+BE8)</f>
        <v>0</v>
      </c>
      <c r="BG8" s="121">
        <f>SUM(BH8,+BM8)</f>
        <v>13039</v>
      </c>
      <c r="BH8" s="121">
        <f>SUM(BI8:BL8)</f>
        <v>13039</v>
      </c>
      <c r="BI8" s="121">
        <v>0</v>
      </c>
      <c r="BJ8" s="121">
        <v>13039</v>
      </c>
      <c r="BK8" s="121">
        <v>0</v>
      </c>
      <c r="BL8" s="121">
        <v>0</v>
      </c>
      <c r="BM8" s="121">
        <v>0</v>
      </c>
      <c r="BN8" s="122" t="s">
        <v>404</v>
      </c>
      <c r="BO8" s="121">
        <f>SUM(BP8,BU8,BY8,BZ8,CF8)</f>
        <v>378264</v>
      </c>
      <c r="BP8" s="121">
        <f>SUM(BQ8:BT8)</f>
        <v>96046</v>
      </c>
      <c r="BQ8" s="121">
        <v>89186</v>
      </c>
      <c r="BR8" s="121">
        <v>0</v>
      </c>
      <c r="BS8" s="121">
        <v>6860</v>
      </c>
      <c r="BT8" s="121">
        <v>0</v>
      </c>
      <c r="BU8" s="121">
        <f>SUM(BV8:BX8)</f>
        <v>156974</v>
      </c>
      <c r="BV8" s="121">
        <v>0</v>
      </c>
      <c r="BW8" s="121">
        <v>156974</v>
      </c>
      <c r="BX8" s="121">
        <v>0</v>
      </c>
      <c r="BY8" s="121">
        <v>0</v>
      </c>
      <c r="BZ8" s="121">
        <f>SUM(CA8:CD8)</f>
        <v>125244</v>
      </c>
      <c r="CA8" s="121">
        <v>9079</v>
      </c>
      <c r="CB8" s="121">
        <v>79475</v>
      </c>
      <c r="CC8" s="121">
        <v>36611</v>
      </c>
      <c r="CD8" s="121">
        <v>79</v>
      </c>
      <c r="CE8" s="122" t="s">
        <v>404</v>
      </c>
      <c r="CF8" s="121">
        <v>0</v>
      </c>
      <c r="CG8" s="121">
        <v>6914</v>
      </c>
      <c r="CH8" s="121">
        <f>SUM(BG8,+BO8,+CG8)</f>
        <v>398217</v>
      </c>
      <c r="CI8" s="121">
        <f>SUM(AE8,+BG8)</f>
        <v>13039</v>
      </c>
      <c r="CJ8" s="121">
        <f>SUM(AF8,+BH8)</f>
        <v>13039</v>
      </c>
      <c r="CK8" s="121">
        <f>SUM(AG8,+BI8)</f>
        <v>0</v>
      </c>
      <c r="CL8" s="121">
        <f>SUM(AH8,+BJ8)</f>
        <v>13039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404</v>
      </c>
      <c r="CQ8" s="121">
        <f>SUM(AM8,+BO8)</f>
        <v>378264</v>
      </c>
      <c r="CR8" s="121">
        <f>SUM(AN8,+BP8)</f>
        <v>96046</v>
      </c>
      <c r="CS8" s="121">
        <f>SUM(AO8,+BQ8)</f>
        <v>89186</v>
      </c>
      <c r="CT8" s="121">
        <f>SUM(AP8,+BR8)</f>
        <v>0</v>
      </c>
      <c r="CU8" s="121">
        <f>SUM(AQ8,+BS8)</f>
        <v>6860</v>
      </c>
      <c r="CV8" s="121">
        <f>SUM(AR8,+BT8)</f>
        <v>0</v>
      </c>
      <c r="CW8" s="121">
        <f>SUM(AS8,+BU8)</f>
        <v>156974</v>
      </c>
      <c r="CX8" s="121">
        <f>SUM(AT8,+BV8)</f>
        <v>0</v>
      </c>
      <c r="CY8" s="121">
        <f>SUM(AU8,+BW8)</f>
        <v>156974</v>
      </c>
      <c r="CZ8" s="121">
        <f>SUM(AV8,+BX8)</f>
        <v>0</v>
      </c>
      <c r="DA8" s="121">
        <f>SUM(AW8,+BY8)</f>
        <v>0</v>
      </c>
      <c r="DB8" s="121">
        <f>SUM(AX8,+BZ8)</f>
        <v>125244</v>
      </c>
      <c r="DC8" s="121">
        <f>SUM(AY8,+CA8)</f>
        <v>9079</v>
      </c>
      <c r="DD8" s="121">
        <f>SUM(AZ8,+CB8)</f>
        <v>79475</v>
      </c>
      <c r="DE8" s="121">
        <f>SUM(BA8,+CC8)</f>
        <v>36611</v>
      </c>
      <c r="DF8" s="121">
        <f>SUM(BB8,+CD8)</f>
        <v>79</v>
      </c>
      <c r="DG8" s="122" t="s">
        <v>404</v>
      </c>
      <c r="DH8" s="121">
        <f>SUM(BD8,+CF8)</f>
        <v>0</v>
      </c>
      <c r="DI8" s="121">
        <f>SUM(BE8,+CG8)</f>
        <v>6914</v>
      </c>
      <c r="DJ8" s="121">
        <f>SUM(BF8,+CH8)</f>
        <v>398217</v>
      </c>
    </row>
    <row r="9" spans="1:114" s="136" customFormat="1" ht="13.5" customHeight="1" x14ac:dyDescent="0.15">
      <c r="A9" s="119" t="s">
        <v>43</v>
      </c>
      <c r="B9" s="120" t="s">
        <v>358</v>
      </c>
      <c r="C9" s="119" t="s">
        <v>359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42651</v>
      </c>
      <c r="N9" s="121">
        <f>SUM(O9:R9,T9)</f>
        <v>8727</v>
      </c>
      <c r="O9" s="121">
        <v>0</v>
      </c>
      <c r="P9" s="121">
        <v>0</v>
      </c>
      <c r="Q9" s="121">
        <v>0</v>
      </c>
      <c r="R9" s="121">
        <v>8727</v>
      </c>
      <c r="S9" s="121">
        <v>109461</v>
      </c>
      <c r="T9" s="121">
        <v>0</v>
      </c>
      <c r="U9" s="121">
        <v>33924</v>
      </c>
      <c r="V9" s="121">
        <f>+SUM(D9,M9)</f>
        <v>42651</v>
      </c>
      <c r="W9" s="121">
        <f>+SUM(E9,N9)</f>
        <v>8727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8727</v>
      </c>
      <c r="AB9" s="121">
        <f>+SUM(J9,S9)</f>
        <v>109461</v>
      </c>
      <c r="AC9" s="121">
        <f>+SUM(K9,T9)</f>
        <v>0</v>
      </c>
      <c r="AD9" s="121">
        <f>+SUM(L9,U9)</f>
        <v>33924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404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404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404</v>
      </c>
      <c r="BO9" s="121">
        <f>SUM(BP9,BU9,BY9,BZ9,CF9)</f>
        <v>152112</v>
      </c>
      <c r="BP9" s="121">
        <f>SUM(BQ9:BT9)</f>
        <v>70316</v>
      </c>
      <c r="BQ9" s="121">
        <v>70316</v>
      </c>
      <c r="BR9" s="121">
        <v>0</v>
      </c>
      <c r="BS9" s="121">
        <v>0</v>
      </c>
      <c r="BT9" s="121">
        <v>0</v>
      </c>
      <c r="BU9" s="121">
        <f>SUM(BV9:BX9)</f>
        <v>76048</v>
      </c>
      <c r="BV9" s="121">
        <v>0</v>
      </c>
      <c r="BW9" s="121">
        <v>76048</v>
      </c>
      <c r="BX9" s="121">
        <v>0</v>
      </c>
      <c r="BY9" s="121">
        <v>0</v>
      </c>
      <c r="BZ9" s="121">
        <f>SUM(CA9:CD9)</f>
        <v>5748</v>
      </c>
      <c r="CA9" s="121">
        <v>0</v>
      </c>
      <c r="CB9" s="121">
        <v>3494</v>
      </c>
      <c r="CC9" s="121">
        <v>2254</v>
      </c>
      <c r="CD9" s="121">
        <v>0</v>
      </c>
      <c r="CE9" s="122" t="s">
        <v>404</v>
      </c>
      <c r="CF9" s="121">
        <v>0</v>
      </c>
      <c r="CG9" s="121">
        <v>0</v>
      </c>
      <c r="CH9" s="121">
        <f>SUM(BG9,+BO9,+CG9)</f>
        <v>152112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404</v>
      </c>
      <c r="CQ9" s="121">
        <f>SUM(AM9,+BO9)</f>
        <v>152112</v>
      </c>
      <c r="CR9" s="121">
        <f>SUM(AN9,+BP9)</f>
        <v>70316</v>
      </c>
      <c r="CS9" s="121">
        <f>SUM(AO9,+BQ9)</f>
        <v>70316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76048</v>
      </c>
      <c r="CX9" s="121">
        <f>SUM(AT9,+BV9)</f>
        <v>0</v>
      </c>
      <c r="CY9" s="121">
        <f>SUM(AU9,+BW9)</f>
        <v>76048</v>
      </c>
      <c r="CZ9" s="121">
        <f>SUM(AV9,+BX9)</f>
        <v>0</v>
      </c>
      <c r="DA9" s="121">
        <f>SUM(AW9,+BY9)</f>
        <v>0</v>
      </c>
      <c r="DB9" s="121">
        <f>SUM(AX9,+BZ9)</f>
        <v>5748</v>
      </c>
      <c r="DC9" s="121">
        <f>SUM(AY9,+CA9)</f>
        <v>0</v>
      </c>
      <c r="DD9" s="121">
        <f>SUM(AZ9,+CB9)</f>
        <v>3494</v>
      </c>
      <c r="DE9" s="121">
        <f>SUM(BA9,+CC9)</f>
        <v>2254</v>
      </c>
      <c r="DF9" s="121">
        <f>SUM(BB9,+CD9)</f>
        <v>0</v>
      </c>
      <c r="DG9" s="122" t="s">
        <v>404</v>
      </c>
      <c r="DH9" s="121">
        <f>SUM(BD9,+CF9)</f>
        <v>0</v>
      </c>
      <c r="DI9" s="121">
        <f>SUM(BE9,+CG9)</f>
        <v>0</v>
      </c>
      <c r="DJ9" s="121">
        <f>SUM(BF9,+CH9)</f>
        <v>152112</v>
      </c>
    </row>
    <row r="10" spans="1:114" s="136" customFormat="1" ht="13.5" customHeight="1" x14ac:dyDescent="0.15">
      <c r="A10" s="119" t="s">
        <v>43</v>
      </c>
      <c r="B10" s="120" t="s">
        <v>351</v>
      </c>
      <c r="C10" s="119" t="s">
        <v>360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10022</v>
      </c>
      <c r="N10" s="121">
        <f>SUM(O10:R10,T10)</f>
        <v>16235</v>
      </c>
      <c r="O10" s="121">
        <v>972</v>
      </c>
      <c r="P10" s="121">
        <v>0</v>
      </c>
      <c r="Q10" s="121">
        <v>0</v>
      </c>
      <c r="R10" s="121">
        <v>15263</v>
      </c>
      <c r="S10" s="121">
        <v>265386</v>
      </c>
      <c r="T10" s="121">
        <v>0</v>
      </c>
      <c r="U10" s="121">
        <v>-6213</v>
      </c>
      <c r="V10" s="121">
        <f>+SUM(D10,M10)</f>
        <v>10022</v>
      </c>
      <c r="W10" s="121">
        <f>+SUM(E10,N10)</f>
        <v>16235</v>
      </c>
      <c r="X10" s="121">
        <f>+SUM(F10,O10)</f>
        <v>972</v>
      </c>
      <c r="Y10" s="121">
        <f>+SUM(G10,P10)</f>
        <v>0</v>
      </c>
      <c r="Z10" s="121">
        <f>+SUM(H10,Q10)</f>
        <v>0</v>
      </c>
      <c r="AA10" s="121">
        <f>+SUM(I10,R10)</f>
        <v>15263</v>
      </c>
      <c r="AB10" s="121">
        <f>+SUM(J10,S10)</f>
        <v>265386</v>
      </c>
      <c r="AC10" s="121">
        <f>+SUM(K10,T10)</f>
        <v>0</v>
      </c>
      <c r="AD10" s="121">
        <f>+SUM(L10,U10)</f>
        <v>-6213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404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404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404</v>
      </c>
      <c r="BO10" s="121">
        <f>SUM(BP10,BU10,BY10,BZ10,CF10)</f>
        <v>171400</v>
      </c>
      <c r="BP10" s="121">
        <f>SUM(BQ10:BT10)</f>
        <v>54384</v>
      </c>
      <c r="BQ10" s="121">
        <v>30489</v>
      </c>
      <c r="BR10" s="121">
        <v>0</v>
      </c>
      <c r="BS10" s="121">
        <v>23895</v>
      </c>
      <c r="BT10" s="121">
        <v>0</v>
      </c>
      <c r="BU10" s="121">
        <f>SUM(BV10:BX10)</f>
        <v>115243</v>
      </c>
      <c r="BV10" s="121">
        <v>0</v>
      </c>
      <c r="BW10" s="121">
        <v>115243</v>
      </c>
      <c r="BX10" s="121">
        <v>0</v>
      </c>
      <c r="BY10" s="121">
        <v>0</v>
      </c>
      <c r="BZ10" s="121">
        <f>SUM(CA10:CD10)</f>
        <v>1773</v>
      </c>
      <c r="CA10" s="121">
        <v>60</v>
      </c>
      <c r="CB10" s="121">
        <v>0</v>
      </c>
      <c r="CC10" s="121">
        <v>1713</v>
      </c>
      <c r="CD10" s="121">
        <v>0</v>
      </c>
      <c r="CE10" s="122" t="s">
        <v>404</v>
      </c>
      <c r="CF10" s="121">
        <v>0</v>
      </c>
      <c r="CG10" s="121">
        <v>104008</v>
      </c>
      <c r="CH10" s="121">
        <f>SUM(BG10,+BO10,+CG10)</f>
        <v>275408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404</v>
      </c>
      <c r="CQ10" s="121">
        <f>SUM(AM10,+BO10)</f>
        <v>171400</v>
      </c>
      <c r="CR10" s="121">
        <f>SUM(AN10,+BP10)</f>
        <v>54384</v>
      </c>
      <c r="CS10" s="121">
        <f>SUM(AO10,+BQ10)</f>
        <v>30489</v>
      </c>
      <c r="CT10" s="121">
        <f>SUM(AP10,+BR10)</f>
        <v>0</v>
      </c>
      <c r="CU10" s="121">
        <f>SUM(AQ10,+BS10)</f>
        <v>23895</v>
      </c>
      <c r="CV10" s="121">
        <f>SUM(AR10,+BT10)</f>
        <v>0</v>
      </c>
      <c r="CW10" s="121">
        <f>SUM(AS10,+BU10)</f>
        <v>115243</v>
      </c>
      <c r="CX10" s="121">
        <f>SUM(AT10,+BV10)</f>
        <v>0</v>
      </c>
      <c r="CY10" s="121">
        <f>SUM(AU10,+BW10)</f>
        <v>115243</v>
      </c>
      <c r="CZ10" s="121">
        <f>SUM(AV10,+BX10)</f>
        <v>0</v>
      </c>
      <c r="DA10" s="121">
        <f>SUM(AW10,+BY10)</f>
        <v>0</v>
      </c>
      <c r="DB10" s="121">
        <f>SUM(AX10,+BZ10)</f>
        <v>1773</v>
      </c>
      <c r="DC10" s="121">
        <f>SUM(AY10,+CA10)</f>
        <v>60</v>
      </c>
      <c r="DD10" s="121">
        <f>SUM(AZ10,+CB10)</f>
        <v>0</v>
      </c>
      <c r="DE10" s="121">
        <f>SUM(BA10,+CC10)</f>
        <v>1713</v>
      </c>
      <c r="DF10" s="121">
        <f>SUM(BB10,+CD10)</f>
        <v>0</v>
      </c>
      <c r="DG10" s="122" t="s">
        <v>404</v>
      </c>
      <c r="DH10" s="121">
        <f>SUM(BD10,+CF10)</f>
        <v>0</v>
      </c>
      <c r="DI10" s="121">
        <f>SUM(BE10,+CG10)</f>
        <v>104008</v>
      </c>
      <c r="DJ10" s="121">
        <f>SUM(BF10,+CH10)</f>
        <v>275408</v>
      </c>
    </row>
    <row r="11" spans="1:114" s="136" customFormat="1" ht="13.5" customHeight="1" x14ac:dyDescent="0.15">
      <c r="A11" s="119" t="s">
        <v>43</v>
      </c>
      <c r="B11" s="120" t="s">
        <v>340</v>
      </c>
      <c r="C11" s="119" t="s">
        <v>341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3969</v>
      </c>
      <c r="N11" s="121">
        <f>SUM(O11:R11,T11)</f>
        <v>24472</v>
      </c>
      <c r="O11" s="121">
        <v>0</v>
      </c>
      <c r="P11" s="121">
        <v>0</v>
      </c>
      <c r="Q11" s="121">
        <v>0</v>
      </c>
      <c r="R11" s="121">
        <v>3604</v>
      </c>
      <c r="S11" s="121">
        <v>141775</v>
      </c>
      <c r="T11" s="121">
        <v>20868</v>
      </c>
      <c r="U11" s="121">
        <v>-20503</v>
      </c>
      <c r="V11" s="121">
        <f>+SUM(D11,M11)</f>
        <v>3969</v>
      </c>
      <c r="W11" s="121">
        <f>+SUM(E11,N11)</f>
        <v>24472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3604</v>
      </c>
      <c r="AB11" s="121">
        <f>+SUM(J11,S11)</f>
        <v>141775</v>
      </c>
      <c r="AC11" s="121">
        <f>+SUM(K11,T11)</f>
        <v>20868</v>
      </c>
      <c r="AD11" s="121">
        <f>+SUM(L11,U11)</f>
        <v>-20503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404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404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404</v>
      </c>
      <c r="BO11" s="121">
        <f>SUM(BP11,BU11,BY11,BZ11,CF11)</f>
        <v>130689</v>
      </c>
      <c r="BP11" s="121">
        <f>SUM(BQ11:BT11)</f>
        <v>8853</v>
      </c>
      <c r="BQ11" s="121">
        <v>8853</v>
      </c>
      <c r="BR11" s="121">
        <v>0</v>
      </c>
      <c r="BS11" s="121">
        <v>0</v>
      </c>
      <c r="BT11" s="121">
        <v>0</v>
      </c>
      <c r="BU11" s="121">
        <f>SUM(BV11:BX11)</f>
        <v>94459</v>
      </c>
      <c r="BV11" s="121">
        <v>0</v>
      </c>
      <c r="BW11" s="121">
        <v>94459</v>
      </c>
      <c r="BX11" s="121">
        <v>0</v>
      </c>
      <c r="BY11" s="121">
        <v>0</v>
      </c>
      <c r="BZ11" s="121">
        <f>SUM(CA11:CD11)</f>
        <v>27377</v>
      </c>
      <c r="CA11" s="121">
        <v>0</v>
      </c>
      <c r="CB11" s="121">
        <v>0</v>
      </c>
      <c r="CC11" s="121">
        <v>817</v>
      </c>
      <c r="CD11" s="121">
        <v>26560</v>
      </c>
      <c r="CE11" s="122" t="s">
        <v>404</v>
      </c>
      <c r="CF11" s="121">
        <v>0</v>
      </c>
      <c r="CG11" s="121">
        <v>15055</v>
      </c>
      <c r="CH11" s="121">
        <f>SUM(BG11,+BO11,+CG11)</f>
        <v>145744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404</v>
      </c>
      <c r="CQ11" s="121">
        <f>SUM(AM11,+BO11)</f>
        <v>130689</v>
      </c>
      <c r="CR11" s="121">
        <f>SUM(AN11,+BP11)</f>
        <v>8853</v>
      </c>
      <c r="CS11" s="121">
        <f>SUM(AO11,+BQ11)</f>
        <v>8853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94459</v>
      </c>
      <c r="CX11" s="121">
        <f>SUM(AT11,+BV11)</f>
        <v>0</v>
      </c>
      <c r="CY11" s="121">
        <f>SUM(AU11,+BW11)</f>
        <v>94459</v>
      </c>
      <c r="CZ11" s="121">
        <f>SUM(AV11,+BX11)</f>
        <v>0</v>
      </c>
      <c r="DA11" s="121">
        <f>SUM(AW11,+BY11)</f>
        <v>0</v>
      </c>
      <c r="DB11" s="121">
        <f>SUM(AX11,+BZ11)</f>
        <v>27377</v>
      </c>
      <c r="DC11" s="121">
        <f>SUM(AY11,+CA11)</f>
        <v>0</v>
      </c>
      <c r="DD11" s="121">
        <f>SUM(AZ11,+CB11)</f>
        <v>0</v>
      </c>
      <c r="DE11" s="121">
        <f>SUM(BA11,+CC11)</f>
        <v>817</v>
      </c>
      <c r="DF11" s="121">
        <f>SUM(BB11,+CD11)</f>
        <v>26560</v>
      </c>
      <c r="DG11" s="122" t="s">
        <v>404</v>
      </c>
      <c r="DH11" s="121">
        <f>SUM(BD11,+CF11)</f>
        <v>0</v>
      </c>
      <c r="DI11" s="121">
        <f>SUM(BE11,+CG11)</f>
        <v>15055</v>
      </c>
      <c r="DJ11" s="121">
        <f>SUM(BF11,+CH11)</f>
        <v>145744</v>
      </c>
    </row>
    <row r="12" spans="1:114" s="136" customFormat="1" ht="13.5" customHeight="1" x14ac:dyDescent="0.15">
      <c r="A12" s="119" t="s">
        <v>43</v>
      </c>
      <c r="B12" s="120" t="s">
        <v>356</v>
      </c>
      <c r="C12" s="119" t="s">
        <v>357</v>
      </c>
      <c r="D12" s="121">
        <f>SUM(E12,+L12)</f>
        <v>63930</v>
      </c>
      <c r="E12" s="121">
        <f>SUM(F12:I12)+K12</f>
        <v>63930</v>
      </c>
      <c r="F12" s="121">
        <v>0</v>
      </c>
      <c r="G12" s="121">
        <v>0</v>
      </c>
      <c r="H12" s="121">
        <v>0</v>
      </c>
      <c r="I12" s="121">
        <v>63930</v>
      </c>
      <c r="J12" s="121">
        <v>275702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63930</v>
      </c>
      <c r="W12" s="121">
        <f>+SUM(E12,N12)</f>
        <v>63930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63930</v>
      </c>
      <c r="AB12" s="121">
        <f>+SUM(J12,S12)</f>
        <v>275702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404</v>
      </c>
      <c r="AM12" s="121">
        <f>SUM(AN12,AS12,AW12,AX12,BD12)</f>
        <v>338111</v>
      </c>
      <c r="AN12" s="121">
        <f>SUM(AO12:AR12)</f>
        <v>55792</v>
      </c>
      <c r="AO12" s="121">
        <v>17300</v>
      </c>
      <c r="AP12" s="121">
        <v>0</v>
      </c>
      <c r="AQ12" s="121">
        <v>38492</v>
      </c>
      <c r="AR12" s="121">
        <v>0</v>
      </c>
      <c r="AS12" s="121">
        <f>SUM(AT12:AV12)</f>
        <v>161529</v>
      </c>
      <c r="AT12" s="121">
        <v>0</v>
      </c>
      <c r="AU12" s="121">
        <v>161529</v>
      </c>
      <c r="AV12" s="121">
        <v>0</v>
      </c>
      <c r="AW12" s="121">
        <v>0</v>
      </c>
      <c r="AX12" s="121">
        <f>SUM(AY12:BB12)</f>
        <v>120790</v>
      </c>
      <c r="AY12" s="121">
        <v>0</v>
      </c>
      <c r="AZ12" s="121">
        <v>120790</v>
      </c>
      <c r="BA12" s="121">
        <v>0</v>
      </c>
      <c r="BB12" s="121">
        <v>0</v>
      </c>
      <c r="BC12" s="122" t="s">
        <v>404</v>
      </c>
      <c r="BD12" s="121">
        <v>0</v>
      </c>
      <c r="BE12" s="121">
        <v>1521</v>
      </c>
      <c r="BF12" s="121">
        <f>SUM(AE12,+AM12,+BE12)</f>
        <v>339632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404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404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404</v>
      </c>
      <c r="CQ12" s="121">
        <f>SUM(AM12,+BO12)</f>
        <v>338111</v>
      </c>
      <c r="CR12" s="121">
        <f>SUM(AN12,+BP12)</f>
        <v>55792</v>
      </c>
      <c r="CS12" s="121">
        <f>SUM(AO12,+BQ12)</f>
        <v>17300</v>
      </c>
      <c r="CT12" s="121">
        <f>SUM(AP12,+BR12)</f>
        <v>0</v>
      </c>
      <c r="CU12" s="121">
        <f>SUM(AQ12,+BS12)</f>
        <v>38492</v>
      </c>
      <c r="CV12" s="121">
        <f>SUM(AR12,+BT12)</f>
        <v>0</v>
      </c>
      <c r="CW12" s="121">
        <f>SUM(AS12,+BU12)</f>
        <v>161529</v>
      </c>
      <c r="CX12" s="121">
        <f>SUM(AT12,+BV12)</f>
        <v>0</v>
      </c>
      <c r="CY12" s="121">
        <f>SUM(AU12,+BW12)</f>
        <v>161529</v>
      </c>
      <c r="CZ12" s="121">
        <f>SUM(AV12,+BX12)</f>
        <v>0</v>
      </c>
      <c r="DA12" s="121">
        <f>SUM(AW12,+BY12)</f>
        <v>0</v>
      </c>
      <c r="DB12" s="121">
        <f>SUM(AX12,+BZ12)</f>
        <v>120790</v>
      </c>
      <c r="DC12" s="121">
        <f>SUM(AY12,+CA12)</f>
        <v>0</v>
      </c>
      <c r="DD12" s="121">
        <f>SUM(AZ12,+CB12)</f>
        <v>120790</v>
      </c>
      <c r="DE12" s="121">
        <f>SUM(BA12,+CC12)</f>
        <v>0</v>
      </c>
      <c r="DF12" s="121">
        <f>SUM(BB12,+CD12)</f>
        <v>0</v>
      </c>
      <c r="DG12" s="122" t="s">
        <v>404</v>
      </c>
      <c r="DH12" s="121">
        <f>SUM(BD12,+CF12)</f>
        <v>0</v>
      </c>
      <c r="DI12" s="121">
        <f>SUM(BE12,+CG12)</f>
        <v>1521</v>
      </c>
      <c r="DJ12" s="121">
        <f>SUM(BF12,+CH12)</f>
        <v>339632</v>
      </c>
    </row>
    <row r="13" spans="1:114" s="136" customFormat="1" ht="13.5" customHeight="1" x14ac:dyDescent="0.15">
      <c r="A13" s="119" t="s">
        <v>43</v>
      </c>
      <c r="B13" s="120" t="s">
        <v>335</v>
      </c>
      <c r="C13" s="119" t="s">
        <v>336</v>
      </c>
      <c r="D13" s="121">
        <f>SUM(E13,+L13)</f>
        <v>2482134</v>
      </c>
      <c r="E13" s="121">
        <f>SUM(F13:I13)+K13</f>
        <v>2482134</v>
      </c>
      <c r="F13" s="121">
        <v>2469533</v>
      </c>
      <c r="G13" s="121">
        <v>0</v>
      </c>
      <c r="H13" s="121">
        <v>0</v>
      </c>
      <c r="I13" s="121">
        <v>5924</v>
      </c>
      <c r="J13" s="121">
        <v>3175921</v>
      </c>
      <c r="K13" s="121">
        <v>6677</v>
      </c>
      <c r="L13" s="121">
        <v>0</v>
      </c>
      <c r="M13" s="121">
        <f>SUM(N13,+U13)</f>
        <v>36277</v>
      </c>
      <c r="N13" s="121">
        <f>SUM(O13:R13,T13)</f>
        <v>36277</v>
      </c>
      <c r="O13" s="121">
        <v>0</v>
      </c>
      <c r="P13" s="121">
        <v>0</v>
      </c>
      <c r="Q13" s="121">
        <v>0</v>
      </c>
      <c r="R13" s="121">
        <v>15625</v>
      </c>
      <c r="S13" s="121">
        <v>233572</v>
      </c>
      <c r="T13" s="121">
        <v>20652</v>
      </c>
      <c r="U13" s="121">
        <v>0</v>
      </c>
      <c r="V13" s="121">
        <f>+SUM(D13,M13)</f>
        <v>2518411</v>
      </c>
      <c r="W13" s="121">
        <f>+SUM(E13,N13)</f>
        <v>2518411</v>
      </c>
      <c r="X13" s="121">
        <f>+SUM(F13,O13)</f>
        <v>2469533</v>
      </c>
      <c r="Y13" s="121">
        <f>+SUM(G13,P13)</f>
        <v>0</v>
      </c>
      <c r="Z13" s="121">
        <f>+SUM(H13,Q13)</f>
        <v>0</v>
      </c>
      <c r="AA13" s="121">
        <f>+SUM(I13,R13)</f>
        <v>21549</v>
      </c>
      <c r="AB13" s="121">
        <f>+SUM(J13,S13)</f>
        <v>3409493</v>
      </c>
      <c r="AC13" s="121">
        <f>+SUM(K13,T13)</f>
        <v>27329</v>
      </c>
      <c r="AD13" s="121">
        <f>+SUM(L13,U13)</f>
        <v>0</v>
      </c>
      <c r="AE13" s="121">
        <f>SUM(AF13,+AK13)</f>
        <v>5515033</v>
      </c>
      <c r="AF13" s="121">
        <f>SUM(AG13:AJ13)</f>
        <v>5515033</v>
      </c>
      <c r="AG13" s="121">
        <v>0</v>
      </c>
      <c r="AH13" s="121">
        <v>5515033</v>
      </c>
      <c r="AI13" s="121">
        <v>0</v>
      </c>
      <c r="AJ13" s="121">
        <v>0</v>
      </c>
      <c r="AK13" s="121">
        <v>0</v>
      </c>
      <c r="AL13" s="122" t="s">
        <v>404</v>
      </c>
      <c r="AM13" s="121">
        <f>SUM(AN13,AS13,AW13,AX13,BD13)</f>
        <v>61923</v>
      </c>
      <c r="AN13" s="121">
        <f>SUM(AO13:AR13)</f>
        <v>8487</v>
      </c>
      <c r="AO13" s="121">
        <v>8487</v>
      </c>
      <c r="AP13" s="121">
        <v>0</v>
      </c>
      <c r="AQ13" s="121">
        <v>0</v>
      </c>
      <c r="AR13" s="121">
        <v>0</v>
      </c>
      <c r="AS13" s="121">
        <f>SUM(AT13:AV13)</f>
        <v>51714</v>
      </c>
      <c r="AT13" s="121">
        <v>0</v>
      </c>
      <c r="AU13" s="121">
        <v>51714</v>
      </c>
      <c r="AV13" s="121">
        <v>0</v>
      </c>
      <c r="AW13" s="121">
        <v>0</v>
      </c>
      <c r="AX13" s="121">
        <f>SUM(AY13:BB13)</f>
        <v>1722</v>
      </c>
      <c r="AY13" s="121">
        <v>0</v>
      </c>
      <c r="AZ13" s="121">
        <v>0</v>
      </c>
      <c r="BA13" s="121">
        <v>0</v>
      </c>
      <c r="BB13" s="121">
        <v>1722</v>
      </c>
      <c r="BC13" s="122" t="s">
        <v>404</v>
      </c>
      <c r="BD13" s="121">
        <v>0</v>
      </c>
      <c r="BE13" s="121">
        <v>81099</v>
      </c>
      <c r="BF13" s="121">
        <f>SUM(AE13,+AM13,+BE13)</f>
        <v>5658055</v>
      </c>
      <c r="BG13" s="121">
        <f>SUM(BH13,+BM13)</f>
        <v>24160</v>
      </c>
      <c r="BH13" s="121">
        <f>SUM(BI13:BL13)</f>
        <v>24160</v>
      </c>
      <c r="BI13" s="121">
        <v>0</v>
      </c>
      <c r="BJ13" s="121">
        <v>24160</v>
      </c>
      <c r="BK13" s="121">
        <v>0</v>
      </c>
      <c r="BL13" s="121">
        <v>0</v>
      </c>
      <c r="BM13" s="121">
        <v>0</v>
      </c>
      <c r="BN13" s="122" t="s">
        <v>404</v>
      </c>
      <c r="BO13" s="121">
        <f>SUM(BP13,BU13,BY13,BZ13,CF13)</f>
        <v>234511</v>
      </c>
      <c r="BP13" s="121">
        <f>SUM(BQ13:BT13)</f>
        <v>21263</v>
      </c>
      <c r="BQ13" s="121">
        <v>20334</v>
      </c>
      <c r="BR13" s="121">
        <v>0</v>
      </c>
      <c r="BS13" s="121">
        <v>929</v>
      </c>
      <c r="BT13" s="121">
        <v>0</v>
      </c>
      <c r="BU13" s="121">
        <f>SUM(BV13:BX13)</f>
        <v>144158</v>
      </c>
      <c r="BV13" s="121">
        <v>0</v>
      </c>
      <c r="BW13" s="121">
        <v>144158</v>
      </c>
      <c r="BX13" s="121">
        <v>0</v>
      </c>
      <c r="BY13" s="121">
        <v>0</v>
      </c>
      <c r="BZ13" s="121">
        <f>SUM(CA13:CD13)</f>
        <v>69090</v>
      </c>
      <c r="CA13" s="121">
        <v>0</v>
      </c>
      <c r="CB13" s="121">
        <v>69090</v>
      </c>
      <c r="CC13" s="121">
        <v>0</v>
      </c>
      <c r="CD13" s="121">
        <v>0</v>
      </c>
      <c r="CE13" s="122" t="s">
        <v>404</v>
      </c>
      <c r="CF13" s="121">
        <v>0</v>
      </c>
      <c r="CG13" s="121">
        <v>11178</v>
      </c>
      <c r="CH13" s="121">
        <f>SUM(BG13,+BO13,+CG13)</f>
        <v>269849</v>
      </c>
      <c r="CI13" s="121">
        <f>SUM(AE13,+BG13)</f>
        <v>5539193</v>
      </c>
      <c r="CJ13" s="121">
        <f>SUM(AF13,+BH13)</f>
        <v>5539193</v>
      </c>
      <c r="CK13" s="121">
        <f>SUM(AG13,+BI13)</f>
        <v>0</v>
      </c>
      <c r="CL13" s="121">
        <f>SUM(AH13,+BJ13)</f>
        <v>5539193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404</v>
      </c>
      <c r="CQ13" s="121">
        <f>SUM(AM13,+BO13)</f>
        <v>296434</v>
      </c>
      <c r="CR13" s="121">
        <f>SUM(AN13,+BP13)</f>
        <v>29750</v>
      </c>
      <c r="CS13" s="121">
        <f>SUM(AO13,+BQ13)</f>
        <v>28821</v>
      </c>
      <c r="CT13" s="121">
        <f>SUM(AP13,+BR13)</f>
        <v>0</v>
      </c>
      <c r="CU13" s="121">
        <f>SUM(AQ13,+BS13)</f>
        <v>929</v>
      </c>
      <c r="CV13" s="121">
        <f>SUM(AR13,+BT13)</f>
        <v>0</v>
      </c>
      <c r="CW13" s="121">
        <f>SUM(AS13,+BU13)</f>
        <v>195872</v>
      </c>
      <c r="CX13" s="121">
        <f>SUM(AT13,+BV13)</f>
        <v>0</v>
      </c>
      <c r="CY13" s="121">
        <f>SUM(AU13,+BW13)</f>
        <v>195872</v>
      </c>
      <c r="CZ13" s="121">
        <f>SUM(AV13,+BX13)</f>
        <v>0</v>
      </c>
      <c r="DA13" s="121">
        <f>SUM(AW13,+BY13)</f>
        <v>0</v>
      </c>
      <c r="DB13" s="121">
        <f>SUM(AX13,+BZ13)</f>
        <v>70812</v>
      </c>
      <c r="DC13" s="121">
        <f>SUM(AY13,+CA13)</f>
        <v>0</v>
      </c>
      <c r="DD13" s="121">
        <f>SUM(AZ13,+CB13)</f>
        <v>69090</v>
      </c>
      <c r="DE13" s="121">
        <f>SUM(BA13,+CC13)</f>
        <v>0</v>
      </c>
      <c r="DF13" s="121">
        <f>SUM(BB13,+CD13)</f>
        <v>1722</v>
      </c>
      <c r="DG13" s="122" t="s">
        <v>404</v>
      </c>
      <c r="DH13" s="121">
        <f>SUM(BD13,+CF13)</f>
        <v>0</v>
      </c>
      <c r="DI13" s="121">
        <f>SUM(BE13,+CG13)</f>
        <v>92277</v>
      </c>
      <c r="DJ13" s="121">
        <f>SUM(BF13,+CH13)</f>
        <v>5927904</v>
      </c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33</v>
      </c>
      <c r="D7" s="140">
        <f>SUM(E7,+L7)</f>
        <v>27637903</v>
      </c>
      <c r="E7" s="140">
        <f>+SUM(F7:I7,K7)</f>
        <v>8765749</v>
      </c>
      <c r="F7" s="140">
        <f t="shared" ref="F7:L7" si="0">SUM(F$8:F$1000)</f>
        <v>4230316</v>
      </c>
      <c r="G7" s="140">
        <f t="shared" si="0"/>
        <v>0</v>
      </c>
      <c r="H7" s="140">
        <f t="shared" si="0"/>
        <v>1744700</v>
      </c>
      <c r="I7" s="140">
        <f t="shared" si="0"/>
        <v>2058032</v>
      </c>
      <c r="J7" s="140">
        <f t="shared" si="0"/>
        <v>3451623</v>
      </c>
      <c r="K7" s="140">
        <f t="shared" si="0"/>
        <v>732701</v>
      </c>
      <c r="L7" s="140">
        <f t="shared" si="0"/>
        <v>18872154</v>
      </c>
      <c r="M7" s="140">
        <f>SUM(N7,+U7)</f>
        <v>5323548</v>
      </c>
      <c r="N7" s="140">
        <f>+SUM(O7:R7,T7)</f>
        <v>1047788</v>
      </c>
      <c r="O7" s="140">
        <f t="shared" ref="O7:U7" si="1">SUM(O$8:O$1000)</f>
        <v>608305</v>
      </c>
      <c r="P7" s="140">
        <f t="shared" si="1"/>
        <v>30849</v>
      </c>
      <c r="Q7" s="140">
        <f t="shared" si="1"/>
        <v>37218</v>
      </c>
      <c r="R7" s="140">
        <f t="shared" si="1"/>
        <v>217358</v>
      </c>
      <c r="S7" s="140">
        <f t="shared" si="1"/>
        <v>1132529</v>
      </c>
      <c r="T7" s="140">
        <f t="shared" si="1"/>
        <v>154058</v>
      </c>
      <c r="U7" s="140">
        <f t="shared" si="1"/>
        <v>4275760</v>
      </c>
      <c r="V7" s="140">
        <f t="shared" ref="V7:AB7" si="2">+SUM(D7,M7)</f>
        <v>32961451</v>
      </c>
      <c r="W7" s="140">
        <f t="shared" si="2"/>
        <v>9813537</v>
      </c>
      <c r="X7" s="140">
        <f t="shared" si="2"/>
        <v>4838621</v>
      </c>
      <c r="Y7" s="140">
        <f t="shared" si="2"/>
        <v>30849</v>
      </c>
      <c r="Z7" s="140">
        <f t="shared" si="2"/>
        <v>1781918</v>
      </c>
      <c r="AA7" s="140">
        <f t="shared" si="2"/>
        <v>2275390</v>
      </c>
      <c r="AB7" s="140">
        <f t="shared" si="2"/>
        <v>4584152</v>
      </c>
      <c r="AC7" s="140">
        <f>+SUM(K7,T7)</f>
        <v>886759</v>
      </c>
      <c r="AD7" s="140">
        <f>+SUM(L7,U7)</f>
        <v>23147914</v>
      </c>
      <c r="AE7" s="209"/>
      <c r="AF7" s="209"/>
    </row>
    <row r="8" spans="1:32" s="136" customFormat="1" ht="13.5" customHeight="1" x14ac:dyDescent="0.15">
      <c r="A8" s="119" t="s">
        <v>43</v>
      </c>
      <c r="B8" s="120" t="s">
        <v>324</v>
      </c>
      <c r="C8" s="119" t="s">
        <v>325</v>
      </c>
      <c r="D8" s="121">
        <f>SUM(E8,+L8)</f>
        <v>6640517</v>
      </c>
      <c r="E8" s="121">
        <f>+SUM(F8:I8,K8)</f>
        <v>824815</v>
      </c>
      <c r="F8" s="121">
        <v>0</v>
      </c>
      <c r="G8" s="121">
        <v>0</v>
      </c>
      <c r="H8" s="121">
        <v>0</v>
      </c>
      <c r="I8" s="121">
        <v>578228</v>
      </c>
      <c r="J8" s="121"/>
      <c r="K8" s="121">
        <v>246587</v>
      </c>
      <c r="L8" s="121">
        <v>5815702</v>
      </c>
      <c r="M8" s="121">
        <f>SUM(N8,+U8)</f>
        <v>729679</v>
      </c>
      <c r="N8" s="121">
        <f>+SUM(O8:R8,T8)</f>
        <v>47128</v>
      </c>
      <c r="O8" s="121">
        <v>36821</v>
      </c>
      <c r="P8" s="121">
        <v>9553</v>
      </c>
      <c r="Q8" s="121">
        <v>0</v>
      </c>
      <c r="R8" s="121">
        <v>699</v>
      </c>
      <c r="S8" s="121"/>
      <c r="T8" s="121">
        <v>55</v>
      </c>
      <c r="U8" s="121">
        <v>682551</v>
      </c>
      <c r="V8" s="121">
        <f>+SUM(D8,M8)</f>
        <v>7370196</v>
      </c>
      <c r="W8" s="121">
        <f>+SUM(E8,N8)</f>
        <v>871943</v>
      </c>
      <c r="X8" s="121">
        <f>+SUM(F8,O8)</f>
        <v>36821</v>
      </c>
      <c r="Y8" s="121">
        <f>+SUM(G8,P8)</f>
        <v>9553</v>
      </c>
      <c r="Z8" s="121">
        <f>+SUM(H8,Q8)</f>
        <v>0</v>
      </c>
      <c r="AA8" s="121">
        <f>+SUM(I8,R8)</f>
        <v>578927</v>
      </c>
      <c r="AB8" s="121">
        <f>+SUM(J8,S8)</f>
        <v>0</v>
      </c>
      <c r="AC8" s="121">
        <f>+SUM(K8,T8)</f>
        <v>246642</v>
      </c>
      <c r="AD8" s="121">
        <f>+SUM(L8,U8)</f>
        <v>6498253</v>
      </c>
      <c r="AE8" s="210" t="s">
        <v>326</v>
      </c>
      <c r="AF8" s="209"/>
    </row>
    <row r="9" spans="1:32" s="136" customFormat="1" ht="13.5" customHeight="1" x14ac:dyDescent="0.15">
      <c r="A9" s="119" t="s">
        <v>43</v>
      </c>
      <c r="B9" s="120" t="s">
        <v>329</v>
      </c>
      <c r="C9" s="119" t="s">
        <v>330</v>
      </c>
      <c r="D9" s="121">
        <f>SUM(E9,+L9)</f>
        <v>5447183</v>
      </c>
      <c r="E9" s="121">
        <f>+SUM(F9:I9,K9)</f>
        <v>1759040</v>
      </c>
      <c r="F9" s="121">
        <v>1263360</v>
      </c>
      <c r="G9" s="121">
        <v>0</v>
      </c>
      <c r="H9" s="121">
        <v>0</v>
      </c>
      <c r="I9" s="121">
        <v>462454</v>
      </c>
      <c r="J9" s="121"/>
      <c r="K9" s="121">
        <v>33226</v>
      </c>
      <c r="L9" s="121">
        <v>3688143</v>
      </c>
      <c r="M9" s="121">
        <f>SUM(N9,+U9)</f>
        <v>266757</v>
      </c>
      <c r="N9" s="121">
        <f>+SUM(O9:R9,T9)</f>
        <v>17978</v>
      </c>
      <c r="O9" s="121">
        <v>14186</v>
      </c>
      <c r="P9" s="121">
        <v>2139</v>
      </c>
      <c r="Q9" s="121">
        <v>0</v>
      </c>
      <c r="R9" s="121">
        <v>1653</v>
      </c>
      <c r="S9" s="121"/>
      <c r="T9" s="121">
        <v>0</v>
      </c>
      <c r="U9" s="121">
        <v>248779</v>
      </c>
      <c r="V9" s="121">
        <f>+SUM(D9,M9)</f>
        <v>5713940</v>
      </c>
      <c r="W9" s="121">
        <f>+SUM(E9,N9)</f>
        <v>1777018</v>
      </c>
      <c r="X9" s="121">
        <f>+SUM(F9,O9)</f>
        <v>1277546</v>
      </c>
      <c r="Y9" s="121">
        <f>+SUM(G9,P9)</f>
        <v>2139</v>
      </c>
      <c r="Z9" s="121">
        <f>+SUM(H9,Q9)</f>
        <v>0</v>
      </c>
      <c r="AA9" s="121">
        <f>+SUM(I9,R9)</f>
        <v>464107</v>
      </c>
      <c r="AB9" s="121">
        <f>+SUM(J9,S9)</f>
        <v>0</v>
      </c>
      <c r="AC9" s="121">
        <f>+SUM(K9,T9)</f>
        <v>33226</v>
      </c>
      <c r="AD9" s="121">
        <f>+SUM(L9,U9)</f>
        <v>3936922</v>
      </c>
      <c r="AE9" s="210" t="s">
        <v>331</v>
      </c>
      <c r="AF9" s="209"/>
    </row>
    <row r="10" spans="1:32" s="136" customFormat="1" ht="13.5" customHeight="1" x14ac:dyDescent="0.15">
      <c r="A10" s="119" t="s">
        <v>43</v>
      </c>
      <c r="B10" s="120" t="s">
        <v>332</v>
      </c>
      <c r="C10" s="119" t="s">
        <v>333</v>
      </c>
      <c r="D10" s="121">
        <f>SUM(E10,+L10)</f>
        <v>2353924</v>
      </c>
      <c r="E10" s="121">
        <f>+SUM(F10:I10,K10)</f>
        <v>1473539</v>
      </c>
      <c r="F10" s="121">
        <v>0</v>
      </c>
      <c r="G10" s="121">
        <v>0</v>
      </c>
      <c r="H10" s="121">
        <v>1277100</v>
      </c>
      <c r="I10" s="121">
        <v>64031</v>
      </c>
      <c r="J10" s="121"/>
      <c r="K10" s="121">
        <v>132408</v>
      </c>
      <c r="L10" s="121">
        <v>880385</v>
      </c>
      <c r="M10" s="121">
        <f>SUM(N10,+U10)</f>
        <v>132175</v>
      </c>
      <c r="N10" s="121">
        <f>+SUM(O10:R10,T10)</f>
        <v>15448</v>
      </c>
      <c r="O10" s="121">
        <v>11420</v>
      </c>
      <c r="P10" s="121">
        <v>4028</v>
      </c>
      <c r="Q10" s="121">
        <v>0</v>
      </c>
      <c r="R10" s="121">
        <v>0</v>
      </c>
      <c r="S10" s="121"/>
      <c r="T10" s="121">
        <v>0</v>
      </c>
      <c r="U10" s="121">
        <v>116727</v>
      </c>
      <c r="V10" s="121">
        <f>+SUM(D10,M10)</f>
        <v>2486099</v>
      </c>
      <c r="W10" s="121">
        <f>+SUM(E10,N10)</f>
        <v>1488987</v>
      </c>
      <c r="X10" s="121">
        <f>+SUM(F10,O10)</f>
        <v>11420</v>
      </c>
      <c r="Y10" s="121">
        <f>+SUM(G10,P10)</f>
        <v>4028</v>
      </c>
      <c r="Z10" s="121">
        <f>+SUM(H10,Q10)</f>
        <v>1277100</v>
      </c>
      <c r="AA10" s="121">
        <f>+SUM(I10,R10)</f>
        <v>64031</v>
      </c>
      <c r="AB10" s="121">
        <f>+SUM(J10,S10)</f>
        <v>0</v>
      </c>
      <c r="AC10" s="121">
        <f>+SUM(K10,T10)</f>
        <v>132408</v>
      </c>
      <c r="AD10" s="121">
        <f>+SUM(L10,U10)</f>
        <v>997112</v>
      </c>
      <c r="AE10" s="210" t="s">
        <v>334</v>
      </c>
      <c r="AF10" s="209"/>
    </row>
    <row r="11" spans="1:32" s="136" customFormat="1" ht="13.5" customHeight="1" x14ac:dyDescent="0.15">
      <c r="A11" s="119" t="s">
        <v>43</v>
      </c>
      <c r="B11" s="120" t="s">
        <v>337</v>
      </c>
      <c r="C11" s="119" t="s">
        <v>338</v>
      </c>
      <c r="D11" s="121">
        <f>SUM(E11,+L11)</f>
        <v>676682</v>
      </c>
      <c r="E11" s="121">
        <f>+SUM(F11:I11,K11)</f>
        <v>293265</v>
      </c>
      <c r="F11" s="121">
        <v>0</v>
      </c>
      <c r="G11" s="121">
        <v>0</v>
      </c>
      <c r="H11" s="121">
        <v>0</v>
      </c>
      <c r="I11" s="121">
        <v>287509</v>
      </c>
      <c r="J11" s="121"/>
      <c r="K11" s="121">
        <v>5756</v>
      </c>
      <c r="L11" s="121">
        <v>383417</v>
      </c>
      <c r="M11" s="121">
        <f>SUM(N11,+U11)</f>
        <v>110586</v>
      </c>
      <c r="N11" s="121">
        <f>+SUM(O11:R11,T11)</f>
        <v>15204</v>
      </c>
      <c r="O11" s="121">
        <v>5075</v>
      </c>
      <c r="P11" s="121">
        <v>1357</v>
      </c>
      <c r="Q11" s="121">
        <v>7200</v>
      </c>
      <c r="R11" s="121">
        <v>0</v>
      </c>
      <c r="S11" s="121"/>
      <c r="T11" s="121">
        <v>1572</v>
      </c>
      <c r="U11" s="121">
        <v>95382</v>
      </c>
      <c r="V11" s="121">
        <f>+SUM(D11,M11)</f>
        <v>787268</v>
      </c>
      <c r="W11" s="121">
        <f>+SUM(E11,N11)</f>
        <v>308469</v>
      </c>
      <c r="X11" s="121">
        <f>+SUM(F11,O11)</f>
        <v>5075</v>
      </c>
      <c r="Y11" s="121">
        <f>+SUM(G11,P11)</f>
        <v>1357</v>
      </c>
      <c r="Z11" s="121">
        <f>+SUM(H11,Q11)</f>
        <v>7200</v>
      </c>
      <c r="AA11" s="121">
        <f>+SUM(I11,R11)</f>
        <v>287509</v>
      </c>
      <c r="AB11" s="121">
        <f>+SUM(J11,S11)</f>
        <v>0</v>
      </c>
      <c r="AC11" s="121">
        <f>+SUM(K11,T11)</f>
        <v>7328</v>
      </c>
      <c r="AD11" s="121">
        <f>+SUM(L11,U11)</f>
        <v>478799</v>
      </c>
      <c r="AE11" s="210" t="s">
        <v>339</v>
      </c>
      <c r="AF11" s="209"/>
    </row>
    <row r="12" spans="1:32" s="136" customFormat="1" ht="13.5" customHeight="1" x14ac:dyDescent="0.15">
      <c r="A12" s="119" t="s">
        <v>43</v>
      </c>
      <c r="B12" s="120" t="s">
        <v>342</v>
      </c>
      <c r="C12" s="119" t="s">
        <v>343</v>
      </c>
      <c r="D12" s="121">
        <f>SUM(E12,+L12)</f>
        <v>2379817</v>
      </c>
      <c r="E12" s="121">
        <f>+SUM(F12:I12,K12)</f>
        <v>956514</v>
      </c>
      <c r="F12" s="121">
        <v>321890</v>
      </c>
      <c r="G12" s="121">
        <v>0</v>
      </c>
      <c r="H12" s="121">
        <v>423700</v>
      </c>
      <c r="I12" s="121">
        <v>116930</v>
      </c>
      <c r="J12" s="121"/>
      <c r="K12" s="121">
        <v>93994</v>
      </c>
      <c r="L12" s="121">
        <v>1423303</v>
      </c>
      <c r="M12" s="121">
        <f>SUM(N12,+U12)</f>
        <v>317908</v>
      </c>
      <c r="N12" s="121">
        <f>+SUM(O12:R12,T12)</f>
        <v>18794</v>
      </c>
      <c r="O12" s="121">
        <v>4566</v>
      </c>
      <c r="P12" s="121">
        <v>1826</v>
      </c>
      <c r="Q12" s="121">
        <v>0</v>
      </c>
      <c r="R12" s="121">
        <v>12402</v>
      </c>
      <c r="S12" s="121"/>
      <c r="T12" s="121">
        <v>0</v>
      </c>
      <c r="U12" s="121">
        <v>299114</v>
      </c>
      <c r="V12" s="121">
        <f>+SUM(D12,M12)</f>
        <v>2697725</v>
      </c>
      <c r="W12" s="121">
        <f>+SUM(E12,N12)</f>
        <v>975308</v>
      </c>
      <c r="X12" s="121">
        <f>+SUM(F12,O12)</f>
        <v>326456</v>
      </c>
      <c r="Y12" s="121">
        <f>+SUM(G12,P12)</f>
        <v>1826</v>
      </c>
      <c r="Z12" s="121">
        <f>+SUM(H12,Q12)</f>
        <v>423700</v>
      </c>
      <c r="AA12" s="121">
        <f>+SUM(I12,R12)</f>
        <v>129332</v>
      </c>
      <c r="AB12" s="121">
        <f>+SUM(J12,S12)</f>
        <v>0</v>
      </c>
      <c r="AC12" s="121">
        <f>+SUM(K12,T12)</f>
        <v>93994</v>
      </c>
      <c r="AD12" s="121">
        <f>+SUM(L12,U12)</f>
        <v>1722417</v>
      </c>
      <c r="AE12" s="210" t="s">
        <v>344</v>
      </c>
      <c r="AF12" s="209"/>
    </row>
    <row r="13" spans="1:32" s="136" customFormat="1" ht="13.5" customHeight="1" x14ac:dyDescent="0.15">
      <c r="A13" s="119" t="s">
        <v>43</v>
      </c>
      <c r="B13" s="120" t="s">
        <v>345</v>
      </c>
      <c r="C13" s="119" t="s">
        <v>346</v>
      </c>
      <c r="D13" s="121">
        <f>SUM(E13,+L13)</f>
        <v>880335</v>
      </c>
      <c r="E13" s="121">
        <f>+SUM(F13:I13,K13)</f>
        <v>77624</v>
      </c>
      <c r="F13" s="121">
        <v>0</v>
      </c>
      <c r="G13" s="121">
        <v>0</v>
      </c>
      <c r="H13" s="121">
        <v>0</v>
      </c>
      <c r="I13" s="121">
        <v>60383</v>
      </c>
      <c r="J13" s="121"/>
      <c r="K13" s="121">
        <v>17241</v>
      </c>
      <c r="L13" s="121">
        <v>802711</v>
      </c>
      <c r="M13" s="121">
        <f>SUM(N13,+U13)</f>
        <v>115875</v>
      </c>
      <c r="N13" s="121">
        <f>+SUM(O13:R13,T13)</f>
        <v>1500</v>
      </c>
      <c r="O13" s="121">
        <v>0</v>
      </c>
      <c r="P13" s="121">
        <v>0</v>
      </c>
      <c r="Q13" s="121">
        <v>0</v>
      </c>
      <c r="R13" s="121">
        <v>1498</v>
      </c>
      <c r="S13" s="121"/>
      <c r="T13" s="121">
        <v>2</v>
      </c>
      <c r="U13" s="121">
        <v>114375</v>
      </c>
      <c r="V13" s="121">
        <f>+SUM(D13,M13)</f>
        <v>996210</v>
      </c>
      <c r="W13" s="121">
        <f>+SUM(E13,N13)</f>
        <v>79124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61881</v>
      </c>
      <c r="AB13" s="121">
        <f>+SUM(J13,S13)</f>
        <v>0</v>
      </c>
      <c r="AC13" s="121">
        <f>+SUM(K13,T13)</f>
        <v>17243</v>
      </c>
      <c r="AD13" s="121">
        <f>+SUM(L13,U13)</f>
        <v>917086</v>
      </c>
      <c r="AE13" s="210" t="s">
        <v>347</v>
      </c>
      <c r="AF13" s="209"/>
    </row>
    <row r="14" spans="1:32" s="136" customFormat="1" ht="13.5" customHeight="1" x14ac:dyDescent="0.15">
      <c r="A14" s="119" t="s">
        <v>43</v>
      </c>
      <c r="B14" s="120" t="s">
        <v>348</v>
      </c>
      <c r="C14" s="119" t="s">
        <v>349</v>
      </c>
      <c r="D14" s="121">
        <f>SUM(E14,+L14)</f>
        <v>525193</v>
      </c>
      <c r="E14" s="121">
        <f>+SUM(F14:I14,K14)</f>
        <v>114115</v>
      </c>
      <c r="F14" s="121">
        <v>0</v>
      </c>
      <c r="G14" s="121">
        <v>0</v>
      </c>
      <c r="H14" s="121">
        <v>0</v>
      </c>
      <c r="I14" s="121">
        <v>112083</v>
      </c>
      <c r="J14" s="121"/>
      <c r="K14" s="121">
        <v>2032</v>
      </c>
      <c r="L14" s="121">
        <v>411078</v>
      </c>
      <c r="M14" s="121">
        <f>SUM(N14,+U14)</f>
        <v>214568</v>
      </c>
      <c r="N14" s="121">
        <f>+SUM(O14:R14,T14)</f>
        <v>9305</v>
      </c>
      <c r="O14" s="121">
        <v>7857</v>
      </c>
      <c r="P14" s="121">
        <v>1448</v>
      </c>
      <c r="Q14" s="121">
        <v>0</v>
      </c>
      <c r="R14" s="121">
        <v>0</v>
      </c>
      <c r="S14" s="121"/>
      <c r="T14" s="121">
        <v>0</v>
      </c>
      <c r="U14" s="121">
        <v>205263</v>
      </c>
      <c r="V14" s="121">
        <f>+SUM(D14,M14)</f>
        <v>739761</v>
      </c>
      <c r="W14" s="121">
        <f>+SUM(E14,N14)</f>
        <v>123420</v>
      </c>
      <c r="X14" s="121">
        <f>+SUM(F14,O14)</f>
        <v>7857</v>
      </c>
      <c r="Y14" s="121">
        <f>+SUM(G14,P14)</f>
        <v>1448</v>
      </c>
      <c r="Z14" s="121">
        <f>+SUM(H14,Q14)</f>
        <v>0</v>
      </c>
      <c r="AA14" s="121">
        <f>+SUM(I14,R14)</f>
        <v>112083</v>
      </c>
      <c r="AB14" s="121">
        <f>+SUM(J14,S14)</f>
        <v>0</v>
      </c>
      <c r="AC14" s="121">
        <f>+SUM(K14,T14)</f>
        <v>2032</v>
      </c>
      <c r="AD14" s="121">
        <f>+SUM(L14,U14)</f>
        <v>616341</v>
      </c>
      <c r="AE14" s="210" t="s">
        <v>350</v>
      </c>
      <c r="AF14" s="209"/>
    </row>
    <row r="15" spans="1:32" s="136" customFormat="1" ht="13.5" customHeight="1" x14ac:dyDescent="0.15">
      <c r="A15" s="119" t="s">
        <v>43</v>
      </c>
      <c r="B15" s="120" t="s">
        <v>353</v>
      </c>
      <c r="C15" s="119" t="s">
        <v>354</v>
      </c>
      <c r="D15" s="121">
        <f>SUM(E15,+L15)</f>
        <v>458996</v>
      </c>
      <c r="E15" s="121">
        <f>+SUM(F15:I15,K15)</f>
        <v>50066</v>
      </c>
      <c r="F15" s="121">
        <v>0</v>
      </c>
      <c r="G15" s="121">
        <v>0</v>
      </c>
      <c r="H15" s="121">
        <v>0</v>
      </c>
      <c r="I15" s="121">
        <v>42520</v>
      </c>
      <c r="J15" s="121"/>
      <c r="K15" s="121">
        <v>7546</v>
      </c>
      <c r="L15" s="121">
        <v>408930</v>
      </c>
      <c r="M15" s="121">
        <f>SUM(N15,+U15)</f>
        <v>100140</v>
      </c>
      <c r="N15" s="121">
        <f>+SUM(O15:R15,T15)</f>
        <v>10570</v>
      </c>
      <c r="O15" s="121">
        <v>6812</v>
      </c>
      <c r="P15" s="121">
        <v>1678</v>
      </c>
      <c r="Q15" s="121">
        <v>0</v>
      </c>
      <c r="R15" s="121">
        <v>0</v>
      </c>
      <c r="S15" s="121"/>
      <c r="T15" s="121">
        <v>2080</v>
      </c>
      <c r="U15" s="121">
        <v>89570</v>
      </c>
      <c r="V15" s="121">
        <f>+SUM(D15,M15)</f>
        <v>559136</v>
      </c>
      <c r="W15" s="121">
        <f>+SUM(E15,N15)</f>
        <v>60636</v>
      </c>
      <c r="X15" s="121">
        <f>+SUM(F15,O15)</f>
        <v>6812</v>
      </c>
      <c r="Y15" s="121">
        <f>+SUM(G15,P15)</f>
        <v>1678</v>
      </c>
      <c r="Z15" s="121">
        <f>+SUM(H15,Q15)</f>
        <v>0</v>
      </c>
      <c r="AA15" s="121">
        <f>+SUM(I15,R15)</f>
        <v>42520</v>
      </c>
      <c r="AB15" s="121">
        <f>+SUM(J15,S15)</f>
        <v>0</v>
      </c>
      <c r="AC15" s="121">
        <f>+SUM(K15,T15)</f>
        <v>9626</v>
      </c>
      <c r="AD15" s="121">
        <f>+SUM(L15,U15)</f>
        <v>498500</v>
      </c>
      <c r="AE15" s="210" t="s">
        <v>355</v>
      </c>
      <c r="AF15" s="209"/>
    </row>
    <row r="16" spans="1:32" s="136" customFormat="1" ht="13.5" customHeight="1" x14ac:dyDescent="0.15">
      <c r="A16" s="119" t="s">
        <v>43</v>
      </c>
      <c r="B16" s="120" t="s">
        <v>361</v>
      </c>
      <c r="C16" s="119" t="s">
        <v>362</v>
      </c>
      <c r="D16" s="121">
        <f>SUM(E16,+L16)</f>
        <v>957033</v>
      </c>
      <c r="E16" s="121">
        <f>+SUM(F16:I16,K16)</f>
        <v>128545</v>
      </c>
      <c r="F16" s="121">
        <v>0</v>
      </c>
      <c r="G16" s="121">
        <v>0</v>
      </c>
      <c r="H16" s="121">
        <v>24900</v>
      </c>
      <c r="I16" s="121">
        <v>91338</v>
      </c>
      <c r="J16" s="121"/>
      <c r="K16" s="121">
        <v>12307</v>
      </c>
      <c r="L16" s="121">
        <v>828488</v>
      </c>
      <c r="M16" s="121">
        <f>SUM(N16,+U16)</f>
        <v>148760</v>
      </c>
      <c r="N16" s="121">
        <f>+SUM(O16:R16,T16)</f>
        <v>12528</v>
      </c>
      <c r="O16" s="121">
        <v>11296</v>
      </c>
      <c r="P16" s="121">
        <v>1094</v>
      </c>
      <c r="Q16" s="121">
        <v>0</v>
      </c>
      <c r="R16" s="121">
        <v>138</v>
      </c>
      <c r="S16" s="121"/>
      <c r="T16" s="121">
        <v>0</v>
      </c>
      <c r="U16" s="121">
        <v>136232</v>
      </c>
      <c r="V16" s="121">
        <f>+SUM(D16,M16)</f>
        <v>1105793</v>
      </c>
      <c r="W16" s="121">
        <f>+SUM(E16,N16)</f>
        <v>141073</v>
      </c>
      <c r="X16" s="121">
        <f>+SUM(F16,O16)</f>
        <v>11296</v>
      </c>
      <c r="Y16" s="121">
        <f>+SUM(G16,P16)</f>
        <v>1094</v>
      </c>
      <c r="Z16" s="121">
        <f>+SUM(H16,Q16)</f>
        <v>24900</v>
      </c>
      <c r="AA16" s="121">
        <f>+SUM(I16,R16)</f>
        <v>91476</v>
      </c>
      <c r="AB16" s="121">
        <f>+SUM(J16,S16)</f>
        <v>0</v>
      </c>
      <c r="AC16" s="121">
        <f>+SUM(K16,T16)</f>
        <v>12307</v>
      </c>
      <c r="AD16" s="121">
        <f>+SUM(L16,U16)</f>
        <v>964720</v>
      </c>
      <c r="AE16" s="210" t="s">
        <v>363</v>
      </c>
      <c r="AF16" s="209"/>
    </row>
    <row r="17" spans="1:32" s="136" customFormat="1" ht="13.5" customHeight="1" x14ac:dyDescent="0.15">
      <c r="A17" s="119" t="s">
        <v>43</v>
      </c>
      <c r="B17" s="120" t="s">
        <v>364</v>
      </c>
      <c r="C17" s="119" t="s">
        <v>365</v>
      </c>
      <c r="D17" s="121">
        <f>SUM(E17,+L17)</f>
        <v>690560</v>
      </c>
      <c r="E17" s="121">
        <f>+SUM(F17:I17,K17)</f>
        <v>235461</v>
      </c>
      <c r="F17" s="121">
        <v>124496</v>
      </c>
      <c r="G17" s="121">
        <v>0</v>
      </c>
      <c r="H17" s="121">
        <v>0</v>
      </c>
      <c r="I17" s="121">
        <v>62649</v>
      </c>
      <c r="J17" s="121"/>
      <c r="K17" s="121">
        <v>48316</v>
      </c>
      <c r="L17" s="121">
        <v>455099</v>
      </c>
      <c r="M17" s="121">
        <f>SUM(N17,+U17)</f>
        <v>2385146</v>
      </c>
      <c r="N17" s="121">
        <f>+SUM(O17:R17,T17)</f>
        <v>589124</v>
      </c>
      <c r="O17" s="121">
        <v>479404</v>
      </c>
      <c r="P17" s="121">
        <v>654</v>
      </c>
      <c r="Q17" s="121">
        <v>17418</v>
      </c>
      <c r="R17" s="121">
        <v>13170</v>
      </c>
      <c r="S17" s="121"/>
      <c r="T17" s="121">
        <v>78478</v>
      </c>
      <c r="U17" s="121">
        <v>1796022</v>
      </c>
      <c r="V17" s="121">
        <f>+SUM(D17,M17)</f>
        <v>3075706</v>
      </c>
      <c r="W17" s="121">
        <f>+SUM(E17,N17)</f>
        <v>824585</v>
      </c>
      <c r="X17" s="121">
        <f>+SUM(F17,O17)</f>
        <v>603900</v>
      </c>
      <c r="Y17" s="121">
        <f>+SUM(G17,P17)</f>
        <v>654</v>
      </c>
      <c r="Z17" s="121">
        <f>+SUM(H17,Q17)</f>
        <v>17418</v>
      </c>
      <c r="AA17" s="121">
        <f>+SUM(I17,R17)</f>
        <v>75819</v>
      </c>
      <c r="AB17" s="121">
        <f>+SUM(J17,S17)</f>
        <v>0</v>
      </c>
      <c r="AC17" s="121">
        <f>+SUM(K17,T17)</f>
        <v>126794</v>
      </c>
      <c r="AD17" s="121">
        <f>+SUM(L17,U17)</f>
        <v>2251121</v>
      </c>
      <c r="AE17" s="210" t="s">
        <v>366</v>
      </c>
      <c r="AF17" s="209"/>
    </row>
    <row r="18" spans="1:32" s="136" customFormat="1" ht="13.5" customHeight="1" x14ac:dyDescent="0.15">
      <c r="A18" s="119" t="s">
        <v>43</v>
      </c>
      <c r="B18" s="120" t="s">
        <v>367</v>
      </c>
      <c r="C18" s="119" t="s">
        <v>368</v>
      </c>
      <c r="D18" s="121">
        <f>SUM(E18,+L18)</f>
        <v>376595</v>
      </c>
      <c r="E18" s="121">
        <f>+SUM(F18:I18,K18)</f>
        <v>19694</v>
      </c>
      <c r="F18" s="121">
        <v>0</v>
      </c>
      <c r="G18" s="121">
        <v>0</v>
      </c>
      <c r="H18" s="121">
        <v>0</v>
      </c>
      <c r="I18" s="121">
        <v>1173</v>
      </c>
      <c r="J18" s="121"/>
      <c r="K18" s="121">
        <v>18521</v>
      </c>
      <c r="L18" s="121">
        <v>356901</v>
      </c>
      <c r="M18" s="121">
        <f>SUM(N18,+U18)</f>
        <v>44556</v>
      </c>
      <c r="N18" s="121">
        <f>+SUM(O18:R18,T18)</f>
        <v>2239</v>
      </c>
      <c r="O18" s="121">
        <v>1714</v>
      </c>
      <c r="P18" s="121">
        <v>525</v>
      </c>
      <c r="Q18" s="121">
        <v>0</v>
      </c>
      <c r="R18" s="121">
        <v>0</v>
      </c>
      <c r="S18" s="121"/>
      <c r="T18" s="121">
        <v>0</v>
      </c>
      <c r="U18" s="121">
        <v>42317</v>
      </c>
      <c r="V18" s="121">
        <f>+SUM(D18,M18)</f>
        <v>421151</v>
      </c>
      <c r="W18" s="121">
        <f>+SUM(E18,N18)</f>
        <v>21933</v>
      </c>
      <c r="X18" s="121">
        <f>+SUM(F18,O18)</f>
        <v>1714</v>
      </c>
      <c r="Y18" s="121">
        <f>+SUM(G18,P18)</f>
        <v>525</v>
      </c>
      <c r="Z18" s="121">
        <f>+SUM(H18,Q18)</f>
        <v>0</v>
      </c>
      <c r="AA18" s="121">
        <f>+SUM(I18,R18)</f>
        <v>1173</v>
      </c>
      <c r="AB18" s="121">
        <f>+SUM(J18,S18)</f>
        <v>0</v>
      </c>
      <c r="AC18" s="121">
        <f>+SUM(K18,T18)</f>
        <v>18521</v>
      </c>
      <c r="AD18" s="121">
        <f>+SUM(L18,U18)</f>
        <v>399218</v>
      </c>
      <c r="AE18" s="210" t="s">
        <v>369</v>
      </c>
      <c r="AF18" s="209"/>
    </row>
    <row r="19" spans="1:32" s="136" customFormat="1" ht="13.5" customHeight="1" x14ac:dyDescent="0.15">
      <c r="A19" s="119" t="s">
        <v>43</v>
      </c>
      <c r="B19" s="120" t="s">
        <v>370</v>
      </c>
      <c r="C19" s="119" t="s">
        <v>371</v>
      </c>
      <c r="D19" s="121">
        <f>SUM(E19,+L19)</f>
        <v>250265</v>
      </c>
      <c r="E19" s="121">
        <f>+SUM(F19:I19,K19)</f>
        <v>47693</v>
      </c>
      <c r="F19" s="121">
        <v>9469</v>
      </c>
      <c r="G19" s="121">
        <v>0</v>
      </c>
      <c r="H19" s="121">
        <v>19000</v>
      </c>
      <c r="I19" s="121">
        <v>15982</v>
      </c>
      <c r="J19" s="121"/>
      <c r="K19" s="121">
        <v>3242</v>
      </c>
      <c r="L19" s="121">
        <v>202572</v>
      </c>
      <c r="M19" s="121">
        <f>SUM(N19,+U19)</f>
        <v>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0</v>
      </c>
      <c r="V19" s="121">
        <f>+SUM(D19,M19)</f>
        <v>250265</v>
      </c>
      <c r="W19" s="121">
        <f>+SUM(E19,N19)</f>
        <v>47693</v>
      </c>
      <c r="X19" s="121">
        <f>+SUM(F19,O19)</f>
        <v>9469</v>
      </c>
      <c r="Y19" s="121">
        <f>+SUM(G19,P19)</f>
        <v>0</v>
      </c>
      <c r="Z19" s="121">
        <f>+SUM(H19,Q19)</f>
        <v>19000</v>
      </c>
      <c r="AA19" s="121">
        <f>+SUM(I19,R19)</f>
        <v>15982</v>
      </c>
      <c r="AB19" s="121">
        <f>+SUM(J19,S19)</f>
        <v>0</v>
      </c>
      <c r="AC19" s="121">
        <f>+SUM(K19,T19)</f>
        <v>3242</v>
      </c>
      <c r="AD19" s="121">
        <f>+SUM(L19,U19)</f>
        <v>202572</v>
      </c>
      <c r="AE19" s="210" t="s">
        <v>372</v>
      </c>
      <c r="AF19" s="209"/>
    </row>
    <row r="20" spans="1:32" s="136" customFormat="1" ht="13.5" customHeight="1" x14ac:dyDescent="0.15">
      <c r="A20" s="119" t="s">
        <v>43</v>
      </c>
      <c r="B20" s="120" t="s">
        <v>373</v>
      </c>
      <c r="C20" s="119" t="s">
        <v>374</v>
      </c>
      <c r="D20" s="121">
        <f>SUM(E20,+L20)</f>
        <v>140797</v>
      </c>
      <c r="E20" s="121">
        <f>+SUM(F20:I20,K20)</f>
        <v>24764</v>
      </c>
      <c r="F20" s="121">
        <v>0</v>
      </c>
      <c r="G20" s="121">
        <v>0</v>
      </c>
      <c r="H20" s="121">
        <v>0</v>
      </c>
      <c r="I20" s="121">
        <v>16084</v>
      </c>
      <c r="J20" s="121"/>
      <c r="K20" s="121">
        <v>8680</v>
      </c>
      <c r="L20" s="121">
        <v>116033</v>
      </c>
      <c r="M20" s="121">
        <f>SUM(N20,+U20)</f>
        <v>77295</v>
      </c>
      <c r="N20" s="121">
        <f>+SUM(O20:R20,T20)</f>
        <v>47082</v>
      </c>
      <c r="O20" s="121">
        <v>0</v>
      </c>
      <c r="P20" s="121">
        <v>0</v>
      </c>
      <c r="Q20" s="121">
        <v>0</v>
      </c>
      <c r="R20" s="121">
        <v>19872</v>
      </c>
      <c r="S20" s="121"/>
      <c r="T20" s="121">
        <v>27210</v>
      </c>
      <c r="U20" s="121">
        <v>30213</v>
      </c>
      <c r="V20" s="121">
        <f>+SUM(D20,M20)</f>
        <v>218092</v>
      </c>
      <c r="W20" s="121">
        <f>+SUM(E20,N20)</f>
        <v>71846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35956</v>
      </c>
      <c r="AB20" s="121">
        <f>+SUM(J20,S20)</f>
        <v>0</v>
      </c>
      <c r="AC20" s="121">
        <f>+SUM(K20,T20)</f>
        <v>35890</v>
      </c>
      <c r="AD20" s="121">
        <f>+SUM(L20,U20)</f>
        <v>146246</v>
      </c>
      <c r="AE20" s="210" t="s">
        <v>375</v>
      </c>
      <c r="AF20" s="209"/>
    </row>
    <row r="21" spans="1:32" s="136" customFormat="1" ht="13.5" customHeight="1" x14ac:dyDescent="0.15">
      <c r="A21" s="119" t="s">
        <v>43</v>
      </c>
      <c r="B21" s="120" t="s">
        <v>376</v>
      </c>
      <c r="C21" s="119" t="s">
        <v>377</v>
      </c>
      <c r="D21" s="121">
        <f>SUM(E21,+L21)</f>
        <v>341126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341126</v>
      </c>
      <c r="M21" s="121">
        <f>SUM(N21,+U21)</f>
        <v>90440</v>
      </c>
      <c r="N21" s="121">
        <f>+SUM(O21:R21,T21)</f>
        <v>8695</v>
      </c>
      <c r="O21" s="121">
        <v>7866</v>
      </c>
      <c r="P21" s="121">
        <v>829</v>
      </c>
      <c r="Q21" s="121">
        <v>0</v>
      </c>
      <c r="R21" s="121">
        <v>0</v>
      </c>
      <c r="S21" s="121"/>
      <c r="T21" s="121">
        <v>0</v>
      </c>
      <c r="U21" s="121">
        <v>81745</v>
      </c>
      <c r="V21" s="121">
        <f>+SUM(D21,M21)</f>
        <v>431566</v>
      </c>
      <c r="W21" s="121">
        <f>+SUM(E21,N21)</f>
        <v>8695</v>
      </c>
      <c r="X21" s="121">
        <f>+SUM(F21,O21)</f>
        <v>7866</v>
      </c>
      <c r="Y21" s="121">
        <f>+SUM(G21,P21)</f>
        <v>829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422871</v>
      </c>
      <c r="AE21" s="210" t="s">
        <v>378</v>
      </c>
      <c r="AF21" s="209"/>
    </row>
    <row r="22" spans="1:32" s="136" customFormat="1" ht="13.5" customHeight="1" x14ac:dyDescent="0.15">
      <c r="A22" s="119" t="s">
        <v>43</v>
      </c>
      <c r="B22" s="120" t="s">
        <v>379</v>
      </c>
      <c r="C22" s="119" t="s">
        <v>380</v>
      </c>
      <c r="D22" s="121">
        <f>SUM(E22,+L22)</f>
        <v>358610</v>
      </c>
      <c r="E22" s="121">
        <f>+SUM(F22:I22,K22)</f>
        <v>58289</v>
      </c>
      <c r="F22" s="121">
        <v>0</v>
      </c>
      <c r="G22" s="121">
        <v>0</v>
      </c>
      <c r="H22" s="121">
        <v>0</v>
      </c>
      <c r="I22" s="121">
        <v>50283</v>
      </c>
      <c r="J22" s="121"/>
      <c r="K22" s="121">
        <v>8006</v>
      </c>
      <c r="L22" s="121">
        <v>300321</v>
      </c>
      <c r="M22" s="121">
        <f>SUM(N22,+U22)</f>
        <v>39815</v>
      </c>
      <c r="N22" s="121">
        <f>+SUM(O22:R22,T22)</f>
        <v>4305</v>
      </c>
      <c r="O22" s="121">
        <v>3210</v>
      </c>
      <c r="P22" s="121">
        <v>1095</v>
      </c>
      <c r="Q22" s="121">
        <v>0</v>
      </c>
      <c r="R22" s="121">
        <v>0</v>
      </c>
      <c r="S22" s="121"/>
      <c r="T22" s="121">
        <v>0</v>
      </c>
      <c r="U22" s="121">
        <v>35510</v>
      </c>
      <c r="V22" s="121">
        <f>+SUM(D22,M22)</f>
        <v>398425</v>
      </c>
      <c r="W22" s="121">
        <f>+SUM(E22,N22)</f>
        <v>62594</v>
      </c>
      <c r="X22" s="121">
        <f>+SUM(F22,O22)</f>
        <v>3210</v>
      </c>
      <c r="Y22" s="121">
        <f>+SUM(G22,P22)</f>
        <v>1095</v>
      </c>
      <c r="Z22" s="121">
        <f>+SUM(H22,Q22)</f>
        <v>0</v>
      </c>
      <c r="AA22" s="121">
        <f>+SUM(I22,R22)</f>
        <v>50283</v>
      </c>
      <c r="AB22" s="121">
        <f>+SUM(J22,S22)</f>
        <v>0</v>
      </c>
      <c r="AC22" s="121">
        <f>+SUM(K22,T22)</f>
        <v>8006</v>
      </c>
      <c r="AD22" s="121">
        <f>+SUM(L22,U22)</f>
        <v>335831</v>
      </c>
      <c r="AE22" s="210" t="s">
        <v>381</v>
      </c>
      <c r="AF22" s="209"/>
    </row>
    <row r="23" spans="1:32" s="136" customFormat="1" ht="13.5" customHeight="1" x14ac:dyDescent="0.15">
      <c r="A23" s="119" t="s">
        <v>43</v>
      </c>
      <c r="B23" s="120" t="s">
        <v>382</v>
      </c>
      <c r="C23" s="119" t="s">
        <v>383</v>
      </c>
      <c r="D23" s="121">
        <f>SUM(E23,+L23)</f>
        <v>264034</v>
      </c>
      <c r="E23" s="121">
        <f>+SUM(F23:I23,K23)</f>
        <v>32059</v>
      </c>
      <c r="F23" s="121">
        <v>0</v>
      </c>
      <c r="G23" s="121">
        <v>0</v>
      </c>
      <c r="H23" s="121">
        <v>0</v>
      </c>
      <c r="I23" s="121">
        <v>1919</v>
      </c>
      <c r="J23" s="121"/>
      <c r="K23" s="121">
        <v>30140</v>
      </c>
      <c r="L23" s="121">
        <v>231975</v>
      </c>
      <c r="M23" s="121">
        <f>SUM(N23,+U23)</f>
        <v>72076</v>
      </c>
      <c r="N23" s="121">
        <f>+SUM(O23:R23,T23)</f>
        <v>7627</v>
      </c>
      <c r="O23" s="121">
        <v>5948</v>
      </c>
      <c r="P23" s="121">
        <v>1679</v>
      </c>
      <c r="Q23" s="121">
        <v>0</v>
      </c>
      <c r="R23" s="121">
        <v>0</v>
      </c>
      <c r="S23" s="121"/>
      <c r="T23" s="121">
        <v>0</v>
      </c>
      <c r="U23" s="121">
        <v>64449</v>
      </c>
      <c r="V23" s="121">
        <f>+SUM(D23,M23)</f>
        <v>336110</v>
      </c>
      <c r="W23" s="121">
        <f>+SUM(E23,N23)</f>
        <v>39686</v>
      </c>
      <c r="X23" s="121">
        <f>+SUM(F23,O23)</f>
        <v>5948</v>
      </c>
      <c r="Y23" s="121">
        <f>+SUM(G23,P23)</f>
        <v>1679</v>
      </c>
      <c r="Z23" s="121">
        <f>+SUM(H23,Q23)</f>
        <v>0</v>
      </c>
      <c r="AA23" s="121">
        <f>+SUM(I23,R23)</f>
        <v>1919</v>
      </c>
      <c r="AB23" s="121">
        <f>+SUM(J23,S23)</f>
        <v>0</v>
      </c>
      <c r="AC23" s="121">
        <f>+SUM(K23,T23)</f>
        <v>30140</v>
      </c>
      <c r="AD23" s="121">
        <f>+SUM(L23,U23)</f>
        <v>296424</v>
      </c>
      <c r="AE23" s="210" t="s">
        <v>384</v>
      </c>
      <c r="AF23" s="209"/>
    </row>
    <row r="24" spans="1:32" s="136" customFormat="1" ht="13.5" customHeight="1" x14ac:dyDescent="0.15">
      <c r="A24" s="119" t="s">
        <v>43</v>
      </c>
      <c r="B24" s="120" t="s">
        <v>386</v>
      </c>
      <c r="C24" s="119" t="s">
        <v>387</v>
      </c>
      <c r="D24" s="121">
        <f>SUM(E24,+L24)</f>
        <v>139668</v>
      </c>
      <c r="E24" s="121">
        <f>+SUM(F24:I24,K24)</f>
        <v>50771</v>
      </c>
      <c r="F24" s="121">
        <v>41568</v>
      </c>
      <c r="G24" s="121">
        <v>0</v>
      </c>
      <c r="H24" s="121">
        <v>0</v>
      </c>
      <c r="I24" s="121">
        <v>8332</v>
      </c>
      <c r="J24" s="121"/>
      <c r="K24" s="121">
        <v>871</v>
      </c>
      <c r="L24" s="121">
        <v>88897</v>
      </c>
      <c r="M24" s="121">
        <f>SUM(N24,+U24)</f>
        <v>87065</v>
      </c>
      <c r="N24" s="121">
        <f>+SUM(O24:R24,T24)</f>
        <v>23393</v>
      </c>
      <c r="O24" s="121">
        <v>3856</v>
      </c>
      <c r="P24" s="121">
        <v>811</v>
      </c>
      <c r="Q24" s="121">
        <v>4200</v>
      </c>
      <c r="R24" s="121">
        <v>13475</v>
      </c>
      <c r="S24" s="121"/>
      <c r="T24" s="121">
        <v>1051</v>
      </c>
      <c r="U24" s="121">
        <v>63672</v>
      </c>
      <c r="V24" s="121">
        <f>+SUM(D24,M24)</f>
        <v>226733</v>
      </c>
      <c r="W24" s="121">
        <f>+SUM(E24,N24)</f>
        <v>74164</v>
      </c>
      <c r="X24" s="121">
        <f>+SUM(F24,O24)</f>
        <v>45424</v>
      </c>
      <c r="Y24" s="121">
        <f>+SUM(G24,P24)</f>
        <v>811</v>
      </c>
      <c r="Z24" s="121">
        <f>+SUM(H24,Q24)</f>
        <v>4200</v>
      </c>
      <c r="AA24" s="121">
        <f>+SUM(I24,R24)</f>
        <v>21807</v>
      </c>
      <c r="AB24" s="121">
        <f>+SUM(J24,S24)</f>
        <v>0</v>
      </c>
      <c r="AC24" s="121">
        <f>+SUM(K24,T24)</f>
        <v>1922</v>
      </c>
      <c r="AD24" s="121">
        <f>+SUM(L24,U24)</f>
        <v>152569</v>
      </c>
      <c r="AE24" s="210" t="s">
        <v>388</v>
      </c>
      <c r="AF24" s="209"/>
    </row>
    <row r="25" spans="1:32" s="136" customFormat="1" ht="13.5" customHeight="1" x14ac:dyDescent="0.15">
      <c r="A25" s="119" t="s">
        <v>43</v>
      </c>
      <c r="B25" s="120" t="s">
        <v>389</v>
      </c>
      <c r="C25" s="119" t="s">
        <v>390</v>
      </c>
      <c r="D25" s="121">
        <f>SUM(E25,+L25)</f>
        <v>318601</v>
      </c>
      <c r="E25" s="121">
        <f>+SUM(F25:I25,K25)</f>
        <v>4179</v>
      </c>
      <c r="F25" s="121">
        <v>0</v>
      </c>
      <c r="G25" s="121">
        <v>0</v>
      </c>
      <c r="H25" s="121">
        <v>0</v>
      </c>
      <c r="I25" s="121">
        <v>3429</v>
      </c>
      <c r="J25" s="121"/>
      <c r="K25" s="121">
        <v>750</v>
      </c>
      <c r="L25" s="121">
        <v>314422</v>
      </c>
      <c r="M25" s="121">
        <f>SUM(N25,+U25)</f>
        <v>20697</v>
      </c>
      <c r="N25" s="121">
        <f>+SUM(O25:R25,T25)</f>
        <v>1651</v>
      </c>
      <c r="O25" s="121">
        <v>1136</v>
      </c>
      <c r="P25" s="121">
        <v>515</v>
      </c>
      <c r="Q25" s="121">
        <v>0</v>
      </c>
      <c r="R25" s="121">
        <v>0</v>
      </c>
      <c r="S25" s="121"/>
      <c r="T25" s="121">
        <v>0</v>
      </c>
      <c r="U25" s="121">
        <v>19046</v>
      </c>
      <c r="V25" s="121">
        <f>+SUM(D25,M25)</f>
        <v>339298</v>
      </c>
      <c r="W25" s="121">
        <f>+SUM(E25,N25)</f>
        <v>5830</v>
      </c>
      <c r="X25" s="121">
        <f>+SUM(F25,O25)</f>
        <v>1136</v>
      </c>
      <c r="Y25" s="121">
        <f>+SUM(G25,P25)</f>
        <v>515</v>
      </c>
      <c r="Z25" s="121">
        <f>+SUM(H25,Q25)</f>
        <v>0</v>
      </c>
      <c r="AA25" s="121">
        <f>+SUM(I25,R25)</f>
        <v>3429</v>
      </c>
      <c r="AB25" s="121">
        <f>+SUM(J25,S25)</f>
        <v>0</v>
      </c>
      <c r="AC25" s="121">
        <f>+SUM(K25,T25)</f>
        <v>750</v>
      </c>
      <c r="AD25" s="121">
        <f>+SUM(L25,U25)</f>
        <v>333468</v>
      </c>
      <c r="AE25" s="210" t="s">
        <v>391</v>
      </c>
      <c r="AF25" s="209"/>
    </row>
    <row r="26" spans="1:32" s="136" customFormat="1" ht="13.5" customHeight="1" x14ac:dyDescent="0.15">
      <c r="A26" s="119" t="s">
        <v>43</v>
      </c>
      <c r="B26" s="120" t="s">
        <v>392</v>
      </c>
      <c r="C26" s="119" t="s">
        <v>393</v>
      </c>
      <c r="D26" s="121">
        <f>SUM(E26,+L26)</f>
        <v>674070</v>
      </c>
      <c r="E26" s="121">
        <f>+SUM(F26:I26,K26)</f>
        <v>14471</v>
      </c>
      <c r="F26" s="121">
        <v>0</v>
      </c>
      <c r="G26" s="121">
        <v>0</v>
      </c>
      <c r="H26" s="121">
        <v>0</v>
      </c>
      <c r="I26" s="121">
        <v>366</v>
      </c>
      <c r="J26" s="121"/>
      <c r="K26" s="121">
        <v>14105</v>
      </c>
      <c r="L26" s="121">
        <v>659599</v>
      </c>
      <c r="M26" s="121">
        <f>SUM(N26,+U26)</f>
        <v>157850</v>
      </c>
      <c r="N26" s="121">
        <f>+SUM(O26:R26,T26)</f>
        <v>113624</v>
      </c>
      <c r="O26" s="121">
        <v>6166</v>
      </c>
      <c r="P26" s="121">
        <v>1618</v>
      </c>
      <c r="Q26" s="121">
        <v>8400</v>
      </c>
      <c r="R26" s="121">
        <v>95350</v>
      </c>
      <c r="S26" s="121"/>
      <c r="T26" s="121">
        <v>2090</v>
      </c>
      <c r="U26" s="121">
        <v>44226</v>
      </c>
      <c r="V26" s="121">
        <f>+SUM(D26,M26)</f>
        <v>831920</v>
      </c>
      <c r="W26" s="121">
        <f>+SUM(E26,N26)</f>
        <v>128095</v>
      </c>
      <c r="X26" s="121">
        <f>+SUM(F26,O26)</f>
        <v>6166</v>
      </c>
      <c r="Y26" s="121">
        <f>+SUM(G26,P26)</f>
        <v>1618</v>
      </c>
      <c r="Z26" s="121">
        <f>+SUM(H26,Q26)</f>
        <v>8400</v>
      </c>
      <c r="AA26" s="121">
        <f>+SUM(I26,R26)</f>
        <v>95716</v>
      </c>
      <c r="AB26" s="121">
        <f>+SUM(J26,S26)</f>
        <v>0</v>
      </c>
      <c r="AC26" s="121">
        <f>+SUM(K26,T26)</f>
        <v>16195</v>
      </c>
      <c r="AD26" s="121">
        <f>+SUM(L26,U26)</f>
        <v>703825</v>
      </c>
      <c r="AE26" s="210" t="s">
        <v>394</v>
      </c>
      <c r="AF26" s="209"/>
    </row>
    <row r="27" spans="1:32" s="136" customFormat="1" ht="13.5" customHeight="1" x14ac:dyDescent="0.15">
      <c r="A27" s="119" t="s">
        <v>43</v>
      </c>
      <c r="B27" s="120" t="s">
        <v>395</v>
      </c>
      <c r="C27" s="119" t="s">
        <v>396</v>
      </c>
      <c r="D27" s="121">
        <f>SUM(E27,+L27)</f>
        <v>1217833</v>
      </c>
      <c r="E27" s="121">
        <f>+SUM(F27:I27,K27)</f>
        <v>54781</v>
      </c>
      <c r="F27" s="121">
        <v>0</v>
      </c>
      <c r="G27" s="121">
        <v>0</v>
      </c>
      <c r="H27" s="121">
        <v>0</v>
      </c>
      <c r="I27" s="121">
        <v>12485</v>
      </c>
      <c r="J27" s="121"/>
      <c r="K27" s="121">
        <v>42296</v>
      </c>
      <c r="L27" s="121">
        <v>1163052</v>
      </c>
      <c r="M27" s="121">
        <f>SUM(N27,+U27)</f>
        <v>103359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103359</v>
      </c>
      <c r="V27" s="121">
        <f>+SUM(D27,M27)</f>
        <v>1321192</v>
      </c>
      <c r="W27" s="121">
        <f>+SUM(E27,N27)</f>
        <v>54781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12485</v>
      </c>
      <c r="AB27" s="121">
        <f>+SUM(J27,S27)</f>
        <v>0</v>
      </c>
      <c r="AC27" s="121">
        <f>+SUM(K27,T27)</f>
        <v>42296</v>
      </c>
      <c r="AD27" s="121">
        <f>+SUM(L27,U27)</f>
        <v>1266411</v>
      </c>
      <c r="AE27" s="210" t="s">
        <v>397</v>
      </c>
      <c r="AF27" s="209"/>
    </row>
    <row r="28" spans="1:32" s="136" customFormat="1" ht="13.5" customHeight="1" x14ac:dyDescent="0.15">
      <c r="A28" s="119" t="s">
        <v>43</v>
      </c>
      <c r="B28" s="120" t="s">
        <v>327</v>
      </c>
      <c r="C28" s="119" t="s">
        <v>328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15882</v>
      </c>
      <c r="N28" s="121">
        <f>+SUM(O28:R28,T28)</f>
        <v>15882</v>
      </c>
      <c r="O28" s="121">
        <v>0</v>
      </c>
      <c r="P28" s="121">
        <v>0</v>
      </c>
      <c r="Q28" s="121">
        <v>0</v>
      </c>
      <c r="R28" s="121">
        <v>15882</v>
      </c>
      <c r="S28" s="121">
        <v>382335</v>
      </c>
      <c r="T28" s="121">
        <v>0</v>
      </c>
      <c r="U28" s="121">
        <v>0</v>
      </c>
      <c r="V28" s="121">
        <f>+SUM(D28,M28)</f>
        <v>15882</v>
      </c>
      <c r="W28" s="121">
        <f>+SUM(E28,N28)</f>
        <v>15882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15882</v>
      </c>
      <c r="AB28" s="121">
        <f>+SUM(J28,S28)</f>
        <v>382335</v>
      </c>
      <c r="AC28" s="121">
        <f>+SUM(K28,T28)</f>
        <v>0</v>
      </c>
      <c r="AD28" s="121">
        <f>+SUM(L28,U28)</f>
        <v>0</v>
      </c>
      <c r="AE28" s="210" t="s">
        <v>398</v>
      </c>
      <c r="AF28" s="209"/>
    </row>
    <row r="29" spans="1:32" s="136" customFormat="1" ht="13.5" customHeight="1" x14ac:dyDescent="0.15">
      <c r="A29" s="119" t="s">
        <v>43</v>
      </c>
      <c r="B29" s="120" t="s">
        <v>358</v>
      </c>
      <c r="C29" s="119" t="s">
        <v>359</v>
      </c>
      <c r="D29" s="121">
        <f>SUM(E29,+L29)</f>
        <v>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f>SUM(N29,+U29)</f>
        <v>42651</v>
      </c>
      <c r="N29" s="121">
        <f>+SUM(O29:R29,T29)</f>
        <v>8727</v>
      </c>
      <c r="O29" s="121">
        <v>0</v>
      </c>
      <c r="P29" s="121">
        <v>0</v>
      </c>
      <c r="Q29" s="121">
        <v>0</v>
      </c>
      <c r="R29" s="121">
        <v>8727</v>
      </c>
      <c r="S29" s="121">
        <v>109461</v>
      </c>
      <c r="T29" s="121">
        <v>0</v>
      </c>
      <c r="U29" s="121">
        <v>33924</v>
      </c>
      <c r="V29" s="121">
        <f>+SUM(D29,M29)</f>
        <v>42651</v>
      </c>
      <c r="W29" s="121">
        <f>+SUM(E29,N29)</f>
        <v>8727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8727</v>
      </c>
      <c r="AB29" s="121">
        <f>+SUM(J29,S29)</f>
        <v>109461</v>
      </c>
      <c r="AC29" s="121">
        <f>+SUM(K29,T29)</f>
        <v>0</v>
      </c>
      <c r="AD29" s="121">
        <f>+SUM(L29,U29)</f>
        <v>33924</v>
      </c>
      <c r="AE29" s="210" t="s">
        <v>399</v>
      </c>
      <c r="AF29" s="209"/>
    </row>
    <row r="30" spans="1:32" s="136" customFormat="1" ht="13.5" customHeight="1" x14ac:dyDescent="0.15">
      <c r="A30" s="119" t="s">
        <v>43</v>
      </c>
      <c r="B30" s="120" t="s">
        <v>351</v>
      </c>
      <c r="C30" s="119" t="s">
        <v>360</v>
      </c>
      <c r="D30" s="121">
        <f>SUM(E30,+L30)</f>
        <v>0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f>SUM(N30,+U30)</f>
        <v>10022</v>
      </c>
      <c r="N30" s="121">
        <f>+SUM(O30:R30,T30)</f>
        <v>16235</v>
      </c>
      <c r="O30" s="121">
        <v>972</v>
      </c>
      <c r="P30" s="121">
        <v>0</v>
      </c>
      <c r="Q30" s="121">
        <v>0</v>
      </c>
      <c r="R30" s="121">
        <v>15263</v>
      </c>
      <c r="S30" s="121">
        <v>265386</v>
      </c>
      <c r="T30" s="121">
        <v>0</v>
      </c>
      <c r="U30" s="121">
        <v>-6213</v>
      </c>
      <c r="V30" s="121">
        <f>+SUM(D30,M30)</f>
        <v>10022</v>
      </c>
      <c r="W30" s="121">
        <f>+SUM(E30,N30)</f>
        <v>16235</v>
      </c>
      <c r="X30" s="121">
        <f>+SUM(F30,O30)</f>
        <v>972</v>
      </c>
      <c r="Y30" s="121">
        <f>+SUM(G30,P30)</f>
        <v>0</v>
      </c>
      <c r="Z30" s="121">
        <f>+SUM(H30,Q30)</f>
        <v>0</v>
      </c>
      <c r="AA30" s="121">
        <f>+SUM(I30,R30)</f>
        <v>15263</v>
      </c>
      <c r="AB30" s="121">
        <f>+SUM(J30,S30)</f>
        <v>265386</v>
      </c>
      <c r="AC30" s="121">
        <f>+SUM(K30,T30)</f>
        <v>0</v>
      </c>
      <c r="AD30" s="121">
        <f>+SUM(L30,U30)</f>
        <v>-6213</v>
      </c>
      <c r="AE30" s="210" t="s">
        <v>400</v>
      </c>
      <c r="AF30" s="209"/>
    </row>
    <row r="31" spans="1:32" s="136" customFormat="1" ht="13.5" customHeight="1" x14ac:dyDescent="0.15">
      <c r="A31" s="119" t="s">
        <v>43</v>
      </c>
      <c r="B31" s="120" t="s">
        <v>340</v>
      </c>
      <c r="C31" s="119" t="s">
        <v>341</v>
      </c>
      <c r="D31" s="121">
        <f>SUM(E31,+L31)</f>
        <v>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f>SUM(N31,+U31)</f>
        <v>3969</v>
      </c>
      <c r="N31" s="121">
        <f>+SUM(O31:R31,T31)</f>
        <v>24472</v>
      </c>
      <c r="O31" s="121">
        <v>0</v>
      </c>
      <c r="P31" s="121">
        <v>0</v>
      </c>
      <c r="Q31" s="121">
        <v>0</v>
      </c>
      <c r="R31" s="121">
        <v>3604</v>
      </c>
      <c r="S31" s="121">
        <v>141775</v>
      </c>
      <c r="T31" s="121">
        <v>20868</v>
      </c>
      <c r="U31" s="121">
        <v>-20503</v>
      </c>
      <c r="V31" s="121">
        <f>+SUM(D31,M31)</f>
        <v>3969</v>
      </c>
      <c r="W31" s="121">
        <f>+SUM(E31,N31)</f>
        <v>24472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3604</v>
      </c>
      <c r="AB31" s="121">
        <f>+SUM(J31,S31)</f>
        <v>141775</v>
      </c>
      <c r="AC31" s="121">
        <f>+SUM(K31,T31)</f>
        <v>20868</v>
      </c>
      <c r="AD31" s="121">
        <f>+SUM(L31,U31)</f>
        <v>-20503</v>
      </c>
      <c r="AE31" s="210" t="s">
        <v>401</v>
      </c>
      <c r="AF31" s="209"/>
    </row>
    <row r="32" spans="1:32" s="136" customFormat="1" ht="13.5" customHeight="1" x14ac:dyDescent="0.15">
      <c r="A32" s="119" t="s">
        <v>43</v>
      </c>
      <c r="B32" s="120" t="s">
        <v>356</v>
      </c>
      <c r="C32" s="119" t="s">
        <v>357</v>
      </c>
      <c r="D32" s="121">
        <f>SUM(E32,+L32)</f>
        <v>63930</v>
      </c>
      <c r="E32" s="121">
        <f>+SUM(F32:I32,K32)</f>
        <v>63930</v>
      </c>
      <c r="F32" s="121">
        <v>0</v>
      </c>
      <c r="G32" s="121">
        <v>0</v>
      </c>
      <c r="H32" s="121">
        <v>0</v>
      </c>
      <c r="I32" s="121">
        <v>63930</v>
      </c>
      <c r="J32" s="121">
        <v>275702</v>
      </c>
      <c r="K32" s="121">
        <v>0</v>
      </c>
      <c r="L32" s="121">
        <v>0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63930</v>
      </c>
      <c r="W32" s="121">
        <f>+SUM(E32,N32)</f>
        <v>63930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63930</v>
      </c>
      <c r="AB32" s="121">
        <f>+SUM(J32,S32)</f>
        <v>275702</v>
      </c>
      <c r="AC32" s="121">
        <f>+SUM(K32,T32)</f>
        <v>0</v>
      </c>
      <c r="AD32" s="121">
        <f>+SUM(L32,U32)</f>
        <v>0</v>
      </c>
      <c r="AE32" s="210" t="s">
        <v>402</v>
      </c>
      <c r="AF32" s="209"/>
    </row>
    <row r="33" spans="1:32" s="136" customFormat="1" ht="13.5" customHeight="1" x14ac:dyDescent="0.15">
      <c r="A33" s="119" t="s">
        <v>43</v>
      </c>
      <c r="B33" s="120" t="s">
        <v>335</v>
      </c>
      <c r="C33" s="119" t="s">
        <v>336</v>
      </c>
      <c r="D33" s="121">
        <f>SUM(E33,+L33)</f>
        <v>2482134</v>
      </c>
      <c r="E33" s="121">
        <f>+SUM(F33:I33,K33)</f>
        <v>2482134</v>
      </c>
      <c r="F33" s="121">
        <v>2469533</v>
      </c>
      <c r="G33" s="121">
        <v>0</v>
      </c>
      <c r="H33" s="121">
        <v>0</v>
      </c>
      <c r="I33" s="121">
        <v>5924</v>
      </c>
      <c r="J33" s="121">
        <v>3175921</v>
      </c>
      <c r="K33" s="121">
        <v>6677</v>
      </c>
      <c r="L33" s="121">
        <v>0</v>
      </c>
      <c r="M33" s="121">
        <f>SUM(N33,+U33)</f>
        <v>36277</v>
      </c>
      <c r="N33" s="121">
        <f>+SUM(O33:R33,T33)</f>
        <v>36277</v>
      </c>
      <c r="O33" s="121">
        <v>0</v>
      </c>
      <c r="P33" s="121">
        <v>0</v>
      </c>
      <c r="Q33" s="121">
        <v>0</v>
      </c>
      <c r="R33" s="121">
        <v>15625</v>
      </c>
      <c r="S33" s="121">
        <v>233572</v>
      </c>
      <c r="T33" s="121">
        <v>20652</v>
      </c>
      <c r="U33" s="121">
        <v>0</v>
      </c>
      <c r="V33" s="121">
        <f>+SUM(D33,M33)</f>
        <v>2518411</v>
      </c>
      <c r="W33" s="121">
        <f>+SUM(E33,N33)</f>
        <v>2518411</v>
      </c>
      <c r="X33" s="121">
        <f>+SUM(F33,O33)</f>
        <v>2469533</v>
      </c>
      <c r="Y33" s="121">
        <f>+SUM(G33,P33)</f>
        <v>0</v>
      </c>
      <c r="Z33" s="121">
        <f>+SUM(H33,Q33)</f>
        <v>0</v>
      </c>
      <c r="AA33" s="121">
        <f>+SUM(I33,R33)</f>
        <v>21549</v>
      </c>
      <c r="AB33" s="121">
        <f>+SUM(J33,S33)</f>
        <v>3409493</v>
      </c>
      <c r="AC33" s="121">
        <f>+SUM(K33,T33)</f>
        <v>27329</v>
      </c>
      <c r="AD33" s="121">
        <f>+SUM(L33,U33)</f>
        <v>0</v>
      </c>
      <c r="AE33" s="210" t="s">
        <v>403</v>
      </c>
      <c r="AF33" s="209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9"/>
      <c r="AF34" s="209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9"/>
      <c r="AF35" s="209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9"/>
      <c r="AF36" s="209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9"/>
      <c r="AF37" s="209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9"/>
      <c r="AF38" s="209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9"/>
      <c r="AF39" s="209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9"/>
      <c r="AF40" s="209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9"/>
      <c r="AF41" s="209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9"/>
      <c r="AF42" s="209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9"/>
      <c r="AF43" s="209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9"/>
      <c r="AF44" s="209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9"/>
      <c r="AF45" s="209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9"/>
      <c r="AF46" s="209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9"/>
      <c r="AF47" s="209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9"/>
      <c r="AF48" s="209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9"/>
      <c r="AF49" s="209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9"/>
      <c r="AF50" s="209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9"/>
      <c r="AF51" s="209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9"/>
      <c r="AF52" s="209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9"/>
      <c r="AF53" s="209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9"/>
      <c r="AF54" s="209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9"/>
      <c r="AF55" s="209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9"/>
      <c r="AF56" s="209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9"/>
      <c r="AF57" s="209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9"/>
      <c r="AF58" s="209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9"/>
      <c r="AF59" s="209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9"/>
      <c r="AF60" s="209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9"/>
      <c r="AF61" s="209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9"/>
      <c r="AF62" s="209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9"/>
      <c r="AF63" s="209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9"/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  <row r="258" spans="1:32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209"/>
      <c r="AF258" s="209"/>
    </row>
    <row r="259" spans="1:32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209"/>
      <c r="AF259" s="209"/>
    </row>
    <row r="260" spans="1:32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209"/>
      <c r="AF260" s="209"/>
    </row>
    <row r="261" spans="1:32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209"/>
      <c r="AF261" s="209"/>
    </row>
    <row r="262" spans="1:32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209"/>
      <c r="AF262" s="209"/>
    </row>
    <row r="263" spans="1:32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209"/>
      <c r="AF263" s="209"/>
    </row>
    <row r="264" spans="1:32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209"/>
      <c r="AF264" s="209"/>
    </row>
    <row r="265" spans="1:32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209"/>
      <c r="AF265" s="209"/>
    </row>
    <row r="266" spans="1:32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209"/>
      <c r="AF266" s="209"/>
    </row>
    <row r="267" spans="1:32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209"/>
      <c r="AF267" s="209"/>
    </row>
    <row r="268" spans="1:32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209"/>
      <c r="AF268" s="209"/>
    </row>
    <row r="269" spans="1:32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209"/>
      <c r="AF269" s="209"/>
    </row>
    <row r="270" spans="1:32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209"/>
      <c r="AF270" s="209"/>
    </row>
    <row r="271" spans="1:32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209"/>
      <c r="AF271" s="209"/>
    </row>
    <row r="272" spans="1:32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209"/>
      <c r="AF272" s="209"/>
    </row>
    <row r="273" spans="1:32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209"/>
      <c r="AF273" s="209"/>
    </row>
    <row r="274" spans="1:32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209"/>
      <c r="AF274" s="209"/>
    </row>
    <row r="275" spans="1:32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209"/>
      <c r="AF275" s="209"/>
    </row>
    <row r="276" spans="1:32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209"/>
      <c r="AF276" s="209"/>
    </row>
    <row r="277" spans="1:32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209"/>
      <c r="AF277" s="209"/>
    </row>
    <row r="278" spans="1:32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209"/>
      <c r="AF278" s="209"/>
    </row>
    <row r="279" spans="1:32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209"/>
      <c r="AF279" s="209"/>
    </row>
    <row r="280" spans="1:32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209"/>
      <c r="AF280" s="209"/>
    </row>
    <row r="281" spans="1:32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209"/>
      <c r="AF281" s="209"/>
    </row>
    <row r="282" spans="1:32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209"/>
      <c r="AF282" s="209"/>
    </row>
    <row r="283" spans="1:32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209"/>
      <c r="AF283" s="209"/>
    </row>
    <row r="284" spans="1:32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209"/>
      <c r="AF284" s="209"/>
    </row>
    <row r="285" spans="1:32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209"/>
      <c r="AF285" s="209"/>
    </row>
    <row r="286" spans="1:32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209"/>
      <c r="AF286" s="209"/>
    </row>
    <row r="287" spans="1:32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209"/>
      <c r="AF287" s="209"/>
    </row>
    <row r="288" spans="1:32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209"/>
      <c r="AF288" s="209"/>
    </row>
    <row r="289" spans="1:32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209"/>
      <c r="AF289" s="209"/>
    </row>
    <row r="290" spans="1:32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209"/>
      <c r="AF290" s="209"/>
    </row>
    <row r="291" spans="1:32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209"/>
      <c r="AF291" s="209"/>
    </row>
    <row r="292" spans="1:32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209"/>
      <c r="AF292" s="209"/>
    </row>
    <row r="293" spans="1:32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209"/>
      <c r="AF293" s="209"/>
    </row>
    <row r="294" spans="1:32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209"/>
      <c r="AF294" s="209"/>
    </row>
    <row r="295" spans="1:32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209"/>
      <c r="AF295" s="209"/>
    </row>
    <row r="296" spans="1:32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209"/>
      <c r="AF296" s="209"/>
    </row>
    <row r="297" spans="1:32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209"/>
      <c r="AF297" s="209"/>
    </row>
    <row r="298" spans="1:32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209"/>
      <c r="AF298" s="209"/>
    </row>
    <row r="299" spans="1:32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209"/>
      <c r="AF299" s="209"/>
    </row>
    <row r="300" spans="1:32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209"/>
      <c r="AF300" s="209"/>
    </row>
    <row r="301" spans="1:32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209"/>
      <c r="AF301" s="209"/>
    </row>
    <row r="302" spans="1:32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209"/>
      <c r="AF302" s="209"/>
    </row>
    <row r="303" spans="1:32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209"/>
      <c r="AF303" s="209"/>
    </row>
    <row r="304" spans="1:32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209"/>
      <c r="AF304" s="209"/>
    </row>
    <row r="305" spans="1:32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209"/>
      <c r="AF305" s="209"/>
    </row>
    <row r="306" spans="1:32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209"/>
      <c r="AF306" s="209"/>
    </row>
    <row r="307" spans="1:32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209"/>
      <c r="AF307" s="209"/>
    </row>
    <row r="308" spans="1:32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209"/>
      <c r="AF308" s="209"/>
    </row>
    <row r="309" spans="1:32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209"/>
      <c r="AF309" s="209"/>
    </row>
    <row r="310" spans="1:32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209"/>
      <c r="AF310" s="209"/>
    </row>
    <row r="311" spans="1:32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209"/>
      <c r="AF311" s="209"/>
    </row>
    <row r="312" spans="1:32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209"/>
      <c r="AF312" s="209"/>
    </row>
    <row r="313" spans="1:32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209"/>
      <c r="AF313" s="209"/>
    </row>
    <row r="314" spans="1:32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209"/>
      <c r="AF314" s="209"/>
    </row>
    <row r="315" spans="1:32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209"/>
      <c r="AF315" s="209"/>
    </row>
    <row r="316" spans="1:32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209"/>
      <c r="AF316" s="209"/>
    </row>
    <row r="317" spans="1:32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209"/>
      <c r="AF317" s="209"/>
    </row>
    <row r="318" spans="1:32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209"/>
      <c r="AF318" s="209"/>
    </row>
    <row r="319" spans="1:32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209"/>
      <c r="AF319" s="209"/>
    </row>
    <row r="320" spans="1:32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209"/>
      <c r="AF320" s="209"/>
    </row>
    <row r="321" spans="1:32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209"/>
      <c r="AF321" s="209"/>
    </row>
    <row r="322" spans="1:32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209"/>
      <c r="AF322" s="209"/>
    </row>
    <row r="323" spans="1:32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209"/>
      <c r="AF323" s="209"/>
    </row>
    <row r="324" spans="1:32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209"/>
      <c r="AF324" s="209"/>
    </row>
    <row r="325" spans="1:32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209"/>
      <c r="AF325" s="209"/>
    </row>
    <row r="326" spans="1:32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209"/>
      <c r="AF326" s="209"/>
    </row>
    <row r="327" spans="1:32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209"/>
      <c r="AF327" s="209"/>
    </row>
    <row r="328" spans="1:32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209"/>
      <c r="AF328" s="209"/>
    </row>
    <row r="329" spans="1:32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209"/>
      <c r="AF329" s="209"/>
    </row>
    <row r="330" spans="1:32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209"/>
      <c r="AF330" s="209"/>
    </row>
    <row r="331" spans="1:32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209"/>
      <c r="AF331" s="209"/>
    </row>
    <row r="332" spans="1:32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209"/>
      <c r="AF332" s="209"/>
    </row>
    <row r="333" spans="1:32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209"/>
      <c r="AF333" s="209"/>
    </row>
    <row r="334" spans="1:32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209"/>
      <c r="AF334" s="209"/>
    </row>
    <row r="335" spans="1:32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209"/>
      <c r="AF335" s="209"/>
    </row>
    <row r="336" spans="1:32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209"/>
      <c r="AF336" s="209"/>
    </row>
    <row r="337" spans="1:32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209"/>
      <c r="AF337" s="209"/>
    </row>
    <row r="338" spans="1:32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209"/>
      <c r="AF338" s="209"/>
    </row>
    <row r="339" spans="1:32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209"/>
      <c r="AF339" s="209"/>
    </row>
    <row r="340" spans="1:32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209"/>
      <c r="AF340" s="209"/>
    </row>
    <row r="341" spans="1:32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209"/>
      <c r="AF341" s="209"/>
    </row>
    <row r="342" spans="1:32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209"/>
      <c r="AF342" s="209"/>
    </row>
    <row r="343" spans="1:32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209"/>
      <c r="AF343" s="209"/>
    </row>
    <row r="344" spans="1:32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209"/>
      <c r="AF344" s="209"/>
    </row>
    <row r="345" spans="1:32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209"/>
      <c r="AF345" s="209"/>
    </row>
    <row r="346" spans="1:32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209"/>
      <c r="AF346" s="209"/>
    </row>
    <row r="347" spans="1:32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209"/>
      <c r="AF347" s="209"/>
    </row>
    <row r="348" spans="1:32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209"/>
      <c r="AF348" s="209"/>
    </row>
    <row r="349" spans="1:32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209"/>
      <c r="AF349" s="209"/>
    </row>
    <row r="350" spans="1:32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209"/>
      <c r="AF350" s="209"/>
    </row>
    <row r="351" spans="1:32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209"/>
      <c r="AF351" s="209"/>
    </row>
    <row r="352" spans="1:32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209"/>
      <c r="AF352" s="209"/>
    </row>
    <row r="353" spans="1:32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209"/>
      <c r="AF353" s="209"/>
    </row>
    <row r="354" spans="1:32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209"/>
      <c r="AF354" s="209"/>
    </row>
    <row r="355" spans="1:32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209"/>
      <c r="AF355" s="209"/>
    </row>
    <row r="356" spans="1:32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209"/>
      <c r="AF356" s="209"/>
    </row>
    <row r="357" spans="1:32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209"/>
      <c r="AF357" s="209"/>
    </row>
    <row r="358" spans="1:32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209"/>
      <c r="AF358" s="209"/>
    </row>
    <row r="359" spans="1:32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209"/>
      <c r="AF359" s="209"/>
    </row>
    <row r="360" spans="1:32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209"/>
      <c r="AF360" s="209"/>
    </row>
    <row r="361" spans="1:32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209"/>
      <c r="AF361" s="209"/>
    </row>
    <row r="362" spans="1:32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209"/>
      <c r="AF362" s="209"/>
    </row>
    <row r="363" spans="1:32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209"/>
      <c r="AF363" s="209"/>
    </row>
    <row r="364" spans="1:32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209"/>
      <c r="AF364" s="209"/>
    </row>
    <row r="365" spans="1:32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209"/>
      <c r="AF365" s="209"/>
    </row>
    <row r="366" spans="1:32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209"/>
      <c r="AF366" s="209"/>
    </row>
    <row r="367" spans="1:32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209"/>
      <c r="AF367" s="209"/>
    </row>
    <row r="368" spans="1:32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209"/>
      <c r="AF368" s="209"/>
    </row>
    <row r="369" spans="1:32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209"/>
      <c r="AF369" s="209"/>
    </row>
    <row r="370" spans="1:32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209"/>
      <c r="AF370" s="209"/>
    </row>
    <row r="371" spans="1:32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209"/>
      <c r="AF371" s="209"/>
    </row>
    <row r="372" spans="1:32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209"/>
      <c r="AF372" s="209"/>
    </row>
    <row r="373" spans="1:32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209"/>
      <c r="AF373" s="209"/>
    </row>
    <row r="374" spans="1:32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209"/>
      <c r="AF374" s="209"/>
    </row>
    <row r="375" spans="1:32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209"/>
      <c r="AF375" s="209"/>
    </row>
    <row r="376" spans="1:32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209"/>
      <c r="AF376" s="209"/>
    </row>
    <row r="377" spans="1:32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209"/>
      <c r="AF377" s="209"/>
    </row>
    <row r="378" spans="1:32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209"/>
      <c r="AF378" s="209"/>
    </row>
    <row r="379" spans="1:32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209"/>
      <c r="AF379" s="209"/>
    </row>
    <row r="380" spans="1:32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209"/>
      <c r="AF380" s="209"/>
    </row>
    <row r="381" spans="1:32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209"/>
      <c r="AF381" s="209"/>
    </row>
    <row r="382" spans="1:32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209"/>
      <c r="AF382" s="209"/>
    </row>
    <row r="383" spans="1:32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209"/>
      <c r="AF383" s="209"/>
    </row>
    <row r="384" spans="1:32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209"/>
      <c r="AF384" s="209"/>
    </row>
    <row r="385" spans="1:32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209"/>
      <c r="AF385" s="209"/>
    </row>
    <row r="386" spans="1:32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209"/>
      <c r="AF386" s="209"/>
    </row>
    <row r="387" spans="1:32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209"/>
      <c r="AF387" s="209"/>
    </row>
    <row r="388" spans="1:32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209"/>
      <c r="AF388" s="209"/>
    </row>
    <row r="389" spans="1:32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209"/>
      <c r="AF389" s="209"/>
    </row>
    <row r="390" spans="1:32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209"/>
      <c r="AF390" s="209"/>
    </row>
    <row r="391" spans="1:32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209"/>
      <c r="AF391" s="209"/>
    </row>
    <row r="392" spans="1:32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209"/>
      <c r="AF392" s="209"/>
    </row>
    <row r="393" spans="1:32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209"/>
      <c r="AF393" s="209"/>
    </row>
    <row r="394" spans="1:32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209"/>
      <c r="AF394" s="209"/>
    </row>
    <row r="395" spans="1:32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209"/>
      <c r="AF395" s="209"/>
    </row>
    <row r="396" spans="1:32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209"/>
      <c r="AF396" s="209"/>
    </row>
    <row r="397" spans="1:32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209"/>
      <c r="AF397" s="209"/>
    </row>
    <row r="398" spans="1:32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209"/>
      <c r="AF398" s="209"/>
    </row>
    <row r="399" spans="1:32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209"/>
      <c r="AF399" s="209"/>
    </row>
    <row r="400" spans="1:32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209"/>
      <c r="AF400" s="209"/>
    </row>
    <row r="401" spans="1:32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209"/>
      <c r="AF401" s="209"/>
    </row>
    <row r="402" spans="1:32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209"/>
      <c r="AF402" s="209"/>
    </row>
    <row r="403" spans="1:32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209"/>
      <c r="AF403" s="209"/>
    </row>
    <row r="404" spans="1:32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209"/>
      <c r="AF404" s="209"/>
    </row>
    <row r="405" spans="1:32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209"/>
      <c r="AF405" s="209"/>
    </row>
    <row r="406" spans="1:32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209"/>
      <c r="AF406" s="209"/>
    </row>
    <row r="407" spans="1:32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209"/>
      <c r="AF407" s="209"/>
    </row>
    <row r="408" spans="1:32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209"/>
      <c r="AF408" s="209"/>
    </row>
    <row r="409" spans="1:32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209"/>
      <c r="AF409" s="209"/>
    </row>
    <row r="410" spans="1:32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209"/>
      <c r="AF410" s="209"/>
    </row>
    <row r="411" spans="1:32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209"/>
      <c r="AF411" s="209"/>
    </row>
    <row r="412" spans="1:32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209"/>
      <c r="AF412" s="209"/>
    </row>
    <row r="413" spans="1:32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209"/>
      <c r="AF413" s="209"/>
    </row>
    <row r="414" spans="1:32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209"/>
      <c r="AF414" s="209"/>
    </row>
    <row r="415" spans="1:32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209"/>
      <c r="AF415" s="209"/>
    </row>
    <row r="416" spans="1:32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209"/>
      <c r="AF416" s="209"/>
    </row>
    <row r="417" spans="1:32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209"/>
      <c r="AF417" s="209"/>
    </row>
    <row r="418" spans="1:32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209"/>
      <c r="AF418" s="209"/>
    </row>
    <row r="419" spans="1:32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209"/>
      <c r="AF419" s="209"/>
    </row>
    <row r="420" spans="1:32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209"/>
      <c r="AF420" s="209"/>
    </row>
    <row r="421" spans="1:32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209"/>
      <c r="AF421" s="209"/>
    </row>
    <row r="422" spans="1:32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209"/>
      <c r="AF422" s="209"/>
    </row>
    <row r="423" spans="1:32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209"/>
      <c r="AF423" s="209"/>
    </row>
    <row r="424" spans="1:32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209"/>
      <c r="AF424" s="209"/>
    </row>
    <row r="425" spans="1:32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209"/>
      <c r="AF425" s="209"/>
    </row>
    <row r="426" spans="1:32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209"/>
      <c r="AF426" s="209"/>
    </row>
    <row r="427" spans="1:32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209"/>
      <c r="AF427" s="209"/>
    </row>
    <row r="428" spans="1:32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209"/>
      <c r="AF428" s="209"/>
    </row>
    <row r="429" spans="1:32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209"/>
      <c r="AF429" s="209"/>
    </row>
    <row r="430" spans="1:32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209"/>
      <c r="AF430" s="209"/>
    </row>
    <row r="431" spans="1:32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209"/>
      <c r="AF431" s="209"/>
    </row>
    <row r="432" spans="1:32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209"/>
      <c r="AF432" s="209"/>
    </row>
    <row r="433" spans="1:32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209"/>
      <c r="AF433" s="209"/>
    </row>
    <row r="434" spans="1:32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209"/>
      <c r="AF434" s="209"/>
    </row>
    <row r="435" spans="1:32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209"/>
      <c r="AF435" s="209"/>
    </row>
    <row r="436" spans="1:32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209"/>
      <c r="AF436" s="209"/>
    </row>
    <row r="437" spans="1:32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209"/>
      <c r="AF437" s="209"/>
    </row>
    <row r="438" spans="1:32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209"/>
      <c r="AF438" s="209"/>
    </row>
    <row r="439" spans="1:32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209"/>
      <c r="AF439" s="209"/>
    </row>
    <row r="440" spans="1:32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209"/>
      <c r="AF440" s="209"/>
    </row>
    <row r="441" spans="1:32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209"/>
      <c r="AF441" s="209"/>
    </row>
    <row r="442" spans="1:32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209"/>
      <c r="AF442" s="209"/>
    </row>
    <row r="443" spans="1:32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209"/>
      <c r="AF443" s="209"/>
    </row>
    <row r="444" spans="1:32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209"/>
      <c r="AF444" s="209"/>
    </row>
    <row r="445" spans="1:32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209"/>
      <c r="AF445" s="209"/>
    </row>
    <row r="446" spans="1:32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209"/>
      <c r="AF446" s="209"/>
    </row>
    <row r="447" spans="1:32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209"/>
      <c r="AF447" s="209"/>
    </row>
    <row r="448" spans="1:32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209"/>
      <c r="AF448" s="209"/>
    </row>
    <row r="449" spans="1:32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209"/>
      <c r="AF449" s="209"/>
    </row>
    <row r="450" spans="1:32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209"/>
      <c r="AF450" s="209"/>
    </row>
    <row r="451" spans="1:32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209"/>
      <c r="AF451" s="209"/>
    </row>
    <row r="452" spans="1:32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209"/>
      <c r="AF452" s="209"/>
    </row>
    <row r="453" spans="1:32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209"/>
      <c r="AF453" s="209"/>
    </row>
    <row r="454" spans="1:32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209"/>
      <c r="AF454" s="209"/>
    </row>
    <row r="455" spans="1:32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209"/>
      <c r="AF455" s="209"/>
    </row>
    <row r="456" spans="1:32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209"/>
      <c r="AF456" s="209"/>
    </row>
    <row r="457" spans="1:32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209"/>
      <c r="AF457" s="209"/>
    </row>
    <row r="458" spans="1:32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209"/>
      <c r="AF458" s="209"/>
    </row>
    <row r="459" spans="1:32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209"/>
      <c r="AF459" s="209"/>
    </row>
    <row r="460" spans="1:32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209"/>
      <c r="AF460" s="209"/>
    </row>
    <row r="461" spans="1:32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209"/>
      <c r="AF461" s="209"/>
    </row>
    <row r="462" spans="1:32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209"/>
      <c r="AF462" s="209"/>
    </row>
    <row r="463" spans="1:32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209"/>
      <c r="AF463" s="209"/>
    </row>
    <row r="464" spans="1:32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209"/>
      <c r="AF464" s="209"/>
    </row>
    <row r="465" spans="1:32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209"/>
      <c r="AF465" s="209"/>
    </row>
    <row r="466" spans="1:32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209"/>
      <c r="AF466" s="209"/>
    </row>
    <row r="467" spans="1:32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209"/>
      <c r="AF467" s="209"/>
    </row>
    <row r="468" spans="1:32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209"/>
      <c r="AF468" s="209"/>
    </row>
    <row r="469" spans="1:32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209"/>
      <c r="AF469" s="209"/>
    </row>
    <row r="470" spans="1:32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209"/>
      <c r="AF470" s="209"/>
    </row>
    <row r="471" spans="1:32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209"/>
      <c r="AF471" s="209"/>
    </row>
    <row r="472" spans="1:32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209"/>
      <c r="AF472" s="209"/>
    </row>
    <row r="473" spans="1:32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209"/>
      <c r="AF473" s="209"/>
    </row>
    <row r="474" spans="1:32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209"/>
      <c r="AF474" s="209"/>
    </row>
    <row r="475" spans="1:32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209"/>
      <c r="AF475" s="209"/>
    </row>
    <row r="476" spans="1:32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209"/>
      <c r="AF476" s="209"/>
    </row>
    <row r="477" spans="1:32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209"/>
      <c r="AF477" s="209"/>
    </row>
    <row r="478" spans="1:32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209"/>
      <c r="AF478" s="209"/>
    </row>
    <row r="479" spans="1:32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209"/>
      <c r="AF479" s="209"/>
    </row>
    <row r="480" spans="1:32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209"/>
      <c r="AF480" s="209"/>
    </row>
    <row r="481" spans="1:32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209"/>
      <c r="AF481" s="209"/>
    </row>
    <row r="482" spans="1:32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209"/>
      <c r="AF482" s="209"/>
    </row>
    <row r="483" spans="1:32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209"/>
      <c r="AF483" s="209"/>
    </row>
    <row r="484" spans="1:32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209"/>
      <c r="AF484" s="209"/>
    </row>
    <row r="485" spans="1:32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209"/>
      <c r="AF485" s="209"/>
    </row>
    <row r="486" spans="1:32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209"/>
      <c r="AF486" s="209"/>
    </row>
    <row r="487" spans="1:32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209"/>
      <c r="AF487" s="209"/>
    </row>
    <row r="488" spans="1:32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209"/>
      <c r="AF488" s="209"/>
    </row>
    <row r="489" spans="1:32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209"/>
      <c r="AF489" s="209"/>
    </row>
    <row r="490" spans="1:32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209"/>
      <c r="AF490" s="209"/>
    </row>
    <row r="491" spans="1:32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209"/>
      <c r="AF491" s="209"/>
    </row>
    <row r="492" spans="1:32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209"/>
      <c r="AF492" s="209"/>
    </row>
    <row r="493" spans="1:32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209"/>
      <c r="AF493" s="209"/>
    </row>
    <row r="494" spans="1:32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209"/>
      <c r="AF494" s="209"/>
    </row>
    <row r="495" spans="1:32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209"/>
      <c r="AF495" s="209"/>
    </row>
    <row r="496" spans="1:32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209"/>
      <c r="AF496" s="209"/>
    </row>
    <row r="497" spans="1:32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209"/>
      <c r="AF497" s="209"/>
    </row>
    <row r="498" spans="1:32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209"/>
      <c r="AF498" s="209"/>
    </row>
    <row r="499" spans="1:32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209"/>
      <c r="AF499" s="209"/>
    </row>
    <row r="500" spans="1:32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209"/>
      <c r="AF500" s="209"/>
    </row>
    <row r="501" spans="1:32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209"/>
      <c r="AF501" s="209"/>
    </row>
    <row r="502" spans="1:32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209"/>
      <c r="AF502" s="209"/>
    </row>
    <row r="503" spans="1:32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209"/>
      <c r="AF503" s="209"/>
    </row>
    <row r="504" spans="1:32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209"/>
      <c r="AF504" s="209"/>
    </row>
    <row r="505" spans="1:32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209"/>
      <c r="AF505" s="209"/>
    </row>
    <row r="506" spans="1:32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209"/>
      <c r="AF506" s="209"/>
    </row>
    <row r="507" spans="1:32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209"/>
      <c r="AF507" s="209"/>
    </row>
    <row r="508" spans="1:32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209"/>
      <c r="AF508" s="209"/>
    </row>
    <row r="509" spans="1:32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209"/>
      <c r="AF509" s="209"/>
    </row>
    <row r="510" spans="1:32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209"/>
      <c r="AF510" s="209"/>
    </row>
    <row r="511" spans="1:32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209"/>
      <c r="AF511" s="209"/>
    </row>
    <row r="512" spans="1:32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209"/>
      <c r="AF512" s="209"/>
    </row>
    <row r="513" spans="1:32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209"/>
      <c r="AF513" s="209"/>
    </row>
    <row r="514" spans="1:32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209"/>
      <c r="AF514" s="209"/>
    </row>
    <row r="515" spans="1:32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209"/>
      <c r="AF515" s="209"/>
    </row>
    <row r="516" spans="1:32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209"/>
      <c r="AF516" s="209"/>
    </row>
    <row r="517" spans="1:32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209"/>
      <c r="AF517" s="209"/>
    </row>
    <row r="518" spans="1:32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209"/>
      <c r="AF518" s="209"/>
    </row>
    <row r="519" spans="1:32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209"/>
      <c r="AF519" s="209"/>
    </row>
    <row r="520" spans="1:32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209"/>
      <c r="AF520" s="209"/>
    </row>
    <row r="521" spans="1:32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209"/>
      <c r="AF521" s="209"/>
    </row>
    <row r="522" spans="1:32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209"/>
      <c r="AF522" s="209"/>
    </row>
    <row r="523" spans="1:32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209"/>
      <c r="AF523" s="209"/>
    </row>
    <row r="524" spans="1:32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209"/>
      <c r="AF524" s="209"/>
    </row>
    <row r="525" spans="1:32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209"/>
      <c r="AF525" s="209"/>
    </row>
    <row r="526" spans="1:32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209"/>
      <c r="AF526" s="209"/>
    </row>
    <row r="527" spans="1:32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209"/>
      <c r="AF527" s="209"/>
    </row>
    <row r="528" spans="1:32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209"/>
      <c r="AF528" s="209"/>
    </row>
    <row r="529" spans="1:32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209"/>
      <c r="AF529" s="209"/>
    </row>
    <row r="530" spans="1:32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209"/>
      <c r="AF530" s="209"/>
    </row>
    <row r="531" spans="1:32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209"/>
      <c r="AF531" s="209"/>
    </row>
    <row r="532" spans="1:32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209"/>
      <c r="AF532" s="209"/>
    </row>
    <row r="533" spans="1:32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209"/>
      <c r="AF533" s="209"/>
    </row>
    <row r="534" spans="1:32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209"/>
      <c r="AF534" s="209"/>
    </row>
    <row r="535" spans="1:32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209"/>
      <c r="AF535" s="209"/>
    </row>
    <row r="536" spans="1:32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209"/>
      <c r="AF536" s="209"/>
    </row>
    <row r="537" spans="1:32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209"/>
      <c r="AF537" s="209"/>
    </row>
    <row r="538" spans="1:32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209"/>
      <c r="AF538" s="209"/>
    </row>
    <row r="539" spans="1:32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209"/>
      <c r="AF539" s="209"/>
    </row>
    <row r="540" spans="1:32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209"/>
      <c r="AF540" s="209"/>
    </row>
    <row r="541" spans="1:32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209"/>
      <c r="AF541" s="209"/>
    </row>
    <row r="542" spans="1:32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209"/>
      <c r="AF542" s="209"/>
    </row>
    <row r="543" spans="1:32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209"/>
      <c r="AF543" s="209"/>
    </row>
    <row r="544" spans="1:32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209"/>
      <c r="AF544" s="209"/>
    </row>
    <row r="545" spans="1:32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209"/>
      <c r="AF545" s="209"/>
    </row>
    <row r="546" spans="1:32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209"/>
      <c r="AF546" s="209"/>
    </row>
    <row r="547" spans="1:32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209"/>
      <c r="AF547" s="209"/>
    </row>
    <row r="548" spans="1:32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209"/>
      <c r="AF548" s="209"/>
    </row>
    <row r="549" spans="1:32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209"/>
      <c r="AF549" s="209"/>
    </row>
    <row r="550" spans="1:32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209"/>
      <c r="AF550" s="209"/>
    </row>
    <row r="551" spans="1:32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209"/>
      <c r="AF551" s="209"/>
    </row>
    <row r="552" spans="1:32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209"/>
      <c r="AF552" s="209"/>
    </row>
    <row r="553" spans="1:32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209"/>
      <c r="AF553" s="209"/>
    </row>
    <row r="554" spans="1:32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209"/>
      <c r="AF554" s="209"/>
    </row>
    <row r="555" spans="1:32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209"/>
      <c r="AF555" s="209"/>
    </row>
    <row r="556" spans="1:32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209"/>
      <c r="AF556" s="209"/>
    </row>
    <row r="557" spans="1:32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209"/>
      <c r="AF557" s="209"/>
    </row>
    <row r="558" spans="1:32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209"/>
      <c r="AF558" s="209"/>
    </row>
    <row r="559" spans="1:32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209"/>
      <c r="AF559" s="209"/>
    </row>
    <row r="560" spans="1:32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209"/>
      <c r="AF560" s="209"/>
    </row>
    <row r="561" spans="1:32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209"/>
      <c r="AF561" s="209"/>
    </row>
    <row r="562" spans="1:32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209"/>
      <c r="AF562" s="209"/>
    </row>
    <row r="563" spans="1:32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209"/>
      <c r="AF563" s="209"/>
    </row>
    <row r="564" spans="1:32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209"/>
      <c r="AF564" s="209"/>
    </row>
    <row r="565" spans="1:32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209"/>
      <c r="AF565" s="209"/>
    </row>
    <row r="566" spans="1:32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209"/>
      <c r="AF566" s="209"/>
    </row>
    <row r="567" spans="1:32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209"/>
      <c r="AF567" s="209"/>
    </row>
    <row r="568" spans="1:32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209"/>
      <c r="AF568" s="209"/>
    </row>
    <row r="569" spans="1:32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209"/>
      <c r="AF569" s="209"/>
    </row>
    <row r="570" spans="1:32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209"/>
      <c r="AF570" s="209"/>
    </row>
    <row r="571" spans="1:32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209"/>
      <c r="AF571" s="209"/>
    </row>
    <row r="572" spans="1:32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209"/>
      <c r="AF572" s="209"/>
    </row>
    <row r="573" spans="1:32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209"/>
      <c r="AF573" s="209"/>
    </row>
    <row r="574" spans="1:32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209"/>
      <c r="AF574" s="209"/>
    </row>
    <row r="575" spans="1:32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209"/>
      <c r="AF575" s="209"/>
    </row>
    <row r="576" spans="1:32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209"/>
      <c r="AF576" s="209"/>
    </row>
    <row r="577" spans="1:32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209"/>
      <c r="AF577" s="209"/>
    </row>
    <row r="578" spans="1:32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209"/>
      <c r="AF578" s="209"/>
    </row>
    <row r="579" spans="1:32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209"/>
      <c r="AF579" s="209"/>
    </row>
    <row r="580" spans="1:32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209"/>
      <c r="AF580" s="209"/>
    </row>
    <row r="581" spans="1:32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209"/>
      <c r="AF581" s="209"/>
    </row>
    <row r="582" spans="1:32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209"/>
      <c r="AF582" s="209"/>
    </row>
    <row r="583" spans="1:32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209"/>
      <c r="AF583" s="209"/>
    </row>
    <row r="584" spans="1:32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209"/>
      <c r="AF584" s="209"/>
    </row>
    <row r="585" spans="1:32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209"/>
      <c r="AF585" s="209"/>
    </row>
    <row r="586" spans="1:32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209"/>
      <c r="AF586" s="209"/>
    </row>
    <row r="587" spans="1:32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209"/>
      <c r="AF587" s="209"/>
    </row>
    <row r="588" spans="1:32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209"/>
      <c r="AF588" s="209"/>
    </row>
    <row r="589" spans="1:32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209"/>
      <c r="AF589" s="209"/>
    </row>
    <row r="590" spans="1:32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209"/>
      <c r="AF590" s="209"/>
    </row>
    <row r="591" spans="1:32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209"/>
      <c r="AF591" s="209"/>
    </row>
    <row r="592" spans="1:32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209"/>
      <c r="AF592" s="209"/>
    </row>
    <row r="593" spans="1:32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209"/>
      <c r="AF593" s="209"/>
    </row>
    <row r="594" spans="1:32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209"/>
      <c r="AF594" s="209"/>
    </row>
    <row r="595" spans="1:32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209"/>
      <c r="AF595" s="209"/>
    </row>
    <row r="596" spans="1:32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209"/>
      <c r="AF596" s="209"/>
    </row>
    <row r="597" spans="1:32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209"/>
      <c r="AF597" s="209"/>
    </row>
    <row r="598" spans="1:32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209"/>
      <c r="AF598" s="209"/>
    </row>
    <row r="599" spans="1:32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209"/>
      <c r="AF599" s="209"/>
    </row>
    <row r="600" spans="1:32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209"/>
      <c r="AF600" s="209"/>
    </row>
    <row r="601" spans="1:32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209"/>
      <c r="AF601" s="209"/>
    </row>
    <row r="602" spans="1:32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209"/>
      <c r="AF602" s="209"/>
    </row>
    <row r="603" spans="1:32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209"/>
      <c r="AF603" s="209"/>
    </row>
    <row r="604" spans="1:32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209"/>
      <c r="AF604" s="209"/>
    </row>
    <row r="605" spans="1:32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209"/>
      <c r="AF605" s="209"/>
    </row>
    <row r="606" spans="1:32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209"/>
      <c r="AF606" s="209"/>
    </row>
    <row r="607" spans="1:32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209"/>
      <c r="AF607" s="209"/>
    </row>
    <row r="608" spans="1:32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209"/>
      <c r="AF608" s="209"/>
    </row>
    <row r="609" spans="1:32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209"/>
      <c r="AF609" s="209"/>
    </row>
    <row r="610" spans="1:32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209"/>
      <c r="AF610" s="209"/>
    </row>
    <row r="611" spans="1:32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209"/>
      <c r="AF611" s="209"/>
    </row>
    <row r="612" spans="1:32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209"/>
      <c r="AF612" s="209"/>
    </row>
    <row r="613" spans="1:32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209"/>
      <c r="AF613" s="209"/>
    </row>
    <row r="614" spans="1:32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209"/>
      <c r="AF614" s="209"/>
    </row>
    <row r="615" spans="1:32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209"/>
      <c r="AF615" s="209"/>
    </row>
    <row r="616" spans="1:32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209"/>
      <c r="AF616" s="209"/>
    </row>
    <row r="617" spans="1:32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209"/>
      <c r="AF617" s="209"/>
    </row>
    <row r="618" spans="1:32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209"/>
      <c r="AF618" s="209"/>
    </row>
    <row r="619" spans="1:32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209"/>
      <c r="AF619" s="209"/>
    </row>
    <row r="620" spans="1:32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209"/>
      <c r="AF620" s="209"/>
    </row>
    <row r="621" spans="1:32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209"/>
      <c r="AF621" s="209"/>
    </row>
    <row r="622" spans="1:32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209"/>
      <c r="AF622" s="209"/>
    </row>
    <row r="623" spans="1:32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209"/>
      <c r="AF623" s="209"/>
    </row>
    <row r="624" spans="1:32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209"/>
      <c r="AF624" s="209"/>
    </row>
    <row r="625" spans="1:32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209"/>
      <c r="AF625" s="209"/>
    </row>
    <row r="626" spans="1:32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209"/>
      <c r="AF626" s="209"/>
    </row>
    <row r="627" spans="1:32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209"/>
      <c r="AF627" s="209"/>
    </row>
    <row r="628" spans="1:32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209"/>
      <c r="AF628" s="209"/>
    </row>
    <row r="629" spans="1:32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209"/>
      <c r="AF629" s="209"/>
    </row>
    <row r="630" spans="1:32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209"/>
      <c r="AF630" s="209"/>
    </row>
    <row r="631" spans="1:32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209"/>
      <c r="AF631" s="209"/>
    </row>
    <row r="632" spans="1:32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209"/>
      <c r="AF632" s="209"/>
    </row>
    <row r="633" spans="1:32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209"/>
      <c r="AF633" s="209"/>
    </row>
    <row r="634" spans="1:32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209"/>
      <c r="AF634" s="209"/>
    </row>
    <row r="635" spans="1:32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209"/>
      <c r="AF635" s="209"/>
    </row>
    <row r="636" spans="1:32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209"/>
      <c r="AF636" s="209"/>
    </row>
    <row r="637" spans="1:32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209"/>
      <c r="AF637" s="209"/>
    </row>
    <row r="638" spans="1:32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209"/>
      <c r="AF638" s="209"/>
    </row>
    <row r="639" spans="1:32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209"/>
      <c r="AF639" s="209"/>
    </row>
    <row r="640" spans="1:32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209"/>
      <c r="AF640" s="209"/>
    </row>
    <row r="641" spans="1:32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209"/>
      <c r="AF641" s="209"/>
    </row>
    <row r="642" spans="1:32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209"/>
      <c r="AF642" s="209"/>
    </row>
    <row r="643" spans="1:32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209"/>
      <c r="AF643" s="209"/>
    </row>
    <row r="644" spans="1:32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209"/>
      <c r="AF644" s="209"/>
    </row>
    <row r="645" spans="1:32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209"/>
      <c r="AF645" s="209"/>
    </row>
    <row r="646" spans="1:32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209"/>
      <c r="AF646" s="209"/>
    </row>
    <row r="647" spans="1:32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209"/>
      <c r="AF647" s="209"/>
    </row>
    <row r="648" spans="1:32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209"/>
      <c r="AF648" s="209"/>
    </row>
    <row r="649" spans="1:32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209"/>
      <c r="AF649" s="209"/>
    </row>
    <row r="650" spans="1:32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209"/>
      <c r="AF650" s="209"/>
    </row>
    <row r="651" spans="1:32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209"/>
      <c r="AF651" s="209"/>
    </row>
    <row r="652" spans="1:32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209"/>
      <c r="AF652" s="209"/>
    </row>
    <row r="653" spans="1:32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209"/>
      <c r="AF653" s="209"/>
    </row>
    <row r="654" spans="1:32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209"/>
      <c r="AF654" s="209"/>
    </row>
    <row r="655" spans="1:32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209"/>
      <c r="AF655" s="209"/>
    </row>
    <row r="656" spans="1:32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209"/>
      <c r="AF656" s="209"/>
    </row>
    <row r="657" spans="1:32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209"/>
      <c r="AF657" s="209"/>
    </row>
    <row r="658" spans="1:32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209"/>
      <c r="AF658" s="209"/>
    </row>
    <row r="659" spans="1:32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209"/>
      <c r="AF659" s="209"/>
    </row>
    <row r="660" spans="1:32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209"/>
      <c r="AF660" s="209"/>
    </row>
    <row r="661" spans="1:32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209"/>
      <c r="AF661" s="209"/>
    </row>
    <row r="662" spans="1:32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209"/>
      <c r="AF662" s="209"/>
    </row>
    <row r="663" spans="1:32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209"/>
      <c r="AF663" s="209"/>
    </row>
    <row r="664" spans="1:32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209"/>
      <c r="AF664" s="209"/>
    </row>
    <row r="665" spans="1:32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209"/>
      <c r="AF665" s="209"/>
    </row>
    <row r="666" spans="1:32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209"/>
      <c r="AF666" s="209"/>
    </row>
    <row r="667" spans="1:32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209"/>
      <c r="AF667" s="209"/>
    </row>
    <row r="668" spans="1:32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209"/>
      <c r="AF668" s="209"/>
    </row>
    <row r="669" spans="1:32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209"/>
      <c r="AF669" s="209"/>
    </row>
    <row r="670" spans="1:32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209"/>
      <c r="AF670" s="209"/>
    </row>
    <row r="671" spans="1:32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209"/>
      <c r="AF671" s="209"/>
    </row>
    <row r="672" spans="1:32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209"/>
      <c r="AF672" s="209"/>
    </row>
    <row r="673" spans="1:32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209"/>
      <c r="AF673" s="209"/>
    </row>
    <row r="674" spans="1:32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209"/>
      <c r="AF674" s="209"/>
    </row>
    <row r="675" spans="1:32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209"/>
      <c r="AF675" s="209"/>
    </row>
    <row r="676" spans="1:32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209"/>
      <c r="AF676" s="209"/>
    </row>
    <row r="677" spans="1:32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209"/>
      <c r="AF677" s="209"/>
    </row>
    <row r="678" spans="1:32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209"/>
      <c r="AF678" s="209"/>
    </row>
    <row r="679" spans="1:32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209"/>
      <c r="AF679" s="209"/>
    </row>
    <row r="680" spans="1:32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209"/>
      <c r="AF680" s="209"/>
    </row>
    <row r="681" spans="1:32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209"/>
      <c r="AF681" s="209"/>
    </row>
    <row r="682" spans="1:32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209"/>
      <c r="AF682" s="209"/>
    </row>
    <row r="683" spans="1:32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209"/>
      <c r="AF683" s="209"/>
    </row>
    <row r="684" spans="1:32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209"/>
      <c r="AF684" s="209"/>
    </row>
    <row r="685" spans="1:32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209"/>
      <c r="AF685" s="209"/>
    </row>
    <row r="686" spans="1:32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209"/>
      <c r="AF686" s="209"/>
    </row>
    <row r="687" spans="1:32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209"/>
      <c r="AF687" s="209"/>
    </row>
    <row r="688" spans="1:32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209"/>
      <c r="AF688" s="209"/>
    </row>
    <row r="689" spans="1:32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209"/>
      <c r="AF689" s="209"/>
    </row>
    <row r="690" spans="1:32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209"/>
      <c r="AF690" s="209"/>
    </row>
    <row r="691" spans="1:32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209"/>
      <c r="AF691" s="209"/>
    </row>
    <row r="692" spans="1:32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209"/>
      <c r="AF692" s="209"/>
    </row>
    <row r="693" spans="1:32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209"/>
      <c r="AF693" s="209"/>
    </row>
    <row r="694" spans="1:32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209"/>
      <c r="AF694" s="209"/>
    </row>
    <row r="695" spans="1:32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209"/>
      <c r="AF695" s="209"/>
    </row>
    <row r="696" spans="1:32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209"/>
      <c r="AF696" s="209"/>
    </row>
    <row r="697" spans="1:32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209"/>
      <c r="AF697" s="209"/>
    </row>
    <row r="698" spans="1:32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209"/>
      <c r="AF698" s="209"/>
    </row>
    <row r="699" spans="1:32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209"/>
      <c r="AF699" s="209"/>
    </row>
    <row r="700" spans="1:32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209"/>
      <c r="AF700" s="209"/>
    </row>
    <row r="701" spans="1:32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209"/>
      <c r="AF701" s="209"/>
    </row>
    <row r="702" spans="1:32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209"/>
      <c r="AF702" s="209"/>
    </row>
    <row r="703" spans="1:32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209"/>
      <c r="AF703" s="209"/>
    </row>
    <row r="704" spans="1:32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209"/>
      <c r="AF704" s="209"/>
    </row>
    <row r="705" spans="1:32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209"/>
      <c r="AF705" s="209"/>
    </row>
    <row r="706" spans="1:32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209"/>
      <c r="AF706" s="209"/>
    </row>
    <row r="707" spans="1:32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209"/>
      <c r="AF707" s="209"/>
    </row>
    <row r="708" spans="1:32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209"/>
      <c r="AF708" s="209"/>
    </row>
    <row r="709" spans="1:32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209"/>
      <c r="AF709" s="209"/>
    </row>
    <row r="710" spans="1:32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209"/>
      <c r="AF710" s="209"/>
    </row>
    <row r="711" spans="1:32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209"/>
      <c r="AF711" s="209"/>
    </row>
    <row r="712" spans="1:32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209"/>
      <c r="AF712" s="209"/>
    </row>
    <row r="713" spans="1:32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209"/>
      <c r="AF713" s="209"/>
    </row>
    <row r="714" spans="1:32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209"/>
      <c r="AF714" s="209"/>
    </row>
    <row r="715" spans="1:32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209"/>
      <c r="AF715" s="209"/>
    </row>
    <row r="716" spans="1:32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209"/>
      <c r="AF716" s="209"/>
    </row>
    <row r="717" spans="1:32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209"/>
      <c r="AF717" s="209"/>
    </row>
    <row r="718" spans="1:32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209"/>
      <c r="AF718" s="209"/>
    </row>
    <row r="719" spans="1:32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209"/>
      <c r="AF719" s="209"/>
    </row>
    <row r="720" spans="1:32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209"/>
      <c r="AF720" s="209"/>
    </row>
    <row r="721" spans="1:32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209"/>
      <c r="AF721" s="209"/>
    </row>
    <row r="722" spans="1:32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209"/>
      <c r="AF722" s="209"/>
    </row>
    <row r="723" spans="1:32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209"/>
      <c r="AF723" s="209"/>
    </row>
    <row r="724" spans="1:32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209"/>
      <c r="AF724" s="209"/>
    </row>
    <row r="725" spans="1:32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209"/>
      <c r="AF725" s="209"/>
    </row>
    <row r="726" spans="1:32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209"/>
      <c r="AF726" s="209"/>
    </row>
    <row r="727" spans="1:32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209"/>
      <c r="AF727" s="209"/>
    </row>
    <row r="728" spans="1:32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209"/>
      <c r="AF728" s="209"/>
    </row>
    <row r="729" spans="1:32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209"/>
      <c r="AF729" s="209"/>
    </row>
    <row r="730" spans="1:32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209"/>
      <c r="AF730" s="209"/>
    </row>
    <row r="731" spans="1:32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209"/>
      <c r="AF731" s="209"/>
    </row>
    <row r="732" spans="1:32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209"/>
      <c r="AF732" s="209"/>
    </row>
    <row r="733" spans="1:32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209"/>
      <c r="AF733" s="209"/>
    </row>
    <row r="734" spans="1:32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209"/>
      <c r="AF734" s="209"/>
    </row>
    <row r="735" spans="1:32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209"/>
      <c r="AF735" s="209"/>
    </row>
    <row r="736" spans="1:32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209"/>
      <c r="AF736" s="209"/>
    </row>
    <row r="737" spans="1:32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209"/>
      <c r="AF737" s="209"/>
    </row>
    <row r="738" spans="1:32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209"/>
      <c r="AF738" s="209"/>
    </row>
    <row r="739" spans="1:32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209"/>
      <c r="AF739" s="209"/>
    </row>
    <row r="740" spans="1:32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209"/>
      <c r="AF740" s="209"/>
    </row>
    <row r="741" spans="1:32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209"/>
      <c r="AF741" s="209"/>
    </row>
    <row r="742" spans="1:32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209"/>
      <c r="AF742" s="209"/>
    </row>
    <row r="743" spans="1:32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209"/>
      <c r="AF743" s="209"/>
    </row>
    <row r="744" spans="1:32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209"/>
      <c r="AF744" s="209"/>
    </row>
    <row r="745" spans="1:32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209"/>
      <c r="AF745" s="209"/>
    </row>
    <row r="746" spans="1:32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209"/>
      <c r="AF746" s="209"/>
    </row>
    <row r="747" spans="1:32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209"/>
      <c r="AF747" s="209"/>
    </row>
    <row r="748" spans="1:32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209"/>
      <c r="AF748" s="209"/>
    </row>
    <row r="749" spans="1:32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209"/>
      <c r="AF749" s="209"/>
    </row>
    <row r="750" spans="1:32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209"/>
      <c r="AF750" s="209"/>
    </row>
    <row r="751" spans="1:32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209"/>
      <c r="AF751" s="209"/>
    </row>
    <row r="752" spans="1:32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209"/>
      <c r="AF752" s="209"/>
    </row>
    <row r="753" spans="1:32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209"/>
      <c r="AF753" s="209"/>
    </row>
    <row r="754" spans="1:32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209"/>
      <c r="AF754" s="209"/>
    </row>
    <row r="755" spans="1:32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209"/>
      <c r="AF755" s="209"/>
    </row>
    <row r="756" spans="1:32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209"/>
      <c r="AF756" s="209"/>
    </row>
    <row r="757" spans="1:32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209"/>
      <c r="AF757" s="209"/>
    </row>
    <row r="758" spans="1:32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209"/>
      <c r="AF758" s="209"/>
    </row>
    <row r="759" spans="1:32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209"/>
      <c r="AF759" s="209"/>
    </row>
    <row r="760" spans="1:32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209"/>
      <c r="AF760" s="209"/>
    </row>
    <row r="761" spans="1:32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209"/>
      <c r="AF761" s="209"/>
    </row>
    <row r="762" spans="1:32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209"/>
      <c r="AF762" s="209"/>
    </row>
    <row r="763" spans="1:32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209"/>
      <c r="AF763" s="209"/>
    </row>
    <row r="764" spans="1:32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209"/>
      <c r="AF764" s="209"/>
    </row>
    <row r="765" spans="1:32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209"/>
      <c r="AF765" s="209"/>
    </row>
    <row r="766" spans="1:32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209"/>
      <c r="AF766" s="209"/>
    </row>
    <row r="767" spans="1:32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209"/>
      <c r="AF767" s="209"/>
    </row>
    <row r="768" spans="1:32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209"/>
      <c r="AF768" s="209"/>
    </row>
    <row r="769" spans="1:32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209"/>
      <c r="AF769" s="209"/>
    </row>
    <row r="770" spans="1:32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209"/>
      <c r="AF770" s="209"/>
    </row>
    <row r="771" spans="1:32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209"/>
      <c r="AF771" s="209"/>
    </row>
    <row r="772" spans="1:32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209"/>
      <c r="AF772" s="209"/>
    </row>
    <row r="773" spans="1:32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209"/>
      <c r="AF773" s="209"/>
    </row>
    <row r="774" spans="1:32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209"/>
      <c r="AF774" s="209"/>
    </row>
    <row r="775" spans="1:32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209"/>
      <c r="AF775" s="209"/>
    </row>
    <row r="776" spans="1:32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209"/>
      <c r="AF776" s="209"/>
    </row>
    <row r="777" spans="1:32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209"/>
      <c r="AF777" s="209"/>
    </row>
    <row r="778" spans="1:32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209"/>
      <c r="AF778" s="209"/>
    </row>
    <row r="779" spans="1:32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209"/>
      <c r="AF779" s="209"/>
    </row>
    <row r="780" spans="1:32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209"/>
      <c r="AF780" s="209"/>
    </row>
    <row r="781" spans="1:32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209"/>
      <c r="AF781" s="209"/>
    </row>
    <row r="782" spans="1:32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209"/>
      <c r="AF782" s="209"/>
    </row>
    <row r="783" spans="1:32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209"/>
      <c r="AF783" s="209"/>
    </row>
    <row r="784" spans="1:32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209"/>
      <c r="AF784" s="209"/>
    </row>
    <row r="785" spans="1:32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209"/>
      <c r="AF785" s="209"/>
    </row>
    <row r="786" spans="1:32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209"/>
      <c r="AF786" s="209"/>
    </row>
    <row r="787" spans="1:32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209"/>
      <c r="AF787" s="209"/>
    </row>
    <row r="788" spans="1:32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209"/>
      <c r="AF788" s="209"/>
    </row>
    <row r="789" spans="1:32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209"/>
      <c r="AF789" s="209"/>
    </row>
    <row r="790" spans="1:32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209"/>
      <c r="AF790" s="209"/>
    </row>
    <row r="791" spans="1:32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209"/>
      <c r="AF791" s="209"/>
    </row>
    <row r="792" spans="1:32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209"/>
      <c r="AF792" s="209"/>
    </row>
    <row r="793" spans="1:32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209"/>
      <c r="AF793" s="209"/>
    </row>
    <row r="794" spans="1:32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209"/>
      <c r="AF794" s="209"/>
    </row>
    <row r="795" spans="1:32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209"/>
      <c r="AF795" s="209"/>
    </row>
    <row r="796" spans="1:32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209"/>
      <c r="AF796" s="209"/>
    </row>
    <row r="797" spans="1:32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209"/>
      <c r="AF797" s="209"/>
    </row>
    <row r="798" spans="1:32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209"/>
      <c r="AF798" s="209"/>
    </row>
    <row r="799" spans="1:32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209"/>
      <c r="AF799" s="209"/>
    </row>
    <row r="800" spans="1:32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209"/>
      <c r="AF800" s="209"/>
    </row>
    <row r="801" spans="1:32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209"/>
      <c r="AF801" s="209"/>
    </row>
    <row r="802" spans="1:32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209"/>
      <c r="AF802" s="209"/>
    </row>
    <row r="803" spans="1:32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209"/>
      <c r="AF803" s="209"/>
    </row>
    <row r="804" spans="1:32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209"/>
      <c r="AF804" s="209"/>
    </row>
    <row r="805" spans="1:32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209"/>
      <c r="AF805" s="209"/>
    </row>
    <row r="806" spans="1:32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209"/>
      <c r="AF806" s="209"/>
    </row>
    <row r="807" spans="1:32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209"/>
      <c r="AF807" s="209"/>
    </row>
    <row r="808" spans="1:32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209"/>
      <c r="AF808" s="209"/>
    </row>
    <row r="809" spans="1:32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209"/>
      <c r="AF809" s="209"/>
    </row>
    <row r="810" spans="1:32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209"/>
      <c r="AF810" s="209"/>
    </row>
    <row r="811" spans="1:32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209"/>
      <c r="AF811" s="209"/>
    </row>
    <row r="812" spans="1:32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209"/>
      <c r="AF812" s="209"/>
    </row>
    <row r="813" spans="1:32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209"/>
      <c r="AF813" s="209"/>
    </row>
    <row r="814" spans="1:32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209"/>
      <c r="AF814" s="209"/>
    </row>
    <row r="815" spans="1:32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209"/>
      <c r="AF815" s="209"/>
    </row>
    <row r="816" spans="1:32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209"/>
      <c r="AF816" s="209"/>
    </row>
    <row r="817" spans="1:32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209"/>
      <c r="AF817" s="209"/>
    </row>
    <row r="818" spans="1:32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209"/>
      <c r="AF818" s="209"/>
    </row>
    <row r="819" spans="1:32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209"/>
      <c r="AF819" s="209"/>
    </row>
    <row r="820" spans="1:32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209"/>
      <c r="AF820" s="209"/>
    </row>
    <row r="821" spans="1:32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209"/>
      <c r="AF821" s="209"/>
    </row>
    <row r="822" spans="1:32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209"/>
      <c r="AF822" s="209"/>
    </row>
    <row r="823" spans="1:32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209"/>
      <c r="AF823" s="209"/>
    </row>
    <row r="824" spans="1:32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209"/>
      <c r="AF824" s="209"/>
    </row>
    <row r="825" spans="1:32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209"/>
      <c r="AF825" s="209"/>
    </row>
    <row r="826" spans="1:32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209"/>
      <c r="AF826" s="209"/>
    </row>
    <row r="827" spans="1:32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209"/>
      <c r="AF827" s="209"/>
    </row>
    <row r="828" spans="1:32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209"/>
      <c r="AF828" s="209"/>
    </row>
    <row r="829" spans="1:32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209"/>
      <c r="AF829" s="209"/>
    </row>
    <row r="830" spans="1:32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209"/>
      <c r="AF830" s="209"/>
    </row>
    <row r="831" spans="1:32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209"/>
      <c r="AF831" s="209"/>
    </row>
    <row r="832" spans="1:32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209"/>
      <c r="AF832" s="209"/>
    </row>
    <row r="833" spans="1:32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209"/>
      <c r="AF833" s="209"/>
    </row>
    <row r="834" spans="1:32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209"/>
      <c r="AF834" s="209"/>
    </row>
    <row r="835" spans="1:32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209"/>
      <c r="AF835" s="209"/>
    </row>
    <row r="836" spans="1:32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209"/>
      <c r="AF836" s="209"/>
    </row>
    <row r="837" spans="1:32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209"/>
      <c r="AF837" s="209"/>
    </row>
    <row r="838" spans="1:32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209"/>
      <c r="AF838" s="209"/>
    </row>
    <row r="839" spans="1:32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209"/>
      <c r="AF839" s="209"/>
    </row>
    <row r="840" spans="1:32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209"/>
      <c r="AF840" s="209"/>
    </row>
    <row r="841" spans="1:32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209"/>
      <c r="AF841" s="209"/>
    </row>
    <row r="842" spans="1:32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209"/>
      <c r="AF842" s="209"/>
    </row>
    <row r="843" spans="1:32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209"/>
      <c r="AF843" s="209"/>
    </row>
    <row r="844" spans="1:32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209"/>
      <c r="AF844" s="209"/>
    </row>
    <row r="845" spans="1:32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209"/>
      <c r="AF845" s="209"/>
    </row>
    <row r="846" spans="1:32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209"/>
      <c r="AF846" s="209"/>
    </row>
    <row r="847" spans="1:32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209"/>
      <c r="AF847" s="209"/>
    </row>
    <row r="848" spans="1:32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209"/>
      <c r="AF848" s="209"/>
    </row>
    <row r="849" spans="1:32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209"/>
      <c r="AF849" s="209"/>
    </row>
    <row r="850" spans="1:32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209"/>
      <c r="AF850" s="209"/>
    </row>
    <row r="851" spans="1:32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209"/>
      <c r="AF851" s="209"/>
    </row>
    <row r="852" spans="1:32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209"/>
      <c r="AF852" s="209"/>
    </row>
    <row r="853" spans="1:32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209"/>
      <c r="AF853" s="209"/>
    </row>
    <row r="854" spans="1:32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209"/>
      <c r="AF854" s="209"/>
    </row>
    <row r="855" spans="1:32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209"/>
      <c r="AF855" s="209"/>
    </row>
    <row r="856" spans="1:32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209"/>
      <c r="AF856" s="209"/>
    </row>
    <row r="857" spans="1:32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209"/>
      <c r="AF857" s="209"/>
    </row>
    <row r="858" spans="1:32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209"/>
      <c r="AF858" s="209"/>
    </row>
    <row r="859" spans="1:32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209"/>
      <c r="AF859" s="209"/>
    </row>
    <row r="860" spans="1:32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209"/>
      <c r="AF860" s="209"/>
    </row>
    <row r="861" spans="1:32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209"/>
      <c r="AF861" s="209"/>
    </row>
    <row r="862" spans="1:32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209"/>
      <c r="AF862" s="209"/>
    </row>
    <row r="863" spans="1:32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209"/>
      <c r="AF863" s="209"/>
    </row>
    <row r="864" spans="1:32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209"/>
      <c r="AF864" s="209"/>
    </row>
    <row r="865" spans="1:32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209"/>
      <c r="AF865" s="209"/>
    </row>
    <row r="866" spans="1:32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209"/>
      <c r="AF866" s="209"/>
    </row>
    <row r="867" spans="1:32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209"/>
      <c r="AF867" s="209"/>
    </row>
    <row r="868" spans="1:32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209"/>
      <c r="AF868" s="209"/>
    </row>
    <row r="869" spans="1:32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209"/>
      <c r="AF869" s="209"/>
    </row>
    <row r="870" spans="1:32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209"/>
      <c r="AF870" s="209"/>
    </row>
    <row r="871" spans="1:32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209"/>
      <c r="AF871" s="209"/>
    </row>
    <row r="872" spans="1:32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209"/>
      <c r="AF872" s="209"/>
    </row>
    <row r="873" spans="1:32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209"/>
      <c r="AF873" s="209"/>
    </row>
    <row r="874" spans="1:32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209"/>
      <c r="AF874" s="209"/>
    </row>
    <row r="875" spans="1:32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209"/>
      <c r="AF875" s="209"/>
    </row>
    <row r="876" spans="1:32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209"/>
      <c r="AF876" s="209"/>
    </row>
    <row r="877" spans="1:32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209"/>
      <c r="AF877" s="209"/>
    </row>
    <row r="878" spans="1:32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209"/>
      <c r="AF878" s="209"/>
    </row>
    <row r="879" spans="1:32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209"/>
      <c r="AF879" s="209"/>
    </row>
    <row r="880" spans="1:32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209"/>
      <c r="AF880" s="209"/>
    </row>
    <row r="881" spans="1:32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209"/>
      <c r="AF881" s="209"/>
    </row>
    <row r="882" spans="1:32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209"/>
      <c r="AF882" s="209"/>
    </row>
    <row r="883" spans="1:32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209"/>
      <c r="AF883" s="209"/>
    </row>
    <row r="884" spans="1:32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209"/>
      <c r="AF884" s="209"/>
    </row>
    <row r="885" spans="1:32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209"/>
      <c r="AF885" s="209"/>
    </row>
    <row r="886" spans="1:32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209"/>
      <c r="AF886" s="209"/>
    </row>
    <row r="887" spans="1:32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209"/>
      <c r="AF887" s="209"/>
    </row>
    <row r="888" spans="1:32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209"/>
      <c r="AF888" s="209"/>
    </row>
    <row r="889" spans="1:32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209"/>
      <c r="AF889" s="209"/>
    </row>
    <row r="890" spans="1:32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209"/>
      <c r="AF890" s="209"/>
    </row>
    <row r="891" spans="1:32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209"/>
      <c r="AF891" s="209"/>
    </row>
    <row r="892" spans="1:32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209"/>
      <c r="AF892" s="209"/>
    </row>
    <row r="893" spans="1:32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209"/>
      <c r="AF893" s="209"/>
    </row>
    <row r="894" spans="1:32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209"/>
      <c r="AF894" s="209"/>
    </row>
    <row r="895" spans="1:32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209"/>
      <c r="AF895" s="209"/>
    </row>
    <row r="896" spans="1:32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209"/>
      <c r="AF896" s="209"/>
    </row>
    <row r="897" spans="1:32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209"/>
      <c r="AF897" s="209"/>
    </row>
    <row r="898" spans="1:32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209"/>
      <c r="AF898" s="209"/>
    </row>
    <row r="899" spans="1:32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209"/>
      <c r="AF899" s="209"/>
    </row>
    <row r="900" spans="1:32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209"/>
      <c r="AF900" s="209"/>
    </row>
    <row r="901" spans="1:32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209"/>
      <c r="AF901" s="209"/>
    </row>
    <row r="902" spans="1:32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209"/>
      <c r="AF902" s="209"/>
    </row>
    <row r="903" spans="1:32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209"/>
      <c r="AF903" s="209"/>
    </row>
    <row r="904" spans="1:32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209"/>
      <c r="AF904" s="209"/>
    </row>
    <row r="905" spans="1:32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209"/>
      <c r="AF905" s="209"/>
    </row>
    <row r="906" spans="1:32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209"/>
      <c r="AF906" s="209"/>
    </row>
    <row r="907" spans="1:32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209"/>
      <c r="AF907" s="209"/>
    </row>
    <row r="908" spans="1:32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209"/>
      <c r="AF908" s="209"/>
    </row>
    <row r="909" spans="1:32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209"/>
      <c r="AF909" s="209"/>
    </row>
    <row r="910" spans="1:32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209"/>
      <c r="AF910" s="209"/>
    </row>
    <row r="911" spans="1:32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209"/>
      <c r="AF911" s="209"/>
    </row>
    <row r="912" spans="1:32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209"/>
      <c r="AF912" s="209"/>
    </row>
    <row r="913" spans="1:32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209"/>
      <c r="AF913" s="209"/>
    </row>
    <row r="914" spans="1:32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209"/>
      <c r="AF914" s="209"/>
    </row>
    <row r="915" spans="1:32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209"/>
      <c r="AF915" s="209"/>
    </row>
    <row r="916" spans="1:32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209"/>
      <c r="AF916" s="209"/>
    </row>
    <row r="917" spans="1:32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209"/>
      <c r="AF917" s="209"/>
    </row>
    <row r="918" spans="1:32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209"/>
      <c r="AF918" s="209"/>
    </row>
    <row r="919" spans="1:32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209"/>
      <c r="AF919" s="209"/>
    </row>
    <row r="920" spans="1:32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209"/>
      <c r="AF920" s="209"/>
    </row>
    <row r="921" spans="1:32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209"/>
      <c r="AF921" s="209"/>
    </row>
    <row r="922" spans="1:32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209"/>
      <c r="AF922" s="209"/>
    </row>
    <row r="923" spans="1:32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209"/>
      <c r="AF923" s="209"/>
    </row>
    <row r="924" spans="1:32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209"/>
      <c r="AF924" s="209"/>
    </row>
    <row r="925" spans="1:32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209"/>
      <c r="AF925" s="209"/>
    </row>
    <row r="926" spans="1:32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209"/>
      <c r="AF926" s="209"/>
    </row>
    <row r="927" spans="1:32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209"/>
      <c r="AF927" s="209"/>
    </row>
    <row r="928" spans="1:32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209"/>
      <c r="AF928" s="209"/>
    </row>
    <row r="929" spans="1:32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209"/>
      <c r="AF929" s="209"/>
    </row>
    <row r="930" spans="1:32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209"/>
      <c r="AF930" s="209"/>
    </row>
    <row r="931" spans="1:32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209"/>
      <c r="AF931" s="209"/>
    </row>
    <row r="932" spans="1:32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209"/>
      <c r="AF932" s="209"/>
    </row>
    <row r="933" spans="1:32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209"/>
      <c r="AF933" s="209"/>
    </row>
    <row r="934" spans="1:32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209"/>
      <c r="AF934" s="209"/>
    </row>
    <row r="935" spans="1:32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209"/>
      <c r="AF935" s="209"/>
    </row>
    <row r="936" spans="1:32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209"/>
      <c r="AF936" s="209"/>
    </row>
    <row r="937" spans="1:32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209"/>
      <c r="AF937" s="209"/>
    </row>
    <row r="938" spans="1:32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209"/>
      <c r="AF938" s="209"/>
    </row>
    <row r="939" spans="1:32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209"/>
      <c r="AF939" s="209"/>
    </row>
    <row r="940" spans="1:32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209"/>
      <c r="AF940" s="209"/>
    </row>
    <row r="941" spans="1:32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209"/>
      <c r="AF941" s="209"/>
    </row>
    <row r="942" spans="1:32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209"/>
      <c r="AF942" s="209"/>
    </row>
    <row r="943" spans="1:32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209"/>
      <c r="AF943" s="209"/>
    </row>
    <row r="944" spans="1:32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209"/>
      <c r="AF944" s="209"/>
    </row>
    <row r="945" spans="1:32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209"/>
      <c r="AF945" s="209"/>
    </row>
    <row r="946" spans="1:32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209"/>
      <c r="AF946" s="209"/>
    </row>
    <row r="947" spans="1:32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209"/>
      <c r="AF947" s="209"/>
    </row>
    <row r="948" spans="1:32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209"/>
      <c r="AF948" s="209"/>
    </row>
    <row r="949" spans="1:32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209"/>
      <c r="AF949" s="209"/>
    </row>
    <row r="950" spans="1:32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209"/>
      <c r="AF950" s="209"/>
    </row>
    <row r="951" spans="1:32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209"/>
      <c r="AF951" s="209"/>
    </row>
    <row r="952" spans="1:32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209"/>
      <c r="AF952" s="209"/>
    </row>
    <row r="953" spans="1:32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209"/>
      <c r="AF953" s="209"/>
    </row>
    <row r="954" spans="1:32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209"/>
      <c r="AF954" s="209"/>
    </row>
    <row r="955" spans="1:32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209"/>
      <c r="AF955" s="209"/>
    </row>
    <row r="956" spans="1:32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209"/>
      <c r="AF956" s="209"/>
    </row>
    <row r="957" spans="1:32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209"/>
      <c r="AF957" s="209"/>
    </row>
    <row r="958" spans="1:32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209"/>
      <c r="AF958" s="209"/>
    </row>
    <row r="959" spans="1:32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209"/>
      <c r="AF959" s="209"/>
    </row>
    <row r="960" spans="1:32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209"/>
      <c r="AF960" s="209"/>
    </row>
    <row r="961" spans="1:32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209"/>
      <c r="AF961" s="209"/>
    </row>
    <row r="962" spans="1:32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209"/>
      <c r="AF962" s="209"/>
    </row>
    <row r="963" spans="1:32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209"/>
      <c r="AF963" s="209"/>
    </row>
    <row r="964" spans="1:32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209"/>
      <c r="AF964" s="209"/>
    </row>
    <row r="965" spans="1:32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209"/>
      <c r="AF965" s="209"/>
    </row>
    <row r="966" spans="1:32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209"/>
      <c r="AF966" s="209"/>
    </row>
    <row r="967" spans="1:32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209"/>
      <c r="AF967" s="209"/>
    </row>
    <row r="968" spans="1:32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209"/>
      <c r="AF968" s="209"/>
    </row>
    <row r="969" spans="1:32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209"/>
      <c r="AF969" s="209"/>
    </row>
    <row r="970" spans="1:32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209"/>
      <c r="AF970" s="209"/>
    </row>
    <row r="971" spans="1:32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209"/>
      <c r="AF971" s="209"/>
    </row>
    <row r="972" spans="1:32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209"/>
      <c r="AF972" s="209"/>
    </row>
    <row r="973" spans="1:32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209"/>
      <c r="AF973" s="209"/>
    </row>
    <row r="974" spans="1:32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209"/>
      <c r="AF974" s="209"/>
    </row>
    <row r="975" spans="1:32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209"/>
      <c r="AF975" s="209"/>
    </row>
    <row r="976" spans="1:32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209"/>
      <c r="AF976" s="209"/>
    </row>
    <row r="977" spans="1:32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209"/>
      <c r="AF977" s="209"/>
    </row>
    <row r="978" spans="1:32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209"/>
      <c r="AF978" s="209"/>
    </row>
    <row r="979" spans="1:32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209"/>
      <c r="AF979" s="209"/>
    </row>
    <row r="980" spans="1:32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209"/>
      <c r="AF980" s="209"/>
    </row>
    <row r="981" spans="1:32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209"/>
      <c r="AF981" s="209"/>
    </row>
    <row r="982" spans="1:32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209"/>
      <c r="AF982" s="209"/>
    </row>
    <row r="983" spans="1:32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209"/>
      <c r="AF983" s="209"/>
    </row>
    <row r="984" spans="1:32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209"/>
      <c r="AF984" s="209"/>
    </row>
    <row r="985" spans="1:32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209"/>
      <c r="AF985" s="209"/>
    </row>
    <row r="986" spans="1:32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209"/>
      <c r="AF986" s="209"/>
    </row>
    <row r="987" spans="1:32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209"/>
      <c r="AF987" s="209"/>
    </row>
    <row r="988" spans="1:32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209"/>
      <c r="AF988" s="209"/>
    </row>
    <row r="989" spans="1:32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209"/>
      <c r="AF989" s="209"/>
    </row>
    <row r="990" spans="1:32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209"/>
      <c r="AF990" s="209"/>
    </row>
    <row r="991" spans="1:32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209"/>
      <c r="AF991" s="209"/>
    </row>
    <row r="992" spans="1:32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209"/>
      <c r="AF992" s="209"/>
    </row>
    <row r="993" spans="1:32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209"/>
      <c r="AF993" s="209"/>
    </row>
    <row r="994" spans="1:32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209"/>
      <c r="AF994" s="209"/>
    </row>
    <row r="995" spans="1:32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209"/>
      <c r="AF995" s="209"/>
    </row>
    <row r="996" spans="1:32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209"/>
      <c r="AF996" s="209"/>
    </row>
    <row r="997" spans="1:32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209"/>
      <c r="AF997" s="209"/>
    </row>
    <row r="998" spans="1:32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209"/>
      <c r="AF998" s="209"/>
    </row>
    <row r="999" spans="1:32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209"/>
      <c r="AF999" s="209"/>
    </row>
    <row r="1000" spans="1:32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209"/>
      <c r="AF1000" s="209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275</v>
      </c>
      <c r="D7" s="140">
        <f>+SUM(E7,J7)</f>
        <v>12027843</v>
      </c>
      <c r="E7" s="140">
        <f>+SUM(F7:I7)</f>
        <v>11924805</v>
      </c>
      <c r="F7" s="140">
        <f t="shared" ref="F7:K7" si="0">SUM(F$8:F$1000)</f>
        <v>103605</v>
      </c>
      <c r="G7" s="140">
        <f t="shared" si="0"/>
        <v>11209794</v>
      </c>
      <c r="H7" s="140">
        <f t="shared" si="0"/>
        <v>598910</v>
      </c>
      <c r="I7" s="140">
        <f t="shared" si="0"/>
        <v>12496</v>
      </c>
      <c r="J7" s="140">
        <f t="shared" si="0"/>
        <v>103038</v>
      </c>
      <c r="K7" s="140">
        <f t="shared" si="0"/>
        <v>3082375</v>
      </c>
      <c r="L7" s="140">
        <f>+SUM(M7,R7,V7,W7,AC7)</f>
        <v>15376454</v>
      </c>
      <c r="M7" s="140">
        <f>+SUM(N7:Q7)</f>
        <v>2875984</v>
      </c>
      <c r="N7" s="140">
        <f>SUM(N$8:N$1000)</f>
        <v>1463451</v>
      </c>
      <c r="O7" s="140">
        <f>SUM(O$8:O$1000)</f>
        <v>1167716</v>
      </c>
      <c r="P7" s="140">
        <f>SUM(P$8:P$1000)</f>
        <v>232974</v>
      </c>
      <c r="Q7" s="140">
        <f>SUM(Q$8:Q$1000)</f>
        <v>11843</v>
      </c>
      <c r="R7" s="140">
        <f>+SUM(S7:U7)</f>
        <v>3124404</v>
      </c>
      <c r="S7" s="140">
        <f>SUM(S$8:S$1000)</f>
        <v>266945</v>
      </c>
      <c r="T7" s="140">
        <f>SUM(T$8:T$1000)</f>
        <v>2654795</v>
      </c>
      <c r="U7" s="140">
        <f>SUM(U$8:U$1000)</f>
        <v>202664</v>
      </c>
      <c r="V7" s="140">
        <f>SUM(V$8:V$1000)</f>
        <v>20583</v>
      </c>
      <c r="W7" s="140">
        <f>+SUM(X7:AA7)</f>
        <v>9342821</v>
      </c>
      <c r="X7" s="140">
        <f t="shared" ref="X7:AD7" si="1">SUM(X$8:X$1000)</f>
        <v>3766561</v>
      </c>
      <c r="Y7" s="140">
        <f t="shared" si="1"/>
        <v>4549050</v>
      </c>
      <c r="Z7" s="140">
        <f t="shared" si="1"/>
        <v>926671</v>
      </c>
      <c r="AA7" s="140">
        <f t="shared" si="1"/>
        <v>100539</v>
      </c>
      <c r="AB7" s="140">
        <f t="shared" si="1"/>
        <v>369248</v>
      </c>
      <c r="AC7" s="140">
        <f t="shared" si="1"/>
        <v>12662</v>
      </c>
      <c r="AD7" s="140">
        <f t="shared" si="1"/>
        <v>233606</v>
      </c>
      <c r="AE7" s="140">
        <f>+SUM(D7,L7,AD7)</f>
        <v>27637903</v>
      </c>
      <c r="AF7" s="140">
        <f>+SUM(AG7,AL7)</f>
        <v>2365157</v>
      </c>
      <c r="AG7" s="140">
        <f>+SUM(AH7:AK7)</f>
        <v>2365157</v>
      </c>
      <c r="AH7" s="140">
        <f t="shared" ref="AH7:AM7" si="2">SUM(AH$8:AH$1000)</f>
        <v>0</v>
      </c>
      <c r="AI7" s="140">
        <f t="shared" si="2"/>
        <v>2336103</v>
      </c>
      <c r="AJ7" s="140">
        <f t="shared" si="2"/>
        <v>0</v>
      </c>
      <c r="AK7" s="140">
        <f t="shared" si="2"/>
        <v>29054</v>
      </c>
      <c r="AL7" s="140">
        <f t="shared" si="2"/>
        <v>0</v>
      </c>
      <c r="AM7" s="140">
        <f t="shared" si="2"/>
        <v>37438</v>
      </c>
      <c r="AN7" s="140">
        <f>+SUM(AO7,AT7,AX7,AY7,BE7)</f>
        <v>2256933</v>
      </c>
      <c r="AO7" s="140">
        <f>+SUM(AP7:AS7)</f>
        <v>437879</v>
      </c>
      <c r="AP7" s="140">
        <f>SUM(AP$8:AP$1000)</f>
        <v>403569</v>
      </c>
      <c r="AQ7" s="140">
        <f>SUM(AQ$8:AQ$1000)</f>
        <v>0</v>
      </c>
      <c r="AR7" s="140">
        <f>SUM(AR$8:AR$1000)</f>
        <v>34310</v>
      </c>
      <c r="AS7" s="140">
        <f>SUM(AS$8:AS$1000)</f>
        <v>0</v>
      </c>
      <c r="AT7" s="140">
        <f>+SUM(AU7:AW7)</f>
        <v>1176616</v>
      </c>
      <c r="AU7" s="140">
        <f>SUM(AU$8:AU$1000)</f>
        <v>111327</v>
      </c>
      <c r="AV7" s="140">
        <f>SUM(AV$8:AV$1000)</f>
        <v>1065289</v>
      </c>
      <c r="AW7" s="140">
        <f>SUM(AW$8:AW$1000)</f>
        <v>0</v>
      </c>
      <c r="AX7" s="140">
        <f>SUM(AX$8:AX$1000)</f>
        <v>6264</v>
      </c>
      <c r="AY7" s="140">
        <f>+SUM(AZ7:BC7)</f>
        <v>636174</v>
      </c>
      <c r="AZ7" s="140">
        <f t="shared" ref="AZ7:BF7" si="3">SUM(AZ$8:AZ$1000)</f>
        <v>198771</v>
      </c>
      <c r="BA7" s="140">
        <f t="shared" si="3"/>
        <v>352876</v>
      </c>
      <c r="BB7" s="140">
        <f t="shared" si="3"/>
        <v>48265</v>
      </c>
      <c r="BC7" s="140">
        <f t="shared" si="3"/>
        <v>36262</v>
      </c>
      <c r="BD7" s="140">
        <f t="shared" si="3"/>
        <v>1095091</v>
      </c>
      <c r="BE7" s="140">
        <f t="shared" si="3"/>
        <v>0</v>
      </c>
      <c r="BF7" s="140">
        <f t="shared" si="3"/>
        <v>701458</v>
      </c>
      <c r="BG7" s="140">
        <f>+SUM(BF7,AN7,AF7)</f>
        <v>5323548</v>
      </c>
      <c r="BH7" s="140">
        <f t="shared" ref="BH7:CI7" si="4">SUM(D7,AF7)</f>
        <v>14393000</v>
      </c>
      <c r="BI7" s="140">
        <f t="shared" si="4"/>
        <v>14289962</v>
      </c>
      <c r="BJ7" s="140">
        <f t="shared" si="4"/>
        <v>103605</v>
      </c>
      <c r="BK7" s="140">
        <f t="shared" si="4"/>
        <v>13545897</v>
      </c>
      <c r="BL7" s="140">
        <f t="shared" si="4"/>
        <v>598910</v>
      </c>
      <c r="BM7" s="140">
        <f t="shared" si="4"/>
        <v>41550</v>
      </c>
      <c r="BN7" s="140">
        <f t="shared" si="4"/>
        <v>103038</v>
      </c>
      <c r="BO7" s="140">
        <f t="shared" si="4"/>
        <v>3119813</v>
      </c>
      <c r="BP7" s="140">
        <f t="shared" si="4"/>
        <v>17633387</v>
      </c>
      <c r="BQ7" s="140">
        <f t="shared" si="4"/>
        <v>3313863</v>
      </c>
      <c r="BR7" s="140">
        <f t="shared" si="4"/>
        <v>1867020</v>
      </c>
      <c r="BS7" s="140">
        <f t="shared" si="4"/>
        <v>1167716</v>
      </c>
      <c r="BT7" s="140">
        <f t="shared" si="4"/>
        <v>267284</v>
      </c>
      <c r="BU7" s="140">
        <f t="shared" si="4"/>
        <v>11843</v>
      </c>
      <c r="BV7" s="140">
        <f t="shared" si="4"/>
        <v>4301020</v>
      </c>
      <c r="BW7" s="140">
        <f t="shared" si="4"/>
        <v>378272</v>
      </c>
      <c r="BX7" s="140">
        <f t="shared" si="4"/>
        <v>3720084</v>
      </c>
      <c r="BY7" s="140">
        <f t="shared" si="4"/>
        <v>202664</v>
      </c>
      <c r="BZ7" s="140">
        <f t="shared" si="4"/>
        <v>26847</v>
      </c>
      <c r="CA7" s="140">
        <f t="shared" si="4"/>
        <v>9978995</v>
      </c>
      <c r="CB7" s="140">
        <f t="shared" si="4"/>
        <v>3965332</v>
      </c>
      <c r="CC7" s="140">
        <f t="shared" si="4"/>
        <v>4901926</v>
      </c>
      <c r="CD7" s="140">
        <f t="shared" si="4"/>
        <v>974936</v>
      </c>
      <c r="CE7" s="140">
        <f t="shared" si="4"/>
        <v>136801</v>
      </c>
      <c r="CF7" s="140">
        <f t="shared" si="4"/>
        <v>1464339</v>
      </c>
      <c r="CG7" s="140">
        <f t="shared" si="4"/>
        <v>12662</v>
      </c>
      <c r="CH7" s="140">
        <f t="shared" si="4"/>
        <v>935064</v>
      </c>
      <c r="CI7" s="140">
        <f t="shared" si="4"/>
        <v>32961451</v>
      </c>
    </row>
    <row r="8" spans="1:87" s="136" customFormat="1" ht="13.5" customHeight="1" x14ac:dyDescent="0.15">
      <c r="A8" s="119" t="s">
        <v>43</v>
      </c>
      <c r="B8" s="120" t="s">
        <v>324</v>
      </c>
      <c r="C8" s="119" t="s">
        <v>325</v>
      </c>
      <c r="D8" s="121">
        <f>+SUM(E8,J8)</f>
        <v>2082210</v>
      </c>
      <c r="E8" s="121">
        <f>+SUM(F8:I8)</f>
        <v>2078647</v>
      </c>
      <c r="F8" s="121">
        <v>0</v>
      </c>
      <c r="G8" s="121">
        <v>1467241</v>
      </c>
      <c r="H8" s="121">
        <v>598910</v>
      </c>
      <c r="I8" s="121">
        <v>12496</v>
      </c>
      <c r="J8" s="121">
        <v>3563</v>
      </c>
      <c r="K8" s="121">
        <v>0</v>
      </c>
      <c r="L8" s="121">
        <f>+SUM(M8,R8,V8,W8,AC8)</f>
        <v>4512350</v>
      </c>
      <c r="M8" s="121">
        <f>+SUM(N8:Q8)</f>
        <v>1395969</v>
      </c>
      <c r="N8" s="121">
        <v>375255</v>
      </c>
      <c r="O8" s="121">
        <v>1020714</v>
      </c>
      <c r="P8" s="121">
        <v>0</v>
      </c>
      <c r="Q8" s="121">
        <v>0</v>
      </c>
      <c r="R8" s="121">
        <f>+SUM(S8:U8)</f>
        <v>340003</v>
      </c>
      <c r="S8" s="121">
        <v>70006</v>
      </c>
      <c r="T8" s="121">
        <v>157616</v>
      </c>
      <c r="U8" s="121">
        <v>112381</v>
      </c>
      <c r="V8" s="121">
        <v>10676</v>
      </c>
      <c r="W8" s="121">
        <f>+SUM(X8:AA8)</f>
        <v>2765702</v>
      </c>
      <c r="X8" s="121">
        <v>1064187</v>
      </c>
      <c r="Y8" s="121">
        <v>1399273</v>
      </c>
      <c r="Z8" s="121">
        <v>289109</v>
      </c>
      <c r="AA8" s="121">
        <v>13133</v>
      </c>
      <c r="AB8" s="121">
        <v>0</v>
      </c>
      <c r="AC8" s="121">
        <v>0</v>
      </c>
      <c r="AD8" s="121">
        <v>45957</v>
      </c>
      <c r="AE8" s="121">
        <f>+SUM(D8,L8,AD8)</f>
        <v>6640517</v>
      </c>
      <c r="AF8" s="121">
        <f>+SUM(AG8,AL8)</f>
        <v>779</v>
      </c>
      <c r="AG8" s="121">
        <f>+SUM(AH8:AK8)</f>
        <v>779</v>
      </c>
      <c r="AH8" s="121">
        <v>0</v>
      </c>
      <c r="AI8" s="121">
        <v>0</v>
      </c>
      <c r="AJ8" s="121">
        <v>0</v>
      </c>
      <c r="AK8" s="121">
        <v>779</v>
      </c>
      <c r="AL8" s="121">
        <v>0</v>
      </c>
      <c r="AM8" s="121">
        <v>10955</v>
      </c>
      <c r="AN8" s="121">
        <f>+SUM(AO8,AT8,AX8,AY8,BE8)</f>
        <v>124204</v>
      </c>
      <c r="AO8" s="121">
        <f>+SUM(AP8:AS8)</f>
        <v>32315</v>
      </c>
      <c r="AP8" s="121">
        <v>32315</v>
      </c>
      <c r="AQ8" s="121">
        <v>0</v>
      </c>
      <c r="AR8" s="121">
        <v>0</v>
      </c>
      <c r="AS8" s="121">
        <v>0</v>
      </c>
      <c r="AT8" s="121">
        <f>+SUM(AU8:AW8)</f>
        <v>52597</v>
      </c>
      <c r="AU8" s="121">
        <v>52597</v>
      </c>
      <c r="AV8" s="121">
        <v>0</v>
      </c>
      <c r="AW8" s="121">
        <v>0</v>
      </c>
      <c r="AX8" s="121">
        <v>0</v>
      </c>
      <c r="AY8" s="121">
        <f>+SUM(AZ8:BC8)</f>
        <v>39292</v>
      </c>
      <c r="AZ8" s="121">
        <v>39292</v>
      </c>
      <c r="BA8" s="121">
        <v>0</v>
      </c>
      <c r="BB8" s="121">
        <v>0</v>
      </c>
      <c r="BC8" s="121">
        <v>0</v>
      </c>
      <c r="BD8" s="121">
        <v>310282</v>
      </c>
      <c r="BE8" s="121">
        <v>0</v>
      </c>
      <c r="BF8" s="121">
        <v>283459</v>
      </c>
      <c r="BG8" s="121">
        <f>+SUM(BF8,AN8,AF8)</f>
        <v>408442</v>
      </c>
      <c r="BH8" s="121">
        <f>SUM(D8,AF8)</f>
        <v>2082989</v>
      </c>
      <c r="BI8" s="121">
        <f>SUM(E8,AG8)</f>
        <v>2079426</v>
      </c>
      <c r="BJ8" s="121">
        <f>SUM(F8,AH8)</f>
        <v>0</v>
      </c>
      <c r="BK8" s="121">
        <f>SUM(G8,AI8)</f>
        <v>1467241</v>
      </c>
      <c r="BL8" s="121">
        <f>SUM(H8,AJ8)</f>
        <v>598910</v>
      </c>
      <c r="BM8" s="121">
        <f>SUM(I8,AK8)</f>
        <v>13275</v>
      </c>
      <c r="BN8" s="121">
        <f>SUM(J8,AL8)</f>
        <v>3563</v>
      </c>
      <c r="BO8" s="121">
        <f>SUM(K8,AM8)</f>
        <v>10955</v>
      </c>
      <c r="BP8" s="121">
        <f>SUM(L8,AN8)</f>
        <v>4636554</v>
      </c>
      <c r="BQ8" s="121">
        <f>SUM(M8,AO8)</f>
        <v>1428284</v>
      </c>
      <c r="BR8" s="121">
        <f>SUM(N8,AP8)</f>
        <v>407570</v>
      </c>
      <c r="BS8" s="121">
        <f>SUM(O8,AQ8)</f>
        <v>1020714</v>
      </c>
      <c r="BT8" s="121">
        <f>SUM(P8,AR8)</f>
        <v>0</v>
      </c>
      <c r="BU8" s="121">
        <f>SUM(Q8,AS8)</f>
        <v>0</v>
      </c>
      <c r="BV8" s="121">
        <f>SUM(R8,AT8)</f>
        <v>392600</v>
      </c>
      <c r="BW8" s="121">
        <f>SUM(S8,AU8)</f>
        <v>122603</v>
      </c>
      <c r="BX8" s="121">
        <f>SUM(T8,AV8)</f>
        <v>157616</v>
      </c>
      <c r="BY8" s="121">
        <f>SUM(U8,AW8)</f>
        <v>112381</v>
      </c>
      <c r="BZ8" s="121">
        <f>SUM(V8,AX8)</f>
        <v>10676</v>
      </c>
      <c r="CA8" s="121">
        <f>SUM(W8,AY8)</f>
        <v>2804994</v>
      </c>
      <c r="CB8" s="121">
        <f>SUM(X8,AZ8)</f>
        <v>1103479</v>
      </c>
      <c r="CC8" s="121">
        <f>SUM(Y8,BA8)</f>
        <v>1399273</v>
      </c>
      <c r="CD8" s="121">
        <f>SUM(Z8,BB8)</f>
        <v>289109</v>
      </c>
      <c r="CE8" s="121">
        <f>SUM(AA8,BC8)</f>
        <v>13133</v>
      </c>
      <c r="CF8" s="121">
        <f>SUM(AB8,BD8)</f>
        <v>310282</v>
      </c>
      <c r="CG8" s="121">
        <f>SUM(AC8,BE8)</f>
        <v>0</v>
      </c>
      <c r="CH8" s="121">
        <f>SUM(AD8,BF8)</f>
        <v>329416</v>
      </c>
      <c r="CI8" s="121">
        <f>SUM(AE8,BG8)</f>
        <v>7048959</v>
      </c>
    </row>
    <row r="9" spans="1:87" s="136" customFormat="1" ht="13.5" customHeight="1" x14ac:dyDescent="0.15">
      <c r="A9" s="119" t="s">
        <v>43</v>
      </c>
      <c r="B9" s="120" t="s">
        <v>329</v>
      </c>
      <c r="C9" s="119" t="s">
        <v>330</v>
      </c>
      <c r="D9" s="121">
        <f>+SUM(E9,J9)</f>
        <v>3085345</v>
      </c>
      <c r="E9" s="121">
        <f>+SUM(F9:I9)</f>
        <v>3014280</v>
      </c>
      <c r="F9" s="121">
        <v>0</v>
      </c>
      <c r="G9" s="121">
        <v>3014280</v>
      </c>
      <c r="H9" s="121">
        <v>0</v>
      </c>
      <c r="I9" s="121">
        <v>0</v>
      </c>
      <c r="J9" s="121">
        <v>71065</v>
      </c>
      <c r="K9" s="121">
        <v>0</v>
      </c>
      <c r="L9" s="121">
        <f>+SUM(M9,R9,V9,W9,AC9)</f>
        <v>2361838</v>
      </c>
      <c r="M9" s="121">
        <f>+SUM(N9:Q9)</f>
        <v>535168</v>
      </c>
      <c r="N9" s="121">
        <v>414033</v>
      </c>
      <c r="O9" s="121">
        <v>35020</v>
      </c>
      <c r="P9" s="121">
        <v>83178</v>
      </c>
      <c r="Q9" s="121">
        <v>2937</v>
      </c>
      <c r="R9" s="121">
        <f>+SUM(S9:U9)</f>
        <v>521596</v>
      </c>
      <c r="S9" s="121">
        <v>84235</v>
      </c>
      <c r="T9" s="121">
        <v>419655</v>
      </c>
      <c r="U9" s="121">
        <v>17706</v>
      </c>
      <c r="V9" s="121">
        <v>0</v>
      </c>
      <c r="W9" s="121">
        <f>+SUM(X9:AA9)</f>
        <v>1305074</v>
      </c>
      <c r="X9" s="121">
        <v>479927</v>
      </c>
      <c r="Y9" s="121">
        <v>741259</v>
      </c>
      <c r="Z9" s="121">
        <v>55512</v>
      </c>
      <c r="AA9" s="121">
        <v>28376</v>
      </c>
      <c r="AB9" s="121">
        <v>0</v>
      </c>
      <c r="AC9" s="121">
        <v>0</v>
      </c>
      <c r="AD9" s="121">
        <v>0</v>
      </c>
      <c r="AE9" s="121">
        <f>+SUM(D9,L9,AD9)</f>
        <v>5447183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218555</v>
      </c>
      <c r="AO9" s="121">
        <f>+SUM(AP9:AS9)</f>
        <v>57753</v>
      </c>
      <c r="AP9" s="121">
        <v>55127</v>
      </c>
      <c r="AQ9" s="121">
        <v>0</v>
      </c>
      <c r="AR9" s="121">
        <v>2626</v>
      </c>
      <c r="AS9" s="121">
        <v>0</v>
      </c>
      <c r="AT9" s="121">
        <f>+SUM(AU9:AW9)</f>
        <v>68447</v>
      </c>
      <c r="AU9" s="121">
        <v>6483</v>
      </c>
      <c r="AV9" s="121">
        <v>61964</v>
      </c>
      <c r="AW9" s="121">
        <v>0</v>
      </c>
      <c r="AX9" s="121">
        <v>0</v>
      </c>
      <c r="AY9" s="121">
        <f>+SUM(AZ9:BC9)</f>
        <v>92355</v>
      </c>
      <c r="AZ9" s="121">
        <v>0</v>
      </c>
      <c r="BA9" s="121">
        <v>84752</v>
      </c>
      <c r="BB9" s="121">
        <v>0</v>
      </c>
      <c r="BC9" s="121">
        <v>7603</v>
      </c>
      <c r="BD9" s="121">
        <v>0</v>
      </c>
      <c r="BE9" s="121">
        <v>0</v>
      </c>
      <c r="BF9" s="121">
        <v>48202</v>
      </c>
      <c r="BG9" s="121">
        <f>+SUM(BF9,AN9,AF9)</f>
        <v>266757</v>
      </c>
      <c r="BH9" s="121">
        <f>SUM(D9,AF9)</f>
        <v>3085345</v>
      </c>
      <c r="BI9" s="121">
        <f>SUM(E9,AG9)</f>
        <v>3014280</v>
      </c>
      <c r="BJ9" s="121">
        <f>SUM(F9,AH9)</f>
        <v>0</v>
      </c>
      <c r="BK9" s="121">
        <f>SUM(G9,AI9)</f>
        <v>3014280</v>
      </c>
      <c r="BL9" s="121">
        <f>SUM(H9,AJ9)</f>
        <v>0</v>
      </c>
      <c r="BM9" s="121">
        <f>SUM(I9,AK9)</f>
        <v>0</v>
      </c>
      <c r="BN9" s="121">
        <f>SUM(J9,AL9)</f>
        <v>71065</v>
      </c>
      <c r="BO9" s="121">
        <f>SUM(K9,AM9)</f>
        <v>0</v>
      </c>
      <c r="BP9" s="121">
        <f>SUM(L9,AN9)</f>
        <v>2580393</v>
      </c>
      <c r="BQ9" s="121">
        <f>SUM(M9,AO9)</f>
        <v>592921</v>
      </c>
      <c r="BR9" s="121">
        <f>SUM(N9,AP9)</f>
        <v>469160</v>
      </c>
      <c r="BS9" s="121">
        <f>SUM(O9,AQ9)</f>
        <v>35020</v>
      </c>
      <c r="BT9" s="121">
        <f>SUM(P9,AR9)</f>
        <v>85804</v>
      </c>
      <c r="BU9" s="121">
        <f>SUM(Q9,AS9)</f>
        <v>2937</v>
      </c>
      <c r="BV9" s="121">
        <f>SUM(R9,AT9)</f>
        <v>590043</v>
      </c>
      <c r="BW9" s="121">
        <f>SUM(S9,AU9)</f>
        <v>90718</v>
      </c>
      <c r="BX9" s="121">
        <f>SUM(T9,AV9)</f>
        <v>481619</v>
      </c>
      <c r="BY9" s="121">
        <f>SUM(U9,AW9)</f>
        <v>17706</v>
      </c>
      <c r="BZ9" s="121">
        <f>SUM(V9,AX9)</f>
        <v>0</v>
      </c>
      <c r="CA9" s="121">
        <f>SUM(W9,AY9)</f>
        <v>1397429</v>
      </c>
      <c r="CB9" s="121">
        <f>SUM(X9,AZ9)</f>
        <v>479927</v>
      </c>
      <c r="CC9" s="121">
        <f>SUM(Y9,BA9)</f>
        <v>826011</v>
      </c>
      <c r="CD9" s="121">
        <f>SUM(Z9,BB9)</f>
        <v>55512</v>
      </c>
      <c r="CE9" s="121">
        <f>SUM(AA9,BC9)</f>
        <v>35979</v>
      </c>
      <c r="CF9" s="121">
        <f>SUM(AB9,BD9)</f>
        <v>0</v>
      </c>
      <c r="CG9" s="121">
        <f>SUM(AC9,BE9)</f>
        <v>0</v>
      </c>
      <c r="CH9" s="121">
        <f>SUM(AD9,BF9)</f>
        <v>48202</v>
      </c>
      <c r="CI9" s="121">
        <f>SUM(AE9,BG9)</f>
        <v>5713940</v>
      </c>
    </row>
    <row r="10" spans="1:87" s="136" customFormat="1" ht="13.5" customHeight="1" x14ac:dyDescent="0.15">
      <c r="A10" s="119" t="s">
        <v>43</v>
      </c>
      <c r="B10" s="120" t="s">
        <v>332</v>
      </c>
      <c r="C10" s="119" t="s">
        <v>333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1394404</v>
      </c>
      <c r="L10" s="121">
        <f>+SUM(M10,R10,V10,W10,AC10)</f>
        <v>936344</v>
      </c>
      <c r="M10" s="121">
        <f>+SUM(N10:Q10)</f>
        <v>276600</v>
      </c>
      <c r="N10" s="121">
        <v>160621</v>
      </c>
      <c r="O10" s="121">
        <v>63789</v>
      </c>
      <c r="P10" s="121">
        <v>47347</v>
      </c>
      <c r="Q10" s="121">
        <v>4843</v>
      </c>
      <c r="R10" s="121">
        <f>+SUM(S10:U10)</f>
        <v>176834</v>
      </c>
      <c r="S10" s="121">
        <v>52629</v>
      </c>
      <c r="T10" s="121">
        <v>106205</v>
      </c>
      <c r="U10" s="121">
        <v>18000</v>
      </c>
      <c r="V10" s="121">
        <v>0</v>
      </c>
      <c r="W10" s="121">
        <f>+SUM(X10:AA10)</f>
        <v>471894</v>
      </c>
      <c r="X10" s="121">
        <v>260086</v>
      </c>
      <c r="Y10" s="121">
        <v>206530</v>
      </c>
      <c r="Z10" s="121">
        <v>5086</v>
      </c>
      <c r="AA10" s="121">
        <v>192</v>
      </c>
      <c r="AB10" s="121">
        <v>23010</v>
      </c>
      <c r="AC10" s="121">
        <v>11016</v>
      </c>
      <c r="AD10" s="121">
        <v>166</v>
      </c>
      <c r="AE10" s="121">
        <f>+SUM(D10,L10,AD10)</f>
        <v>936510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12202</v>
      </c>
      <c r="AN10" s="121">
        <f>+SUM(AO10,AT10,AX10,AY10,BE10)</f>
        <v>12125</v>
      </c>
      <c r="AO10" s="121">
        <f>+SUM(AP10:AS10)</f>
        <v>7185</v>
      </c>
      <c r="AP10" s="121">
        <v>7185</v>
      </c>
      <c r="AQ10" s="121">
        <v>0</v>
      </c>
      <c r="AR10" s="121">
        <v>0</v>
      </c>
      <c r="AS10" s="121">
        <v>0</v>
      </c>
      <c r="AT10" s="121">
        <f>+SUM(AU10:AW10)</f>
        <v>4940</v>
      </c>
      <c r="AU10" s="121">
        <v>4940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107848</v>
      </c>
      <c r="BE10" s="121">
        <v>0</v>
      </c>
      <c r="BF10" s="121">
        <v>0</v>
      </c>
      <c r="BG10" s="121">
        <f>+SUM(BF10,AN10,AF10)</f>
        <v>12125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1406606</v>
      </c>
      <c r="BP10" s="121">
        <f>SUM(L10,AN10)</f>
        <v>948469</v>
      </c>
      <c r="BQ10" s="121">
        <f>SUM(M10,AO10)</f>
        <v>283785</v>
      </c>
      <c r="BR10" s="121">
        <f>SUM(N10,AP10)</f>
        <v>167806</v>
      </c>
      <c r="BS10" s="121">
        <f>SUM(O10,AQ10)</f>
        <v>63789</v>
      </c>
      <c r="BT10" s="121">
        <f>SUM(P10,AR10)</f>
        <v>47347</v>
      </c>
      <c r="BU10" s="121">
        <f>SUM(Q10,AS10)</f>
        <v>4843</v>
      </c>
      <c r="BV10" s="121">
        <f>SUM(R10,AT10)</f>
        <v>181774</v>
      </c>
      <c r="BW10" s="121">
        <f>SUM(S10,AU10)</f>
        <v>57569</v>
      </c>
      <c r="BX10" s="121">
        <f>SUM(T10,AV10)</f>
        <v>106205</v>
      </c>
      <c r="BY10" s="121">
        <f>SUM(U10,AW10)</f>
        <v>18000</v>
      </c>
      <c r="BZ10" s="121">
        <f>SUM(V10,AX10)</f>
        <v>0</v>
      </c>
      <c r="CA10" s="121">
        <f>SUM(W10,AY10)</f>
        <v>471894</v>
      </c>
      <c r="CB10" s="121">
        <f>SUM(X10,AZ10)</f>
        <v>260086</v>
      </c>
      <c r="CC10" s="121">
        <f>SUM(Y10,BA10)</f>
        <v>206530</v>
      </c>
      <c r="CD10" s="121">
        <f>SUM(Z10,BB10)</f>
        <v>5086</v>
      </c>
      <c r="CE10" s="121">
        <f>SUM(AA10,BC10)</f>
        <v>192</v>
      </c>
      <c r="CF10" s="121">
        <f>SUM(AB10,BD10)</f>
        <v>130858</v>
      </c>
      <c r="CG10" s="121">
        <f>SUM(AC10,BE10)</f>
        <v>11016</v>
      </c>
      <c r="CH10" s="121">
        <f>SUM(AD10,BF10)</f>
        <v>166</v>
      </c>
      <c r="CI10" s="121">
        <f>SUM(AE10,BG10)</f>
        <v>948635</v>
      </c>
    </row>
    <row r="11" spans="1:87" s="136" customFormat="1" ht="13.5" customHeight="1" x14ac:dyDescent="0.15">
      <c r="A11" s="119" t="s">
        <v>43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634375</v>
      </c>
      <c r="M11" s="121">
        <f>+SUM(N11:Q11)</f>
        <v>59825</v>
      </c>
      <c r="N11" s="121">
        <v>44592</v>
      </c>
      <c r="O11" s="121">
        <v>6400</v>
      </c>
      <c r="P11" s="121">
        <v>5016</v>
      </c>
      <c r="Q11" s="121">
        <v>3817</v>
      </c>
      <c r="R11" s="121">
        <f>+SUM(S11:U11)</f>
        <v>160605</v>
      </c>
      <c r="S11" s="121">
        <v>5844</v>
      </c>
      <c r="T11" s="121">
        <v>151081</v>
      </c>
      <c r="U11" s="121">
        <v>3680</v>
      </c>
      <c r="V11" s="121">
        <v>0</v>
      </c>
      <c r="W11" s="121">
        <f>+SUM(X11:AA11)</f>
        <v>412709</v>
      </c>
      <c r="X11" s="121">
        <v>161978</v>
      </c>
      <c r="Y11" s="121">
        <v>195430</v>
      </c>
      <c r="Z11" s="121">
        <v>55301</v>
      </c>
      <c r="AA11" s="121">
        <v>0</v>
      </c>
      <c r="AB11" s="121">
        <v>0</v>
      </c>
      <c r="AC11" s="121">
        <v>1236</v>
      </c>
      <c r="AD11" s="121">
        <v>42307</v>
      </c>
      <c r="AE11" s="121">
        <f>+SUM(D11,L11,AD11)</f>
        <v>676682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10296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423</v>
      </c>
      <c r="AU11" s="121">
        <v>423</v>
      </c>
      <c r="AV11" s="121">
        <v>0</v>
      </c>
      <c r="AW11" s="121">
        <v>0</v>
      </c>
      <c r="AX11" s="121">
        <v>6264</v>
      </c>
      <c r="AY11" s="121">
        <f>+SUM(AZ11:BC11)</f>
        <v>3609</v>
      </c>
      <c r="AZ11" s="121">
        <v>3609</v>
      </c>
      <c r="BA11" s="121">
        <v>0</v>
      </c>
      <c r="BB11" s="121">
        <v>0</v>
      </c>
      <c r="BC11" s="121">
        <v>0</v>
      </c>
      <c r="BD11" s="121">
        <v>85065</v>
      </c>
      <c r="BE11" s="121">
        <v>0</v>
      </c>
      <c r="BF11" s="121">
        <v>15225</v>
      </c>
      <c r="BG11" s="121">
        <f>+SUM(BF11,AN11,AF11)</f>
        <v>25521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644671</v>
      </c>
      <c r="BQ11" s="121">
        <f>SUM(M11,AO11)</f>
        <v>59825</v>
      </c>
      <c r="BR11" s="121">
        <f>SUM(N11,AP11)</f>
        <v>44592</v>
      </c>
      <c r="BS11" s="121">
        <f>SUM(O11,AQ11)</f>
        <v>6400</v>
      </c>
      <c r="BT11" s="121">
        <f>SUM(P11,AR11)</f>
        <v>5016</v>
      </c>
      <c r="BU11" s="121">
        <f>SUM(Q11,AS11)</f>
        <v>3817</v>
      </c>
      <c r="BV11" s="121">
        <f>SUM(R11,AT11)</f>
        <v>161028</v>
      </c>
      <c r="BW11" s="121">
        <f>SUM(S11,AU11)</f>
        <v>6267</v>
      </c>
      <c r="BX11" s="121">
        <f>SUM(T11,AV11)</f>
        <v>151081</v>
      </c>
      <c r="BY11" s="121">
        <f>SUM(U11,AW11)</f>
        <v>3680</v>
      </c>
      <c r="BZ11" s="121">
        <f>SUM(V11,AX11)</f>
        <v>6264</v>
      </c>
      <c r="CA11" s="121">
        <f>SUM(W11,AY11)</f>
        <v>416318</v>
      </c>
      <c r="CB11" s="121">
        <f>SUM(X11,AZ11)</f>
        <v>165587</v>
      </c>
      <c r="CC11" s="121">
        <f>SUM(Y11,BA11)</f>
        <v>195430</v>
      </c>
      <c r="CD11" s="121">
        <f>SUM(Z11,BB11)</f>
        <v>55301</v>
      </c>
      <c r="CE11" s="121">
        <f>SUM(AA11,BC11)</f>
        <v>0</v>
      </c>
      <c r="CF11" s="121">
        <f>SUM(AB11,BD11)</f>
        <v>85065</v>
      </c>
      <c r="CG11" s="121">
        <f>SUM(AC11,BE11)</f>
        <v>1236</v>
      </c>
      <c r="CH11" s="121">
        <f>SUM(AD11,BF11)</f>
        <v>57532</v>
      </c>
      <c r="CI11" s="121">
        <f>SUM(AE11,BG11)</f>
        <v>702203</v>
      </c>
    </row>
    <row r="12" spans="1:87" s="136" customFormat="1" ht="13.5" customHeight="1" x14ac:dyDescent="0.15">
      <c r="A12" s="119" t="s">
        <v>43</v>
      </c>
      <c r="B12" s="120" t="s">
        <v>342</v>
      </c>
      <c r="C12" s="119" t="s">
        <v>343</v>
      </c>
      <c r="D12" s="121">
        <f>+SUM(E12,J12)</f>
        <v>835569</v>
      </c>
      <c r="E12" s="121">
        <f>+SUM(F12:I12)</f>
        <v>835569</v>
      </c>
      <c r="F12" s="121">
        <v>0</v>
      </c>
      <c r="G12" s="121">
        <v>835569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1540392</v>
      </c>
      <c r="M12" s="121">
        <f>+SUM(N12:Q12)</f>
        <v>163077</v>
      </c>
      <c r="N12" s="121">
        <v>152525</v>
      </c>
      <c r="O12" s="121">
        <v>10552</v>
      </c>
      <c r="P12" s="121">
        <v>0</v>
      </c>
      <c r="Q12" s="121">
        <v>0</v>
      </c>
      <c r="R12" s="121">
        <f>+SUM(S12:U12)</f>
        <v>376516</v>
      </c>
      <c r="S12" s="121">
        <v>12708</v>
      </c>
      <c r="T12" s="121">
        <v>339311</v>
      </c>
      <c r="U12" s="121">
        <v>24497</v>
      </c>
      <c r="V12" s="121">
        <v>3837</v>
      </c>
      <c r="W12" s="121">
        <f>+SUM(X12:AA12)</f>
        <v>996962</v>
      </c>
      <c r="X12" s="121">
        <v>333905</v>
      </c>
      <c r="Y12" s="121">
        <v>624171</v>
      </c>
      <c r="Z12" s="121">
        <v>37459</v>
      </c>
      <c r="AA12" s="121">
        <v>1427</v>
      </c>
      <c r="AB12" s="121">
        <v>0</v>
      </c>
      <c r="AC12" s="121">
        <v>0</v>
      </c>
      <c r="AD12" s="121">
        <v>3856</v>
      </c>
      <c r="AE12" s="121">
        <f>+SUM(D12,L12,AD12)</f>
        <v>2379817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304210</v>
      </c>
      <c r="AO12" s="121">
        <f>+SUM(AP12:AS12)</f>
        <v>34588</v>
      </c>
      <c r="AP12" s="121">
        <v>34588</v>
      </c>
      <c r="AQ12" s="121">
        <v>0</v>
      </c>
      <c r="AR12" s="121">
        <v>0</v>
      </c>
      <c r="AS12" s="121">
        <v>0</v>
      </c>
      <c r="AT12" s="121">
        <f>+SUM(AU12:AW12)</f>
        <v>182584</v>
      </c>
      <c r="AU12" s="121">
        <v>357</v>
      </c>
      <c r="AV12" s="121">
        <v>182227</v>
      </c>
      <c r="AW12" s="121">
        <v>0</v>
      </c>
      <c r="AX12" s="121">
        <v>0</v>
      </c>
      <c r="AY12" s="121">
        <f>+SUM(AZ12:BC12)</f>
        <v>87038</v>
      </c>
      <c r="AZ12" s="121">
        <v>26252</v>
      </c>
      <c r="BA12" s="121">
        <v>60786</v>
      </c>
      <c r="BB12" s="121">
        <v>0</v>
      </c>
      <c r="BC12" s="121">
        <v>0</v>
      </c>
      <c r="BD12" s="121">
        <v>0</v>
      </c>
      <c r="BE12" s="121">
        <v>0</v>
      </c>
      <c r="BF12" s="121">
        <v>13698</v>
      </c>
      <c r="BG12" s="121">
        <f>+SUM(BF12,AN12,AF12)</f>
        <v>317908</v>
      </c>
      <c r="BH12" s="121">
        <f>SUM(D12,AF12)</f>
        <v>835569</v>
      </c>
      <c r="BI12" s="121">
        <f>SUM(E12,AG12)</f>
        <v>835569</v>
      </c>
      <c r="BJ12" s="121">
        <f>SUM(F12,AH12)</f>
        <v>0</v>
      </c>
      <c r="BK12" s="121">
        <f>SUM(G12,AI12)</f>
        <v>835569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1844602</v>
      </c>
      <c r="BQ12" s="121">
        <f>SUM(M12,AO12)</f>
        <v>197665</v>
      </c>
      <c r="BR12" s="121">
        <f>SUM(N12,AP12)</f>
        <v>187113</v>
      </c>
      <c r="BS12" s="121">
        <f>SUM(O12,AQ12)</f>
        <v>10552</v>
      </c>
      <c r="BT12" s="121">
        <f>SUM(P12,AR12)</f>
        <v>0</v>
      </c>
      <c r="BU12" s="121">
        <f>SUM(Q12,AS12)</f>
        <v>0</v>
      </c>
      <c r="BV12" s="121">
        <f>SUM(R12,AT12)</f>
        <v>559100</v>
      </c>
      <c r="BW12" s="121">
        <f>SUM(S12,AU12)</f>
        <v>13065</v>
      </c>
      <c r="BX12" s="121">
        <f>SUM(T12,AV12)</f>
        <v>521538</v>
      </c>
      <c r="BY12" s="121">
        <f>SUM(U12,AW12)</f>
        <v>24497</v>
      </c>
      <c r="BZ12" s="121">
        <f>SUM(V12,AX12)</f>
        <v>3837</v>
      </c>
      <c r="CA12" s="121">
        <f>SUM(W12,AY12)</f>
        <v>1084000</v>
      </c>
      <c r="CB12" s="121">
        <f>SUM(X12,AZ12)</f>
        <v>360157</v>
      </c>
      <c r="CC12" s="121">
        <f>SUM(Y12,BA12)</f>
        <v>684957</v>
      </c>
      <c r="CD12" s="121">
        <f>SUM(Z12,BB12)</f>
        <v>37459</v>
      </c>
      <c r="CE12" s="121">
        <f>SUM(AA12,BC12)</f>
        <v>1427</v>
      </c>
      <c r="CF12" s="121">
        <f>SUM(AB12,BD12)</f>
        <v>0</v>
      </c>
      <c r="CG12" s="121">
        <f>SUM(AC12,BE12)</f>
        <v>0</v>
      </c>
      <c r="CH12" s="121">
        <f>SUM(AD12,BF12)</f>
        <v>17554</v>
      </c>
      <c r="CI12" s="121">
        <f>SUM(AE12,BG12)</f>
        <v>2697725</v>
      </c>
    </row>
    <row r="13" spans="1:87" s="136" customFormat="1" ht="13.5" customHeight="1" x14ac:dyDescent="0.15">
      <c r="A13" s="119" t="s">
        <v>43</v>
      </c>
      <c r="B13" s="120" t="s">
        <v>345</v>
      </c>
      <c r="C13" s="119" t="s">
        <v>346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873227</v>
      </c>
      <c r="M13" s="121">
        <f>+SUM(N13:Q13)</f>
        <v>46054</v>
      </c>
      <c r="N13" s="121">
        <v>46054</v>
      </c>
      <c r="O13" s="121">
        <v>0</v>
      </c>
      <c r="P13" s="121">
        <v>0</v>
      </c>
      <c r="Q13" s="121">
        <v>0</v>
      </c>
      <c r="R13" s="121">
        <f>+SUM(S13:U13)</f>
        <v>355242</v>
      </c>
      <c r="S13" s="121">
        <v>0</v>
      </c>
      <c r="T13" s="121">
        <v>355242</v>
      </c>
      <c r="U13" s="121">
        <v>0</v>
      </c>
      <c r="V13" s="121">
        <v>0</v>
      </c>
      <c r="W13" s="121">
        <f>+SUM(X13:AA13)</f>
        <v>471931</v>
      </c>
      <c r="X13" s="121">
        <v>217143</v>
      </c>
      <c r="Y13" s="121">
        <v>163302</v>
      </c>
      <c r="Z13" s="121">
        <v>89348</v>
      </c>
      <c r="AA13" s="121">
        <v>2138</v>
      </c>
      <c r="AB13" s="121">
        <v>0</v>
      </c>
      <c r="AC13" s="121">
        <v>0</v>
      </c>
      <c r="AD13" s="121">
        <v>7108</v>
      </c>
      <c r="AE13" s="121">
        <f>+SUM(D13,L13,AD13)</f>
        <v>880335</v>
      </c>
      <c r="AF13" s="121">
        <f>+SUM(AG13,AL13)</f>
        <v>5670</v>
      </c>
      <c r="AG13" s="121">
        <f>+SUM(AH13:AK13)</f>
        <v>5670</v>
      </c>
      <c r="AH13" s="121">
        <v>0</v>
      </c>
      <c r="AI13" s="121">
        <v>0</v>
      </c>
      <c r="AJ13" s="121">
        <v>0</v>
      </c>
      <c r="AK13" s="121">
        <v>5670</v>
      </c>
      <c r="AL13" s="121">
        <v>0</v>
      </c>
      <c r="AM13" s="121">
        <v>0</v>
      </c>
      <c r="AN13" s="121">
        <f>+SUM(AO13,AT13,AX13,AY13,BE13)</f>
        <v>110205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72244</v>
      </c>
      <c r="AU13" s="121">
        <v>0</v>
      </c>
      <c r="AV13" s="121">
        <v>72244</v>
      </c>
      <c r="AW13" s="121">
        <v>0</v>
      </c>
      <c r="AX13" s="121">
        <v>0</v>
      </c>
      <c r="AY13" s="121">
        <f>+SUM(AZ13:BC13)</f>
        <v>37961</v>
      </c>
      <c r="AZ13" s="121">
        <v>0</v>
      </c>
      <c r="BA13" s="121">
        <v>33442</v>
      </c>
      <c r="BB13" s="121">
        <v>4519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115875</v>
      </c>
      <c r="BH13" s="121">
        <f>SUM(D13,AF13)</f>
        <v>5670</v>
      </c>
      <c r="BI13" s="121">
        <f>SUM(E13,AG13)</f>
        <v>5670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5670</v>
      </c>
      <c r="BN13" s="121">
        <f>SUM(J13,AL13)</f>
        <v>0</v>
      </c>
      <c r="BO13" s="121">
        <f>SUM(K13,AM13)</f>
        <v>0</v>
      </c>
      <c r="BP13" s="121">
        <f>SUM(L13,AN13)</f>
        <v>983432</v>
      </c>
      <c r="BQ13" s="121">
        <f>SUM(M13,AO13)</f>
        <v>46054</v>
      </c>
      <c r="BR13" s="121">
        <f>SUM(N13,AP13)</f>
        <v>46054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427486</v>
      </c>
      <c r="BW13" s="121">
        <f>SUM(S13,AU13)</f>
        <v>0</v>
      </c>
      <c r="BX13" s="121">
        <f>SUM(T13,AV13)</f>
        <v>427486</v>
      </c>
      <c r="BY13" s="121">
        <f>SUM(U13,AW13)</f>
        <v>0</v>
      </c>
      <c r="BZ13" s="121">
        <f>SUM(V13,AX13)</f>
        <v>0</v>
      </c>
      <c r="CA13" s="121">
        <f>SUM(W13,AY13)</f>
        <v>509892</v>
      </c>
      <c r="CB13" s="121">
        <f>SUM(X13,AZ13)</f>
        <v>217143</v>
      </c>
      <c r="CC13" s="121">
        <f>SUM(Y13,BA13)</f>
        <v>196744</v>
      </c>
      <c r="CD13" s="121">
        <f>SUM(Z13,BB13)</f>
        <v>93867</v>
      </c>
      <c r="CE13" s="121">
        <f>SUM(AA13,BC13)</f>
        <v>2138</v>
      </c>
      <c r="CF13" s="121">
        <f>SUM(AB13,BD13)</f>
        <v>0</v>
      </c>
      <c r="CG13" s="121">
        <f>SUM(AC13,BE13)</f>
        <v>0</v>
      </c>
      <c r="CH13" s="121">
        <f>SUM(AD13,BF13)</f>
        <v>7108</v>
      </c>
      <c r="CI13" s="121">
        <f>SUM(AE13,BG13)</f>
        <v>996210</v>
      </c>
    </row>
    <row r="14" spans="1:87" s="136" customFormat="1" ht="13.5" customHeight="1" x14ac:dyDescent="0.15">
      <c r="A14" s="119" t="s">
        <v>43</v>
      </c>
      <c r="B14" s="120" t="s">
        <v>348</v>
      </c>
      <c r="C14" s="119" t="s">
        <v>349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525193</v>
      </c>
      <c r="M14" s="121">
        <f>+SUM(N14:Q14)</f>
        <v>25983</v>
      </c>
      <c r="N14" s="121">
        <v>25983</v>
      </c>
      <c r="O14" s="121">
        <v>0</v>
      </c>
      <c r="P14" s="121">
        <v>0</v>
      </c>
      <c r="Q14" s="121">
        <v>0</v>
      </c>
      <c r="R14" s="121">
        <f>+SUM(S14:U14)</f>
        <v>134433</v>
      </c>
      <c r="S14" s="121">
        <v>0</v>
      </c>
      <c r="T14" s="121">
        <v>134433</v>
      </c>
      <c r="U14" s="121">
        <v>0</v>
      </c>
      <c r="V14" s="121">
        <v>0</v>
      </c>
      <c r="W14" s="121">
        <f>+SUM(X14:AA14)</f>
        <v>364777</v>
      </c>
      <c r="X14" s="121">
        <v>103516</v>
      </c>
      <c r="Y14" s="121">
        <v>221433</v>
      </c>
      <c r="Z14" s="121">
        <v>39828</v>
      </c>
      <c r="AA14" s="121">
        <v>0</v>
      </c>
      <c r="AB14" s="121">
        <v>0</v>
      </c>
      <c r="AC14" s="121">
        <v>0</v>
      </c>
      <c r="AD14" s="121">
        <v>0</v>
      </c>
      <c r="AE14" s="121">
        <f>+SUM(D14,L14,AD14)</f>
        <v>525193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177968</v>
      </c>
      <c r="BE14" s="121">
        <v>0</v>
      </c>
      <c r="BF14" s="121">
        <v>36600</v>
      </c>
      <c r="BG14" s="121">
        <f>+SUM(BF14,AN14,AF14)</f>
        <v>36600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525193</v>
      </c>
      <c r="BQ14" s="121">
        <f>SUM(M14,AO14)</f>
        <v>25983</v>
      </c>
      <c r="BR14" s="121">
        <f>SUM(N14,AP14)</f>
        <v>25983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134433</v>
      </c>
      <c r="BW14" s="121">
        <f>SUM(S14,AU14)</f>
        <v>0</v>
      </c>
      <c r="BX14" s="121">
        <f>SUM(T14,AV14)</f>
        <v>134433</v>
      </c>
      <c r="BY14" s="121">
        <f>SUM(U14,AW14)</f>
        <v>0</v>
      </c>
      <c r="BZ14" s="121">
        <f>SUM(V14,AX14)</f>
        <v>0</v>
      </c>
      <c r="CA14" s="121">
        <f>SUM(W14,AY14)</f>
        <v>364777</v>
      </c>
      <c r="CB14" s="121">
        <f>SUM(X14,AZ14)</f>
        <v>103516</v>
      </c>
      <c r="CC14" s="121">
        <f>SUM(Y14,BA14)</f>
        <v>221433</v>
      </c>
      <c r="CD14" s="121">
        <f>SUM(Z14,BB14)</f>
        <v>39828</v>
      </c>
      <c r="CE14" s="121">
        <f>SUM(AA14,BC14)</f>
        <v>0</v>
      </c>
      <c r="CF14" s="121">
        <f>SUM(AB14,BD14)</f>
        <v>177968</v>
      </c>
      <c r="CG14" s="121">
        <f>SUM(AC14,BE14)</f>
        <v>0</v>
      </c>
      <c r="CH14" s="121">
        <f>SUM(AD14,BF14)</f>
        <v>36600</v>
      </c>
      <c r="CI14" s="121">
        <f>SUM(AE14,BG14)</f>
        <v>561793</v>
      </c>
    </row>
    <row r="15" spans="1:87" s="136" customFormat="1" ht="13.5" customHeight="1" x14ac:dyDescent="0.15">
      <c r="A15" s="119" t="s">
        <v>43</v>
      </c>
      <c r="B15" s="120" t="s">
        <v>353</v>
      </c>
      <c r="C15" s="119" t="s">
        <v>354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309742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309742</v>
      </c>
      <c r="X15" s="121">
        <v>132942</v>
      </c>
      <c r="Y15" s="121">
        <v>128040</v>
      </c>
      <c r="Z15" s="121">
        <v>44367</v>
      </c>
      <c r="AA15" s="121">
        <v>4393</v>
      </c>
      <c r="AB15" s="121">
        <v>149254</v>
      </c>
      <c r="AC15" s="121">
        <v>0</v>
      </c>
      <c r="AD15" s="121">
        <v>0</v>
      </c>
      <c r="AE15" s="121">
        <f>+SUM(D15,L15,AD15)</f>
        <v>309742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80079</v>
      </c>
      <c r="BE15" s="121">
        <v>0</v>
      </c>
      <c r="BF15" s="121">
        <v>20061</v>
      </c>
      <c r="BG15" s="121">
        <f>+SUM(BF15,AN15,AF15)</f>
        <v>20061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309742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309742</v>
      </c>
      <c r="CB15" s="121">
        <f>SUM(X15,AZ15)</f>
        <v>132942</v>
      </c>
      <c r="CC15" s="121">
        <f>SUM(Y15,BA15)</f>
        <v>128040</v>
      </c>
      <c r="CD15" s="121">
        <f>SUM(Z15,BB15)</f>
        <v>44367</v>
      </c>
      <c r="CE15" s="121">
        <f>SUM(AA15,BC15)</f>
        <v>4393</v>
      </c>
      <c r="CF15" s="121">
        <f>SUM(AB15,BD15)</f>
        <v>229333</v>
      </c>
      <c r="CG15" s="121">
        <f>SUM(AC15,BE15)</f>
        <v>0</v>
      </c>
      <c r="CH15" s="121">
        <f>SUM(AD15,BF15)</f>
        <v>20061</v>
      </c>
      <c r="CI15" s="121">
        <f>SUM(AE15,BG15)</f>
        <v>329803</v>
      </c>
    </row>
    <row r="16" spans="1:87" s="136" customFormat="1" ht="13.5" customHeight="1" x14ac:dyDescent="0.15">
      <c r="A16" s="119" t="s">
        <v>43</v>
      </c>
      <c r="B16" s="120" t="s">
        <v>361</v>
      </c>
      <c r="C16" s="119" t="s">
        <v>362</v>
      </c>
      <c r="D16" s="121">
        <f>+SUM(E16,J16)</f>
        <v>171038</v>
      </c>
      <c r="E16" s="121">
        <f>+SUM(F16:I16)</f>
        <v>171038</v>
      </c>
      <c r="F16" s="121">
        <v>0</v>
      </c>
      <c r="G16" s="121">
        <v>171038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772588</v>
      </c>
      <c r="M16" s="121">
        <f>+SUM(N16:Q16)</f>
        <v>64270</v>
      </c>
      <c r="N16" s="121">
        <v>64270</v>
      </c>
      <c r="O16" s="121">
        <v>0</v>
      </c>
      <c r="P16" s="121">
        <v>0</v>
      </c>
      <c r="Q16" s="121">
        <v>0</v>
      </c>
      <c r="R16" s="121">
        <f>+SUM(S16:U16)</f>
        <v>152139</v>
      </c>
      <c r="S16" s="121">
        <v>4395</v>
      </c>
      <c r="T16" s="121">
        <v>147744</v>
      </c>
      <c r="U16" s="121">
        <v>0</v>
      </c>
      <c r="V16" s="121">
        <v>0</v>
      </c>
      <c r="W16" s="121">
        <f>+SUM(X16:AA16)</f>
        <v>556179</v>
      </c>
      <c r="X16" s="121">
        <v>218638</v>
      </c>
      <c r="Y16" s="121">
        <v>208189</v>
      </c>
      <c r="Z16" s="121">
        <v>129352</v>
      </c>
      <c r="AA16" s="121">
        <v>0</v>
      </c>
      <c r="AB16" s="121">
        <v>0</v>
      </c>
      <c r="AC16" s="121">
        <v>0</v>
      </c>
      <c r="AD16" s="121">
        <v>13407</v>
      </c>
      <c r="AE16" s="121">
        <f>+SUM(D16,L16,AD16)</f>
        <v>957033</v>
      </c>
      <c r="AF16" s="121">
        <f>+SUM(AG16,AL16)</f>
        <v>9180</v>
      </c>
      <c r="AG16" s="121">
        <f>+SUM(AH16:AK16)</f>
        <v>9180</v>
      </c>
      <c r="AH16" s="121">
        <v>0</v>
      </c>
      <c r="AI16" s="121">
        <v>9180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110592</v>
      </c>
      <c r="AO16" s="121">
        <f>+SUM(AP16:AS16)</f>
        <v>10422</v>
      </c>
      <c r="AP16" s="121">
        <v>10422</v>
      </c>
      <c r="AQ16" s="121">
        <v>0</v>
      </c>
      <c r="AR16" s="121">
        <v>0</v>
      </c>
      <c r="AS16" s="121">
        <v>0</v>
      </c>
      <c r="AT16" s="121">
        <f>+SUM(AU16:AW16)</f>
        <v>100170</v>
      </c>
      <c r="AU16" s="121">
        <v>0</v>
      </c>
      <c r="AV16" s="121">
        <v>100170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v>28988</v>
      </c>
      <c r="BG16" s="121">
        <f>+SUM(BF16,AN16,AF16)</f>
        <v>148760</v>
      </c>
      <c r="BH16" s="121">
        <f>SUM(D16,AF16)</f>
        <v>180218</v>
      </c>
      <c r="BI16" s="121">
        <f>SUM(E16,AG16)</f>
        <v>180218</v>
      </c>
      <c r="BJ16" s="121">
        <f>SUM(F16,AH16)</f>
        <v>0</v>
      </c>
      <c r="BK16" s="121">
        <f>SUM(G16,AI16)</f>
        <v>180218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883180</v>
      </c>
      <c r="BQ16" s="121">
        <f>SUM(M16,AO16)</f>
        <v>74692</v>
      </c>
      <c r="BR16" s="121">
        <f>SUM(N16,AP16)</f>
        <v>74692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252309</v>
      </c>
      <c r="BW16" s="121">
        <f>SUM(S16,AU16)</f>
        <v>4395</v>
      </c>
      <c r="BX16" s="121">
        <f>SUM(T16,AV16)</f>
        <v>247914</v>
      </c>
      <c r="BY16" s="121">
        <f>SUM(U16,AW16)</f>
        <v>0</v>
      </c>
      <c r="BZ16" s="121">
        <f>SUM(V16,AX16)</f>
        <v>0</v>
      </c>
      <c r="CA16" s="121">
        <f>SUM(W16,AY16)</f>
        <v>556179</v>
      </c>
      <c r="CB16" s="121">
        <f>SUM(X16,AZ16)</f>
        <v>218638</v>
      </c>
      <c r="CC16" s="121">
        <f>SUM(Y16,BA16)</f>
        <v>208189</v>
      </c>
      <c r="CD16" s="121">
        <f>SUM(Z16,BB16)</f>
        <v>129352</v>
      </c>
      <c r="CE16" s="121">
        <f>SUM(AA16,BC16)</f>
        <v>0</v>
      </c>
      <c r="CF16" s="121">
        <f>SUM(AB16,BD16)</f>
        <v>0</v>
      </c>
      <c r="CG16" s="121">
        <f>SUM(AC16,BE16)</f>
        <v>0</v>
      </c>
      <c r="CH16" s="121">
        <f>SUM(AD16,BF16)</f>
        <v>42395</v>
      </c>
      <c r="CI16" s="121">
        <f>SUM(AE16,BG16)</f>
        <v>1105793</v>
      </c>
    </row>
    <row r="17" spans="1:87" s="136" customFormat="1" ht="13.5" customHeight="1" x14ac:dyDescent="0.15">
      <c r="A17" s="119" t="s">
        <v>43</v>
      </c>
      <c r="B17" s="120" t="s">
        <v>364</v>
      </c>
      <c r="C17" s="119" t="s">
        <v>365</v>
      </c>
      <c r="D17" s="121">
        <f>+SUM(E17,J17)</f>
        <v>140859</v>
      </c>
      <c r="E17" s="121">
        <f>+SUM(F17:I17)</f>
        <v>140859</v>
      </c>
      <c r="F17" s="121">
        <v>0</v>
      </c>
      <c r="G17" s="121">
        <v>140859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546157</v>
      </c>
      <c r="M17" s="121">
        <f>+SUM(N17:Q17)</f>
        <v>57537</v>
      </c>
      <c r="N17" s="121">
        <v>57537</v>
      </c>
      <c r="O17" s="121">
        <v>0</v>
      </c>
      <c r="P17" s="121">
        <v>0</v>
      </c>
      <c r="Q17" s="121">
        <v>0</v>
      </c>
      <c r="R17" s="121">
        <f>+SUM(S17:U17)</f>
        <v>63193</v>
      </c>
      <c r="S17" s="121">
        <v>0</v>
      </c>
      <c r="T17" s="121">
        <v>63193</v>
      </c>
      <c r="U17" s="121">
        <v>0</v>
      </c>
      <c r="V17" s="121">
        <v>0</v>
      </c>
      <c r="W17" s="121">
        <f>+SUM(X17:AA17)</f>
        <v>425427</v>
      </c>
      <c r="X17" s="121">
        <v>192825</v>
      </c>
      <c r="Y17" s="121">
        <v>171348</v>
      </c>
      <c r="Z17" s="121">
        <v>48122</v>
      </c>
      <c r="AA17" s="121">
        <v>13132</v>
      </c>
      <c r="AB17" s="121">
        <v>0</v>
      </c>
      <c r="AC17" s="121">
        <v>0</v>
      </c>
      <c r="AD17" s="121">
        <v>3544</v>
      </c>
      <c r="AE17" s="121">
        <f>+SUM(D17,L17,AD17)</f>
        <v>690560</v>
      </c>
      <c r="AF17" s="121">
        <f>+SUM(AG17,AL17)</f>
        <v>2300066</v>
      </c>
      <c r="AG17" s="121">
        <f>+SUM(AH17:AK17)</f>
        <v>2300066</v>
      </c>
      <c r="AH17" s="121">
        <v>0</v>
      </c>
      <c r="AI17" s="121">
        <v>2277461</v>
      </c>
      <c r="AJ17" s="121">
        <v>0</v>
      </c>
      <c r="AK17" s="121">
        <v>22605</v>
      </c>
      <c r="AL17" s="121">
        <v>0</v>
      </c>
      <c r="AM17" s="121">
        <v>0</v>
      </c>
      <c r="AN17" s="121">
        <f>+SUM(AO17,AT17,AX17,AY17,BE17)</f>
        <v>75962</v>
      </c>
      <c r="AO17" s="121">
        <f>+SUM(AP17:AS17)</f>
        <v>19993</v>
      </c>
      <c r="AP17" s="121">
        <v>19993</v>
      </c>
      <c r="AQ17" s="121">
        <v>0</v>
      </c>
      <c r="AR17" s="121">
        <v>0</v>
      </c>
      <c r="AS17" s="121">
        <v>0</v>
      </c>
      <c r="AT17" s="121">
        <f>+SUM(AU17:AW17)</f>
        <v>26917</v>
      </c>
      <c r="AU17" s="121">
        <v>0</v>
      </c>
      <c r="AV17" s="121">
        <v>26917</v>
      </c>
      <c r="AW17" s="121">
        <v>0</v>
      </c>
      <c r="AX17" s="121">
        <v>0</v>
      </c>
      <c r="AY17" s="121">
        <f>+SUM(AZ17:BC17)</f>
        <v>29052</v>
      </c>
      <c r="AZ17" s="121">
        <v>24205</v>
      </c>
      <c r="BA17" s="121">
        <v>476</v>
      </c>
      <c r="BB17" s="121">
        <v>2351</v>
      </c>
      <c r="BC17" s="121">
        <v>2020</v>
      </c>
      <c r="BD17" s="121">
        <v>0</v>
      </c>
      <c r="BE17" s="121">
        <v>0</v>
      </c>
      <c r="BF17" s="121">
        <v>9118</v>
      </c>
      <c r="BG17" s="121">
        <f>+SUM(BF17,AN17,AF17)</f>
        <v>2385146</v>
      </c>
      <c r="BH17" s="121">
        <f>SUM(D17,AF17)</f>
        <v>2440925</v>
      </c>
      <c r="BI17" s="121">
        <f>SUM(E17,AG17)</f>
        <v>2440925</v>
      </c>
      <c r="BJ17" s="121">
        <f>SUM(F17,AH17)</f>
        <v>0</v>
      </c>
      <c r="BK17" s="121">
        <f>SUM(G17,AI17)</f>
        <v>2418320</v>
      </c>
      <c r="BL17" s="121">
        <f>SUM(H17,AJ17)</f>
        <v>0</v>
      </c>
      <c r="BM17" s="121">
        <f>SUM(I17,AK17)</f>
        <v>22605</v>
      </c>
      <c r="BN17" s="121">
        <f>SUM(J17,AL17)</f>
        <v>0</v>
      </c>
      <c r="BO17" s="121">
        <f>SUM(K17,AM17)</f>
        <v>0</v>
      </c>
      <c r="BP17" s="121">
        <f>SUM(L17,AN17)</f>
        <v>622119</v>
      </c>
      <c r="BQ17" s="121">
        <f>SUM(M17,AO17)</f>
        <v>77530</v>
      </c>
      <c r="BR17" s="121">
        <f>SUM(N17,AP17)</f>
        <v>77530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90110</v>
      </c>
      <c r="BW17" s="121">
        <f>SUM(S17,AU17)</f>
        <v>0</v>
      </c>
      <c r="BX17" s="121">
        <f>SUM(T17,AV17)</f>
        <v>90110</v>
      </c>
      <c r="BY17" s="121">
        <f>SUM(U17,AW17)</f>
        <v>0</v>
      </c>
      <c r="BZ17" s="121">
        <f>SUM(V17,AX17)</f>
        <v>0</v>
      </c>
      <c r="CA17" s="121">
        <f>SUM(W17,AY17)</f>
        <v>454479</v>
      </c>
      <c r="CB17" s="121">
        <f>SUM(X17,AZ17)</f>
        <v>217030</v>
      </c>
      <c r="CC17" s="121">
        <f>SUM(Y17,BA17)</f>
        <v>171824</v>
      </c>
      <c r="CD17" s="121">
        <f>SUM(Z17,BB17)</f>
        <v>50473</v>
      </c>
      <c r="CE17" s="121">
        <f>SUM(AA17,BC17)</f>
        <v>15152</v>
      </c>
      <c r="CF17" s="121">
        <f>SUM(AB17,BD17)</f>
        <v>0</v>
      </c>
      <c r="CG17" s="121">
        <f>SUM(AC17,BE17)</f>
        <v>0</v>
      </c>
      <c r="CH17" s="121">
        <f>SUM(AD17,BF17)</f>
        <v>12662</v>
      </c>
      <c r="CI17" s="121">
        <f>SUM(AE17,BG17)</f>
        <v>3075706</v>
      </c>
    </row>
    <row r="18" spans="1:87" s="136" customFormat="1" ht="13.5" customHeight="1" x14ac:dyDescent="0.15">
      <c r="A18" s="119" t="s">
        <v>43</v>
      </c>
      <c r="B18" s="120" t="s">
        <v>367</v>
      </c>
      <c r="C18" s="119" t="s">
        <v>368</v>
      </c>
      <c r="D18" s="121">
        <f>+SUM(E18,J18)</f>
        <v>65631</v>
      </c>
      <c r="E18" s="121">
        <f>+SUM(F18:I18)</f>
        <v>65631</v>
      </c>
      <c r="F18" s="121">
        <v>0</v>
      </c>
      <c r="G18" s="121">
        <v>65631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310964</v>
      </c>
      <c r="M18" s="121">
        <f>+SUM(N18:Q18)</f>
        <v>23471</v>
      </c>
      <c r="N18" s="121">
        <v>0</v>
      </c>
      <c r="O18" s="121">
        <v>0</v>
      </c>
      <c r="P18" s="121">
        <v>23471</v>
      </c>
      <c r="Q18" s="121">
        <v>0</v>
      </c>
      <c r="R18" s="121">
        <f>+SUM(S18:U18)</f>
        <v>56198</v>
      </c>
      <c r="S18" s="121">
        <v>0</v>
      </c>
      <c r="T18" s="121">
        <v>56198</v>
      </c>
      <c r="U18" s="121">
        <v>0</v>
      </c>
      <c r="V18" s="121">
        <v>0</v>
      </c>
      <c r="W18" s="121">
        <f>+SUM(X18:AA18)</f>
        <v>231295</v>
      </c>
      <c r="X18" s="121">
        <v>133908</v>
      </c>
      <c r="Y18" s="121">
        <v>63887</v>
      </c>
      <c r="Z18" s="121">
        <v>33500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376595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1299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36782</v>
      </c>
      <c r="BE18" s="121">
        <v>0</v>
      </c>
      <c r="BF18" s="121">
        <v>6475</v>
      </c>
      <c r="BG18" s="121">
        <f>+SUM(BF18,AN18,AF18)</f>
        <v>6475</v>
      </c>
      <c r="BH18" s="121">
        <f>SUM(D18,AF18)</f>
        <v>65631</v>
      </c>
      <c r="BI18" s="121">
        <f>SUM(E18,AG18)</f>
        <v>65631</v>
      </c>
      <c r="BJ18" s="121">
        <f>SUM(F18,AH18)</f>
        <v>0</v>
      </c>
      <c r="BK18" s="121">
        <f>SUM(G18,AI18)</f>
        <v>65631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1299</v>
      </c>
      <c r="BP18" s="121">
        <f>SUM(L18,AN18)</f>
        <v>310964</v>
      </c>
      <c r="BQ18" s="121">
        <f>SUM(M18,AO18)</f>
        <v>23471</v>
      </c>
      <c r="BR18" s="121">
        <f>SUM(N18,AP18)</f>
        <v>0</v>
      </c>
      <c r="BS18" s="121">
        <f>SUM(O18,AQ18)</f>
        <v>0</v>
      </c>
      <c r="BT18" s="121">
        <f>SUM(P18,AR18)</f>
        <v>23471</v>
      </c>
      <c r="BU18" s="121">
        <f>SUM(Q18,AS18)</f>
        <v>0</v>
      </c>
      <c r="BV18" s="121">
        <f>SUM(R18,AT18)</f>
        <v>56198</v>
      </c>
      <c r="BW18" s="121">
        <f>SUM(S18,AU18)</f>
        <v>0</v>
      </c>
      <c r="BX18" s="121">
        <f>SUM(T18,AV18)</f>
        <v>56198</v>
      </c>
      <c r="BY18" s="121">
        <f>SUM(U18,AW18)</f>
        <v>0</v>
      </c>
      <c r="BZ18" s="121">
        <f>SUM(V18,AX18)</f>
        <v>0</v>
      </c>
      <c r="CA18" s="121">
        <f>SUM(W18,AY18)</f>
        <v>231295</v>
      </c>
      <c r="CB18" s="121">
        <f>SUM(X18,AZ18)</f>
        <v>133908</v>
      </c>
      <c r="CC18" s="121">
        <f>SUM(Y18,BA18)</f>
        <v>63887</v>
      </c>
      <c r="CD18" s="121">
        <f>SUM(Z18,BB18)</f>
        <v>33500</v>
      </c>
      <c r="CE18" s="121">
        <f>SUM(AA18,BC18)</f>
        <v>0</v>
      </c>
      <c r="CF18" s="121">
        <f>SUM(AB18,BD18)</f>
        <v>36782</v>
      </c>
      <c r="CG18" s="121">
        <f>SUM(AC18,BE18)</f>
        <v>0</v>
      </c>
      <c r="CH18" s="121">
        <f>SUM(AD18,BF18)</f>
        <v>6475</v>
      </c>
      <c r="CI18" s="121">
        <f>SUM(AE18,BG18)</f>
        <v>383070</v>
      </c>
    </row>
    <row r="19" spans="1:87" s="136" customFormat="1" ht="13.5" customHeight="1" x14ac:dyDescent="0.15">
      <c r="A19" s="119" t="s">
        <v>43</v>
      </c>
      <c r="B19" s="120" t="s">
        <v>370</v>
      </c>
      <c r="C19" s="119" t="s">
        <v>371</v>
      </c>
      <c r="D19" s="121">
        <f>+SUM(E19,J19)</f>
        <v>28410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28410</v>
      </c>
      <c r="K19" s="121">
        <v>0</v>
      </c>
      <c r="L19" s="121">
        <f>+SUM(M19,R19,V19,W19,AC19)</f>
        <v>221855</v>
      </c>
      <c r="M19" s="121">
        <f>+SUM(N19:Q19)</f>
        <v>18758</v>
      </c>
      <c r="N19" s="121">
        <v>18758</v>
      </c>
      <c r="O19" s="121">
        <v>0</v>
      </c>
      <c r="P19" s="121">
        <v>0</v>
      </c>
      <c r="Q19" s="121">
        <v>0</v>
      </c>
      <c r="R19" s="121">
        <f>+SUM(S19:U19)</f>
        <v>94369</v>
      </c>
      <c r="S19" s="121">
        <v>14071</v>
      </c>
      <c r="T19" s="121">
        <v>79580</v>
      </c>
      <c r="U19" s="121">
        <v>718</v>
      </c>
      <c r="V19" s="121">
        <v>0</v>
      </c>
      <c r="W19" s="121">
        <f>+SUM(X19:AA19)</f>
        <v>108728</v>
      </c>
      <c r="X19" s="121">
        <v>82495</v>
      </c>
      <c r="Y19" s="121">
        <v>3972</v>
      </c>
      <c r="Z19" s="121">
        <v>11075</v>
      </c>
      <c r="AA19" s="121">
        <v>11186</v>
      </c>
      <c r="AB19" s="121">
        <v>0</v>
      </c>
      <c r="AC19" s="121">
        <v>0</v>
      </c>
      <c r="AD19" s="121">
        <v>0</v>
      </c>
      <c r="AE19" s="121">
        <f>+SUM(D19,L19,AD19)</f>
        <v>250265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28410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28410</v>
      </c>
      <c r="BO19" s="121">
        <f>SUM(K19,AM19)</f>
        <v>0</v>
      </c>
      <c r="BP19" s="121">
        <f>SUM(L19,AN19)</f>
        <v>221855</v>
      </c>
      <c r="BQ19" s="121">
        <f>SUM(M19,AO19)</f>
        <v>18758</v>
      </c>
      <c r="BR19" s="121">
        <f>SUM(N19,AP19)</f>
        <v>18758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94369</v>
      </c>
      <c r="BW19" s="121">
        <f>SUM(S19,AU19)</f>
        <v>14071</v>
      </c>
      <c r="BX19" s="121">
        <f>SUM(T19,AV19)</f>
        <v>79580</v>
      </c>
      <c r="BY19" s="121">
        <f>SUM(U19,AW19)</f>
        <v>718</v>
      </c>
      <c r="BZ19" s="121">
        <f>SUM(V19,AX19)</f>
        <v>0</v>
      </c>
      <c r="CA19" s="121">
        <f>SUM(W19,AY19)</f>
        <v>108728</v>
      </c>
      <c r="CB19" s="121">
        <f>SUM(X19,AZ19)</f>
        <v>82495</v>
      </c>
      <c r="CC19" s="121">
        <f>SUM(Y19,BA19)</f>
        <v>3972</v>
      </c>
      <c r="CD19" s="121">
        <f>SUM(Z19,BB19)</f>
        <v>11075</v>
      </c>
      <c r="CE19" s="121">
        <f>SUM(AA19,BC19)</f>
        <v>11186</v>
      </c>
      <c r="CF19" s="121">
        <f>SUM(AB19,BD19)</f>
        <v>0</v>
      </c>
      <c r="CG19" s="121">
        <f>SUM(AC19,BE19)</f>
        <v>0</v>
      </c>
      <c r="CH19" s="121">
        <f>SUM(AD19,BF19)</f>
        <v>0</v>
      </c>
      <c r="CI19" s="121">
        <f>SUM(AE19,BG19)</f>
        <v>250265</v>
      </c>
    </row>
    <row r="20" spans="1:87" s="136" customFormat="1" ht="13.5" customHeight="1" x14ac:dyDescent="0.15">
      <c r="A20" s="119" t="s">
        <v>43</v>
      </c>
      <c r="B20" s="120" t="s">
        <v>373</v>
      </c>
      <c r="C20" s="119" t="s">
        <v>374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140797</v>
      </c>
      <c r="M20" s="121">
        <f>+SUM(N20:Q20)</f>
        <v>51065</v>
      </c>
      <c r="N20" s="121">
        <v>31315</v>
      </c>
      <c r="O20" s="121">
        <v>15616</v>
      </c>
      <c r="P20" s="121">
        <v>4134</v>
      </c>
      <c r="Q20" s="121">
        <v>0</v>
      </c>
      <c r="R20" s="121">
        <f>+SUM(S20:U20)</f>
        <v>13962</v>
      </c>
      <c r="S20" s="121">
        <v>3461</v>
      </c>
      <c r="T20" s="121">
        <v>10501</v>
      </c>
      <c r="U20" s="121">
        <v>0</v>
      </c>
      <c r="V20" s="121">
        <v>0</v>
      </c>
      <c r="W20" s="121">
        <f>+SUM(X20:AA20)</f>
        <v>75770</v>
      </c>
      <c r="X20" s="121">
        <v>12580</v>
      </c>
      <c r="Y20" s="121">
        <v>56581</v>
      </c>
      <c r="Z20" s="121">
        <v>5421</v>
      </c>
      <c r="AA20" s="121">
        <v>1188</v>
      </c>
      <c r="AB20" s="121">
        <v>0</v>
      </c>
      <c r="AC20" s="121">
        <v>0</v>
      </c>
      <c r="AD20" s="121">
        <v>0</v>
      </c>
      <c r="AE20" s="121">
        <f>+SUM(D20,L20,AD20)</f>
        <v>140797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77295</v>
      </c>
      <c r="AO20" s="121">
        <f>+SUM(AP20:AS20)</f>
        <v>14660</v>
      </c>
      <c r="AP20" s="121">
        <v>14660</v>
      </c>
      <c r="AQ20" s="121">
        <v>0</v>
      </c>
      <c r="AR20" s="121">
        <v>0</v>
      </c>
      <c r="AS20" s="121">
        <v>0</v>
      </c>
      <c r="AT20" s="121">
        <f>+SUM(AU20:AW20)</f>
        <v>28478</v>
      </c>
      <c r="AU20" s="121">
        <v>0</v>
      </c>
      <c r="AV20" s="121">
        <v>28478</v>
      </c>
      <c r="AW20" s="121">
        <v>0</v>
      </c>
      <c r="AX20" s="121">
        <v>0</v>
      </c>
      <c r="AY20" s="121">
        <f>+SUM(AZ20:BC20)</f>
        <v>34157</v>
      </c>
      <c r="AZ20" s="121">
        <v>20880</v>
      </c>
      <c r="BA20" s="121">
        <v>13277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77295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218092</v>
      </c>
      <c r="BQ20" s="121">
        <f>SUM(M20,AO20)</f>
        <v>65725</v>
      </c>
      <c r="BR20" s="121">
        <f>SUM(N20,AP20)</f>
        <v>45975</v>
      </c>
      <c r="BS20" s="121">
        <f>SUM(O20,AQ20)</f>
        <v>15616</v>
      </c>
      <c r="BT20" s="121">
        <f>SUM(P20,AR20)</f>
        <v>4134</v>
      </c>
      <c r="BU20" s="121">
        <f>SUM(Q20,AS20)</f>
        <v>0</v>
      </c>
      <c r="BV20" s="121">
        <f>SUM(R20,AT20)</f>
        <v>42440</v>
      </c>
      <c r="BW20" s="121">
        <f>SUM(S20,AU20)</f>
        <v>3461</v>
      </c>
      <c r="BX20" s="121">
        <f>SUM(T20,AV20)</f>
        <v>38979</v>
      </c>
      <c r="BY20" s="121">
        <f>SUM(U20,AW20)</f>
        <v>0</v>
      </c>
      <c r="BZ20" s="121">
        <f>SUM(V20,AX20)</f>
        <v>0</v>
      </c>
      <c r="CA20" s="121">
        <f>SUM(W20,AY20)</f>
        <v>109927</v>
      </c>
      <c r="CB20" s="121">
        <f>SUM(X20,AZ20)</f>
        <v>33460</v>
      </c>
      <c r="CC20" s="121">
        <f>SUM(Y20,BA20)</f>
        <v>69858</v>
      </c>
      <c r="CD20" s="121">
        <f>SUM(Z20,BB20)</f>
        <v>5421</v>
      </c>
      <c r="CE20" s="121">
        <f>SUM(AA20,BC20)</f>
        <v>1188</v>
      </c>
      <c r="CF20" s="121">
        <f>SUM(AB20,BD20)</f>
        <v>0</v>
      </c>
      <c r="CG20" s="121">
        <f>SUM(AC20,BE20)</f>
        <v>0</v>
      </c>
      <c r="CH20" s="121">
        <f>SUM(AD20,BF20)</f>
        <v>0</v>
      </c>
      <c r="CI20" s="121">
        <f>SUM(AE20,BG20)</f>
        <v>218092</v>
      </c>
    </row>
    <row r="21" spans="1:87" s="136" customFormat="1" ht="13.5" customHeight="1" x14ac:dyDescent="0.15">
      <c r="A21" s="119" t="s">
        <v>43</v>
      </c>
      <c r="B21" s="120" t="s">
        <v>376</v>
      </c>
      <c r="C21" s="119" t="s">
        <v>377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214678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214678</v>
      </c>
      <c r="X21" s="121">
        <v>91790</v>
      </c>
      <c r="Y21" s="121">
        <v>75205</v>
      </c>
      <c r="Z21" s="121">
        <v>43922</v>
      </c>
      <c r="AA21" s="121">
        <v>3761</v>
      </c>
      <c r="AB21" s="121">
        <v>126448</v>
      </c>
      <c r="AC21" s="121">
        <v>0</v>
      </c>
      <c r="AD21" s="121">
        <v>0</v>
      </c>
      <c r="AE21" s="121">
        <f>+SUM(D21,L21,AD21)</f>
        <v>214678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61228</v>
      </c>
      <c r="BE21" s="121">
        <v>0</v>
      </c>
      <c r="BF21" s="121">
        <v>29212</v>
      </c>
      <c r="BG21" s="121">
        <f>+SUM(BF21,AN21,AF21)</f>
        <v>29212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214678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214678</v>
      </c>
      <c r="CB21" s="121">
        <f>SUM(X21,AZ21)</f>
        <v>91790</v>
      </c>
      <c r="CC21" s="121">
        <f>SUM(Y21,BA21)</f>
        <v>75205</v>
      </c>
      <c r="CD21" s="121">
        <f>SUM(Z21,BB21)</f>
        <v>43922</v>
      </c>
      <c r="CE21" s="121">
        <f>SUM(AA21,BC21)</f>
        <v>3761</v>
      </c>
      <c r="CF21" s="121">
        <f>SUM(AB21,BD21)</f>
        <v>187676</v>
      </c>
      <c r="CG21" s="121">
        <f>SUM(AC21,BE21)</f>
        <v>0</v>
      </c>
      <c r="CH21" s="121">
        <f>SUM(AD21,BF21)</f>
        <v>29212</v>
      </c>
      <c r="CI21" s="121">
        <f>SUM(AE21,BG21)</f>
        <v>243890</v>
      </c>
    </row>
    <row r="22" spans="1:87" s="136" customFormat="1" ht="13.5" customHeight="1" x14ac:dyDescent="0.15">
      <c r="A22" s="119" t="s">
        <v>43</v>
      </c>
      <c r="B22" s="120" t="s">
        <v>379</v>
      </c>
      <c r="C22" s="119" t="s">
        <v>380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344772</v>
      </c>
      <c r="M22" s="121">
        <f>+SUM(N22:Q22)</f>
        <v>38946</v>
      </c>
      <c r="N22" s="121">
        <v>18253</v>
      </c>
      <c r="O22" s="121">
        <v>0</v>
      </c>
      <c r="P22" s="121">
        <v>20693</v>
      </c>
      <c r="Q22" s="121">
        <v>0</v>
      </c>
      <c r="R22" s="121">
        <f>+SUM(S22:U22)</f>
        <v>192501</v>
      </c>
      <c r="S22" s="121">
        <v>0</v>
      </c>
      <c r="T22" s="121">
        <v>176125</v>
      </c>
      <c r="U22" s="121">
        <v>16376</v>
      </c>
      <c r="V22" s="121">
        <v>0</v>
      </c>
      <c r="W22" s="121">
        <f>+SUM(X22:AA22)</f>
        <v>113325</v>
      </c>
      <c r="X22" s="121">
        <v>65394</v>
      </c>
      <c r="Y22" s="121">
        <v>38113</v>
      </c>
      <c r="Z22" s="121">
        <v>9818</v>
      </c>
      <c r="AA22" s="121">
        <v>0</v>
      </c>
      <c r="AB22" s="121">
        <v>0</v>
      </c>
      <c r="AC22" s="121">
        <v>0</v>
      </c>
      <c r="AD22" s="121">
        <v>13838</v>
      </c>
      <c r="AE22" s="121">
        <f>+SUM(D22,L22,AD22)</f>
        <v>358610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785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25364</v>
      </c>
      <c r="BE22" s="121">
        <v>0</v>
      </c>
      <c r="BF22" s="121">
        <v>13666</v>
      </c>
      <c r="BG22" s="121">
        <f>+SUM(BF22,AN22,AF22)</f>
        <v>13666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785</v>
      </c>
      <c r="BP22" s="121">
        <f>SUM(L22,AN22)</f>
        <v>344772</v>
      </c>
      <c r="BQ22" s="121">
        <f>SUM(M22,AO22)</f>
        <v>38946</v>
      </c>
      <c r="BR22" s="121">
        <f>SUM(N22,AP22)</f>
        <v>18253</v>
      </c>
      <c r="BS22" s="121">
        <f>SUM(O22,AQ22)</f>
        <v>0</v>
      </c>
      <c r="BT22" s="121">
        <f>SUM(P22,AR22)</f>
        <v>20693</v>
      </c>
      <c r="BU22" s="121">
        <f>SUM(Q22,AS22)</f>
        <v>0</v>
      </c>
      <c r="BV22" s="121">
        <f>SUM(R22,AT22)</f>
        <v>192501</v>
      </c>
      <c r="BW22" s="121">
        <f>SUM(S22,AU22)</f>
        <v>0</v>
      </c>
      <c r="BX22" s="121">
        <f>SUM(T22,AV22)</f>
        <v>176125</v>
      </c>
      <c r="BY22" s="121">
        <f>SUM(U22,AW22)</f>
        <v>16376</v>
      </c>
      <c r="BZ22" s="121">
        <f>SUM(V22,AX22)</f>
        <v>0</v>
      </c>
      <c r="CA22" s="121">
        <f>SUM(W22,AY22)</f>
        <v>113325</v>
      </c>
      <c r="CB22" s="121">
        <f>SUM(X22,AZ22)</f>
        <v>65394</v>
      </c>
      <c r="CC22" s="121">
        <f>SUM(Y22,BA22)</f>
        <v>38113</v>
      </c>
      <c r="CD22" s="121">
        <f>SUM(Z22,BB22)</f>
        <v>9818</v>
      </c>
      <c r="CE22" s="121">
        <f>SUM(AA22,BC22)</f>
        <v>0</v>
      </c>
      <c r="CF22" s="121">
        <f>SUM(AB22,BD22)</f>
        <v>25364</v>
      </c>
      <c r="CG22" s="121">
        <f>SUM(AC22,BE22)</f>
        <v>0</v>
      </c>
      <c r="CH22" s="121">
        <f>SUM(AD22,BF22)</f>
        <v>27504</v>
      </c>
      <c r="CI22" s="121">
        <f>SUM(AE22,BG22)</f>
        <v>372276</v>
      </c>
    </row>
    <row r="23" spans="1:87" s="136" customFormat="1" ht="13.5" customHeight="1" x14ac:dyDescent="0.15">
      <c r="A23" s="119" t="s">
        <v>43</v>
      </c>
      <c r="B23" s="120" t="s">
        <v>382</v>
      </c>
      <c r="C23" s="119" t="s">
        <v>383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264034</v>
      </c>
      <c r="M23" s="121">
        <f>+SUM(N23:Q23)</f>
        <v>19878</v>
      </c>
      <c r="N23" s="121">
        <v>9235</v>
      </c>
      <c r="O23" s="121">
        <v>0</v>
      </c>
      <c r="P23" s="121">
        <v>10643</v>
      </c>
      <c r="Q23" s="121">
        <v>0</v>
      </c>
      <c r="R23" s="121">
        <f>+SUM(S23:U23)</f>
        <v>110024</v>
      </c>
      <c r="S23" s="121">
        <v>0</v>
      </c>
      <c r="T23" s="121">
        <v>110024</v>
      </c>
      <c r="U23" s="121">
        <v>0</v>
      </c>
      <c r="V23" s="121">
        <v>0</v>
      </c>
      <c r="W23" s="121">
        <f>+SUM(X23:AA23)</f>
        <v>134132</v>
      </c>
      <c r="X23" s="121">
        <v>65005</v>
      </c>
      <c r="Y23" s="121">
        <v>41614</v>
      </c>
      <c r="Z23" s="121">
        <v>11467</v>
      </c>
      <c r="AA23" s="121">
        <v>16046</v>
      </c>
      <c r="AB23" s="121">
        <v>0</v>
      </c>
      <c r="AC23" s="121">
        <v>0</v>
      </c>
      <c r="AD23" s="121">
        <v>0</v>
      </c>
      <c r="AE23" s="121">
        <f>+SUM(D23,L23,AD23)</f>
        <v>264034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1952</v>
      </c>
      <c r="AO23" s="121">
        <f>+SUM(AP23:AS23)</f>
        <v>1952</v>
      </c>
      <c r="AP23" s="121">
        <v>1952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52440</v>
      </c>
      <c r="BE23" s="121">
        <v>0</v>
      </c>
      <c r="BF23" s="121">
        <v>17684</v>
      </c>
      <c r="BG23" s="121">
        <f>+SUM(BF23,AN23,AF23)</f>
        <v>19636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265986</v>
      </c>
      <c r="BQ23" s="121">
        <f>SUM(M23,AO23)</f>
        <v>21830</v>
      </c>
      <c r="BR23" s="121">
        <f>SUM(N23,AP23)</f>
        <v>11187</v>
      </c>
      <c r="BS23" s="121">
        <f>SUM(O23,AQ23)</f>
        <v>0</v>
      </c>
      <c r="BT23" s="121">
        <f>SUM(P23,AR23)</f>
        <v>10643</v>
      </c>
      <c r="BU23" s="121">
        <f>SUM(Q23,AS23)</f>
        <v>0</v>
      </c>
      <c r="BV23" s="121">
        <f>SUM(R23,AT23)</f>
        <v>110024</v>
      </c>
      <c r="BW23" s="121">
        <f>SUM(S23,AU23)</f>
        <v>0</v>
      </c>
      <c r="BX23" s="121">
        <f>SUM(T23,AV23)</f>
        <v>110024</v>
      </c>
      <c r="BY23" s="121">
        <f>SUM(U23,AW23)</f>
        <v>0</v>
      </c>
      <c r="BZ23" s="121">
        <f>SUM(V23,AX23)</f>
        <v>0</v>
      </c>
      <c r="CA23" s="121">
        <f>SUM(W23,AY23)</f>
        <v>134132</v>
      </c>
      <c r="CB23" s="121">
        <f>SUM(X23,AZ23)</f>
        <v>65005</v>
      </c>
      <c r="CC23" s="121">
        <f>SUM(Y23,BA23)</f>
        <v>41614</v>
      </c>
      <c r="CD23" s="121">
        <f>SUM(Z23,BB23)</f>
        <v>11467</v>
      </c>
      <c r="CE23" s="121">
        <f>SUM(AA23,BC23)</f>
        <v>16046</v>
      </c>
      <c r="CF23" s="121">
        <f>SUM(AB23,BD23)</f>
        <v>52440</v>
      </c>
      <c r="CG23" s="121">
        <f>SUM(AC23,BE23)</f>
        <v>0</v>
      </c>
      <c r="CH23" s="121">
        <f>SUM(AD23,BF23)</f>
        <v>17684</v>
      </c>
      <c r="CI23" s="121">
        <f>SUM(AE23,BG23)</f>
        <v>283670</v>
      </c>
    </row>
    <row r="24" spans="1:87" s="136" customFormat="1" ht="13.5" customHeight="1" x14ac:dyDescent="0.15">
      <c r="A24" s="119" t="s">
        <v>43</v>
      </c>
      <c r="B24" s="120" t="s">
        <v>386</v>
      </c>
      <c r="C24" s="119" t="s">
        <v>387</v>
      </c>
      <c r="D24" s="121">
        <f>+SUM(E24,J24)</f>
        <v>143</v>
      </c>
      <c r="E24" s="121">
        <f>+SUM(F24:I24)</f>
        <v>143</v>
      </c>
      <c r="F24" s="121">
        <v>0</v>
      </c>
      <c r="G24" s="121">
        <v>143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139378</v>
      </c>
      <c r="M24" s="121">
        <f>+SUM(N24:Q24)</f>
        <v>6409</v>
      </c>
      <c r="N24" s="121">
        <v>6409</v>
      </c>
      <c r="O24" s="121">
        <v>0</v>
      </c>
      <c r="P24" s="121">
        <v>0</v>
      </c>
      <c r="Q24" s="121">
        <v>0</v>
      </c>
      <c r="R24" s="121">
        <f>+SUM(S24:U24)</f>
        <v>15478</v>
      </c>
      <c r="S24" s="121">
        <v>10526</v>
      </c>
      <c r="T24" s="121">
        <v>791</v>
      </c>
      <c r="U24" s="121">
        <v>4161</v>
      </c>
      <c r="V24" s="121">
        <v>0</v>
      </c>
      <c r="W24" s="121">
        <f>+SUM(X24:AA24)</f>
        <v>117491</v>
      </c>
      <c r="X24" s="121">
        <v>32188</v>
      </c>
      <c r="Y24" s="121">
        <v>77789</v>
      </c>
      <c r="Z24" s="121">
        <v>7507</v>
      </c>
      <c r="AA24" s="121">
        <v>7</v>
      </c>
      <c r="AB24" s="121">
        <v>0</v>
      </c>
      <c r="AC24" s="121">
        <v>0</v>
      </c>
      <c r="AD24" s="121">
        <v>147</v>
      </c>
      <c r="AE24" s="121">
        <f>+SUM(D24,L24,AD24)</f>
        <v>139668</v>
      </c>
      <c r="AF24" s="121">
        <f>+SUM(AG24,AL24)</f>
        <v>11504</v>
      </c>
      <c r="AG24" s="121">
        <f>+SUM(AH24:AK24)</f>
        <v>11504</v>
      </c>
      <c r="AH24" s="121">
        <v>0</v>
      </c>
      <c r="AI24" s="121">
        <v>11504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18851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10767</v>
      </c>
      <c r="AU24" s="121">
        <v>7944</v>
      </c>
      <c r="AV24" s="121">
        <v>2823</v>
      </c>
      <c r="AW24" s="121">
        <v>0</v>
      </c>
      <c r="AX24" s="121">
        <v>0</v>
      </c>
      <c r="AY24" s="121">
        <f>+SUM(AZ24:BC24)</f>
        <v>8084</v>
      </c>
      <c r="AZ24" s="121">
        <v>0</v>
      </c>
      <c r="BA24" s="121">
        <v>8084</v>
      </c>
      <c r="BB24" s="121">
        <v>0</v>
      </c>
      <c r="BC24" s="121">
        <v>0</v>
      </c>
      <c r="BD24" s="121">
        <v>56710</v>
      </c>
      <c r="BE24" s="121">
        <v>0</v>
      </c>
      <c r="BF24" s="121">
        <v>0</v>
      </c>
      <c r="BG24" s="121">
        <f>+SUM(BF24,AN24,AF24)</f>
        <v>30355</v>
      </c>
      <c r="BH24" s="121">
        <f>SUM(D24,AF24)</f>
        <v>11647</v>
      </c>
      <c r="BI24" s="121">
        <f>SUM(E24,AG24)</f>
        <v>11647</v>
      </c>
      <c r="BJ24" s="121">
        <f>SUM(F24,AH24)</f>
        <v>0</v>
      </c>
      <c r="BK24" s="121">
        <f>SUM(G24,AI24)</f>
        <v>11647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158229</v>
      </c>
      <c r="BQ24" s="121">
        <f>SUM(M24,AO24)</f>
        <v>6409</v>
      </c>
      <c r="BR24" s="121">
        <f>SUM(N24,AP24)</f>
        <v>6409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26245</v>
      </c>
      <c r="BW24" s="121">
        <f>SUM(S24,AU24)</f>
        <v>18470</v>
      </c>
      <c r="BX24" s="121">
        <f>SUM(T24,AV24)</f>
        <v>3614</v>
      </c>
      <c r="BY24" s="121">
        <f>SUM(U24,AW24)</f>
        <v>4161</v>
      </c>
      <c r="BZ24" s="121">
        <f>SUM(V24,AX24)</f>
        <v>0</v>
      </c>
      <c r="CA24" s="121">
        <f>SUM(W24,AY24)</f>
        <v>125575</v>
      </c>
      <c r="CB24" s="121">
        <f>SUM(X24,AZ24)</f>
        <v>32188</v>
      </c>
      <c r="CC24" s="121">
        <f>SUM(Y24,BA24)</f>
        <v>85873</v>
      </c>
      <c r="CD24" s="121">
        <f>SUM(Z24,BB24)</f>
        <v>7507</v>
      </c>
      <c r="CE24" s="121">
        <f>SUM(AA24,BC24)</f>
        <v>7</v>
      </c>
      <c r="CF24" s="121">
        <f>SUM(AB24,BD24)</f>
        <v>56710</v>
      </c>
      <c r="CG24" s="121">
        <f>SUM(AC24,BE24)</f>
        <v>0</v>
      </c>
      <c r="CH24" s="121">
        <f>SUM(AD24,BF24)</f>
        <v>147</v>
      </c>
      <c r="CI24" s="121">
        <f>SUM(AE24,BG24)</f>
        <v>170023</v>
      </c>
    </row>
    <row r="25" spans="1:87" s="136" customFormat="1" ht="13.5" customHeight="1" x14ac:dyDescent="0.15">
      <c r="A25" s="119" t="s">
        <v>43</v>
      </c>
      <c r="B25" s="120" t="s">
        <v>389</v>
      </c>
      <c r="C25" s="119" t="s">
        <v>390</v>
      </c>
      <c r="D25" s="121">
        <f>+SUM(E25,J25)</f>
        <v>972</v>
      </c>
      <c r="E25" s="121">
        <f>+SUM(F25:I25)</f>
        <v>972</v>
      </c>
      <c r="F25" s="121">
        <v>972</v>
      </c>
      <c r="G25" s="121">
        <v>0</v>
      </c>
      <c r="H25" s="121">
        <v>0</v>
      </c>
      <c r="I25" s="121">
        <v>0</v>
      </c>
      <c r="J25" s="121">
        <v>0</v>
      </c>
      <c r="K25" s="121">
        <v>274201</v>
      </c>
      <c r="L25" s="121">
        <f>+SUM(M25,R25,V25,W25,AC25)</f>
        <v>23379</v>
      </c>
      <c r="M25" s="121">
        <f>+SUM(N25:Q25)</f>
        <v>13325</v>
      </c>
      <c r="N25" s="121">
        <v>0</v>
      </c>
      <c r="O25" s="121">
        <v>13325</v>
      </c>
      <c r="P25" s="121">
        <v>0</v>
      </c>
      <c r="Q25" s="121">
        <v>0</v>
      </c>
      <c r="R25" s="121">
        <f>+SUM(S25:U25)</f>
        <v>8371</v>
      </c>
      <c r="S25" s="121">
        <v>8349</v>
      </c>
      <c r="T25" s="121">
        <v>0</v>
      </c>
      <c r="U25" s="121">
        <v>22</v>
      </c>
      <c r="V25" s="121">
        <v>0</v>
      </c>
      <c r="W25" s="121">
        <f>+SUM(X25:AA25)</f>
        <v>1683</v>
      </c>
      <c r="X25" s="121">
        <v>64</v>
      </c>
      <c r="Y25" s="121">
        <v>385</v>
      </c>
      <c r="Z25" s="121">
        <v>660</v>
      </c>
      <c r="AA25" s="121">
        <v>574</v>
      </c>
      <c r="AB25" s="121">
        <v>20049</v>
      </c>
      <c r="AC25" s="121">
        <v>0</v>
      </c>
      <c r="AD25" s="121">
        <v>0</v>
      </c>
      <c r="AE25" s="121">
        <f>+SUM(D25,L25,AD25)</f>
        <v>24351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1741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16250</v>
      </c>
      <c r="BE25" s="121">
        <v>0</v>
      </c>
      <c r="BF25" s="121">
        <v>2706</v>
      </c>
      <c r="BG25" s="121">
        <f>+SUM(BF25,AN25,AF25)</f>
        <v>2706</v>
      </c>
      <c r="BH25" s="121">
        <f>SUM(D25,AF25)</f>
        <v>972</v>
      </c>
      <c r="BI25" s="121">
        <f>SUM(E25,AG25)</f>
        <v>972</v>
      </c>
      <c r="BJ25" s="121">
        <f>SUM(F25,AH25)</f>
        <v>972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275942</v>
      </c>
      <c r="BP25" s="121">
        <f>SUM(L25,AN25)</f>
        <v>23379</v>
      </c>
      <c r="BQ25" s="121">
        <f>SUM(M25,AO25)</f>
        <v>13325</v>
      </c>
      <c r="BR25" s="121">
        <f>SUM(N25,AP25)</f>
        <v>0</v>
      </c>
      <c r="BS25" s="121">
        <f>SUM(O25,AQ25)</f>
        <v>13325</v>
      </c>
      <c r="BT25" s="121">
        <f>SUM(P25,AR25)</f>
        <v>0</v>
      </c>
      <c r="BU25" s="121">
        <f>SUM(Q25,AS25)</f>
        <v>0</v>
      </c>
      <c r="BV25" s="121">
        <f>SUM(R25,AT25)</f>
        <v>8371</v>
      </c>
      <c r="BW25" s="121">
        <f>SUM(S25,AU25)</f>
        <v>8349</v>
      </c>
      <c r="BX25" s="121">
        <f>SUM(T25,AV25)</f>
        <v>0</v>
      </c>
      <c r="BY25" s="121">
        <f>SUM(U25,AW25)</f>
        <v>22</v>
      </c>
      <c r="BZ25" s="121">
        <f>SUM(V25,AX25)</f>
        <v>0</v>
      </c>
      <c r="CA25" s="121">
        <f>SUM(W25,AY25)</f>
        <v>1683</v>
      </c>
      <c r="CB25" s="121">
        <f>SUM(X25,AZ25)</f>
        <v>64</v>
      </c>
      <c r="CC25" s="121">
        <f>SUM(Y25,BA25)</f>
        <v>385</v>
      </c>
      <c r="CD25" s="121">
        <f>SUM(Z25,BB25)</f>
        <v>660</v>
      </c>
      <c r="CE25" s="121">
        <f>SUM(AA25,BC25)</f>
        <v>574</v>
      </c>
      <c r="CF25" s="121">
        <f>SUM(AB25,BD25)</f>
        <v>36299</v>
      </c>
      <c r="CG25" s="121">
        <f>SUM(AC25,BE25)</f>
        <v>0</v>
      </c>
      <c r="CH25" s="121">
        <f>SUM(AD25,BF25)</f>
        <v>2706</v>
      </c>
      <c r="CI25" s="121">
        <f>SUM(AE25,BG25)</f>
        <v>27057</v>
      </c>
    </row>
    <row r="26" spans="1:87" s="136" customFormat="1" ht="13.5" customHeight="1" x14ac:dyDescent="0.15">
      <c r="A26" s="119" t="s">
        <v>43</v>
      </c>
      <c r="B26" s="120" t="s">
        <v>392</v>
      </c>
      <c r="C26" s="119" t="s">
        <v>393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539589</v>
      </c>
      <c r="L26" s="121">
        <f>+SUM(M26,R26,V26,W26,AC26)</f>
        <v>69327</v>
      </c>
      <c r="M26" s="121">
        <f>+SUM(N26:Q26)</f>
        <v>15370</v>
      </c>
      <c r="N26" s="121">
        <v>12824</v>
      </c>
      <c r="O26" s="121">
        <v>2300</v>
      </c>
      <c r="P26" s="121">
        <v>0</v>
      </c>
      <c r="Q26" s="121">
        <v>246</v>
      </c>
      <c r="R26" s="121">
        <f>+SUM(S26:U26)</f>
        <v>858</v>
      </c>
      <c r="S26" s="121">
        <v>721</v>
      </c>
      <c r="T26" s="121">
        <v>0</v>
      </c>
      <c r="U26" s="121">
        <v>137</v>
      </c>
      <c r="V26" s="121">
        <v>6070</v>
      </c>
      <c r="W26" s="121">
        <f>+SUM(X26:AA26)</f>
        <v>46619</v>
      </c>
      <c r="X26" s="121">
        <v>45500</v>
      </c>
      <c r="Y26" s="121">
        <v>471</v>
      </c>
      <c r="Z26" s="121">
        <v>648</v>
      </c>
      <c r="AA26" s="121">
        <v>0</v>
      </c>
      <c r="AB26" s="121">
        <v>50487</v>
      </c>
      <c r="AC26" s="121">
        <v>410</v>
      </c>
      <c r="AD26" s="121">
        <v>14667</v>
      </c>
      <c r="AE26" s="121">
        <f>+SUM(D26,L26,AD26)</f>
        <v>83994</v>
      </c>
      <c r="AF26" s="121">
        <f>+SUM(AG26,AL26)</f>
        <v>759</v>
      </c>
      <c r="AG26" s="121">
        <f>+SUM(AH26:AK26)</f>
        <v>759</v>
      </c>
      <c r="AH26" s="121">
        <v>0</v>
      </c>
      <c r="AI26" s="121">
        <v>759</v>
      </c>
      <c r="AJ26" s="121">
        <v>0</v>
      </c>
      <c r="AK26" s="121">
        <v>0</v>
      </c>
      <c r="AL26" s="121">
        <v>0</v>
      </c>
      <c r="AM26" s="121">
        <v>3619</v>
      </c>
      <c r="AN26" s="121">
        <f>+SUM(AO26,AT26,AX26,AY26,BE26)</f>
        <v>83543</v>
      </c>
      <c r="AO26" s="121">
        <f>+SUM(AP26:AS26)</f>
        <v>8149</v>
      </c>
      <c r="AP26" s="121">
        <v>8149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75394</v>
      </c>
      <c r="AZ26" s="121">
        <v>75394</v>
      </c>
      <c r="BA26" s="121">
        <v>0</v>
      </c>
      <c r="BB26" s="121">
        <v>0</v>
      </c>
      <c r="BC26" s="121">
        <v>0</v>
      </c>
      <c r="BD26" s="121">
        <v>30720</v>
      </c>
      <c r="BE26" s="121">
        <v>0</v>
      </c>
      <c r="BF26" s="121">
        <v>39209</v>
      </c>
      <c r="BG26" s="121">
        <f>+SUM(BF26,AN26,AF26)</f>
        <v>123511</v>
      </c>
      <c r="BH26" s="121">
        <f>SUM(D26,AF26)</f>
        <v>759</v>
      </c>
      <c r="BI26" s="121">
        <f>SUM(E26,AG26)</f>
        <v>759</v>
      </c>
      <c r="BJ26" s="121">
        <f>SUM(F26,AH26)</f>
        <v>0</v>
      </c>
      <c r="BK26" s="121">
        <f>SUM(G26,AI26)</f>
        <v>759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543208</v>
      </c>
      <c r="BP26" s="121">
        <f>SUM(L26,AN26)</f>
        <v>152870</v>
      </c>
      <c r="BQ26" s="121">
        <f>SUM(M26,AO26)</f>
        <v>23519</v>
      </c>
      <c r="BR26" s="121">
        <f>SUM(N26,AP26)</f>
        <v>20973</v>
      </c>
      <c r="BS26" s="121">
        <f>SUM(O26,AQ26)</f>
        <v>2300</v>
      </c>
      <c r="BT26" s="121">
        <f>SUM(P26,AR26)</f>
        <v>0</v>
      </c>
      <c r="BU26" s="121">
        <f>SUM(Q26,AS26)</f>
        <v>246</v>
      </c>
      <c r="BV26" s="121">
        <f>SUM(R26,AT26)</f>
        <v>858</v>
      </c>
      <c r="BW26" s="121">
        <f>SUM(S26,AU26)</f>
        <v>721</v>
      </c>
      <c r="BX26" s="121">
        <f>SUM(T26,AV26)</f>
        <v>0</v>
      </c>
      <c r="BY26" s="121">
        <f>SUM(U26,AW26)</f>
        <v>137</v>
      </c>
      <c r="BZ26" s="121">
        <f>SUM(V26,AX26)</f>
        <v>6070</v>
      </c>
      <c r="CA26" s="121">
        <f>SUM(W26,AY26)</f>
        <v>122013</v>
      </c>
      <c r="CB26" s="121">
        <f>SUM(X26,AZ26)</f>
        <v>120894</v>
      </c>
      <c r="CC26" s="121">
        <f>SUM(Y26,BA26)</f>
        <v>471</v>
      </c>
      <c r="CD26" s="121">
        <f>SUM(Z26,BB26)</f>
        <v>648</v>
      </c>
      <c r="CE26" s="121">
        <f>SUM(AA26,BC26)</f>
        <v>0</v>
      </c>
      <c r="CF26" s="121">
        <f>SUM(AB26,BD26)</f>
        <v>81207</v>
      </c>
      <c r="CG26" s="121">
        <f>SUM(AC26,BE26)</f>
        <v>410</v>
      </c>
      <c r="CH26" s="121">
        <f>SUM(AD26,BF26)</f>
        <v>53876</v>
      </c>
      <c r="CI26" s="121">
        <f>SUM(AE26,BG26)</f>
        <v>207505</v>
      </c>
    </row>
    <row r="27" spans="1:87" s="136" customFormat="1" ht="13.5" customHeight="1" x14ac:dyDescent="0.15">
      <c r="A27" s="119" t="s">
        <v>43</v>
      </c>
      <c r="B27" s="120" t="s">
        <v>395</v>
      </c>
      <c r="C27" s="119" t="s">
        <v>396</v>
      </c>
      <c r="D27" s="121">
        <f>+SUM(E27,J27)</f>
        <v>102633</v>
      </c>
      <c r="E27" s="121">
        <f>+SUM(F27:I27)</f>
        <v>102633</v>
      </c>
      <c r="F27" s="121">
        <v>102633</v>
      </c>
      <c r="G27" s="121">
        <v>0</v>
      </c>
      <c r="H27" s="121">
        <v>0</v>
      </c>
      <c r="I27" s="121">
        <v>0</v>
      </c>
      <c r="J27" s="121">
        <v>0</v>
      </c>
      <c r="K27" s="121">
        <v>874181</v>
      </c>
      <c r="L27" s="121">
        <f>+SUM(M27,R27,V27,W27,AC27)</f>
        <v>235030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138839</v>
      </c>
      <c r="S27" s="121">
        <v>0</v>
      </c>
      <c r="T27" s="121">
        <v>133853</v>
      </c>
      <c r="U27" s="121">
        <v>4986</v>
      </c>
      <c r="V27" s="121">
        <v>0</v>
      </c>
      <c r="W27" s="121">
        <f>+SUM(X27:AA27)</f>
        <v>96191</v>
      </c>
      <c r="X27" s="121">
        <v>72490</v>
      </c>
      <c r="Y27" s="121">
        <v>11268</v>
      </c>
      <c r="Z27" s="121">
        <v>9169</v>
      </c>
      <c r="AA27" s="121">
        <v>3264</v>
      </c>
      <c r="AB27" s="121">
        <v>0</v>
      </c>
      <c r="AC27" s="121">
        <v>0</v>
      </c>
      <c r="AD27" s="121">
        <v>5989</v>
      </c>
      <c r="AE27" s="121">
        <f>+SUM(D27,L27,AD27)</f>
        <v>343652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6837</v>
      </c>
      <c r="AN27" s="121">
        <f>+SUM(AO27,AT27,AX27,AY27,BE27)</f>
        <v>42167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42167</v>
      </c>
      <c r="AU27" s="121">
        <v>38583</v>
      </c>
      <c r="AV27" s="121">
        <v>3584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54355</v>
      </c>
      <c r="BE27" s="121">
        <v>0</v>
      </c>
      <c r="BF27" s="121">
        <v>0</v>
      </c>
      <c r="BG27" s="121">
        <f>+SUM(BF27,AN27,AF27)</f>
        <v>42167</v>
      </c>
      <c r="BH27" s="121">
        <f>SUM(D27,AF27)</f>
        <v>102633</v>
      </c>
      <c r="BI27" s="121">
        <f>SUM(E27,AG27)</f>
        <v>102633</v>
      </c>
      <c r="BJ27" s="121">
        <f>SUM(F27,AH27)</f>
        <v>102633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881018</v>
      </c>
      <c r="BP27" s="121">
        <f>SUM(L27,AN27)</f>
        <v>277197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181006</v>
      </c>
      <c r="BW27" s="121">
        <f>SUM(S27,AU27)</f>
        <v>38583</v>
      </c>
      <c r="BX27" s="121">
        <f>SUM(T27,AV27)</f>
        <v>137437</v>
      </c>
      <c r="BY27" s="121">
        <f>SUM(U27,AW27)</f>
        <v>4986</v>
      </c>
      <c r="BZ27" s="121">
        <f>SUM(V27,AX27)</f>
        <v>0</v>
      </c>
      <c r="CA27" s="121">
        <f>SUM(W27,AY27)</f>
        <v>96191</v>
      </c>
      <c r="CB27" s="121">
        <f>SUM(X27,AZ27)</f>
        <v>72490</v>
      </c>
      <c r="CC27" s="121">
        <f>SUM(Y27,BA27)</f>
        <v>11268</v>
      </c>
      <c r="CD27" s="121">
        <f>SUM(Z27,BB27)</f>
        <v>9169</v>
      </c>
      <c r="CE27" s="121">
        <f>SUM(AA27,BC27)</f>
        <v>3264</v>
      </c>
      <c r="CF27" s="121">
        <f>SUM(AB27,BD27)</f>
        <v>54355</v>
      </c>
      <c r="CG27" s="121">
        <f>SUM(AC27,BE27)</f>
        <v>0</v>
      </c>
      <c r="CH27" s="121">
        <f>SUM(AD27,BF27)</f>
        <v>5989</v>
      </c>
      <c r="CI27" s="121">
        <f>SUM(AE27,BG27)</f>
        <v>385819</v>
      </c>
    </row>
    <row r="28" spans="1:87" s="136" customFormat="1" ht="13.5" customHeight="1" x14ac:dyDescent="0.15">
      <c r="A28" s="119" t="s">
        <v>43</v>
      </c>
      <c r="B28" s="120" t="s">
        <v>327</v>
      </c>
      <c r="C28" s="119" t="s">
        <v>328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13039</v>
      </c>
      <c r="AG28" s="121">
        <f>+SUM(AH28:AK28)</f>
        <v>13039</v>
      </c>
      <c r="AH28" s="121">
        <v>0</v>
      </c>
      <c r="AI28" s="121">
        <v>13039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378264</v>
      </c>
      <c r="AO28" s="121">
        <f>+SUM(AP28:AS28)</f>
        <v>96046</v>
      </c>
      <c r="AP28" s="121">
        <v>89186</v>
      </c>
      <c r="AQ28" s="121">
        <v>0</v>
      </c>
      <c r="AR28" s="121">
        <v>6860</v>
      </c>
      <c r="AS28" s="121">
        <v>0</v>
      </c>
      <c r="AT28" s="121">
        <f>+SUM(AU28:AW28)</f>
        <v>156974</v>
      </c>
      <c r="AU28" s="121">
        <v>0</v>
      </c>
      <c r="AV28" s="121">
        <v>156974</v>
      </c>
      <c r="AW28" s="121">
        <v>0</v>
      </c>
      <c r="AX28" s="121">
        <v>0</v>
      </c>
      <c r="AY28" s="121">
        <f>+SUM(AZ28:BC28)</f>
        <v>125244</v>
      </c>
      <c r="AZ28" s="121">
        <v>9079</v>
      </c>
      <c r="BA28" s="121">
        <v>79475</v>
      </c>
      <c r="BB28" s="121">
        <v>36611</v>
      </c>
      <c r="BC28" s="121">
        <v>79</v>
      </c>
      <c r="BD28" s="121">
        <v>0</v>
      </c>
      <c r="BE28" s="121">
        <v>0</v>
      </c>
      <c r="BF28" s="121">
        <v>6914</v>
      </c>
      <c r="BG28" s="121">
        <f>+SUM(BF28,AN28,AF28)</f>
        <v>398217</v>
      </c>
      <c r="BH28" s="121">
        <f>SUM(D28,AF28)</f>
        <v>13039</v>
      </c>
      <c r="BI28" s="121">
        <f>SUM(E28,AG28)</f>
        <v>13039</v>
      </c>
      <c r="BJ28" s="121">
        <f>SUM(F28,AH28)</f>
        <v>0</v>
      </c>
      <c r="BK28" s="121">
        <f>SUM(G28,AI28)</f>
        <v>13039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378264</v>
      </c>
      <c r="BQ28" s="121">
        <f>SUM(M28,AO28)</f>
        <v>96046</v>
      </c>
      <c r="BR28" s="121">
        <f>SUM(N28,AP28)</f>
        <v>89186</v>
      </c>
      <c r="BS28" s="121">
        <f>SUM(O28,AQ28)</f>
        <v>0</v>
      </c>
      <c r="BT28" s="121">
        <f>SUM(P28,AR28)</f>
        <v>6860</v>
      </c>
      <c r="BU28" s="121">
        <f>SUM(Q28,AS28)</f>
        <v>0</v>
      </c>
      <c r="BV28" s="121">
        <f>SUM(R28,AT28)</f>
        <v>156974</v>
      </c>
      <c r="BW28" s="121">
        <f>SUM(S28,AU28)</f>
        <v>0</v>
      </c>
      <c r="BX28" s="121">
        <f>SUM(T28,AV28)</f>
        <v>156974</v>
      </c>
      <c r="BY28" s="121">
        <f>SUM(U28,AW28)</f>
        <v>0</v>
      </c>
      <c r="BZ28" s="121">
        <f>SUM(V28,AX28)</f>
        <v>0</v>
      </c>
      <c r="CA28" s="121">
        <f>SUM(W28,AY28)</f>
        <v>125244</v>
      </c>
      <c r="CB28" s="121">
        <f>SUM(X28,AZ28)</f>
        <v>9079</v>
      </c>
      <c r="CC28" s="121">
        <f>SUM(Y28,BA28)</f>
        <v>79475</v>
      </c>
      <c r="CD28" s="121">
        <f>SUM(Z28,BB28)</f>
        <v>36611</v>
      </c>
      <c r="CE28" s="121">
        <f>SUM(AA28,BC28)</f>
        <v>79</v>
      </c>
      <c r="CF28" s="121">
        <f>SUM(AB28,BD28)</f>
        <v>0</v>
      </c>
      <c r="CG28" s="121">
        <f>SUM(AC28,BE28)</f>
        <v>0</v>
      </c>
      <c r="CH28" s="121">
        <f>SUM(AD28,BF28)</f>
        <v>6914</v>
      </c>
      <c r="CI28" s="121">
        <f>SUM(AE28,BG28)</f>
        <v>398217</v>
      </c>
    </row>
    <row r="29" spans="1:87" s="136" customFormat="1" ht="13.5" customHeight="1" x14ac:dyDescent="0.15">
      <c r="A29" s="119" t="s">
        <v>43</v>
      </c>
      <c r="B29" s="120" t="s">
        <v>358</v>
      </c>
      <c r="C29" s="119" t="s">
        <v>359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152112</v>
      </c>
      <c r="AO29" s="121">
        <f>+SUM(AP29:AS29)</f>
        <v>70316</v>
      </c>
      <c r="AP29" s="121">
        <v>70316</v>
      </c>
      <c r="AQ29" s="121">
        <v>0</v>
      </c>
      <c r="AR29" s="121">
        <v>0</v>
      </c>
      <c r="AS29" s="121">
        <v>0</v>
      </c>
      <c r="AT29" s="121">
        <f>+SUM(AU29:AW29)</f>
        <v>76048</v>
      </c>
      <c r="AU29" s="121">
        <v>0</v>
      </c>
      <c r="AV29" s="121">
        <v>76048</v>
      </c>
      <c r="AW29" s="121">
        <v>0</v>
      </c>
      <c r="AX29" s="121">
        <v>0</v>
      </c>
      <c r="AY29" s="121">
        <f>+SUM(AZ29:BC29)</f>
        <v>5748</v>
      </c>
      <c r="AZ29" s="121">
        <v>0</v>
      </c>
      <c r="BA29" s="121">
        <v>3494</v>
      </c>
      <c r="BB29" s="121">
        <v>2254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152112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152112</v>
      </c>
      <c r="BQ29" s="121">
        <f>SUM(M29,AO29)</f>
        <v>70316</v>
      </c>
      <c r="BR29" s="121">
        <f>SUM(N29,AP29)</f>
        <v>70316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76048</v>
      </c>
      <c r="BW29" s="121">
        <f>SUM(S29,AU29)</f>
        <v>0</v>
      </c>
      <c r="BX29" s="121">
        <f>SUM(T29,AV29)</f>
        <v>76048</v>
      </c>
      <c r="BY29" s="121">
        <f>SUM(U29,AW29)</f>
        <v>0</v>
      </c>
      <c r="BZ29" s="121">
        <f>SUM(V29,AX29)</f>
        <v>0</v>
      </c>
      <c r="CA29" s="121">
        <f>SUM(W29,AY29)</f>
        <v>5748</v>
      </c>
      <c r="CB29" s="121">
        <f>SUM(X29,AZ29)</f>
        <v>0</v>
      </c>
      <c r="CC29" s="121">
        <f>SUM(Y29,BA29)</f>
        <v>3494</v>
      </c>
      <c r="CD29" s="121">
        <f>SUM(Z29,BB29)</f>
        <v>2254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152112</v>
      </c>
    </row>
    <row r="30" spans="1:87" s="136" customFormat="1" ht="13.5" customHeight="1" x14ac:dyDescent="0.15">
      <c r="A30" s="119" t="s">
        <v>43</v>
      </c>
      <c r="B30" s="120" t="s">
        <v>351</v>
      </c>
      <c r="C30" s="119" t="s">
        <v>360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171400</v>
      </c>
      <c r="AO30" s="121">
        <f>+SUM(AP30:AS30)</f>
        <v>54384</v>
      </c>
      <c r="AP30" s="121">
        <v>30489</v>
      </c>
      <c r="AQ30" s="121">
        <v>0</v>
      </c>
      <c r="AR30" s="121">
        <v>23895</v>
      </c>
      <c r="AS30" s="121">
        <v>0</v>
      </c>
      <c r="AT30" s="121">
        <f>+SUM(AU30:AW30)</f>
        <v>115243</v>
      </c>
      <c r="AU30" s="121">
        <v>0</v>
      </c>
      <c r="AV30" s="121">
        <v>115243</v>
      </c>
      <c r="AW30" s="121">
        <v>0</v>
      </c>
      <c r="AX30" s="121">
        <v>0</v>
      </c>
      <c r="AY30" s="121">
        <f>+SUM(AZ30:BC30)</f>
        <v>1773</v>
      </c>
      <c r="AZ30" s="121">
        <v>60</v>
      </c>
      <c r="BA30" s="121">
        <v>0</v>
      </c>
      <c r="BB30" s="121">
        <v>1713</v>
      </c>
      <c r="BC30" s="121">
        <v>0</v>
      </c>
      <c r="BD30" s="121">
        <v>0</v>
      </c>
      <c r="BE30" s="121">
        <v>0</v>
      </c>
      <c r="BF30" s="121">
        <v>104008</v>
      </c>
      <c r="BG30" s="121">
        <f>+SUM(BF30,AN30,AF30)</f>
        <v>275408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171400</v>
      </c>
      <c r="BQ30" s="121">
        <f>SUM(M30,AO30)</f>
        <v>54384</v>
      </c>
      <c r="BR30" s="121">
        <f>SUM(N30,AP30)</f>
        <v>30489</v>
      </c>
      <c r="BS30" s="121">
        <f>SUM(O30,AQ30)</f>
        <v>0</v>
      </c>
      <c r="BT30" s="121">
        <f>SUM(P30,AR30)</f>
        <v>23895</v>
      </c>
      <c r="BU30" s="121">
        <f>SUM(Q30,AS30)</f>
        <v>0</v>
      </c>
      <c r="BV30" s="121">
        <f>SUM(R30,AT30)</f>
        <v>115243</v>
      </c>
      <c r="BW30" s="121">
        <f>SUM(S30,AU30)</f>
        <v>0</v>
      </c>
      <c r="BX30" s="121">
        <f>SUM(T30,AV30)</f>
        <v>115243</v>
      </c>
      <c r="BY30" s="121">
        <f>SUM(U30,AW30)</f>
        <v>0</v>
      </c>
      <c r="BZ30" s="121">
        <f>SUM(V30,AX30)</f>
        <v>0</v>
      </c>
      <c r="CA30" s="121">
        <f>SUM(W30,AY30)</f>
        <v>1773</v>
      </c>
      <c r="CB30" s="121">
        <f>SUM(X30,AZ30)</f>
        <v>60</v>
      </c>
      <c r="CC30" s="121">
        <f>SUM(Y30,BA30)</f>
        <v>0</v>
      </c>
      <c r="CD30" s="121">
        <f>SUM(Z30,BB30)</f>
        <v>1713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104008</v>
      </c>
      <c r="CI30" s="121">
        <f>SUM(AE30,BG30)</f>
        <v>275408</v>
      </c>
    </row>
    <row r="31" spans="1:87" s="136" customFormat="1" ht="13.5" customHeight="1" x14ac:dyDescent="0.15">
      <c r="A31" s="119" t="s">
        <v>43</v>
      </c>
      <c r="B31" s="120" t="s">
        <v>340</v>
      </c>
      <c r="C31" s="119" t="s">
        <v>341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130689</v>
      </c>
      <c r="AO31" s="121">
        <f>+SUM(AP31:AS31)</f>
        <v>8853</v>
      </c>
      <c r="AP31" s="121">
        <v>8853</v>
      </c>
      <c r="AQ31" s="121">
        <v>0</v>
      </c>
      <c r="AR31" s="121">
        <v>0</v>
      </c>
      <c r="AS31" s="121">
        <v>0</v>
      </c>
      <c r="AT31" s="121">
        <f>+SUM(AU31:AW31)</f>
        <v>94459</v>
      </c>
      <c r="AU31" s="121">
        <v>0</v>
      </c>
      <c r="AV31" s="121">
        <v>94459</v>
      </c>
      <c r="AW31" s="121">
        <v>0</v>
      </c>
      <c r="AX31" s="121">
        <v>0</v>
      </c>
      <c r="AY31" s="121">
        <f>+SUM(AZ31:BC31)</f>
        <v>27377</v>
      </c>
      <c r="AZ31" s="121">
        <v>0</v>
      </c>
      <c r="BA31" s="121">
        <v>0</v>
      </c>
      <c r="BB31" s="121">
        <v>817</v>
      </c>
      <c r="BC31" s="121">
        <v>26560</v>
      </c>
      <c r="BD31" s="121">
        <v>0</v>
      </c>
      <c r="BE31" s="121">
        <v>0</v>
      </c>
      <c r="BF31" s="121">
        <v>15055</v>
      </c>
      <c r="BG31" s="121">
        <f>+SUM(BF31,AN31,AF31)</f>
        <v>145744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130689</v>
      </c>
      <c r="BQ31" s="121">
        <f>SUM(M31,AO31)</f>
        <v>8853</v>
      </c>
      <c r="BR31" s="121">
        <f>SUM(N31,AP31)</f>
        <v>8853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94459</v>
      </c>
      <c r="BW31" s="121">
        <f>SUM(S31,AU31)</f>
        <v>0</v>
      </c>
      <c r="BX31" s="121">
        <f>SUM(T31,AV31)</f>
        <v>94459</v>
      </c>
      <c r="BY31" s="121">
        <f>SUM(U31,AW31)</f>
        <v>0</v>
      </c>
      <c r="BZ31" s="121">
        <f>SUM(V31,AX31)</f>
        <v>0</v>
      </c>
      <c r="CA31" s="121">
        <f>SUM(W31,AY31)</f>
        <v>27377</v>
      </c>
      <c r="CB31" s="121">
        <f>SUM(X31,AZ31)</f>
        <v>0</v>
      </c>
      <c r="CC31" s="121">
        <f>SUM(Y31,BA31)</f>
        <v>0</v>
      </c>
      <c r="CD31" s="121">
        <f>SUM(Z31,BB31)</f>
        <v>817</v>
      </c>
      <c r="CE31" s="121">
        <f>SUM(AA31,BC31)</f>
        <v>26560</v>
      </c>
      <c r="CF31" s="121">
        <f>SUM(AB31,BD31)</f>
        <v>0</v>
      </c>
      <c r="CG31" s="121">
        <f>SUM(AC31,BE31)</f>
        <v>0</v>
      </c>
      <c r="CH31" s="121">
        <f>SUM(AD31,BF31)</f>
        <v>15055</v>
      </c>
      <c r="CI31" s="121">
        <f>SUM(AE31,BG31)</f>
        <v>145744</v>
      </c>
    </row>
    <row r="32" spans="1:87" s="136" customFormat="1" ht="13.5" customHeight="1" x14ac:dyDescent="0.15">
      <c r="A32" s="119" t="s">
        <v>43</v>
      </c>
      <c r="B32" s="120" t="s">
        <v>356</v>
      </c>
      <c r="C32" s="119" t="s">
        <v>357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338111</v>
      </c>
      <c r="M32" s="121">
        <f>+SUM(N32:Q32)</f>
        <v>55792</v>
      </c>
      <c r="N32" s="121">
        <v>17300</v>
      </c>
      <c r="O32" s="121">
        <v>0</v>
      </c>
      <c r="P32" s="121">
        <v>38492</v>
      </c>
      <c r="Q32" s="121">
        <v>0</v>
      </c>
      <c r="R32" s="121">
        <f>+SUM(S32:U32)</f>
        <v>161529</v>
      </c>
      <c r="S32" s="121">
        <v>0</v>
      </c>
      <c r="T32" s="121">
        <v>161529</v>
      </c>
      <c r="U32" s="121">
        <v>0</v>
      </c>
      <c r="V32" s="121">
        <v>0</v>
      </c>
      <c r="W32" s="121">
        <f>+SUM(X32:AA32)</f>
        <v>120790</v>
      </c>
      <c r="X32" s="121">
        <v>0</v>
      </c>
      <c r="Y32" s="121">
        <v>120790</v>
      </c>
      <c r="Z32" s="121">
        <v>0</v>
      </c>
      <c r="AA32" s="121">
        <v>0</v>
      </c>
      <c r="AB32" s="121">
        <v>0</v>
      </c>
      <c r="AC32" s="121">
        <v>0</v>
      </c>
      <c r="AD32" s="121">
        <v>1521</v>
      </c>
      <c r="AE32" s="121">
        <f>+SUM(D32,L32,AD32)</f>
        <v>339632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338111</v>
      </c>
      <c r="BQ32" s="121">
        <f>SUM(M32,AO32)</f>
        <v>55792</v>
      </c>
      <c r="BR32" s="121">
        <f>SUM(N32,AP32)</f>
        <v>17300</v>
      </c>
      <c r="BS32" s="121">
        <f>SUM(O32,AQ32)</f>
        <v>0</v>
      </c>
      <c r="BT32" s="121">
        <f>SUM(P32,AR32)</f>
        <v>38492</v>
      </c>
      <c r="BU32" s="121">
        <f>SUM(Q32,AS32)</f>
        <v>0</v>
      </c>
      <c r="BV32" s="121">
        <f>SUM(R32,AT32)</f>
        <v>161529</v>
      </c>
      <c r="BW32" s="121">
        <f>SUM(S32,AU32)</f>
        <v>0</v>
      </c>
      <c r="BX32" s="121">
        <f>SUM(T32,AV32)</f>
        <v>161529</v>
      </c>
      <c r="BY32" s="121">
        <f>SUM(U32,AW32)</f>
        <v>0</v>
      </c>
      <c r="BZ32" s="121">
        <f>SUM(V32,AX32)</f>
        <v>0</v>
      </c>
      <c r="CA32" s="121">
        <f>SUM(W32,AY32)</f>
        <v>120790</v>
      </c>
      <c r="CB32" s="121">
        <f>SUM(X32,AZ32)</f>
        <v>0</v>
      </c>
      <c r="CC32" s="121">
        <f>SUM(Y32,BA32)</f>
        <v>120790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1521</v>
      </c>
      <c r="CI32" s="121">
        <f>SUM(AE32,BG32)</f>
        <v>339632</v>
      </c>
    </row>
    <row r="33" spans="1:87" s="136" customFormat="1" ht="13.5" customHeight="1" x14ac:dyDescent="0.15">
      <c r="A33" s="119" t="s">
        <v>43</v>
      </c>
      <c r="B33" s="120" t="s">
        <v>335</v>
      </c>
      <c r="C33" s="119" t="s">
        <v>336</v>
      </c>
      <c r="D33" s="121">
        <f>+SUM(E33,J33)</f>
        <v>5515033</v>
      </c>
      <c r="E33" s="121">
        <f>+SUM(F33:I33)</f>
        <v>5515033</v>
      </c>
      <c r="F33" s="121">
        <v>0</v>
      </c>
      <c r="G33" s="121">
        <v>5515033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61923</v>
      </c>
      <c r="M33" s="121">
        <f>+SUM(N33:Q33)</f>
        <v>8487</v>
      </c>
      <c r="N33" s="121">
        <v>8487</v>
      </c>
      <c r="O33" s="121">
        <v>0</v>
      </c>
      <c r="P33" s="121">
        <v>0</v>
      </c>
      <c r="Q33" s="121">
        <v>0</v>
      </c>
      <c r="R33" s="121">
        <f>+SUM(S33:U33)</f>
        <v>51714</v>
      </c>
      <c r="S33" s="121">
        <v>0</v>
      </c>
      <c r="T33" s="121">
        <v>51714</v>
      </c>
      <c r="U33" s="121">
        <v>0</v>
      </c>
      <c r="V33" s="121">
        <v>0</v>
      </c>
      <c r="W33" s="121">
        <f>+SUM(X33:AA33)</f>
        <v>1722</v>
      </c>
      <c r="X33" s="121">
        <v>0</v>
      </c>
      <c r="Y33" s="121">
        <v>0</v>
      </c>
      <c r="Z33" s="121">
        <v>0</v>
      </c>
      <c r="AA33" s="121">
        <v>1722</v>
      </c>
      <c r="AB33" s="121">
        <v>0</v>
      </c>
      <c r="AC33" s="121">
        <v>0</v>
      </c>
      <c r="AD33" s="121">
        <v>81099</v>
      </c>
      <c r="AE33" s="121">
        <f>+SUM(D33,L33,AD33)</f>
        <v>5658055</v>
      </c>
      <c r="AF33" s="121">
        <f>+SUM(AG33,AL33)</f>
        <v>24160</v>
      </c>
      <c r="AG33" s="121">
        <f>+SUM(AH33:AK33)</f>
        <v>24160</v>
      </c>
      <c r="AH33" s="121">
        <v>0</v>
      </c>
      <c r="AI33" s="121">
        <v>24160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234511</v>
      </c>
      <c r="AO33" s="121">
        <f>+SUM(AP33:AS33)</f>
        <v>21263</v>
      </c>
      <c r="AP33" s="121">
        <v>20334</v>
      </c>
      <c r="AQ33" s="121">
        <v>0</v>
      </c>
      <c r="AR33" s="121">
        <v>929</v>
      </c>
      <c r="AS33" s="121">
        <v>0</v>
      </c>
      <c r="AT33" s="121">
        <f>+SUM(AU33:AW33)</f>
        <v>144158</v>
      </c>
      <c r="AU33" s="121">
        <v>0</v>
      </c>
      <c r="AV33" s="121">
        <v>144158</v>
      </c>
      <c r="AW33" s="121">
        <v>0</v>
      </c>
      <c r="AX33" s="121">
        <v>0</v>
      </c>
      <c r="AY33" s="121">
        <f>+SUM(AZ33:BC33)</f>
        <v>69090</v>
      </c>
      <c r="AZ33" s="121">
        <v>0</v>
      </c>
      <c r="BA33" s="121">
        <v>69090</v>
      </c>
      <c r="BB33" s="121">
        <v>0</v>
      </c>
      <c r="BC33" s="121">
        <v>0</v>
      </c>
      <c r="BD33" s="121">
        <v>0</v>
      </c>
      <c r="BE33" s="121">
        <v>0</v>
      </c>
      <c r="BF33" s="121">
        <v>11178</v>
      </c>
      <c r="BG33" s="121">
        <f>+SUM(BF33,AN33,AF33)</f>
        <v>269849</v>
      </c>
      <c r="BH33" s="121">
        <f>SUM(D33,AF33)</f>
        <v>5539193</v>
      </c>
      <c r="BI33" s="121">
        <f>SUM(E33,AG33)</f>
        <v>5539193</v>
      </c>
      <c r="BJ33" s="121">
        <f>SUM(F33,AH33)</f>
        <v>0</v>
      </c>
      <c r="BK33" s="121">
        <f>SUM(G33,AI33)</f>
        <v>5539193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296434</v>
      </c>
      <c r="BQ33" s="121">
        <f>SUM(M33,AO33)</f>
        <v>29750</v>
      </c>
      <c r="BR33" s="121">
        <f>SUM(N33,AP33)</f>
        <v>28821</v>
      </c>
      <c r="BS33" s="121">
        <f>SUM(O33,AQ33)</f>
        <v>0</v>
      </c>
      <c r="BT33" s="121">
        <f>SUM(P33,AR33)</f>
        <v>929</v>
      </c>
      <c r="BU33" s="121">
        <f>SUM(Q33,AS33)</f>
        <v>0</v>
      </c>
      <c r="BV33" s="121">
        <f>SUM(R33,AT33)</f>
        <v>195872</v>
      </c>
      <c r="BW33" s="121">
        <f>SUM(S33,AU33)</f>
        <v>0</v>
      </c>
      <c r="BX33" s="121">
        <f>SUM(T33,AV33)</f>
        <v>195872</v>
      </c>
      <c r="BY33" s="121">
        <f>SUM(U33,AW33)</f>
        <v>0</v>
      </c>
      <c r="BZ33" s="121">
        <f>SUM(V33,AX33)</f>
        <v>0</v>
      </c>
      <c r="CA33" s="121">
        <f>SUM(W33,AY33)</f>
        <v>70812</v>
      </c>
      <c r="CB33" s="121">
        <f>SUM(X33,AZ33)</f>
        <v>0</v>
      </c>
      <c r="CC33" s="121">
        <f>SUM(Y33,BA33)</f>
        <v>69090</v>
      </c>
      <c r="CD33" s="121">
        <f>SUM(Z33,BB33)</f>
        <v>0</v>
      </c>
      <c r="CE33" s="121">
        <f>SUM(AA33,BC33)</f>
        <v>1722</v>
      </c>
      <c r="CF33" s="121">
        <f>SUM(AB33,BD33)</f>
        <v>0</v>
      </c>
      <c r="CG33" s="121">
        <f>SUM(AC33,BE33)</f>
        <v>0</v>
      </c>
      <c r="CH33" s="121">
        <f>SUM(AD33,BF33)</f>
        <v>92277</v>
      </c>
      <c r="CI33" s="121">
        <f>SUM(AE33,BG33)</f>
        <v>5927904</v>
      </c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  <row r="258" spans="1:8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</row>
    <row r="259" spans="1:8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</row>
    <row r="260" spans="1:8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</row>
    <row r="261" spans="1:8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</row>
    <row r="262" spans="1:8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</row>
    <row r="263" spans="1:8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</row>
    <row r="264" spans="1:8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</row>
    <row r="265" spans="1:8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</row>
    <row r="266" spans="1:8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</row>
    <row r="267" spans="1:8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</row>
    <row r="268" spans="1:8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</row>
    <row r="269" spans="1:8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</row>
    <row r="270" spans="1:8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</row>
    <row r="271" spans="1:8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</row>
    <row r="272" spans="1:8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</row>
    <row r="273" spans="1:8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</row>
    <row r="274" spans="1:8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</row>
    <row r="275" spans="1:8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</row>
    <row r="276" spans="1:8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</row>
    <row r="277" spans="1:8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</row>
    <row r="278" spans="1:8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</row>
    <row r="279" spans="1:8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</row>
    <row r="280" spans="1:8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</row>
    <row r="281" spans="1:8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</row>
    <row r="282" spans="1:8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</row>
    <row r="283" spans="1:8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</row>
    <row r="284" spans="1:8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</row>
    <row r="285" spans="1:8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</row>
    <row r="286" spans="1:8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</row>
    <row r="287" spans="1:8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</row>
    <row r="288" spans="1:8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</row>
    <row r="289" spans="1:8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</row>
    <row r="290" spans="1:8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</row>
    <row r="291" spans="1:8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</row>
    <row r="292" spans="1:8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</row>
    <row r="293" spans="1:8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</row>
    <row r="294" spans="1:8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</row>
    <row r="295" spans="1:8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</row>
    <row r="296" spans="1:8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</row>
    <row r="297" spans="1:8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</row>
    <row r="298" spans="1:8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</row>
    <row r="299" spans="1:8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</row>
    <row r="300" spans="1:8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</row>
    <row r="301" spans="1:8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</row>
    <row r="302" spans="1:8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</row>
    <row r="303" spans="1:8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</row>
    <row r="304" spans="1:8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</row>
    <row r="305" spans="1:8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</row>
    <row r="306" spans="1:8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</row>
    <row r="307" spans="1:8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</row>
    <row r="308" spans="1:8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</row>
    <row r="309" spans="1:8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</row>
    <row r="310" spans="1:8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</row>
    <row r="311" spans="1:8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</row>
    <row r="312" spans="1:8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</row>
    <row r="313" spans="1:8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</row>
    <row r="314" spans="1:8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</row>
    <row r="315" spans="1:8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</row>
    <row r="316" spans="1:8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</row>
    <row r="317" spans="1:8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</row>
    <row r="318" spans="1:8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</row>
    <row r="319" spans="1:8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</row>
    <row r="320" spans="1:8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</row>
    <row r="321" spans="1:8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</row>
    <row r="322" spans="1:8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</row>
    <row r="323" spans="1:8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</row>
    <row r="324" spans="1:8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</row>
    <row r="325" spans="1:8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</row>
    <row r="326" spans="1:8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</row>
    <row r="327" spans="1:8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</row>
    <row r="328" spans="1:8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</row>
    <row r="329" spans="1:8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</row>
    <row r="330" spans="1:8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</row>
    <row r="331" spans="1:8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</row>
    <row r="332" spans="1:8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</row>
    <row r="333" spans="1:8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</row>
    <row r="334" spans="1:8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</row>
    <row r="335" spans="1:8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</row>
    <row r="336" spans="1:8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</row>
    <row r="337" spans="1:8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</row>
    <row r="338" spans="1:8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</row>
    <row r="339" spans="1:8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</row>
    <row r="340" spans="1:8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</row>
    <row r="341" spans="1:8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</row>
    <row r="342" spans="1:8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</row>
    <row r="343" spans="1:8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</row>
    <row r="344" spans="1:8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</row>
    <row r="345" spans="1:8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</row>
    <row r="346" spans="1:8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</row>
    <row r="347" spans="1:8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</row>
    <row r="348" spans="1:8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</row>
    <row r="349" spans="1:8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</row>
    <row r="350" spans="1:8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</row>
    <row r="351" spans="1:8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</row>
    <row r="352" spans="1:8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</row>
    <row r="353" spans="1:8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</row>
    <row r="354" spans="1:8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</row>
    <row r="355" spans="1:8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</row>
    <row r="356" spans="1:8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</row>
    <row r="357" spans="1:8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</row>
    <row r="358" spans="1:8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</row>
    <row r="359" spans="1:8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</row>
    <row r="360" spans="1:8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</row>
    <row r="361" spans="1:8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</row>
    <row r="362" spans="1:8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</row>
    <row r="363" spans="1:8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</row>
    <row r="364" spans="1:8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</row>
    <row r="365" spans="1:8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</row>
    <row r="366" spans="1:8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</row>
    <row r="367" spans="1:8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</row>
    <row r="368" spans="1:8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</row>
    <row r="369" spans="1:8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</row>
    <row r="370" spans="1:8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</row>
    <row r="371" spans="1:8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</row>
    <row r="372" spans="1:8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</row>
    <row r="373" spans="1:8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</row>
    <row r="374" spans="1:8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</row>
    <row r="375" spans="1:8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</row>
    <row r="376" spans="1:8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</row>
    <row r="377" spans="1:8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</row>
    <row r="378" spans="1:8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</row>
    <row r="379" spans="1:8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</row>
    <row r="380" spans="1:8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</row>
    <row r="381" spans="1:8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</row>
    <row r="382" spans="1:8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</row>
    <row r="383" spans="1:8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</row>
    <row r="384" spans="1:8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</row>
    <row r="385" spans="1:8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</row>
    <row r="386" spans="1:8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</row>
    <row r="387" spans="1:8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</row>
    <row r="388" spans="1:8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</row>
    <row r="389" spans="1:8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</row>
    <row r="390" spans="1:8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</row>
    <row r="391" spans="1:8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</row>
    <row r="392" spans="1:8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</row>
    <row r="393" spans="1:8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</row>
    <row r="394" spans="1:8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</row>
    <row r="395" spans="1:8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</row>
    <row r="396" spans="1:8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</row>
    <row r="397" spans="1:8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</row>
    <row r="398" spans="1:8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</row>
    <row r="399" spans="1:8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</row>
    <row r="400" spans="1:8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</row>
    <row r="401" spans="1:8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</row>
    <row r="402" spans="1:8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</row>
    <row r="403" spans="1:8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</row>
    <row r="404" spans="1:8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</row>
    <row r="405" spans="1:8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</row>
    <row r="406" spans="1:8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</row>
    <row r="407" spans="1:8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</row>
    <row r="408" spans="1:8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</row>
    <row r="409" spans="1:8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</row>
    <row r="410" spans="1:8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</row>
    <row r="411" spans="1:8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</row>
    <row r="412" spans="1:8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</row>
    <row r="413" spans="1:8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</row>
    <row r="414" spans="1:8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</row>
    <row r="415" spans="1:8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</row>
    <row r="416" spans="1:8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</row>
    <row r="417" spans="1:8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</row>
    <row r="418" spans="1:8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</row>
    <row r="419" spans="1:8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</row>
    <row r="420" spans="1:8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</row>
    <row r="421" spans="1:8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</row>
    <row r="422" spans="1:8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</row>
    <row r="423" spans="1:8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</row>
    <row r="424" spans="1:8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</row>
    <row r="425" spans="1:8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</row>
    <row r="426" spans="1:8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</row>
    <row r="427" spans="1:8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</row>
    <row r="428" spans="1:8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</row>
    <row r="429" spans="1:8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</row>
    <row r="430" spans="1:8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</row>
    <row r="431" spans="1:8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</row>
    <row r="432" spans="1:8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</row>
    <row r="433" spans="1:8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</row>
    <row r="434" spans="1:8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</row>
    <row r="435" spans="1:8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</row>
    <row r="436" spans="1:8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</row>
    <row r="437" spans="1:8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</row>
    <row r="438" spans="1:8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</row>
    <row r="439" spans="1:8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</row>
    <row r="440" spans="1:8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</row>
    <row r="441" spans="1:8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</row>
    <row r="442" spans="1:8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</row>
    <row r="443" spans="1:8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</row>
    <row r="444" spans="1:8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</row>
    <row r="445" spans="1:8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</row>
    <row r="446" spans="1:8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</row>
    <row r="447" spans="1:8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</row>
    <row r="448" spans="1:8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</row>
    <row r="449" spans="1:8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</row>
    <row r="450" spans="1:8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</row>
    <row r="451" spans="1:8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</row>
    <row r="452" spans="1:8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</row>
    <row r="453" spans="1:8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</row>
    <row r="454" spans="1:8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</row>
    <row r="455" spans="1:8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</row>
    <row r="456" spans="1:8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</row>
    <row r="457" spans="1:8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</row>
    <row r="458" spans="1:8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</row>
    <row r="459" spans="1:8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</row>
    <row r="460" spans="1:8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</row>
    <row r="461" spans="1:8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</row>
    <row r="462" spans="1:8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</row>
    <row r="463" spans="1:8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</row>
    <row r="464" spans="1:8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</row>
    <row r="465" spans="1:8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</row>
    <row r="466" spans="1:8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</row>
    <row r="467" spans="1:8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</row>
    <row r="468" spans="1:8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</row>
    <row r="469" spans="1:8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</row>
    <row r="470" spans="1:8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</row>
    <row r="471" spans="1:8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</row>
    <row r="472" spans="1:8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</row>
    <row r="473" spans="1:8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</row>
    <row r="474" spans="1:8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</row>
    <row r="475" spans="1:8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</row>
    <row r="476" spans="1:8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</row>
    <row r="477" spans="1:8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</row>
    <row r="478" spans="1:8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</row>
    <row r="479" spans="1:8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</row>
    <row r="480" spans="1:8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</row>
    <row r="481" spans="1:8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</row>
    <row r="482" spans="1:8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</row>
    <row r="483" spans="1:8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</row>
    <row r="484" spans="1:8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</row>
    <row r="485" spans="1:8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</row>
    <row r="486" spans="1:8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</row>
    <row r="487" spans="1:8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</row>
    <row r="488" spans="1:8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</row>
    <row r="489" spans="1:8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</row>
    <row r="490" spans="1:8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</row>
    <row r="491" spans="1:8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</row>
    <row r="492" spans="1:8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</row>
    <row r="493" spans="1:8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</row>
    <row r="494" spans="1:8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</row>
    <row r="495" spans="1:8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</row>
    <row r="496" spans="1:8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</row>
    <row r="497" spans="1:8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</row>
    <row r="498" spans="1:8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</row>
    <row r="499" spans="1:8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</row>
    <row r="500" spans="1:8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</row>
    <row r="501" spans="1:8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</row>
    <row r="502" spans="1:8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</row>
    <row r="503" spans="1:8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</row>
    <row r="504" spans="1:8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</row>
    <row r="505" spans="1:8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</row>
    <row r="506" spans="1:8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</row>
    <row r="507" spans="1:8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</row>
    <row r="508" spans="1:8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</row>
    <row r="509" spans="1:8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</row>
    <row r="510" spans="1:8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</row>
    <row r="511" spans="1:8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</row>
    <row r="512" spans="1:8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</row>
    <row r="513" spans="1:8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</row>
    <row r="514" spans="1:8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</row>
    <row r="515" spans="1:8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</row>
    <row r="516" spans="1:8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</row>
    <row r="517" spans="1:8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</row>
    <row r="518" spans="1:8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</row>
    <row r="519" spans="1:8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</row>
    <row r="520" spans="1:8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</row>
    <row r="521" spans="1:8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</row>
    <row r="522" spans="1:8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</row>
    <row r="523" spans="1:8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</row>
    <row r="524" spans="1:8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</row>
    <row r="525" spans="1:8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</row>
    <row r="526" spans="1:8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</row>
    <row r="527" spans="1:8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</row>
    <row r="528" spans="1:8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</row>
    <row r="529" spans="1:8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</row>
    <row r="530" spans="1:8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</row>
    <row r="531" spans="1:8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</row>
    <row r="532" spans="1:8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</row>
    <row r="533" spans="1:8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</row>
    <row r="534" spans="1:8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</row>
    <row r="535" spans="1:8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</row>
    <row r="536" spans="1:8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</row>
    <row r="537" spans="1:8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</row>
    <row r="538" spans="1:8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</row>
    <row r="539" spans="1:8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</row>
    <row r="540" spans="1:8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</row>
    <row r="541" spans="1:8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</row>
    <row r="542" spans="1:8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</row>
    <row r="543" spans="1:8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</row>
    <row r="544" spans="1:8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</row>
    <row r="545" spans="1:8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</row>
    <row r="546" spans="1:8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</row>
    <row r="547" spans="1:8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</row>
    <row r="548" spans="1:8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</row>
    <row r="549" spans="1:8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</row>
    <row r="550" spans="1:8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</row>
    <row r="551" spans="1:8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</row>
    <row r="552" spans="1:8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</row>
    <row r="553" spans="1:8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</row>
    <row r="554" spans="1:8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</row>
    <row r="555" spans="1:8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</row>
    <row r="556" spans="1:8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</row>
    <row r="557" spans="1:8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</row>
    <row r="558" spans="1:8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</row>
    <row r="559" spans="1:8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</row>
    <row r="560" spans="1:8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</row>
    <row r="561" spans="1:8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</row>
    <row r="562" spans="1:8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</row>
    <row r="563" spans="1:8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</row>
    <row r="564" spans="1:8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</row>
    <row r="565" spans="1:8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</row>
    <row r="566" spans="1:8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</row>
    <row r="567" spans="1:8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</row>
    <row r="568" spans="1:8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</row>
    <row r="569" spans="1:8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</row>
    <row r="570" spans="1:8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</row>
    <row r="571" spans="1:8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</row>
    <row r="572" spans="1:8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</row>
    <row r="573" spans="1:8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</row>
    <row r="574" spans="1:8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</row>
    <row r="575" spans="1:8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</row>
    <row r="576" spans="1:8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</row>
    <row r="577" spans="1:8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</row>
    <row r="578" spans="1:8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</row>
    <row r="579" spans="1:8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</row>
    <row r="580" spans="1:8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</row>
    <row r="581" spans="1:8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</row>
    <row r="582" spans="1:8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</row>
    <row r="583" spans="1:8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</row>
    <row r="584" spans="1:8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</row>
    <row r="585" spans="1:8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</row>
    <row r="586" spans="1:8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</row>
    <row r="587" spans="1:8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</row>
    <row r="588" spans="1:8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</row>
    <row r="589" spans="1:8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</row>
    <row r="590" spans="1:8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</row>
    <row r="591" spans="1:8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</row>
    <row r="592" spans="1:8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</row>
    <row r="593" spans="1:8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</row>
    <row r="594" spans="1:8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</row>
    <row r="595" spans="1:8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</row>
    <row r="596" spans="1:8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</row>
    <row r="597" spans="1:8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</row>
    <row r="598" spans="1:8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</row>
    <row r="599" spans="1:8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</row>
    <row r="600" spans="1:8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</row>
    <row r="601" spans="1:8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</row>
    <row r="602" spans="1:8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</row>
    <row r="603" spans="1:8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</row>
    <row r="604" spans="1:8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</row>
    <row r="605" spans="1:8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</row>
    <row r="606" spans="1:8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</row>
    <row r="607" spans="1:8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</row>
    <row r="608" spans="1:8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</row>
    <row r="609" spans="1:8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</row>
    <row r="610" spans="1:8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</row>
    <row r="611" spans="1:8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</row>
    <row r="612" spans="1:8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</row>
    <row r="613" spans="1:8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</row>
    <row r="614" spans="1:8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</row>
    <row r="615" spans="1:8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</row>
    <row r="616" spans="1:8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</row>
    <row r="617" spans="1:8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</row>
    <row r="618" spans="1:8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</row>
    <row r="619" spans="1:8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</row>
    <row r="620" spans="1:8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</row>
    <row r="621" spans="1:8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</row>
    <row r="622" spans="1:8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</row>
    <row r="623" spans="1:8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</row>
    <row r="624" spans="1:8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</row>
    <row r="625" spans="1:8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</row>
    <row r="626" spans="1:8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</row>
    <row r="627" spans="1:8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</row>
    <row r="628" spans="1:8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</row>
    <row r="629" spans="1:8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</row>
    <row r="630" spans="1:8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</row>
    <row r="631" spans="1:8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</row>
    <row r="632" spans="1:8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</row>
    <row r="633" spans="1:8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</row>
    <row r="634" spans="1:8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</row>
    <row r="635" spans="1:8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</row>
    <row r="636" spans="1:8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</row>
    <row r="637" spans="1:8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</row>
    <row r="638" spans="1:8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</row>
    <row r="639" spans="1:8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</row>
    <row r="640" spans="1:8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</row>
    <row r="641" spans="1:8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</row>
    <row r="642" spans="1:8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</row>
    <row r="643" spans="1:8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</row>
    <row r="644" spans="1:8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</row>
    <row r="645" spans="1:8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</row>
    <row r="646" spans="1:8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</row>
    <row r="647" spans="1:8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</row>
    <row r="648" spans="1:8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</row>
    <row r="649" spans="1:8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</row>
    <row r="650" spans="1:8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</row>
    <row r="651" spans="1:8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</row>
    <row r="652" spans="1:8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</row>
    <row r="653" spans="1:8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</row>
    <row r="654" spans="1:8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</row>
    <row r="655" spans="1:8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</row>
    <row r="656" spans="1:8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</row>
    <row r="657" spans="1:8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</row>
    <row r="658" spans="1:8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</row>
    <row r="659" spans="1:8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</row>
    <row r="660" spans="1:8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</row>
    <row r="661" spans="1:8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</row>
    <row r="662" spans="1:8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</row>
    <row r="663" spans="1:8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</row>
    <row r="664" spans="1:8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</row>
    <row r="665" spans="1:8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</row>
    <row r="666" spans="1:8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</row>
    <row r="667" spans="1:8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</row>
    <row r="668" spans="1:8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</row>
    <row r="669" spans="1:8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</row>
    <row r="670" spans="1:8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</row>
    <row r="671" spans="1:8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</row>
    <row r="672" spans="1:8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</row>
    <row r="673" spans="1:8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</row>
    <row r="674" spans="1:8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</row>
    <row r="675" spans="1:8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</row>
    <row r="676" spans="1:8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</row>
    <row r="677" spans="1:8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</row>
    <row r="678" spans="1:8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</row>
    <row r="679" spans="1:8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</row>
    <row r="680" spans="1:8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</row>
    <row r="681" spans="1:8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</row>
    <row r="682" spans="1:8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</row>
    <row r="683" spans="1:8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</row>
    <row r="684" spans="1:8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</row>
    <row r="685" spans="1:8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</row>
    <row r="686" spans="1:8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</row>
    <row r="687" spans="1:8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</row>
    <row r="688" spans="1:8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</row>
    <row r="689" spans="1:8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</row>
    <row r="690" spans="1:8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</row>
    <row r="691" spans="1:8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</row>
    <row r="692" spans="1:8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</row>
    <row r="693" spans="1:8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</row>
    <row r="694" spans="1:8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</row>
    <row r="695" spans="1:8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</row>
    <row r="696" spans="1:8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</row>
    <row r="697" spans="1:8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</row>
    <row r="698" spans="1:8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</row>
    <row r="699" spans="1:8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</row>
    <row r="700" spans="1:8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</row>
    <row r="701" spans="1:8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</row>
    <row r="702" spans="1:8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</row>
    <row r="703" spans="1:8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</row>
    <row r="704" spans="1:8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</row>
    <row r="705" spans="1:8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</row>
    <row r="706" spans="1:8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</row>
    <row r="707" spans="1:8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</row>
    <row r="708" spans="1:8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</row>
    <row r="709" spans="1:8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</row>
    <row r="710" spans="1:8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</row>
    <row r="711" spans="1:8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</row>
    <row r="712" spans="1:8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</row>
    <row r="713" spans="1:8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</row>
    <row r="714" spans="1:8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</row>
    <row r="715" spans="1:8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</row>
    <row r="716" spans="1:8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</row>
    <row r="717" spans="1:8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</row>
    <row r="718" spans="1:8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</row>
    <row r="719" spans="1:8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</row>
    <row r="720" spans="1:8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</row>
    <row r="721" spans="1:8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</row>
    <row r="722" spans="1:8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</row>
    <row r="723" spans="1:8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</row>
    <row r="724" spans="1:8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</row>
    <row r="725" spans="1:8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</row>
    <row r="726" spans="1:8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</row>
    <row r="727" spans="1:8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</row>
    <row r="728" spans="1:8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</row>
    <row r="729" spans="1:8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</row>
    <row r="730" spans="1:8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</row>
    <row r="731" spans="1:8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</row>
    <row r="732" spans="1:8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</row>
    <row r="733" spans="1:8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</row>
    <row r="734" spans="1:8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</row>
    <row r="735" spans="1:8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</row>
    <row r="736" spans="1:8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</row>
    <row r="737" spans="1:8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</row>
    <row r="738" spans="1:8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</row>
    <row r="739" spans="1:8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</row>
    <row r="740" spans="1:8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</row>
    <row r="741" spans="1:8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</row>
    <row r="742" spans="1:8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</row>
    <row r="743" spans="1:8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</row>
    <row r="744" spans="1:8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</row>
    <row r="745" spans="1:8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</row>
    <row r="746" spans="1:8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</row>
    <row r="747" spans="1:8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</row>
    <row r="748" spans="1:8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</row>
    <row r="749" spans="1:8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</row>
    <row r="750" spans="1:8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</row>
    <row r="751" spans="1:8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</row>
    <row r="752" spans="1:8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</row>
    <row r="753" spans="1:8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</row>
    <row r="754" spans="1:8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</row>
    <row r="755" spans="1:8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</row>
    <row r="756" spans="1:8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</row>
    <row r="757" spans="1:8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</row>
    <row r="758" spans="1:8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</row>
    <row r="759" spans="1:8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</row>
    <row r="760" spans="1:8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</row>
    <row r="761" spans="1:8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</row>
    <row r="762" spans="1:8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</row>
    <row r="763" spans="1:8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</row>
    <row r="764" spans="1:8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</row>
    <row r="765" spans="1:8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</row>
    <row r="766" spans="1:8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</row>
    <row r="767" spans="1:8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</row>
    <row r="768" spans="1:8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</row>
    <row r="769" spans="1:8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</row>
    <row r="770" spans="1:8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</row>
    <row r="771" spans="1:8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</row>
    <row r="772" spans="1:8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</row>
    <row r="773" spans="1:8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</row>
    <row r="774" spans="1:8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</row>
    <row r="775" spans="1:8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</row>
    <row r="776" spans="1:8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</row>
    <row r="777" spans="1:8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</row>
    <row r="778" spans="1:8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</row>
    <row r="779" spans="1:8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</row>
    <row r="780" spans="1:8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</row>
    <row r="781" spans="1:8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</row>
    <row r="782" spans="1:8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</row>
    <row r="783" spans="1:8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</row>
    <row r="784" spans="1:8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</row>
    <row r="785" spans="1:8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</row>
    <row r="786" spans="1:8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</row>
    <row r="787" spans="1:8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</row>
    <row r="788" spans="1:8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</row>
    <row r="789" spans="1:8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</row>
    <row r="790" spans="1:8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</row>
    <row r="791" spans="1:8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</row>
    <row r="792" spans="1:8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</row>
    <row r="793" spans="1:8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</row>
    <row r="794" spans="1:8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</row>
    <row r="795" spans="1:8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</row>
    <row r="796" spans="1:8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</row>
    <row r="797" spans="1:8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</row>
    <row r="798" spans="1:8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</row>
    <row r="799" spans="1:8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</row>
    <row r="800" spans="1:8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</row>
    <row r="801" spans="1:8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</row>
    <row r="802" spans="1:8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</row>
    <row r="803" spans="1:8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</row>
    <row r="804" spans="1:8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</row>
    <row r="805" spans="1:8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</row>
    <row r="806" spans="1:8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</row>
    <row r="807" spans="1:8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</row>
    <row r="808" spans="1:8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</row>
    <row r="809" spans="1:8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</row>
    <row r="810" spans="1:8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</row>
    <row r="811" spans="1:8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</row>
    <row r="812" spans="1:8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</row>
    <row r="813" spans="1:8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</row>
    <row r="814" spans="1:8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</row>
    <row r="815" spans="1:8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</row>
    <row r="816" spans="1:8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</row>
    <row r="817" spans="1:8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</row>
    <row r="818" spans="1:8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</row>
    <row r="819" spans="1:8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</row>
    <row r="820" spans="1:8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</row>
    <row r="821" spans="1:8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</row>
    <row r="822" spans="1:8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</row>
    <row r="823" spans="1:8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</row>
    <row r="824" spans="1:8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</row>
    <row r="825" spans="1:8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</row>
    <row r="826" spans="1:8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</row>
    <row r="827" spans="1:8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</row>
    <row r="828" spans="1:8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</row>
    <row r="829" spans="1:8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</row>
    <row r="830" spans="1:8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</row>
    <row r="831" spans="1:8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</row>
    <row r="832" spans="1:8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</row>
    <row r="833" spans="1:8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</row>
    <row r="834" spans="1:8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</row>
    <row r="835" spans="1:8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</row>
    <row r="836" spans="1:8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</row>
    <row r="837" spans="1:8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</row>
    <row r="838" spans="1:8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</row>
    <row r="839" spans="1:8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</row>
    <row r="840" spans="1:8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</row>
    <row r="841" spans="1:8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</row>
    <row r="842" spans="1:8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</row>
    <row r="843" spans="1:8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</row>
    <row r="844" spans="1:8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</row>
    <row r="845" spans="1:8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</row>
    <row r="846" spans="1:8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</row>
    <row r="847" spans="1:8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</row>
    <row r="848" spans="1:8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</row>
    <row r="849" spans="1:8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</row>
    <row r="850" spans="1:8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</row>
    <row r="851" spans="1:8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</row>
    <row r="852" spans="1:8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</row>
    <row r="853" spans="1:8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</row>
    <row r="854" spans="1:8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</row>
    <row r="855" spans="1:8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</row>
    <row r="856" spans="1:8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</row>
    <row r="857" spans="1:8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</row>
    <row r="858" spans="1:8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</row>
    <row r="859" spans="1:8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</row>
    <row r="860" spans="1:8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</row>
    <row r="861" spans="1:8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</row>
    <row r="862" spans="1:8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</row>
    <row r="863" spans="1:8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</row>
    <row r="864" spans="1:8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</row>
    <row r="865" spans="1:8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</row>
    <row r="866" spans="1:8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</row>
    <row r="867" spans="1:8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</row>
    <row r="868" spans="1:8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</row>
    <row r="869" spans="1:8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</row>
    <row r="870" spans="1:8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</row>
    <row r="871" spans="1:8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</row>
    <row r="872" spans="1:8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</row>
    <row r="873" spans="1:8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</row>
    <row r="874" spans="1:8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</row>
    <row r="875" spans="1:8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</row>
    <row r="876" spans="1:8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</row>
    <row r="877" spans="1:8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</row>
    <row r="878" spans="1:8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</row>
    <row r="879" spans="1:8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</row>
    <row r="880" spans="1:8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</row>
    <row r="881" spans="1:8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</row>
    <row r="882" spans="1:8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</row>
    <row r="883" spans="1:8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</row>
    <row r="884" spans="1:8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</row>
    <row r="885" spans="1:8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</row>
    <row r="886" spans="1:8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</row>
    <row r="887" spans="1:8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</row>
    <row r="888" spans="1:8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</row>
    <row r="889" spans="1:8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</row>
    <row r="890" spans="1:8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</row>
    <row r="891" spans="1:8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</row>
    <row r="892" spans="1:8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</row>
    <row r="893" spans="1:8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</row>
    <row r="894" spans="1:8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</row>
    <row r="895" spans="1:8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</row>
    <row r="896" spans="1:8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</row>
    <row r="897" spans="1:8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</row>
    <row r="898" spans="1:8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</row>
    <row r="899" spans="1:8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</row>
    <row r="900" spans="1:8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</row>
    <row r="901" spans="1:8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</row>
    <row r="902" spans="1:8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</row>
    <row r="903" spans="1:8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</row>
    <row r="904" spans="1:8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</row>
    <row r="905" spans="1:8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</row>
    <row r="906" spans="1:8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</row>
    <row r="907" spans="1:8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</row>
    <row r="908" spans="1:8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</row>
    <row r="909" spans="1:8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</row>
    <row r="910" spans="1:8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</row>
    <row r="911" spans="1:8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</row>
    <row r="912" spans="1:8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</row>
    <row r="913" spans="1:8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</row>
    <row r="914" spans="1:8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</row>
    <row r="915" spans="1:8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</row>
    <row r="916" spans="1:8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</row>
    <row r="917" spans="1:8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</row>
    <row r="918" spans="1:8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</row>
    <row r="919" spans="1:8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</row>
    <row r="920" spans="1:8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</row>
    <row r="921" spans="1:8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</row>
    <row r="922" spans="1:8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</row>
    <row r="923" spans="1:8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</row>
    <row r="924" spans="1:8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</row>
    <row r="925" spans="1:8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</row>
    <row r="926" spans="1:8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</row>
    <row r="927" spans="1:8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</row>
    <row r="928" spans="1:8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</row>
    <row r="929" spans="1:8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</row>
    <row r="930" spans="1:8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</row>
    <row r="931" spans="1:8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</row>
    <row r="932" spans="1:8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</row>
    <row r="933" spans="1:8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</row>
    <row r="934" spans="1:8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</row>
    <row r="935" spans="1:8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</row>
    <row r="936" spans="1:8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</row>
    <row r="937" spans="1:8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</row>
    <row r="938" spans="1:8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</row>
    <row r="939" spans="1:8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</row>
    <row r="940" spans="1:8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</row>
    <row r="941" spans="1:8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</row>
    <row r="942" spans="1:8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</row>
    <row r="943" spans="1:8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</row>
    <row r="944" spans="1:8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</row>
    <row r="945" spans="1:8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</row>
    <row r="946" spans="1:8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</row>
    <row r="947" spans="1:8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</row>
    <row r="948" spans="1:8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</row>
    <row r="949" spans="1:8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</row>
    <row r="950" spans="1:8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</row>
    <row r="951" spans="1:8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</row>
    <row r="952" spans="1:8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</row>
    <row r="953" spans="1:8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</row>
    <row r="954" spans="1:8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</row>
    <row r="955" spans="1:8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</row>
    <row r="956" spans="1:8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</row>
    <row r="957" spans="1:8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</row>
    <row r="958" spans="1:8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</row>
    <row r="959" spans="1:8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</row>
    <row r="960" spans="1:8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</row>
    <row r="961" spans="1:8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</row>
    <row r="962" spans="1:8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</row>
    <row r="963" spans="1:8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</row>
    <row r="964" spans="1:8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</row>
    <row r="965" spans="1:8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</row>
    <row r="966" spans="1:8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</row>
    <row r="967" spans="1:8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</row>
    <row r="968" spans="1:8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</row>
    <row r="969" spans="1:8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</row>
    <row r="970" spans="1:8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</row>
    <row r="971" spans="1:8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</row>
    <row r="972" spans="1:8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</row>
    <row r="973" spans="1:8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</row>
    <row r="974" spans="1:8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</row>
    <row r="975" spans="1:8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</row>
    <row r="976" spans="1:8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</row>
    <row r="977" spans="1:8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</row>
    <row r="978" spans="1:8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</row>
    <row r="979" spans="1:8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</row>
    <row r="980" spans="1:8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</row>
    <row r="981" spans="1:8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</row>
    <row r="982" spans="1:8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</row>
    <row r="983" spans="1:8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</row>
    <row r="984" spans="1:8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</row>
    <row r="985" spans="1:8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</row>
    <row r="986" spans="1:8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</row>
    <row r="987" spans="1:8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</row>
    <row r="988" spans="1:8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</row>
    <row r="989" spans="1:8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</row>
    <row r="990" spans="1:8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</row>
    <row r="991" spans="1:8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</row>
    <row r="992" spans="1:8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</row>
    <row r="993" spans="1:8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</row>
    <row r="994" spans="1:8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</row>
    <row r="995" spans="1:8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</row>
    <row r="996" spans="1:8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</row>
    <row r="997" spans="1:8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</row>
    <row r="998" spans="1:8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</row>
    <row r="999" spans="1:8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</row>
    <row r="1000" spans="1:8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279</v>
      </c>
      <c r="D7" s="140">
        <f>SUM(L7,T7,AB7,AJ7,AR7,AZ7)</f>
        <v>3082375</v>
      </c>
      <c r="E7" s="140">
        <f>SUM(M7,U7,AC7,AK7,AS7,BA7)</f>
        <v>369248</v>
      </c>
      <c r="F7" s="140">
        <f>SUM(D7:E7)</f>
        <v>3451623</v>
      </c>
      <c r="G7" s="140">
        <f>SUM(O7,W7,AE7,AM7,AU7,BC7)</f>
        <v>37438</v>
      </c>
      <c r="H7" s="140">
        <f>SUM(P7,X7,AF7,AN7,AV7,BD7)</f>
        <v>1095091</v>
      </c>
      <c r="I7" s="140">
        <f>SUM(G7:H7)</f>
        <v>1132529</v>
      </c>
      <c r="J7" s="141">
        <f>COUNTIF(J$8:J$1000,"&lt;&gt;")</f>
        <v>13</v>
      </c>
      <c r="K7" s="141">
        <f>COUNTIF(K$8:K$1000,"&lt;&gt;")</f>
        <v>13</v>
      </c>
      <c r="L7" s="140">
        <f>SUM(L$8:L$1000)</f>
        <v>3082375</v>
      </c>
      <c r="M7" s="140">
        <f>SUM(M$8:M$1000)</f>
        <v>369248</v>
      </c>
      <c r="N7" s="140">
        <f>IF(AND(L7&lt;&gt;"",M7&lt;&gt;""),SUM(L7:M7),"")</f>
        <v>3451623</v>
      </c>
      <c r="O7" s="140">
        <f>SUM(O$8:O$1000)</f>
        <v>37438</v>
      </c>
      <c r="P7" s="140">
        <f>SUM(P$8:P$1000)</f>
        <v>950652</v>
      </c>
      <c r="Q7" s="140">
        <f>IF(AND(O7&lt;&gt;"",P7&lt;&gt;""),SUM(O7:P7),"")</f>
        <v>988090</v>
      </c>
      <c r="R7" s="141">
        <f>COUNTIF(R$8:R$1000,"&lt;&gt;")</f>
        <v>3</v>
      </c>
      <c r="S7" s="141">
        <f>COUNTIF(S$8:S$1000,"&lt;&gt;")</f>
        <v>3</v>
      </c>
      <c r="T7" s="140">
        <f>SUM(T$8:T$1000)</f>
        <v>0</v>
      </c>
      <c r="U7" s="140">
        <f>SUM(U$8:U$1000)</f>
        <v>0</v>
      </c>
      <c r="V7" s="140">
        <f>IF(AND(T7&lt;&gt;"",U7&lt;&gt;""),SUM(T7:U7),"")</f>
        <v>0</v>
      </c>
      <c r="W7" s="140">
        <f>SUM(W$8:W$1000)</f>
        <v>0</v>
      </c>
      <c r="X7" s="140">
        <f>SUM(X$8:X$1000)</f>
        <v>112593</v>
      </c>
      <c r="Y7" s="140">
        <f>IF(AND(W7&lt;&gt;"",X7&lt;&gt;""),SUM(W7:X7),"")</f>
        <v>112593</v>
      </c>
      <c r="Z7" s="141">
        <f>COUNTIF(Z$8:Z$1000,"&lt;&gt;")</f>
        <v>1</v>
      </c>
      <c r="AA7" s="141">
        <f>COUNTIF(AA$8:AA$1000,"&lt;&gt;")</f>
        <v>1</v>
      </c>
      <c r="AB7" s="140">
        <f>SUM(AB$8:AB$1000)</f>
        <v>0</v>
      </c>
      <c r="AC7" s="140">
        <f>SUM(AC$8:AC$1000)</f>
        <v>0</v>
      </c>
      <c r="AD7" s="140">
        <f>IF(AND(AB7&lt;&gt;"",AC7&lt;&gt;""),SUM(AB7:AC7),"")</f>
        <v>0</v>
      </c>
      <c r="AE7" s="140">
        <f>SUM(AE$8:AE$1000)</f>
        <v>0</v>
      </c>
      <c r="AF7" s="140">
        <f>SUM(AF$8:AF$1000)</f>
        <v>31846</v>
      </c>
      <c r="AG7" s="140">
        <f>IF(AND(AE7&lt;&gt;"",AF7&lt;&gt;""),SUM(AE7:AF7),"")</f>
        <v>31846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0">
        <f>IF(AND(AJ7&lt;&gt;"",AK7&lt;&gt;""),SUM(AJ7:AK7),"")</f>
        <v>0</v>
      </c>
      <c r="AM7" s="140">
        <f>SUM(AM$8:AM$1000)</f>
        <v>0</v>
      </c>
      <c r="AN7" s="140">
        <f>SUM(AN$8:AN$1000)</f>
        <v>0</v>
      </c>
      <c r="AO7" s="140">
        <f>IF(AND(AM7&lt;&gt;"",AN7&lt;&gt;""),SUM(AM7:AN7),"")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0">
        <f>IF(AND(AR7&lt;&gt;"",AS7&lt;&gt;""),SUM(AR7:AS7),"")</f>
        <v>0</v>
      </c>
      <c r="AU7" s="140">
        <f>SUM(AU$8:AU$1000)</f>
        <v>0</v>
      </c>
      <c r="AV7" s="140">
        <f>SUM(AV$8:AV$1000)</f>
        <v>0</v>
      </c>
      <c r="AW7" s="140">
        <f>IF(AND(AU7&lt;&gt;"",AV7&lt;&gt;""),SUM(AU7:AV7),"")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43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10955</v>
      </c>
      <c r="H8" s="121">
        <f>SUM(P8,X8,AF8,AN8,AV8,BD8)</f>
        <v>310282</v>
      </c>
      <c r="I8" s="121">
        <f>SUM(G8:H8)</f>
        <v>321237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10955</v>
      </c>
      <c r="P8" s="121">
        <v>310282</v>
      </c>
      <c r="Q8" s="121">
        <f>IF(AND(O8&lt;&gt;"",P8&lt;&gt;""),SUM(O8:P8),"")</f>
        <v>321237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43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43</v>
      </c>
      <c r="B10" s="120" t="s">
        <v>332</v>
      </c>
      <c r="C10" s="119" t="s">
        <v>333</v>
      </c>
      <c r="D10" s="121">
        <f>SUM(L10,T10,AB10,AJ10,AR10,AZ10)</f>
        <v>1394404</v>
      </c>
      <c r="E10" s="121">
        <f>SUM(M10,U10,AC10,AK10,AS10,BA10)</f>
        <v>23010</v>
      </c>
      <c r="F10" s="121">
        <f>SUM(D10:E10)</f>
        <v>1417414</v>
      </c>
      <c r="G10" s="121">
        <f>SUM(O10,W10,AE10,AM10,AU10,BC10)</f>
        <v>12202</v>
      </c>
      <c r="H10" s="121">
        <f>SUM(P10,X10,AF10,AN10,AV10,BD10)</f>
        <v>107848</v>
      </c>
      <c r="I10" s="121">
        <f>SUM(G10:H10)</f>
        <v>120050</v>
      </c>
      <c r="J10" s="120" t="s">
        <v>335</v>
      </c>
      <c r="K10" s="119" t="s">
        <v>336</v>
      </c>
      <c r="L10" s="121">
        <v>1394404</v>
      </c>
      <c r="M10" s="121">
        <v>23010</v>
      </c>
      <c r="N10" s="121">
        <f>IF(AND(L10&lt;&gt;"",M10&lt;&gt;""),SUM(L10:M10),"")</f>
        <v>1417414</v>
      </c>
      <c r="O10" s="121">
        <v>12202</v>
      </c>
      <c r="P10" s="121">
        <v>107848</v>
      </c>
      <c r="Q10" s="121">
        <f>IF(AND(O10&lt;&gt;"",P10&lt;&gt;""),SUM(O10:P10),"")</f>
        <v>120050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43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85065</v>
      </c>
      <c r="I11" s="121">
        <f>SUM(G11:H11)</f>
        <v>85065</v>
      </c>
      <c r="J11" s="120" t="s">
        <v>340</v>
      </c>
      <c r="K11" s="119" t="s">
        <v>341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85065</v>
      </c>
      <c r="Q11" s="121">
        <f>IF(AND(O11&lt;&gt;"",P11&lt;&gt;""),SUM(O11:P11),"")</f>
        <v>85065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43</v>
      </c>
      <c r="B12" s="120" t="s">
        <v>342</v>
      </c>
      <c r="C12" s="119" t="s">
        <v>343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43</v>
      </c>
      <c r="B13" s="120" t="s">
        <v>345</v>
      </c>
      <c r="C13" s="119" t="s">
        <v>346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43</v>
      </c>
      <c r="B14" s="120" t="s">
        <v>348</v>
      </c>
      <c r="C14" s="119" t="s">
        <v>349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177968</v>
      </c>
      <c r="I14" s="121">
        <f>SUM(G14:H14)</f>
        <v>177968</v>
      </c>
      <c r="J14" s="120" t="s">
        <v>351</v>
      </c>
      <c r="K14" s="205" t="s">
        <v>352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177968</v>
      </c>
      <c r="Q14" s="121">
        <f>IF(AND(O14&lt;&gt;"",P14&lt;&gt;""),SUM(O14:P14),"")</f>
        <v>177968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43</v>
      </c>
      <c r="B15" s="120" t="s">
        <v>353</v>
      </c>
      <c r="C15" s="119" t="s">
        <v>354</v>
      </c>
      <c r="D15" s="121">
        <f>SUM(L15,T15,AB15,AJ15,AR15,AZ15)</f>
        <v>0</v>
      </c>
      <c r="E15" s="121">
        <f>SUM(M15,U15,AC15,AK15,AS15,BA15)</f>
        <v>149254</v>
      </c>
      <c r="F15" s="121">
        <f>SUM(D15:E15)</f>
        <v>149254</v>
      </c>
      <c r="G15" s="121">
        <f>SUM(O15,W15,AE15,AM15,AU15,BC15)</f>
        <v>0</v>
      </c>
      <c r="H15" s="121">
        <f>SUM(P15,X15,AF15,AN15,AV15,BD15)</f>
        <v>80079</v>
      </c>
      <c r="I15" s="121">
        <f>SUM(G15:H15)</f>
        <v>80079</v>
      </c>
      <c r="J15" s="120" t="s">
        <v>356</v>
      </c>
      <c r="K15" s="119" t="s">
        <v>357</v>
      </c>
      <c r="L15" s="121">
        <v>0</v>
      </c>
      <c r="M15" s="121">
        <v>149254</v>
      </c>
      <c r="N15" s="121">
        <f>IF(AND(L15&lt;&gt;"",M15&lt;&gt;""),SUM(L15:M15),"")</f>
        <v>149254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358</v>
      </c>
      <c r="S15" s="119" t="s">
        <v>359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0</v>
      </c>
      <c r="X15" s="121">
        <v>48233</v>
      </c>
      <c r="Y15" s="121">
        <f>IF(AND(W15&lt;&gt;"",X15&lt;&gt;""),SUM(W15:X15),"")</f>
        <v>48233</v>
      </c>
      <c r="Z15" s="120" t="s">
        <v>351</v>
      </c>
      <c r="AA15" s="119" t="s">
        <v>360</v>
      </c>
      <c r="AB15" s="121">
        <v>0</v>
      </c>
      <c r="AC15" s="121">
        <v>0</v>
      </c>
      <c r="AD15" s="121">
        <f>IF(AND(AB15&lt;&gt;"",AC15&lt;&gt;""),SUM(AB15:AC15),"")</f>
        <v>0</v>
      </c>
      <c r="AE15" s="121">
        <v>0</v>
      </c>
      <c r="AF15" s="121">
        <v>31846</v>
      </c>
      <c r="AG15" s="121">
        <f>IF(AND(AE15&lt;&gt;"",AF15&lt;&gt;""),SUM(AE15:AF15),"")</f>
        <v>31846</v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43</v>
      </c>
      <c r="B16" s="120" t="s">
        <v>361</v>
      </c>
      <c r="C16" s="119" t="s">
        <v>362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43</v>
      </c>
      <c r="B17" s="120" t="s">
        <v>364</v>
      </c>
      <c r="C17" s="119" t="s">
        <v>365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43</v>
      </c>
      <c r="B18" s="120" t="s">
        <v>367</v>
      </c>
      <c r="C18" s="119" t="s">
        <v>368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1299</v>
      </c>
      <c r="H18" s="121">
        <f>SUM(P18,X18,AF18,AN18,AV18,BD18)</f>
        <v>36782</v>
      </c>
      <c r="I18" s="121">
        <f>SUM(G18:H18)</f>
        <v>38081</v>
      </c>
      <c r="J18" s="120" t="s">
        <v>327</v>
      </c>
      <c r="K18" s="119" t="s">
        <v>328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1299</v>
      </c>
      <c r="P18" s="121">
        <v>36782</v>
      </c>
      <c r="Q18" s="121">
        <f>IF(AND(O18&lt;&gt;"",P18&lt;&gt;""),SUM(O18:P18),"")</f>
        <v>38081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43</v>
      </c>
      <c r="B19" s="120" t="s">
        <v>370</v>
      </c>
      <c r="C19" s="119" t="s">
        <v>371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43</v>
      </c>
      <c r="B20" s="120" t="s">
        <v>373</v>
      </c>
      <c r="C20" s="119" t="s">
        <v>374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43</v>
      </c>
      <c r="B21" s="120" t="s">
        <v>376</v>
      </c>
      <c r="C21" s="119" t="s">
        <v>377</v>
      </c>
      <c r="D21" s="121">
        <f>SUM(L21,T21,AB21,AJ21,AR21,AZ21)</f>
        <v>0</v>
      </c>
      <c r="E21" s="121">
        <f>SUM(M21,U21,AC21,AK21,AS21,BA21)</f>
        <v>126448</v>
      </c>
      <c r="F21" s="121">
        <f>SUM(D21:E21)</f>
        <v>126448</v>
      </c>
      <c r="G21" s="121">
        <f>SUM(O21,W21,AE21,AM21,AU21,BC21)</f>
        <v>0</v>
      </c>
      <c r="H21" s="121">
        <f>SUM(P21,X21,AF21,AN21,AV21,BD21)</f>
        <v>61228</v>
      </c>
      <c r="I21" s="121">
        <f>SUM(G21:H21)</f>
        <v>61228</v>
      </c>
      <c r="J21" s="120" t="s">
        <v>356</v>
      </c>
      <c r="K21" s="119" t="s">
        <v>357</v>
      </c>
      <c r="L21" s="121">
        <v>0</v>
      </c>
      <c r="M21" s="121">
        <v>126448</v>
      </c>
      <c r="N21" s="121">
        <f>IF(AND(L21&lt;&gt;"",M21&lt;&gt;""),SUM(L21:M21),"")</f>
        <v>126448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358</v>
      </c>
      <c r="S21" s="119" t="s">
        <v>359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0</v>
      </c>
      <c r="X21" s="121">
        <v>61228</v>
      </c>
      <c r="Y21" s="121">
        <f>IF(AND(W21&lt;&gt;"",X21&lt;&gt;""),SUM(W21:X21),"")</f>
        <v>61228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43</v>
      </c>
      <c r="B22" s="120" t="s">
        <v>379</v>
      </c>
      <c r="C22" s="119" t="s">
        <v>380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785</v>
      </c>
      <c r="H22" s="121">
        <f>SUM(P22,X22,AF22,AN22,AV22,BD22)</f>
        <v>25364</v>
      </c>
      <c r="I22" s="121">
        <f>SUM(G22:H22)</f>
        <v>26149</v>
      </c>
      <c r="J22" s="120" t="s">
        <v>327</v>
      </c>
      <c r="K22" s="119" t="s">
        <v>328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785</v>
      </c>
      <c r="P22" s="121">
        <v>22232</v>
      </c>
      <c r="Q22" s="121">
        <f>IF(AND(O22&lt;&gt;"",P22&lt;&gt;""),SUM(O22:P22),"")</f>
        <v>23017</v>
      </c>
      <c r="R22" s="120" t="s">
        <v>351</v>
      </c>
      <c r="S22" s="119" t="s">
        <v>360</v>
      </c>
      <c r="T22" s="121">
        <v>0</v>
      </c>
      <c r="U22" s="121">
        <v>0</v>
      </c>
      <c r="V22" s="121">
        <f>IF(AND(T22&lt;&gt;"",U22&lt;&gt;""),SUM(T22:U22),"")</f>
        <v>0</v>
      </c>
      <c r="W22" s="121">
        <v>0</v>
      </c>
      <c r="X22" s="121">
        <v>3132</v>
      </c>
      <c r="Y22" s="121">
        <f>IF(AND(W22&lt;&gt;"",X22&lt;&gt;""),SUM(W22:X22),"")</f>
        <v>3132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43</v>
      </c>
      <c r="B23" s="120" t="s">
        <v>382</v>
      </c>
      <c r="C23" s="119" t="s">
        <v>383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52440</v>
      </c>
      <c r="I23" s="121">
        <f>SUM(G23:H23)</f>
        <v>52440</v>
      </c>
      <c r="J23" s="120" t="s">
        <v>351</v>
      </c>
      <c r="K23" s="119" t="s">
        <v>385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52440</v>
      </c>
      <c r="Q23" s="121">
        <f>IF(AND(O23&lt;&gt;"",P23&lt;&gt;""),SUM(O23:P23),"")</f>
        <v>52440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43</v>
      </c>
      <c r="B24" s="120" t="s">
        <v>386</v>
      </c>
      <c r="C24" s="119" t="s">
        <v>387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56710</v>
      </c>
      <c r="I24" s="121">
        <f>SUM(G24:H24)</f>
        <v>56710</v>
      </c>
      <c r="J24" s="120" t="s">
        <v>340</v>
      </c>
      <c r="K24" s="119" t="s">
        <v>341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56710</v>
      </c>
      <c r="Q24" s="121">
        <f>IF(AND(O24&lt;&gt;"",P24&lt;&gt;""),SUM(O24:P24),"")</f>
        <v>56710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43</v>
      </c>
      <c r="B25" s="120" t="s">
        <v>389</v>
      </c>
      <c r="C25" s="119" t="s">
        <v>390</v>
      </c>
      <c r="D25" s="121">
        <f>SUM(L25,T25,AB25,AJ25,AR25,AZ25)</f>
        <v>274201</v>
      </c>
      <c r="E25" s="121">
        <f>SUM(M25,U25,AC25,AK25,AS25,BA25)</f>
        <v>20049</v>
      </c>
      <c r="F25" s="121">
        <f>SUM(D25:E25)</f>
        <v>294250</v>
      </c>
      <c r="G25" s="121">
        <f>SUM(O25,W25,AE25,AM25,AU25,BC25)</f>
        <v>1741</v>
      </c>
      <c r="H25" s="121">
        <f>SUM(P25,X25,AF25,AN25,AV25,BD25)</f>
        <v>16250</v>
      </c>
      <c r="I25" s="121">
        <f>SUM(G25:H25)</f>
        <v>17991</v>
      </c>
      <c r="J25" s="120" t="s">
        <v>335</v>
      </c>
      <c r="K25" s="119" t="s">
        <v>336</v>
      </c>
      <c r="L25" s="121">
        <v>274201</v>
      </c>
      <c r="M25" s="121">
        <v>20049</v>
      </c>
      <c r="N25" s="121">
        <f>IF(AND(L25&lt;&gt;"",M25&lt;&gt;""),SUM(L25:M25),"")</f>
        <v>294250</v>
      </c>
      <c r="O25" s="121">
        <v>1741</v>
      </c>
      <c r="P25" s="121">
        <v>16250</v>
      </c>
      <c r="Q25" s="121">
        <f>IF(AND(O25&lt;&gt;"",P25&lt;&gt;""),SUM(O25:P25),"")</f>
        <v>17991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43</v>
      </c>
      <c r="B26" s="120" t="s">
        <v>392</v>
      </c>
      <c r="C26" s="119" t="s">
        <v>393</v>
      </c>
      <c r="D26" s="121">
        <f>SUM(L26,T26,AB26,AJ26,AR26,AZ26)</f>
        <v>539589</v>
      </c>
      <c r="E26" s="121">
        <f>SUM(M26,U26,AC26,AK26,AS26,BA26)</f>
        <v>50487</v>
      </c>
      <c r="F26" s="121">
        <f>SUM(D26:E26)</f>
        <v>590076</v>
      </c>
      <c r="G26" s="121">
        <f>SUM(O26,W26,AE26,AM26,AU26,BC26)</f>
        <v>3619</v>
      </c>
      <c r="H26" s="121">
        <f>SUM(P26,X26,AF26,AN26,AV26,BD26)</f>
        <v>30720</v>
      </c>
      <c r="I26" s="121">
        <f>SUM(G26:H26)</f>
        <v>34339</v>
      </c>
      <c r="J26" s="120" t="s">
        <v>335</v>
      </c>
      <c r="K26" s="119" t="s">
        <v>336</v>
      </c>
      <c r="L26" s="121">
        <v>539589</v>
      </c>
      <c r="M26" s="121">
        <v>50487</v>
      </c>
      <c r="N26" s="121">
        <f>IF(AND(L26&lt;&gt;"",M26&lt;&gt;""),SUM(L26:M26),"")</f>
        <v>590076</v>
      </c>
      <c r="O26" s="121">
        <v>3619</v>
      </c>
      <c r="P26" s="121">
        <v>30720</v>
      </c>
      <c r="Q26" s="121">
        <f>IF(AND(O26&lt;&gt;"",P26&lt;&gt;""),SUM(O26:P26),"")</f>
        <v>34339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43</v>
      </c>
      <c r="B27" s="120" t="s">
        <v>395</v>
      </c>
      <c r="C27" s="119" t="s">
        <v>396</v>
      </c>
      <c r="D27" s="121">
        <f>SUM(L27,T27,AB27,AJ27,AR27,AZ27)</f>
        <v>874181</v>
      </c>
      <c r="E27" s="121">
        <f>SUM(M27,U27,AC27,AK27,AS27,BA27)</f>
        <v>0</v>
      </c>
      <c r="F27" s="121">
        <f>SUM(D27:E27)</f>
        <v>874181</v>
      </c>
      <c r="G27" s="121">
        <f>SUM(O27,W27,AE27,AM27,AU27,BC27)</f>
        <v>6837</v>
      </c>
      <c r="H27" s="121">
        <f>SUM(P27,X27,AF27,AN27,AV27,BD27)</f>
        <v>54355</v>
      </c>
      <c r="I27" s="121">
        <f>SUM(G27:H27)</f>
        <v>61192</v>
      </c>
      <c r="J27" s="120" t="s">
        <v>335</v>
      </c>
      <c r="K27" s="119">
        <v>0</v>
      </c>
      <c r="L27" s="121">
        <v>874181</v>
      </c>
      <c r="M27" s="121">
        <v>0</v>
      </c>
      <c r="N27" s="121">
        <f>IF(AND(L27&lt;&gt;"",M27&lt;&gt;""),SUM(L27:M27),"")</f>
        <v>874181</v>
      </c>
      <c r="O27" s="121">
        <v>6837</v>
      </c>
      <c r="P27" s="121">
        <v>54355</v>
      </c>
      <c r="Q27" s="121">
        <f>IF(AND(O27&lt;&gt;"",P27&lt;&gt;""),SUM(O27:P27),"")</f>
        <v>61192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sortState ref="A8:BE27">
    <sortCondition ref="A8:A27"/>
    <sortCondition ref="B8:B27"/>
    <sortCondition ref="C8:C2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26" man="1"/>
    <brk id="17" min="1" max="26" man="1"/>
    <brk id="25" min="1" max="26" man="1"/>
    <brk id="33" min="1" max="26" man="1"/>
    <brk id="41" min="1" max="26" man="1"/>
    <brk id="49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33</v>
      </c>
      <c r="D7" s="140">
        <f>SUM(H7,L7,P7,T7,X7,AB7,AF7,AJ7,AN7,AR7,AV7,AZ7,BD7,BH7,BL7,BP7,BT7,BX7,CB7,CF7,CJ7,CN7,CR7,CV7,CZ7,DD7,DH7,DL7,DP7,DT7)</f>
        <v>3451623</v>
      </c>
      <c r="E7" s="140">
        <f>SUM(I7,M7,Q7,U7,Y7,AC7,AG7,AK7,AO7,AS7,AW7,BA7,BE7,BI7,BM7,BQ7,BU7,BY7,CC7,CG7,CK7,CO7,CS7,CW7,DA7,DE7,DI7,DM7,DQ7,DU7)</f>
        <v>1132529</v>
      </c>
      <c r="F7" s="141">
        <f>COUNTIF(F$8:F$1000,"&lt;&gt;")</f>
        <v>6</v>
      </c>
      <c r="G7" s="141">
        <f>COUNTIF(G$8:G$1000,"&lt;&gt;")</f>
        <v>6</v>
      </c>
      <c r="H7" s="140">
        <f>SUM(H$8:H$1000)</f>
        <v>1566668</v>
      </c>
      <c r="I7" s="140">
        <f>SUM(I$8:I$1000)</f>
        <v>752553</v>
      </c>
      <c r="J7" s="141">
        <f>COUNTIF(J$8:J$1000,"&lt;&gt;")</f>
        <v>6</v>
      </c>
      <c r="K7" s="141">
        <f>COUNTIF(K$8:K$1000,"&lt;&gt;")</f>
        <v>6</v>
      </c>
      <c r="L7" s="140">
        <f>SUM(L$8:L$1000)</f>
        <v>420698</v>
      </c>
      <c r="M7" s="140">
        <f>SUM(M$8:M$1000)</f>
        <v>226450</v>
      </c>
      <c r="N7" s="141">
        <f>COUNTIF(N$8:N$1000,"&lt;&gt;")</f>
        <v>3</v>
      </c>
      <c r="O7" s="141">
        <f>COUNTIF(O$8:O$1000,"&lt;&gt;")</f>
        <v>3</v>
      </c>
      <c r="P7" s="140">
        <f>SUM(P$8:P$1000)</f>
        <v>590076</v>
      </c>
      <c r="Q7" s="140">
        <f>SUM(Q$8:Q$1000)</f>
        <v>89202</v>
      </c>
      <c r="R7" s="141">
        <f>COUNTIF(R$8:R$1000,"&lt;&gt;")</f>
        <v>2</v>
      </c>
      <c r="S7" s="141">
        <f>COUNTIF(S$8:S$1000,"&lt;&gt;")</f>
        <v>2</v>
      </c>
      <c r="T7" s="140">
        <f>SUM(T$8:T$1000)</f>
        <v>874181</v>
      </c>
      <c r="U7" s="140">
        <f>SUM(U$8:U$1000)</f>
        <v>64324</v>
      </c>
      <c r="V7" s="141">
        <f>COUNTIF(V$8:V$1000,"&lt;&gt;")</f>
        <v>0</v>
      </c>
      <c r="W7" s="141">
        <f>COUNTIF(W$8:W$1000,"&lt;&gt;")</f>
        <v>0</v>
      </c>
      <c r="X7" s="140">
        <f>SUM(X$8:X$1000)</f>
        <v>0</v>
      </c>
      <c r="Y7" s="140">
        <f>SUM(Y$8:Y$1000)</f>
        <v>0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1">
        <f>COUNTIF(AD$8:AD$1000,"&lt;&gt;")</f>
        <v>0</v>
      </c>
      <c r="AE7" s="141">
        <f>COUNTIF(AE$8:AE$1000,"&lt;&gt;")</f>
        <v>0</v>
      </c>
      <c r="AF7" s="140">
        <f>SUM(AF$8:AF$1000)</f>
        <v>0</v>
      </c>
      <c r="AG7" s="140">
        <f>SUM(AG$8:AG$1000)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1">
        <f>COUNTIF(AL$8:AL$1000,"&lt;&gt;")</f>
        <v>0</v>
      </c>
      <c r="AM7" s="141">
        <f>COUNTIF(AM$8:AM$1000,"&lt;&gt;")</f>
        <v>0</v>
      </c>
      <c r="AN7" s="140">
        <f>SUM(AN$8:AN$1000)</f>
        <v>0</v>
      </c>
      <c r="AO7" s="140">
        <f>SUM(AO$8:AO$1000)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1">
        <f>COUNTIF(AT$8:AT$1000,"&lt;&gt;")</f>
        <v>0</v>
      </c>
      <c r="AU7" s="141">
        <f>COUNTIF(AU$8:AU$1000,"&lt;&gt;")</f>
        <v>0</v>
      </c>
      <c r="AV7" s="140">
        <f>SUM(AV$8:AV$1000)</f>
        <v>0</v>
      </c>
      <c r="AW7" s="140">
        <f>SUM(AW$8:AW$1000)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1">
        <f>COUNTIF(BB$8:BB$1000,"&lt;&gt;")</f>
        <v>0</v>
      </c>
      <c r="BC7" s="141">
        <f>COUNTIF(BC$8:BC$1000,"&lt;&gt;")</f>
        <v>0</v>
      </c>
      <c r="BD7" s="140">
        <f>SUM(BD$8:BD$1000)</f>
        <v>0</v>
      </c>
      <c r="BE7" s="140">
        <f>SUM(BE$8:BE$1000)</f>
        <v>0</v>
      </c>
      <c r="BF7" s="141">
        <f>COUNTIF(BF$8:BF$1000,"&lt;&gt;")</f>
        <v>0</v>
      </c>
      <c r="BG7" s="141">
        <f>COUNTIF(BG$8:BG$1000,"&lt;&gt;")</f>
        <v>0</v>
      </c>
      <c r="BH7" s="140">
        <f>SUM(BH$8:BH$1000)</f>
        <v>0</v>
      </c>
      <c r="BI7" s="140">
        <f>SUM(BI$8:BI$1000)</f>
        <v>0</v>
      </c>
      <c r="BJ7" s="141">
        <f>COUNTIF(BJ$8:BJ$1000,"&lt;&gt;")</f>
        <v>0</v>
      </c>
      <c r="BK7" s="141">
        <f>COUNTIF(BK$8:BK$1000,"&lt;&gt;")</f>
        <v>0</v>
      </c>
      <c r="BL7" s="140">
        <f>SUM(BL$8:BL$1000)</f>
        <v>0</v>
      </c>
      <c r="BM7" s="140">
        <f>SUM(BM$8:BM$1000)</f>
        <v>0</v>
      </c>
      <c r="BN7" s="141">
        <f>COUNTIF(BN$8:BN$1000,"&lt;&gt;")</f>
        <v>0</v>
      </c>
      <c r="BO7" s="141">
        <f>COUNTIF(BO$8:BO$1000,"&lt;&gt;")</f>
        <v>0</v>
      </c>
      <c r="BP7" s="140">
        <f>SUM(BP$8:BP$1000)</f>
        <v>0</v>
      </c>
      <c r="BQ7" s="140">
        <f>SUM(BQ$8:BQ$1000)</f>
        <v>0</v>
      </c>
      <c r="BR7" s="141">
        <f>COUNTIF(BR$8:BR$1000,"&lt;&gt;")</f>
        <v>0</v>
      </c>
      <c r="BS7" s="141">
        <f>COUNTIF(BS$8:BS$1000,"&lt;&gt;")</f>
        <v>0</v>
      </c>
      <c r="BT7" s="140">
        <f>SUM(BT$8:BT$1000)</f>
        <v>0</v>
      </c>
      <c r="BU7" s="140">
        <f>SUM(BU$8:BU$1000)</f>
        <v>0</v>
      </c>
      <c r="BV7" s="141">
        <f>COUNTIF(BV$8:BV$1000,"&lt;&gt;")</f>
        <v>0</v>
      </c>
      <c r="BW7" s="141">
        <f>COUNTIF(BW$8:BW$1000,"&lt;&gt;")</f>
        <v>0</v>
      </c>
      <c r="BX7" s="140">
        <f>SUM(BX$8:BX$1000)</f>
        <v>0</v>
      </c>
      <c r="BY7" s="140">
        <f>SUM(BY$8:BY$1000)</f>
        <v>0</v>
      </c>
      <c r="BZ7" s="141">
        <f>COUNTIF(BZ$8:BZ$1000,"&lt;&gt;")</f>
        <v>0</v>
      </c>
      <c r="CA7" s="141">
        <f>COUNTIF(CA$8:CA$1000,"&lt;&gt;")</f>
        <v>0</v>
      </c>
      <c r="CB7" s="140">
        <f>SUM(CB$8:CB$1000)</f>
        <v>0</v>
      </c>
      <c r="CC7" s="140">
        <f>SUM(CC$8:CC$1000)</f>
        <v>0</v>
      </c>
      <c r="CD7" s="141">
        <f>COUNTIF(CD$8:CD$1000,"&lt;&gt;")</f>
        <v>0</v>
      </c>
      <c r="CE7" s="141">
        <f>COUNTIF(CE$8:CE$1000,"&lt;&gt;")</f>
        <v>0</v>
      </c>
      <c r="CF7" s="140">
        <f>SUM(CF$8:CF$1000)</f>
        <v>0</v>
      </c>
      <c r="CG7" s="140">
        <f>SUM(CG$8:CG$1000)</f>
        <v>0</v>
      </c>
      <c r="CH7" s="141">
        <f>COUNTIF(CH$8:CH$1000,"&lt;&gt;")</f>
        <v>0</v>
      </c>
      <c r="CI7" s="141">
        <f>COUNTIF(CI$8:CI$1000,"&lt;&gt;")</f>
        <v>0</v>
      </c>
      <c r="CJ7" s="140">
        <f>SUM(CJ$8:CJ$1000)</f>
        <v>0</v>
      </c>
      <c r="CK7" s="140">
        <f>SUM(CK$8:CK$1000)</f>
        <v>0</v>
      </c>
      <c r="CL7" s="141">
        <f>COUNTIF(CL$8:CL$1000,"&lt;&gt;")</f>
        <v>0</v>
      </c>
      <c r="CM7" s="141">
        <f>COUNTIF(CM$8:CM$1000,"&lt;&gt;")</f>
        <v>0</v>
      </c>
      <c r="CN7" s="140">
        <f>SUM(CN$8:CN$1000)</f>
        <v>0</v>
      </c>
      <c r="CO7" s="140">
        <f>SUM(CO$8:CO$1000)</f>
        <v>0</v>
      </c>
      <c r="CP7" s="141">
        <f>COUNTIF(CP$8:CP$1000,"&lt;&gt;")</f>
        <v>0</v>
      </c>
      <c r="CQ7" s="141">
        <f>COUNTIF(CQ$8:CQ$1000,"&lt;&gt;")</f>
        <v>0</v>
      </c>
      <c r="CR7" s="140">
        <f>SUM(CR$8:CR$1000)</f>
        <v>0</v>
      </c>
      <c r="CS7" s="140">
        <f>SUM(CS$8:CS$1000)</f>
        <v>0</v>
      </c>
      <c r="CT7" s="141">
        <f>COUNTIF(CT$8:CT$1000,"&lt;&gt;")</f>
        <v>0</v>
      </c>
      <c r="CU7" s="141">
        <f>COUNTIF(CU$8:CU$1000,"&lt;&gt;")</f>
        <v>0</v>
      </c>
      <c r="CV7" s="140">
        <f>SUM(CV$8:CV$1000)</f>
        <v>0</v>
      </c>
      <c r="CW7" s="140">
        <f>SUM(CW$8:CW$1000)</f>
        <v>0</v>
      </c>
      <c r="CX7" s="141">
        <f>COUNTIF(CX$8:CX$1000,"&lt;&gt;")</f>
        <v>0</v>
      </c>
      <c r="CY7" s="141">
        <f>COUNTIF(CY$8:CY$1000,"&lt;&gt;")</f>
        <v>0</v>
      </c>
      <c r="CZ7" s="140">
        <f>SUM(CZ$8:CZ$1000)</f>
        <v>0</v>
      </c>
      <c r="DA7" s="140">
        <f>SUM(DA$8:DA$1000)</f>
        <v>0</v>
      </c>
      <c r="DB7" s="141">
        <f>COUNTIF(DB$8:DB$1000,"&lt;&gt;")</f>
        <v>0</v>
      </c>
      <c r="DC7" s="141">
        <f>COUNTIF(DC$8:DC$1000,"&lt;&gt;")</f>
        <v>0</v>
      </c>
      <c r="DD7" s="140">
        <f>SUM(DD$8:DD$1000)</f>
        <v>0</v>
      </c>
      <c r="DE7" s="140">
        <f>SUM(DE$8:DE$1000)</f>
        <v>0</v>
      </c>
      <c r="DF7" s="141">
        <f>COUNTIF(DF$8:DF$1000,"&lt;&gt;")</f>
        <v>0</v>
      </c>
      <c r="DG7" s="141">
        <f>COUNTIF(DG$8:DG$1000,"&lt;&gt;")</f>
        <v>0</v>
      </c>
      <c r="DH7" s="140">
        <f>SUM(DH$8:DH$1000)</f>
        <v>0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15">
      <c r="A8" s="119" t="s">
        <v>43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382335</v>
      </c>
      <c r="F8" s="120" t="s">
        <v>324</v>
      </c>
      <c r="G8" s="119" t="s">
        <v>325</v>
      </c>
      <c r="H8" s="121">
        <v>0</v>
      </c>
      <c r="I8" s="121">
        <v>321237</v>
      </c>
      <c r="J8" s="120" t="s">
        <v>367</v>
      </c>
      <c r="K8" s="119" t="s">
        <v>368</v>
      </c>
      <c r="L8" s="121">
        <v>0</v>
      </c>
      <c r="M8" s="121">
        <v>38081</v>
      </c>
      <c r="N8" s="120" t="s">
        <v>379</v>
      </c>
      <c r="O8" s="119" t="s">
        <v>380</v>
      </c>
      <c r="P8" s="121">
        <v>0</v>
      </c>
      <c r="Q8" s="121">
        <v>23017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43</v>
      </c>
      <c r="B9" s="120" t="s">
        <v>358</v>
      </c>
      <c r="C9" s="119" t="s">
        <v>359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109461</v>
      </c>
      <c r="F9" s="120" t="s">
        <v>353</v>
      </c>
      <c r="G9" s="119" t="s">
        <v>354</v>
      </c>
      <c r="H9" s="121">
        <v>0</v>
      </c>
      <c r="I9" s="121">
        <v>48233</v>
      </c>
      <c r="J9" s="120" t="s">
        <v>376</v>
      </c>
      <c r="K9" s="119" t="s">
        <v>377</v>
      </c>
      <c r="L9" s="121">
        <v>0</v>
      </c>
      <c r="M9" s="121">
        <v>61228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43</v>
      </c>
      <c r="B10" s="120" t="s">
        <v>351</v>
      </c>
      <c r="C10" s="119" t="s">
        <v>360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265386</v>
      </c>
      <c r="F10" s="120" t="s">
        <v>348</v>
      </c>
      <c r="G10" s="119" t="s">
        <v>349</v>
      </c>
      <c r="H10" s="121">
        <v>0</v>
      </c>
      <c r="I10" s="121">
        <v>177968</v>
      </c>
      <c r="J10" s="120" t="s">
        <v>382</v>
      </c>
      <c r="K10" s="119" t="s">
        <v>383</v>
      </c>
      <c r="L10" s="121">
        <v>0</v>
      </c>
      <c r="M10" s="121">
        <v>52440</v>
      </c>
      <c r="N10" s="120" t="s">
        <v>353</v>
      </c>
      <c r="O10" s="119" t="s">
        <v>354</v>
      </c>
      <c r="P10" s="121">
        <v>0</v>
      </c>
      <c r="Q10" s="121">
        <v>31846</v>
      </c>
      <c r="R10" s="120" t="s">
        <v>379</v>
      </c>
      <c r="S10" s="119" t="s">
        <v>380</v>
      </c>
      <c r="T10" s="121">
        <v>0</v>
      </c>
      <c r="U10" s="121">
        <v>3132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43</v>
      </c>
      <c r="B11" s="120" t="s">
        <v>340</v>
      </c>
      <c r="C11" s="119" t="s">
        <v>341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141775</v>
      </c>
      <c r="F11" s="120" t="s">
        <v>337</v>
      </c>
      <c r="G11" s="119" t="s">
        <v>338</v>
      </c>
      <c r="H11" s="121">
        <v>0</v>
      </c>
      <c r="I11" s="121">
        <v>85065</v>
      </c>
      <c r="J11" s="120" t="s">
        <v>386</v>
      </c>
      <c r="K11" s="119" t="s">
        <v>387</v>
      </c>
      <c r="L11" s="121">
        <v>0</v>
      </c>
      <c r="M11" s="121">
        <v>56710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43</v>
      </c>
      <c r="B12" s="120" t="s">
        <v>356</v>
      </c>
      <c r="C12" s="119" t="s">
        <v>357</v>
      </c>
      <c r="D12" s="121">
        <f>SUM(H12,L12,P12,T12,X12,AB12,AF12,AJ12,AN12,AR12,AV12,AZ12,BD12,BH12,BL12,BP12,BT12,BX12,CB12,CF12,CJ12,CN12,CR12,CV12,CZ12,DD12,DH12,DL12,DP12,DT12)</f>
        <v>275702</v>
      </c>
      <c r="E12" s="121">
        <f>SUM(I12,M12,Q12,U12,Y12,AC12,AG12,AK12,AO12,AS12,AW12,BA12,BE12,BI12,BM12,BQ12,BU12,BY12,CC12,CG12,CK12,CO12,CS12,CW12,DA12,DE12,DI12,DM12,DQ12,DU12)</f>
        <v>0</v>
      </c>
      <c r="F12" s="120" t="s">
        <v>353</v>
      </c>
      <c r="G12" s="119" t="s">
        <v>354</v>
      </c>
      <c r="H12" s="121">
        <v>149254</v>
      </c>
      <c r="I12" s="121">
        <v>0</v>
      </c>
      <c r="J12" s="120" t="s">
        <v>376</v>
      </c>
      <c r="K12" s="119" t="s">
        <v>377</v>
      </c>
      <c r="L12" s="121">
        <v>126448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43</v>
      </c>
      <c r="B13" s="120" t="s">
        <v>335</v>
      </c>
      <c r="C13" s="119" t="s">
        <v>336</v>
      </c>
      <c r="D13" s="121">
        <f>SUM(H13,L13,P13,T13,X13,AB13,AF13,AJ13,AN13,AR13,AV13,AZ13,BD13,BH13,BL13,BP13,BT13,BX13,CB13,CF13,CJ13,CN13,CR13,CV13,CZ13,DD13,DH13,DL13,DP13,DT13)</f>
        <v>3175921</v>
      </c>
      <c r="E13" s="121">
        <f>SUM(I13,M13,Q13,U13,Y13,AC13,AG13,AK13,AO13,AS13,AW13,BA13,BE13,BI13,BM13,BQ13,BU13,BY13,CC13,CG13,CK13,CO13,CS13,CW13,DA13,DE13,DI13,DM13,DQ13,DU13)</f>
        <v>233572</v>
      </c>
      <c r="F13" s="120" t="s">
        <v>332</v>
      </c>
      <c r="G13" s="119" t="s">
        <v>333</v>
      </c>
      <c r="H13" s="121">
        <v>1417414</v>
      </c>
      <c r="I13" s="121">
        <v>120050</v>
      </c>
      <c r="J13" s="120" t="s">
        <v>389</v>
      </c>
      <c r="K13" s="119" t="s">
        <v>390</v>
      </c>
      <c r="L13" s="121">
        <v>294250</v>
      </c>
      <c r="M13" s="121">
        <v>17991</v>
      </c>
      <c r="N13" s="120" t="s">
        <v>392</v>
      </c>
      <c r="O13" s="119" t="s">
        <v>393</v>
      </c>
      <c r="P13" s="121">
        <v>590076</v>
      </c>
      <c r="Q13" s="121">
        <v>34339</v>
      </c>
      <c r="R13" s="120" t="s">
        <v>395</v>
      </c>
      <c r="S13" s="119" t="s">
        <v>396</v>
      </c>
      <c r="T13" s="121">
        <v>874181</v>
      </c>
      <c r="U13" s="121">
        <v>61192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15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15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15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15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15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15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15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15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15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15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15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15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15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15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15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15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15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15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15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15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15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15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15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15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15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15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15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15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15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15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15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15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15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15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15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15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15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15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15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15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15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15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15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15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15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15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15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15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15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15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15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15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15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15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15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15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15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15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15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15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15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15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15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15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15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15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15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15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15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15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15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15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15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15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15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15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15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15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15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15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15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15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15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15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15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15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15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15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15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15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15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15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15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15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15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15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15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15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15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15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15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15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15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15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15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15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15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15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15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15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15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15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15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15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15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15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15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15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15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15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15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15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15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15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15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15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15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15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15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15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15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15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15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15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15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15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15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15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15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15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15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15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15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15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15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15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15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15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15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15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15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15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15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15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15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15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15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15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15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15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15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15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15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15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15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15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15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15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15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15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15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15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15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15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15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15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15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15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15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15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15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15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15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15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15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15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15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15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15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15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15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15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15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15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15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15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15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15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15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15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15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15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15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15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15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15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15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15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15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15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15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15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15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15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15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15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15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15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15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15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15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15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15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15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15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15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15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15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15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15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15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15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15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15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15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15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15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15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15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15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15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15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15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15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15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15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15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15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15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15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15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15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15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15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15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15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15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15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15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15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15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15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15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15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15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15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15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15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15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15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15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15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15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15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15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15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15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15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15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15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15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15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15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15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15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15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15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15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15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15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15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15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15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15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15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15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15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15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15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15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15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15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15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15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15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15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15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15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15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15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15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15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15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15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15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15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15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15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15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15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15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15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15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15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15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15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15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15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15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15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15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15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15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15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15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15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15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15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15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15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15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15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15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15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15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15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15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15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15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15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15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15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15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15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15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15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15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15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15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15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15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15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15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15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15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15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15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15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15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15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15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15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15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15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15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15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15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15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15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15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15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15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15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15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15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15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15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15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15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15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15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15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15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15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15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15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15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15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15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15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15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15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15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15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15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15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15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15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15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15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15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15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15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15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15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15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15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15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15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15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15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15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15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15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15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15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15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15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15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15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15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15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15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15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15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15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15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15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15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15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15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15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15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15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15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15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15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15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15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15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15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15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15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15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15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15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15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15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15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15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15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15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15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15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15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15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15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15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15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15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15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15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15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15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15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15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15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15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15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15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15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15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15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15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15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15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15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15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15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15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15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15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15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15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15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15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15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15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15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15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15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15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15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15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15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15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15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15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15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15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15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15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15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15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15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15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15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15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15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15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15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15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15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15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15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15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15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15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15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15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15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15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15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15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15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15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15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15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15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15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15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15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15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15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15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15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15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15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15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15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15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15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15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15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15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15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15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15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15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15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15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15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15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15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15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15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15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15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15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15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15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15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15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15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15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15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15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15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15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15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15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15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15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15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15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15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15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15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15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15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15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15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15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15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15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15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15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15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15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15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15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15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15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15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15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15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15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15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15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15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15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15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15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15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15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15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15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15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15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15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15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15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15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15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15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15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15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15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15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15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15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15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15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15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15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15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15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15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15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15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15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15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15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15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15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15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15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15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15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15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15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15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15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15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15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15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15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15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15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15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15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15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15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15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15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15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15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15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15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15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15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15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15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15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15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15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15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15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15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15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15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15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15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15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15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15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15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15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15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15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15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15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15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15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15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15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15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15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15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15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15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15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15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15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15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15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15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15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15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15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15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15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15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15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15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15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15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15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15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15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15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15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15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15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15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15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15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15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15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15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15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15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15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15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15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15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15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15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15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15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15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15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15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15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15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15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15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15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15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15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15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15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15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15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15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15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15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15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15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15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15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15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15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15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15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15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15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15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15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15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15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15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15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15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15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15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15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15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15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15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15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15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15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15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15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15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15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15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15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15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15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15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15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15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15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15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15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15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15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15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15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15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15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15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15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15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15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15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15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15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15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15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15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15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15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15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15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15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15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15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15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15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15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15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15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15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15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15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15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15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15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15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15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15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15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15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15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15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15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15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15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15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15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15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15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15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15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15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15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15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15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15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15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15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15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15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15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15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15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15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15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15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15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15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15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15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15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15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15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15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15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15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15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15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15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15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15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15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15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15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15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15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15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15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15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15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15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15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15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15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15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15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15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15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15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15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15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15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15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15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15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15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15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15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15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15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15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15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15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15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15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15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15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15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15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15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15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15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15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15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15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15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15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15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15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15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15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15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15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15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15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15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15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15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15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15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15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15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15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15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15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15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15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sortState ref="A8:DU13">
    <sortCondition ref="A8:A13"/>
    <sortCondition ref="B8:B13"/>
    <sortCondition ref="C8:C1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7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38000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38201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7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38202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7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38203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38204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38205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38206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38207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38210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38213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38214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38215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7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38356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7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38386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7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38401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6"/>
      <c r="K22" s="197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38402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38422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7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38442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7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38484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38488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6"/>
      <c r="K27" s="197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38506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6"/>
      <c r="K28" s="197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38826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38840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38842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6"/>
      <c r="J31" s="196"/>
      <c r="K31" s="197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38862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38865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38888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2018-02-13T09:09:21Z</dcterms:modified>
</cp:coreProperties>
</file>