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ごみ処理概要!$A$6:$AQ$23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ごみ処理概要!$2:$24</definedName>
    <definedName name="_xlnm.Print_Area" localSheetId="3">ごみ処理量内訳!$2:$24</definedName>
    <definedName name="_xlnm.Print_Area" localSheetId="1">ごみ搬入量内訳!$2:$24</definedName>
    <definedName name="_xlnm.Print_Area" localSheetId="6">災害廃棄物搬入量!$2:$24</definedName>
    <definedName name="_xlnm.Print_Area" localSheetId="2">施設区分別搬入量内訳!$2:$24</definedName>
    <definedName name="_xlnm.Print_Area" localSheetId="5">施設資源化量内訳!$2:$24</definedName>
    <definedName name="_xlnm.Print_Area" localSheetId="4">資源化量内訳!$2:$24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G8" i="5"/>
  <c r="BD8" i="5" s="1"/>
  <c r="J8" i="5" s="1"/>
  <c r="BG9" i="5"/>
  <c r="BG10" i="5"/>
  <c r="BD10" i="5" s="1"/>
  <c r="J10" i="5" s="1"/>
  <c r="BG11" i="5"/>
  <c r="BG12" i="5"/>
  <c r="BD12" i="5" s="1"/>
  <c r="J12" i="5" s="1"/>
  <c r="BG13" i="5"/>
  <c r="BG14" i="5"/>
  <c r="BD14" i="5" s="1"/>
  <c r="J14" i="5" s="1"/>
  <c r="BG15" i="5"/>
  <c r="BG16" i="5"/>
  <c r="BD16" i="5" s="1"/>
  <c r="J16" i="5" s="1"/>
  <c r="BG17" i="5"/>
  <c r="BG18" i="5"/>
  <c r="BD18" i="5" s="1"/>
  <c r="J18" i="5" s="1"/>
  <c r="BG19" i="5"/>
  <c r="BG20" i="5"/>
  <c r="BD20" i="5" s="1"/>
  <c r="J20" i="5" s="1"/>
  <c r="BG21" i="5"/>
  <c r="BG22" i="5"/>
  <c r="BD22" i="5" s="1"/>
  <c r="J22" i="5" s="1"/>
  <c r="BG23" i="5"/>
  <c r="BG24" i="5"/>
  <c r="BD24" i="5" s="1"/>
  <c r="J24" i="5" s="1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D9" i="5"/>
  <c r="BD11" i="5"/>
  <c r="BD13" i="5"/>
  <c r="BD15" i="5"/>
  <c r="BD17" i="5"/>
  <c r="BD19" i="5"/>
  <c r="BD21" i="5"/>
  <c r="BD23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V9" i="5"/>
  <c r="AV11" i="5"/>
  <c r="AV13" i="5"/>
  <c r="AV15" i="5"/>
  <c r="AV17" i="5"/>
  <c r="AV19" i="5"/>
  <c r="AV21" i="5"/>
  <c r="AV23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N9" i="5"/>
  <c r="AN11" i="5"/>
  <c r="AN13" i="5"/>
  <c r="AN15" i="5"/>
  <c r="AN17" i="5"/>
  <c r="AN19" i="5"/>
  <c r="AN21" i="5"/>
  <c r="AN23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G8" i="5"/>
  <c r="AG9" i="5"/>
  <c r="AF9" i="5" s="1"/>
  <c r="G9" i="5" s="1"/>
  <c r="AG10" i="5"/>
  <c r="AG11" i="5"/>
  <c r="AF11" i="5" s="1"/>
  <c r="G11" i="5" s="1"/>
  <c r="AG12" i="5"/>
  <c r="AG13" i="5"/>
  <c r="AF13" i="5" s="1"/>
  <c r="G13" i="5" s="1"/>
  <c r="AG14" i="5"/>
  <c r="AG15" i="5"/>
  <c r="AF15" i="5" s="1"/>
  <c r="G15" i="5" s="1"/>
  <c r="AG16" i="5"/>
  <c r="AG17" i="5"/>
  <c r="AF17" i="5" s="1"/>
  <c r="G17" i="5" s="1"/>
  <c r="AG18" i="5"/>
  <c r="AG19" i="5"/>
  <c r="AF19" i="5" s="1"/>
  <c r="G19" i="5" s="1"/>
  <c r="AG20" i="5"/>
  <c r="AG21" i="5"/>
  <c r="AF21" i="5" s="1"/>
  <c r="G21" i="5" s="1"/>
  <c r="AG22" i="5"/>
  <c r="AG23" i="5"/>
  <c r="AF23" i="5" s="1"/>
  <c r="G23" i="5" s="1"/>
  <c r="AG24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X9" i="5"/>
  <c r="X11" i="5"/>
  <c r="E11" i="5" s="1"/>
  <c r="X13" i="5"/>
  <c r="E13" i="5" s="1"/>
  <c r="X15" i="5"/>
  <c r="E15" i="5" s="1"/>
  <c r="X17" i="5"/>
  <c r="X19" i="5"/>
  <c r="E19" i="5" s="1"/>
  <c r="X21" i="5"/>
  <c r="E21" i="5" s="1"/>
  <c r="X23" i="5"/>
  <c r="E23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P9" i="5"/>
  <c r="P11" i="5"/>
  <c r="P13" i="5"/>
  <c r="P15" i="5"/>
  <c r="P17" i="5"/>
  <c r="P19" i="5"/>
  <c r="P21" i="5"/>
  <c r="P23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J9" i="5"/>
  <c r="J11" i="5"/>
  <c r="J13" i="5"/>
  <c r="J15" i="5"/>
  <c r="J17" i="5"/>
  <c r="J19" i="5"/>
  <c r="J21" i="5"/>
  <c r="J23" i="5"/>
  <c r="I9" i="5"/>
  <c r="I11" i="5"/>
  <c r="I13" i="5"/>
  <c r="I15" i="5"/>
  <c r="I17" i="5"/>
  <c r="I19" i="5"/>
  <c r="I21" i="5"/>
  <c r="I23" i="5"/>
  <c r="H9" i="5"/>
  <c r="H11" i="5"/>
  <c r="H13" i="5"/>
  <c r="H15" i="5"/>
  <c r="H17" i="5"/>
  <c r="H19" i="5"/>
  <c r="H21" i="5"/>
  <c r="H23" i="5"/>
  <c r="E9" i="5"/>
  <c r="E1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V8" i="9"/>
  <c r="V9" i="9"/>
  <c r="V10" i="9"/>
  <c r="V11" i="9"/>
  <c r="V12" i="9"/>
  <c r="V13" i="9"/>
  <c r="V14" i="9"/>
  <c r="V15" i="9"/>
  <c r="V16" i="9"/>
  <c r="V17" i="9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V24" i="9"/>
  <c r="BL24" i="4" s="1"/>
  <c r="V24" i="4" s="1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T8" i="9"/>
  <c r="T9" i="9"/>
  <c r="BJ9" i="4" s="1"/>
  <c r="T9" i="4" s="1"/>
  <c r="T10" i="9"/>
  <c r="T11" i="9"/>
  <c r="BJ11" i="4" s="1"/>
  <c r="T11" i="4" s="1"/>
  <c r="T12" i="9"/>
  <c r="BJ12" i="4" s="1"/>
  <c r="T12" i="4" s="1"/>
  <c r="T13" i="9"/>
  <c r="T14" i="9"/>
  <c r="BJ14" i="4" s="1"/>
  <c r="T14" i="4" s="1"/>
  <c r="T15" i="9"/>
  <c r="BJ15" i="4" s="1"/>
  <c r="T15" i="4" s="1"/>
  <c r="T16" i="9"/>
  <c r="BJ16" i="4" s="1"/>
  <c r="T16" i="4" s="1"/>
  <c r="T17" i="9"/>
  <c r="T18" i="9"/>
  <c r="BJ18" i="4" s="1"/>
  <c r="T18" i="4" s="1"/>
  <c r="T19" i="9"/>
  <c r="BJ19" i="4" s="1"/>
  <c r="T19" i="4" s="1"/>
  <c r="T20" i="9"/>
  <c r="BJ20" i="4" s="1"/>
  <c r="T20" i="4" s="1"/>
  <c r="T21" i="9"/>
  <c r="T22" i="9"/>
  <c r="BJ22" i="4" s="1"/>
  <c r="T22" i="4" s="1"/>
  <c r="T23" i="9"/>
  <c r="BJ23" i="4" s="1"/>
  <c r="T23" i="4" s="1"/>
  <c r="T24" i="9"/>
  <c r="BJ24" i="4" s="1"/>
  <c r="T24" i="4" s="1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BI22" i="4" s="1"/>
  <c r="S22" i="4" s="1"/>
  <c r="S23" i="9"/>
  <c r="S24" i="9"/>
  <c r="BI24" i="4" s="1"/>
  <c r="S24" i="4" s="1"/>
  <c r="R8" i="9"/>
  <c r="R9" i="9"/>
  <c r="R10" i="9"/>
  <c r="R11" i="9"/>
  <c r="R12" i="9"/>
  <c r="R13" i="9"/>
  <c r="R14" i="9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BF22" i="4" s="1"/>
  <c r="P22" i="4" s="1"/>
  <c r="P23" i="9"/>
  <c r="P24" i="9"/>
  <c r="BF24" i="4" s="1"/>
  <c r="P24" i="4" s="1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BE24" i="4" s="1"/>
  <c r="O24" i="4" s="1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BD22" i="4" s="1"/>
  <c r="N22" i="4" s="1"/>
  <c r="N23" i="9"/>
  <c r="N24" i="9"/>
  <c r="BD24" i="4" s="1"/>
  <c r="N24" i="4" s="1"/>
  <c r="M8" i="9"/>
  <c r="M9" i="9"/>
  <c r="BC9" i="4" s="1"/>
  <c r="M9" i="4" s="1"/>
  <c r="M10" i="9"/>
  <c r="M11" i="9"/>
  <c r="BC11" i="4" s="1"/>
  <c r="M11" i="4" s="1"/>
  <c r="M12" i="9"/>
  <c r="M13" i="9"/>
  <c r="BC13" i="4" s="1"/>
  <c r="M13" i="4" s="1"/>
  <c r="M14" i="9"/>
  <c r="M15" i="9"/>
  <c r="BC15" i="4" s="1"/>
  <c r="M15" i="4" s="1"/>
  <c r="M16" i="9"/>
  <c r="M17" i="9"/>
  <c r="BC17" i="4" s="1"/>
  <c r="M17" i="4" s="1"/>
  <c r="M18" i="9"/>
  <c r="M19" i="9"/>
  <c r="BC19" i="4" s="1"/>
  <c r="M19" i="4" s="1"/>
  <c r="M20" i="9"/>
  <c r="M21" i="9"/>
  <c r="BC21" i="4" s="1"/>
  <c r="M21" i="4" s="1"/>
  <c r="M22" i="9"/>
  <c r="M23" i="9"/>
  <c r="BC23" i="4" s="1"/>
  <c r="M23" i="4" s="1"/>
  <c r="M24" i="9"/>
  <c r="L8" i="9"/>
  <c r="L9" i="9"/>
  <c r="L10" i="9"/>
  <c r="L11" i="9"/>
  <c r="L12" i="9"/>
  <c r="L13" i="9"/>
  <c r="L14" i="9"/>
  <c r="L15" i="9"/>
  <c r="L16" i="9"/>
  <c r="BB16" i="4" s="1"/>
  <c r="L16" i="4" s="1"/>
  <c r="L17" i="9"/>
  <c r="L18" i="9"/>
  <c r="BB18" i="4" s="1"/>
  <c r="L18" i="4" s="1"/>
  <c r="L19" i="9"/>
  <c r="L20" i="9"/>
  <c r="BB20" i="4" s="1"/>
  <c r="L20" i="4" s="1"/>
  <c r="L21" i="9"/>
  <c r="L22" i="9"/>
  <c r="BB22" i="4" s="1"/>
  <c r="L22" i="4" s="1"/>
  <c r="L23" i="9"/>
  <c r="L24" i="9"/>
  <c r="BB24" i="4" s="1"/>
  <c r="L24" i="4" s="1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BA24" i="4" s="1"/>
  <c r="K24" i="4" s="1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AZ24" i="4" s="1"/>
  <c r="J24" i="4" s="1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AY24" i="4" s="1"/>
  <c r="I24" i="4" s="1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AX20" i="4" s="1"/>
  <c r="H20" i="4" s="1"/>
  <c r="H21" i="9"/>
  <c r="H22" i="9"/>
  <c r="AX22" i="4" s="1"/>
  <c r="H22" i="4" s="1"/>
  <c r="H23" i="9"/>
  <c r="H24" i="9"/>
  <c r="AX24" i="4" s="1"/>
  <c r="H24" i="4" s="1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AW20" i="4" s="1"/>
  <c r="G20" i="4" s="1"/>
  <c r="G21" i="9"/>
  <c r="G22" i="9"/>
  <c r="AW22" i="4" s="1"/>
  <c r="G22" i="4" s="1"/>
  <c r="G23" i="9"/>
  <c r="G24" i="9"/>
  <c r="AW24" i="4" s="1"/>
  <c r="G24" i="4" s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AU24" i="4" s="1"/>
  <c r="E24" i="4" s="1"/>
  <c r="D8" i="9"/>
  <c r="AT8" i="4" s="1"/>
  <c r="D8" i="4" s="1"/>
  <c r="D9" i="9"/>
  <c r="D10" i="9"/>
  <c r="AT10" i="4" s="1"/>
  <c r="D10" i="4" s="1"/>
  <c r="D11" i="9"/>
  <c r="AT11" i="4" s="1"/>
  <c r="D11" i="4" s="1"/>
  <c r="D12" i="9"/>
  <c r="AT12" i="4" s="1"/>
  <c r="D12" i="4" s="1"/>
  <c r="D13" i="9"/>
  <c r="D14" i="9"/>
  <c r="AT14" i="4" s="1"/>
  <c r="D14" i="4" s="1"/>
  <c r="D15" i="9"/>
  <c r="AT15" i="4" s="1"/>
  <c r="D15" i="4" s="1"/>
  <c r="D16" i="9"/>
  <c r="AT16" i="4" s="1"/>
  <c r="D16" i="4" s="1"/>
  <c r="D17" i="9"/>
  <c r="D18" i="9"/>
  <c r="AT18" i="4" s="1"/>
  <c r="D18" i="4" s="1"/>
  <c r="D19" i="9"/>
  <c r="AT19" i="4" s="1"/>
  <c r="D19" i="4" s="1"/>
  <c r="D20" i="9"/>
  <c r="AT20" i="4" s="1"/>
  <c r="D20" i="4" s="1"/>
  <c r="D21" i="9"/>
  <c r="AT21" i="4" s="1"/>
  <c r="D21" i="4" s="1"/>
  <c r="D22" i="9"/>
  <c r="AT22" i="4" s="1"/>
  <c r="D22" i="4" s="1"/>
  <c r="D23" i="9"/>
  <c r="AT23" i="4" s="1"/>
  <c r="D23" i="4" s="1"/>
  <c r="D24" i="9"/>
  <c r="AT24" i="4" s="1"/>
  <c r="D24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M8" i="4"/>
  <c r="W8" i="4" s="1"/>
  <c r="BM9" i="4"/>
  <c r="BM10" i="4"/>
  <c r="W10" i="4" s="1"/>
  <c r="BM11" i="4"/>
  <c r="BM12" i="4"/>
  <c r="W12" i="4" s="1"/>
  <c r="BM13" i="4"/>
  <c r="BM14" i="4"/>
  <c r="W14" i="4" s="1"/>
  <c r="BM15" i="4"/>
  <c r="BM16" i="4"/>
  <c r="W16" i="4" s="1"/>
  <c r="BM17" i="4"/>
  <c r="BM18" i="4"/>
  <c r="W18" i="4" s="1"/>
  <c r="BM19" i="4"/>
  <c r="BM20" i="4"/>
  <c r="W20" i="4" s="1"/>
  <c r="BM21" i="4"/>
  <c r="BM22" i="4"/>
  <c r="W22" i="4" s="1"/>
  <c r="BM23" i="4"/>
  <c r="BM24" i="4"/>
  <c r="W24" i="4" s="1"/>
  <c r="BL8" i="4"/>
  <c r="BL9" i="4"/>
  <c r="V9" i="4" s="1"/>
  <c r="BL10" i="4"/>
  <c r="BL11" i="4"/>
  <c r="V11" i="4" s="1"/>
  <c r="BL12" i="4"/>
  <c r="BL13" i="4"/>
  <c r="V13" i="4" s="1"/>
  <c r="BL14" i="4"/>
  <c r="BL15" i="4"/>
  <c r="V15" i="4" s="1"/>
  <c r="BL16" i="4"/>
  <c r="BL17" i="4"/>
  <c r="V17" i="4" s="1"/>
  <c r="BL19" i="4"/>
  <c r="BL21" i="4"/>
  <c r="V21" i="4" s="1"/>
  <c r="BL23" i="4"/>
  <c r="BK8" i="4"/>
  <c r="U8" i="4" s="1"/>
  <c r="BK9" i="4"/>
  <c r="BK10" i="4"/>
  <c r="U10" i="4" s="1"/>
  <c r="BK11" i="4"/>
  <c r="BK12" i="4"/>
  <c r="U12" i="4" s="1"/>
  <c r="BK13" i="4"/>
  <c r="BK14" i="4"/>
  <c r="U14" i="4" s="1"/>
  <c r="BK15" i="4"/>
  <c r="BK16" i="4"/>
  <c r="U16" i="4" s="1"/>
  <c r="BK17" i="4"/>
  <c r="BK18" i="4"/>
  <c r="U18" i="4" s="1"/>
  <c r="BK19" i="4"/>
  <c r="BK20" i="4"/>
  <c r="U20" i="4" s="1"/>
  <c r="BK21" i="4"/>
  <c r="BK22" i="4"/>
  <c r="U22" i="4" s="1"/>
  <c r="BK23" i="4"/>
  <c r="BK24" i="4"/>
  <c r="U24" i="4" s="1"/>
  <c r="BJ8" i="4"/>
  <c r="T8" i="4" s="1"/>
  <c r="BJ10" i="4"/>
  <c r="BJ13" i="4"/>
  <c r="T13" i="4" s="1"/>
  <c r="BJ17" i="4"/>
  <c r="T17" i="4" s="1"/>
  <c r="BJ21" i="4"/>
  <c r="T21" i="4" s="1"/>
  <c r="BI8" i="4"/>
  <c r="BI9" i="4"/>
  <c r="S9" i="4" s="1"/>
  <c r="BI10" i="4"/>
  <c r="BI11" i="4"/>
  <c r="S11" i="4" s="1"/>
  <c r="BI12" i="4"/>
  <c r="BI13" i="4"/>
  <c r="S13" i="4" s="1"/>
  <c r="BI14" i="4"/>
  <c r="BI15" i="4"/>
  <c r="S15" i="4" s="1"/>
  <c r="BI16" i="4"/>
  <c r="BI17" i="4"/>
  <c r="S17" i="4" s="1"/>
  <c r="BI18" i="4"/>
  <c r="BI19" i="4"/>
  <c r="S19" i="4" s="1"/>
  <c r="BI20" i="4"/>
  <c r="BI21" i="4"/>
  <c r="S21" i="4" s="1"/>
  <c r="BI23" i="4"/>
  <c r="BH8" i="4"/>
  <c r="R8" i="4" s="1"/>
  <c r="BH9" i="4"/>
  <c r="BH10" i="4"/>
  <c r="R10" i="4" s="1"/>
  <c r="BH11" i="4"/>
  <c r="BH12" i="4"/>
  <c r="R12" i="4" s="1"/>
  <c r="BH13" i="4"/>
  <c r="BH14" i="4"/>
  <c r="R14" i="4" s="1"/>
  <c r="BH15" i="4"/>
  <c r="BH17" i="4"/>
  <c r="R17" i="4" s="1"/>
  <c r="BH19" i="4"/>
  <c r="BH21" i="4"/>
  <c r="R21" i="4" s="1"/>
  <c r="BH23" i="4"/>
  <c r="BG8" i="4"/>
  <c r="Q8" i="4" s="1"/>
  <c r="BG9" i="4"/>
  <c r="BG10" i="4"/>
  <c r="Q10" i="4" s="1"/>
  <c r="BG11" i="4"/>
  <c r="BG12" i="4"/>
  <c r="Q12" i="4" s="1"/>
  <c r="BG13" i="4"/>
  <c r="BG14" i="4"/>
  <c r="Q14" i="4" s="1"/>
  <c r="BG15" i="4"/>
  <c r="BG16" i="4"/>
  <c r="Q16" i="4" s="1"/>
  <c r="BG17" i="4"/>
  <c r="BG18" i="4"/>
  <c r="Q18" i="4" s="1"/>
  <c r="BG19" i="4"/>
  <c r="BG20" i="4"/>
  <c r="Q20" i="4" s="1"/>
  <c r="BG21" i="4"/>
  <c r="BG22" i="4"/>
  <c r="Q22" i="4" s="1"/>
  <c r="BG23" i="4"/>
  <c r="BG24" i="4"/>
  <c r="Q24" i="4" s="1"/>
  <c r="BF8" i="4"/>
  <c r="BF9" i="4"/>
  <c r="P9" i="4" s="1"/>
  <c r="BF10" i="4"/>
  <c r="BF11" i="4"/>
  <c r="P11" i="4" s="1"/>
  <c r="BF12" i="4"/>
  <c r="BF13" i="4"/>
  <c r="P13" i="4" s="1"/>
  <c r="BF14" i="4"/>
  <c r="BF15" i="4"/>
  <c r="P15" i="4" s="1"/>
  <c r="BF16" i="4"/>
  <c r="BF17" i="4"/>
  <c r="P17" i="4" s="1"/>
  <c r="BF18" i="4"/>
  <c r="BF19" i="4"/>
  <c r="P19" i="4" s="1"/>
  <c r="BF20" i="4"/>
  <c r="BF21" i="4"/>
  <c r="P21" i="4" s="1"/>
  <c r="BF23" i="4"/>
  <c r="BE8" i="4"/>
  <c r="O8" i="4" s="1"/>
  <c r="BE9" i="4"/>
  <c r="BE10" i="4"/>
  <c r="O10" i="4" s="1"/>
  <c r="BE11" i="4"/>
  <c r="BE12" i="4"/>
  <c r="O12" i="4" s="1"/>
  <c r="BE13" i="4"/>
  <c r="BE14" i="4"/>
  <c r="O14" i="4" s="1"/>
  <c r="BE15" i="4"/>
  <c r="BE16" i="4"/>
  <c r="O16" i="4" s="1"/>
  <c r="BE17" i="4"/>
  <c r="BE18" i="4"/>
  <c r="O18" i="4" s="1"/>
  <c r="BE19" i="4"/>
  <c r="BE20" i="4"/>
  <c r="O20" i="4" s="1"/>
  <c r="BE21" i="4"/>
  <c r="BE22" i="4"/>
  <c r="O22" i="4" s="1"/>
  <c r="BE23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3" i="4"/>
  <c r="BC8" i="4"/>
  <c r="M8" i="4" s="1"/>
  <c r="BC10" i="4"/>
  <c r="M10" i="4" s="1"/>
  <c r="BC12" i="4"/>
  <c r="M12" i="4" s="1"/>
  <c r="BC14" i="4"/>
  <c r="M14" i="4" s="1"/>
  <c r="BC16" i="4"/>
  <c r="M16" i="4" s="1"/>
  <c r="BC18" i="4"/>
  <c r="M18" i="4" s="1"/>
  <c r="BC20" i="4"/>
  <c r="M20" i="4" s="1"/>
  <c r="BC22" i="4"/>
  <c r="M22" i="4" s="1"/>
  <c r="BC24" i="4"/>
  <c r="M24" i="4" s="1"/>
  <c r="BB8" i="4"/>
  <c r="BB9" i="4"/>
  <c r="BB10" i="4"/>
  <c r="BB11" i="4"/>
  <c r="BB12" i="4"/>
  <c r="BB13" i="4"/>
  <c r="BB14" i="4"/>
  <c r="BB15" i="4"/>
  <c r="BB17" i="4"/>
  <c r="BB19" i="4"/>
  <c r="BB21" i="4"/>
  <c r="BB23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1" i="4"/>
  <c r="AX23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1" i="4"/>
  <c r="AW23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T9" i="4"/>
  <c r="D9" i="4" s="1"/>
  <c r="AT13" i="4"/>
  <c r="AT17" i="4"/>
  <c r="D17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W9" i="4"/>
  <c r="W11" i="4"/>
  <c r="W13" i="4"/>
  <c r="W15" i="4"/>
  <c r="W17" i="4"/>
  <c r="W19" i="4"/>
  <c r="W21" i="4"/>
  <c r="W23" i="4"/>
  <c r="V8" i="4"/>
  <c r="V10" i="4"/>
  <c r="V12" i="4"/>
  <c r="V14" i="4"/>
  <c r="V16" i="4"/>
  <c r="V19" i="4"/>
  <c r="V23" i="4"/>
  <c r="U9" i="4"/>
  <c r="U11" i="4"/>
  <c r="U13" i="4"/>
  <c r="U15" i="4"/>
  <c r="U17" i="4"/>
  <c r="U19" i="4"/>
  <c r="U21" i="4"/>
  <c r="U23" i="4"/>
  <c r="T10" i="4"/>
  <c r="S8" i="4"/>
  <c r="S10" i="4"/>
  <c r="S12" i="4"/>
  <c r="S14" i="4"/>
  <c r="S16" i="4"/>
  <c r="S18" i="4"/>
  <c r="S20" i="4"/>
  <c r="S23" i="4"/>
  <c r="R9" i="4"/>
  <c r="R11" i="4"/>
  <c r="R13" i="4"/>
  <c r="R15" i="4"/>
  <c r="R19" i="4"/>
  <c r="R23" i="4"/>
  <c r="Q9" i="4"/>
  <c r="Q11" i="4"/>
  <c r="Q13" i="4"/>
  <c r="Q15" i="4"/>
  <c r="Q17" i="4"/>
  <c r="Q19" i="4"/>
  <c r="Q21" i="4"/>
  <c r="Q23" i="4"/>
  <c r="P8" i="4"/>
  <c r="P10" i="4"/>
  <c r="P12" i="4"/>
  <c r="P14" i="4"/>
  <c r="P16" i="4"/>
  <c r="P18" i="4"/>
  <c r="P20" i="4"/>
  <c r="P23" i="4"/>
  <c r="O9" i="4"/>
  <c r="O11" i="4"/>
  <c r="O13" i="4"/>
  <c r="O15" i="4"/>
  <c r="O17" i="4"/>
  <c r="O19" i="4"/>
  <c r="O21" i="4"/>
  <c r="O23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3" i="4"/>
  <c r="L8" i="4"/>
  <c r="L9" i="4"/>
  <c r="L10" i="4"/>
  <c r="L11" i="4"/>
  <c r="L12" i="4"/>
  <c r="L13" i="4"/>
  <c r="L14" i="4"/>
  <c r="L15" i="4"/>
  <c r="L17" i="4"/>
  <c r="L19" i="4"/>
  <c r="L21" i="4"/>
  <c r="L23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H8" i="4"/>
  <c r="H9" i="4"/>
  <c r="H10" i="4"/>
  <c r="H11" i="4"/>
  <c r="H12" i="4"/>
  <c r="H13" i="4"/>
  <c r="H14" i="4"/>
  <c r="H15" i="4"/>
  <c r="H16" i="4"/>
  <c r="H17" i="4"/>
  <c r="H18" i="4"/>
  <c r="H19" i="4"/>
  <c r="H21" i="4"/>
  <c r="H23" i="4"/>
  <c r="G8" i="4"/>
  <c r="G9" i="4"/>
  <c r="G10" i="4"/>
  <c r="G11" i="4"/>
  <c r="G12" i="4"/>
  <c r="G13" i="4"/>
  <c r="G14" i="4"/>
  <c r="G15" i="4"/>
  <c r="G16" i="4"/>
  <c r="G17" i="4"/>
  <c r="G18" i="4"/>
  <c r="G19" i="4"/>
  <c r="G21" i="4"/>
  <c r="G23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D13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C8" i="3"/>
  <c r="AC9" i="3"/>
  <c r="Z9" i="3" s="1"/>
  <c r="AC10" i="3"/>
  <c r="AC11" i="3"/>
  <c r="Z11" i="3" s="1"/>
  <c r="AC12" i="3"/>
  <c r="AC13" i="3"/>
  <c r="Z13" i="3" s="1"/>
  <c r="AC14" i="3"/>
  <c r="AC15" i="3"/>
  <c r="Z15" i="3" s="1"/>
  <c r="AC16" i="3"/>
  <c r="AC17" i="3"/>
  <c r="Z17" i="3" s="1"/>
  <c r="AC18" i="3"/>
  <c r="AC19" i="3"/>
  <c r="Z19" i="3" s="1"/>
  <c r="AC20" i="3"/>
  <c r="AC21" i="3"/>
  <c r="Z21" i="3" s="1"/>
  <c r="AC22" i="3"/>
  <c r="AC23" i="3"/>
  <c r="Z23" i="3" s="1"/>
  <c r="AC24" i="3"/>
  <c r="Z8" i="3"/>
  <c r="Z10" i="3"/>
  <c r="Z12" i="3"/>
  <c r="Z14" i="3"/>
  <c r="Z16" i="3"/>
  <c r="Z18" i="3"/>
  <c r="Z20" i="3"/>
  <c r="Z22" i="3"/>
  <c r="Z24" i="3"/>
  <c r="R8" i="3"/>
  <c r="P8" i="3" s="1"/>
  <c r="R9" i="3"/>
  <c r="R10" i="3"/>
  <c r="P10" i="3" s="1"/>
  <c r="R11" i="3"/>
  <c r="P11" i="3" s="1"/>
  <c r="R12" i="3"/>
  <c r="P12" i="3" s="1"/>
  <c r="R13" i="3"/>
  <c r="R14" i="3"/>
  <c r="P14" i="3" s="1"/>
  <c r="R15" i="3"/>
  <c r="P15" i="3" s="1"/>
  <c r="R16" i="3"/>
  <c r="P16" i="3" s="1"/>
  <c r="R17" i="3"/>
  <c r="R18" i="3"/>
  <c r="P18" i="3" s="1"/>
  <c r="R19" i="3"/>
  <c r="P19" i="3" s="1"/>
  <c r="R20" i="3"/>
  <c r="P20" i="3" s="1"/>
  <c r="R21" i="3"/>
  <c r="R22" i="3"/>
  <c r="P22" i="3" s="1"/>
  <c r="R23" i="3"/>
  <c r="P23" i="3" s="1"/>
  <c r="R24" i="3"/>
  <c r="P24" i="3" s="1"/>
  <c r="P9" i="3"/>
  <c r="P13" i="3"/>
  <c r="P17" i="3"/>
  <c r="P21" i="3"/>
  <c r="O8" i="3"/>
  <c r="O9" i="3"/>
  <c r="D9" i="3" s="1"/>
  <c r="O10" i="3"/>
  <c r="O11" i="3"/>
  <c r="O12" i="3"/>
  <c r="O13" i="3"/>
  <c r="D13" i="3" s="1"/>
  <c r="O14" i="3"/>
  <c r="O15" i="3"/>
  <c r="O16" i="3"/>
  <c r="O17" i="3"/>
  <c r="D17" i="3" s="1"/>
  <c r="O18" i="3"/>
  <c r="O19" i="3"/>
  <c r="O20" i="3"/>
  <c r="O21" i="3"/>
  <c r="D21" i="3" s="1"/>
  <c r="O22" i="3"/>
  <c r="O23" i="3"/>
  <c r="O24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A8" i="8"/>
  <c r="DZ8" i="8" s="1"/>
  <c r="EA9" i="8"/>
  <c r="EA10" i="8"/>
  <c r="DZ10" i="8" s="1"/>
  <c r="EA11" i="8"/>
  <c r="EA12" i="8"/>
  <c r="DZ12" i="8" s="1"/>
  <c r="EA13" i="8"/>
  <c r="EA14" i="8"/>
  <c r="DZ14" i="8" s="1"/>
  <c r="EA15" i="8"/>
  <c r="EA16" i="8"/>
  <c r="DZ16" i="8" s="1"/>
  <c r="EA17" i="8"/>
  <c r="EA18" i="8"/>
  <c r="DZ18" i="8" s="1"/>
  <c r="EA19" i="8"/>
  <c r="EA20" i="8"/>
  <c r="DZ20" i="8" s="1"/>
  <c r="EA21" i="8"/>
  <c r="EA22" i="8"/>
  <c r="DZ22" i="8" s="1"/>
  <c r="EA23" i="8"/>
  <c r="EA24" i="8"/>
  <c r="DZ24" i="8" s="1"/>
  <c r="DZ9" i="8"/>
  <c r="DZ11" i="8"/>
  <c r="DZ13" i="8"/>
  <c r="DZ15" i="8"/>
  <c r="DZ17" i="8"/>
  <c r="DZ19" i="8"/>
  <c r="DZ21" i="8"/>
  <c r="DZ23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G8" i="8"/>
  <c r="DF8" i="8" s="1"/>
  <c r="DG9" i="8"/>
  <c r="DG10" i="8"/>
  <c r="DF10" i="8" s="1"/>
  <c r="DG11" i="8"/>
  <c r="DG12" i="8"/>
  <c r="DF12" i="8" s="1"/>
  <c r="DG13" i="8"/>
  <c r="DG14" i="8"/>
  <c r="DF14" i="8" s="1"/>
  <c r="DG15" i="8"/>
  <c r="DG16" i="8"/>
  <c r="DF16" i="8" s="1"/>
  <c r="DG17" i="8"/>
  <c r="DG18" i="8"/>
  <c r="DF18" i="8" s="1"/>
  <c r="DG19" i="8"/>
  <c r="DG20" i="8"/>
  <c r="DF20" i="8" s="1"/>
  <c r="DG21" i="8"/>
  <c r="DG22" i="8"/>
  <c r="DF22" i="8" s="1"/>
  <c r="DG23" i="8"/>
  <c r="DG24" i="8"/>
  <c r="DF24" i="8" s="1"/>
  <c r="DF9" i="8"/>
  <c r="DF11" i="8"/>
  <c r="DF13" i="8"/>
  <c r="DF15" i="8"/>
  <c r="DF17" i="8"/>
  <c r="DF19" i="8"/>
  <c r="DF21" i="8"/>
  <c r="DF23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R8" i="8"/>
  <c r="CR9" i="8"/>
  <c r="CQ9" i="8" s="1"/>
  <c r="CR10" i="8"/>
  <c r="CR11" i="8"/>
  <c r="CQ11" i="8" s="1"/>
  <c r="CR12" i="8"/>
  <c r="CR13" i="8"/>
  <c r="CQ13" i="8" s="1"/>
  <c r="CR14" i="8"/>
  <c r="CR15" i="8"/>
  <c r="CQ15" i="8" s="1"/>
  <c r="CR16" i="8"/>
  <c r="CR17" i="8"/>
  <c r="CQ17" i="8" s="1"/>
  <c r="CR18" i="8"/>
  <c r="CR19" i="8"/>
  <c r="CQ19" i="8" s="1"/>
  <c r="CR20" i="8"/>
  <c r="CR21" i="8"/>
  <c r="CQ21" i="8" s="1"/>
  <c r="CR22" i="8"/>
  <c r="CR23" i="8"/>
  <c r="CQ23" i="8" s="1"/>
  <c r="CR24" i="8"/>
  <c r="CQ8" i="8"/>
  <c r="CQ10" i="8"/>
  <c r="CQ12" i="8"/>
  <c r="CQ14" i="8"/>
  <c r="CQ16" i="8"/>
  <c r="CQ18" i="8"/>
  <c r="CQ20" i="8"/>
  <c r="CQ22" i="8"/>
  <c r="CQ24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B9" i="8"/>
  <c r="CB11" i="8"/>
  <c r="CB13" i="8"/>
  <c r="CB15" i="8"/>
  <c r="CB17" i="8"/>
  <c r="CB19" i="8"/>
  <c r="CB21" i="8"/>
  <c r="CB23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N8" i="8"/>
  <c r="BN9" i="8"/>
  <c r="BM9" i="8" s="1"/>
  <c r="BN10" i="8"/>
  <c r="BN11" i="8"/>
  <c r="BM11" i="8" s="1"/>
  <c r="BN12" i="8"/>
  <c r="BN13" i="8"/>
  <c r="BM13" i="8" s="1"/>
  <c r="BN14" i="8"/>
  <c r="BN15" i="8"/>
  <c r="BM15" i="8" s="1"/>
  <c r="BN16" i="8"/>
  <c r="BN17" i="8"/>
  <c r="BM17" i="8" s="1"/>
  <c r="BN18" i="8"/>
  <c r="BN19" i="8"/>
  <c r="BM19" i="8" s="1"/>
  <c r="BN20" i="8"/>
  <c r="BN21" i="8"/>
  <c r="BM21" i="8" s="1"/>
  <c r="BN22" i="8"/>
  <c r="BN23" i="8"/>
  <c r="BM23" i="8" s="1"/>
  <c r="BN24" i="8"/>
  <c r="BM8" i="8"/>
  <c r="BM10" i="8"/>
  <c r="BM12" i="8"/>
  <c r="BM14" i="8"/>
  <c r="BM16" i="8"/>
  <c r="BM18" i="8"/>
  <c r="BM20" i="8"/>
  <c r="BM22" i="8"/>
  <c r="BM24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AY8" i="8"/>
  <c r="AX8" i="8" s="1"/>
  <c r="AY9" i="8"/>
  <c r="AY10" i="8"/>
  <c r="AX10" i="8" s="1"/>
  <c r="AY11" i="8"/>
  <c r="AY12" i="8"/>
  <c r="AX12" i="8" s="1"/>
  <c r="AY13" i="8"/>
  <c r="AY14" i="8"/>
  <c r="AX14" i="8" s="1"/>
  <c r="AY15" i="8"/>
  <c r="AY16" i="8"/>
  <c r="AX16" i="8" s="1"/>
  <c r="AY17" i="8"/>
  <c r="AY18" i="8"/>
  <c r="AX18" i="8" s="1"/>
  <c r="AY19" i="8"/>
  <c r="AY20" i="8"/>
  <c r="AX20" i="8" s="1"/>
  <c r="AY21" i="8"/>
  <c r="AY22" i="8"/>
  <c r="AX22" i="8" s="1"/>
  <c r="AY23" i="8"/>
  <c r="AY24" i="8"/>
  <c r="AX24" i="8" s="1"/>
  <c r="AX9" i="8"/>
  <c r="AX11" i="8"/>
  <c r="AX13" i="8"/>
  <c r="AX15" i="8"/>
  <c r="AX17" i="8"/>
  <c r="AX19" i="8"/>
  <c r="AX21" i="8"/>
  <c r="AX23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J8" i="8"/>
  <c r="AJ9" i="8"/>
  <c r="AI9" i="8" s="1"/>
  <c r="AJ10" i="8"/>
  <c r="AJ11" i="8"/>
  <c r="AI11" i="8" s="1"/>
  <c r="AJ12" i="8"/>
  <c r="AJ13" i="8"/>
  <c r="AI13" i="8" s="1"/>
  <c r="AJ14" i="8"/>
  <c r="AJ15" i="8"/>
  <c r="AI15" i="8" s="1"/>
  <c r="AJ16" i="8"/>
  <c r="AJ17" i="8"/>
  <c r="AI17" i="8" s="1"/>
  <c r="AJ18" i="8"/>
  <c r="AJ19" i="8"/>
  <c r="AI19" i="8" s="1"/>
  <c r="AJ20" i="8"/>
  <c r="AJ21" i="8"/>
  <c r="AI21" i="8" s="1"/>
  <c r="AJ22" i="8"/>
  <c r="AJ23" i="8"/>
  <c r="AI23" i="8" s="1"/>
  <c r="AJ24" i="8"/>
  <c r="AI8" i="8"/>
  <c r="AI10" i="8"/>
  <c r="AI12" i="8"/>
  <c r="AI14" i="8"/>
  <c r="AI16" i="8"/>
  <c r="AI18" i="8"/>
  <c r="AI20" i="8"/>
  <c r="AI22" i="8"/>
  <c r="AI24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U8" i="8"/>
  <c r="T8" i="8" s="1"/>
  <c r="U9" i="8"/>
  <c r="U10" i="8"/>
  <c r="T10" i="8" s="1"/>
  <c r="U11" i="8"/>
  <c r="U12" i="8"/>
  <c r="T12" i="8" s="1"/>
  <c r="U13" i="8"/>
  <c r="U14" i="8"/>
  <c r="U15" i="8"/>
  <c r="U16" i="8"/>
  <c r="T16" i="8" s="1"/>
  <c r="U17" i="8"/>
  <c r="U18" i="8"/>
  <c r="T18" i="8" s="1"/>
  <c r="U19" i="8"/>
  <c r="U20" i="8"/>
  <c r="T20" i="8" s="1"/>
  <c r="U21" i="8"/>
  <c r="U22" i="8"/>
  <c r="U23" i="8"/>
  <c r="U24" i="8"/>
  <c r="T24" i="8" s="1"/>
  <c r="T14" i="8"/>
  <c r="T22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F8" i="8"/>
  <c r="F9" i="8"/>
  <c r="F10" i="8"/>
  <c r="F11" i="8"/>
  <c r="E11" i="8" s="1"/>
  <c r="F12" i="8"/>
  <c r="F13" i="8"/>
  <c r="F14" i="8"/>
  <c r="F15" i="8"/>
  <c r="E15" i="8" s="1"/>
  <c r="F16" i="8"/>
  <c r="F17" i="8"/>
  <c r="F18" i="8"/>
  <c r="F19" i="8"/>
  <c r="E19" i="8" s="1"/>
  <c r="F20" i="8"/>
  <c r="F21" i="8"/>
  <c r="F22" i="8"/>
  <c r="F23" i="8"/>
  <c r="F24" i="8"/>
  <c r="E9" i="8"/>
  <c r="E13" i="8"/>
  <c r="E17" i="8"/>
  <c r="E21" i="8"/>
  <c r="E2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B8" i="10"/>
  <c r="DA8" i="10" s="1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G8" i="10"/>
  <c r="CG9" i="10"/>
  <c r="CF9" i="10" s="1"/>
  <c r="CG10" i="10"/>
  <c r="CG11" i="10"/>
  <c r="CF11" i="10" s="1"/>
  <c r="CG12" i="10"/>
  <c r="CG13" i="10"/>
  <c r="CF13" i="10" s="1"/>
  <c r="CG14" i="10"/>
  <c r="CG15" i="10"/>
  <c r="CF15" i="10" s="1"/>
  <c r="CG16" i="10"/>
  <c r="CG17" i="10"/>
  <c r="CF17" i="10" s="1"/>
  <c r="CG18" i="10"/>
  <c r="CG19" i="10"/>
  <c r="CF19" i="10" s="1"/>
  <c r="CG20" i="10"/>
  <c r="CG21" i="10"/>
  <c r="CF21" i="10" s="1"/>
  <c r="CG22" i="10"/>
  <c r="CG23" i="10"/>
  <c r="CF23" i="10" s="1"/>
  <c r="CG24" i="10"/>
  <c r="CF8" i="10"/>
  <c r="CF10" i="10"/>
  <c r="CF12" i="10"/>
  <c r="CF14" i="10"/>
  <c r="CF16" i="10"/>
  <c r="CF18" i="10"/>
  <c r="CF20" i="10"/>
  <c r="CF22" i="10"/>
  <c r="CF24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F23" i="10"/>
  <c r="BZ23" i="10" s="1"/>
  <c r="BY23" i="10" s="1"/>
  <c r="BR23" i="10" s="1"/>
  <c r="F24" i="10"/>
  <c r="E24" i="10" s="1"/>
  <c r="E9" i="10"/>
  <c r="D9" i="10" s="1"/>
  <c r="E11" i="10"/>
  <c r="D11" i="10" s="1"/>
  <c r="E13" i="10"/>
  <c r="D13" i="10" s="1"/>
  <c r="E15" i="10"/>
  <c r="D15" i="10" s="1"/>
  <c r="E17" i="10"/>
  <c r="D17" i="10" s="1"/>
  <c r="E19" i="10"/>
  <c r="D19" i="10" s="1"/>
  <c r="E21" i="10"/>
  <c r="D21" i="10" s="1"/>
  <c r="E23" i="10"/>
  <c r="D23" i="10" s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S8" i="1"/>
  <c r="S9" i="1"/>
  <c r="S10" i="1"/>
  <c r="S11" i="1"/>
  <c r="R11" i="1" s="1"/>
  <c r="S12" i="1"/>
  <c r="S13" i="1"/>
  <c r="R13" i="1" s="1"/>
  <c r="S14" i="1"/>
  <c r="S15" i="1"/>
  <c r="R15" i="1" s="1"/>
  <c r="S16" i="1"/>
  <c r="S17" i="1"/>
  <c r="R17" i="1" s="1"/>
  <c r="S18" i="1"/>
  <c r="S19" i="1"/>
  <c r="R19" i="1" s="1"/>
  <c r="S20" i="1"/>
  <c r="S21" i="1"/>
  <c r="R21" i="1" s="1"/>
  <c r="S22" i="1"/>
  <c r="S23" i="1"/>
  <c r="R23" i="1" s="1"/>
  <c r="S24" i="1"/>
  <c r="R9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P8" i="1"/>
  <c r="P9" i="1"/>
  <c r="AA9" i="1" s="1"/>
  <c r="P10" i="1"/>
  <c r="P11" i="1"/>
  <c r="AA11" i="1" s="1"/>
  <c r="P12" i="1"/>
  <c r="P13" i="1"/>
  <c r="P14" i="1"/>
  <c r="P15" i="1"/>
  <c r="AA15" i="1" s="1"/>
  <c r="P16" i="1"/>
  <c r="P17" i="1"/>
  <c r="P18" i="1"/>
  <c r="P19" i="1"/>
  <c r="AA19" i="1" s="1"/>
  <c r="P20" i="1"/>
  <c r="P21" i="1"/>
  <c r="P22" i="1"/>
  <c r="P23" i="1"/>
  <c r="AA23" i="1" s="1"/>
  <c r="P24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H9" i="1"/>
  <c r="H11" i="1"/>
  <c r="H13" i="1"/>
  <c r="H15" i="1"/>
  <c r="H17" i="1"/>
  <c r="H19" i="1"/>
  <c r="H21" i="1"/>
  <c r="H23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AV24" i="5" l="1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F23" i="5"/>
  <c r="D23" i="5" s="1"/>
  <c r="F21" i="5"/>
  <c r="D21" i="5" s="1"/>
  <c r="F19" i="5"/>
  <c r="F17" i="5"/>
  <c r="D17" i="5" s="1"/>
  <c r="F15" i="5"/>
  <c r="D15" i="5" s="1"/>
  <c r="F13" i="5"/>
  <c r="D13" i="5" s="1"/>
  <c r="F11" i="5"/>
  <c r="D11" i="5" s="1"/>
  <c r="F9" i="5"/>
  <c r="D9" i="5" s="1"/>
  <c r="AF12" i="5"/>
  <c r="G12" i="5" s="1"/>
  <c r="AF20" i="5"/>
  <c r="G20" i="5" s="1"/>
  <c r="AF24" i="5"/>
  <c r="G24" i="5" s="1"/>
  <c r="AF16" i="5"/>
  <c r="G16" i="5" s="1"/>
  <c r="AF8" i="5"/>
  <c r="G8" i="5" s="1"/>
  <c r="AF22" i="5"/>
  <c r="G22" i="5" s="1"/>
  <c r="F22" i="5" s="1"/>
  <c r="AF18" i="5"/>
  <c r="G18" i="5" s="1"/>
  <c r="F18" i="5" s="1"/>
  <c r="AF14" i="5"/>
  <c r="G14" i="5" s="1"/>
  <c r="F14" i="5" s="1"/>
  <c r="AF10" i="5"/>
  <c r="G10" i="5" s="1"/>
  <c r="F10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19" i="5"/>
  <c r="P24" i="5"/>
  <c r="P22" i="5"/>
  <c r="P20" i="5"/>
  <c r="P18" i="5"/>
  <c r="P16" i="5"/>
  <c r="P14" i="5"/>
  <c r="P12" i="5"/>
  <c r="P10" i="5"/>
  <c r="P8" i="5"/>
  <c r="AJ24" i="1"/>
  <c r="AJ22" i="1"/>
  <c r="AJ20" i="1"/>
  <c r="AJ23" i="1"/>
  <c r="AJ21" i="1"/>
  <c r="AJ19" i="1"/>
  <c r="AJ17" i="1"/>
  <c r="AJ15" i="1"/>
  <c r="AJ13" i="1"/>
  <c r="AJ11" i="1"/>
  <c r="AJ9" i="1"/>
  <c r="AJ18" i="1"/>
  <c r="AJ16" i="1"/>
  <c r="AJ14" i="1"/>
  <c r="AJ12" i="1"/>
  <c r="AJ10" i="1"/>
  <c r="AJ8" i="1"/>
  <c r="D23" i="3"/>
  <c r="D19" i="3"/>
  <c r="D15" i="3"/>
  <c r="D11" i="3"/>
  <c r="AP23" i="1"/>
  <c r="AP21" i="1"/>
  <c r="AP19" i="1"/>
  <c r="AP17" i="1"/>
  <c r="AP15" i="1"/>
  <c r="AP13" i="1"/>
  <c r="AP11" i="1"/>
  <c r="AP9" i="1"/>
  <c r="AP24" i="1"/>
  <c r="AP22" i="1"/>
  <c r="AP20" i="1"/>
  <c r="AP18" i="1"/>
  <c r="AP16" i="1"/>
  <c r="AP14" i="1"/>
  <c r="AP12" i="1"/>
  <c r="AP10" i="1"/>
  <c r="AP8" i="1"/>
  <c r="AA17" i="1"/>
  <c r="D24" i="3"/>
  <c r="D22" i="3"/>
  <c r="D20" i="3"/>
  <c r="D18" i="3"/>
  <c r="D16" i="3"/>
  <c r="D14" i="3"/>
  <c r="D12" i="3"/>
  <c r="D10" i="3"/>
  <c r="D8" i="3"/>
  <c r="E24" i="8"/>
  <c r="D24" i="8" s="1"/>
  <c r="E22" i="8"/>
  <c r="D22" i="8" s="1"/>
  <c r="E20" i="8"/>
  <c r="D20" i="8" s="1"/>
  <c r="E18" i="8"/>
  <c r="D18" i="8" s="1"/>
  <c r="E16" i="8"/>
  <c r="D16" i="8" s="1"/>
  <c r="E14" i="8"/>
  <c r="D14" i="8" s="1"/>
  <c r="E12" i="8"/>
  <c r="D12" i="8" s="1"/>
  <c r="E10" i="8"/>
  <c r="D10" i="8" s="1"/>
  <c r="E8" i="8"/>
  <c r="D8" i="8" s="1"/>
  <c r="T23" i="8"/>
  <c r="T21" i="8"/>
  <c r="D21" i="8" s="1"/>
  <c r="T19" i="8"/>
  <c r="T17" i="8"/>
  <c r="D17" i="8" s="1"/>
  <c r="T15" i="8"/>
  <c r="T13" i="8"/>
  <c r="D13" i="8" s="1"/>
  <c r="T11" i="8"/>
  <c r="T9" i="8"/>
  <c r="D9" i="8" s="1"/>
  <c r="D23" i="8"/>
  <c r="D19" i="8"/>
  <c r="D15" i="8"/>
  <c r="D11" i="8"/>
  <c r="D24" i="10"/>
  <c r="H24" i="1"/>
  <c r="K24" i="1" s="1"/>
  <c r="BY22" i="10"/>
  <c r="BR22" i="10" s="1"/>
  <c r="BS22" i="10"/>
  <c r="M23" i="1"/>
  <c r="M21" i="1"/>
  <c r="M17" i="1"/>
  <c r="M13" i="1"/>
  <c r="M11" i="1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BS23" i="10"/>
  <c r="BS21" i="10"/>
  <c r="BS19" i="10"/>
  <c r="BS17" i="10"/>
  <c r="BS15" i="10"/>
  <c r="BS13" i="10"/>
  <c r="BS11" i="10"/>
  <c r="BS9" i="10"/>
  <c r="BZ24" i="10"/>
  <c r="M19" i="1"/>
  <c r="M15" i="1"/>
  <c r="M9" i="1"/>
  <c r="E22" i="10"/>
  <c r="E20" i="10"/>
  <c r="E18" i="10"/>
  <c r="E16" i="10"/>
  <c r="E14" i="10"/>
  <c r="E12" i="10"/>
  <c r="E10" i="10"/>
  <c r="E8" i="10"/>
  <c r="CT24" i="10"/>
  <c r="CM24" i="10" s="1"/>
  <c r="CN24" i="10"/>
  <c r="CT22" i="10"/>
  <c r="CM22" i="10" s="1"/>
  <c r="CN22" i="10"/>
  <c r="CT20" i="10"/>
  <c r="CM20" i="10" s="1"/>
  <c r="CN20" i="10"/>
  <c r="CT18" i="10"/>
  <c r="CM18" i="10" s="1"/>
  <c r="CN18" i="10"/>
  <c r="CT16" i="10"/>
  <c r="CM16" i="10" s="1"/>
  <c r="CN16" i="10"/>
  <c r="CT14" i="10"/>
  <c r="CM14" i="10" s="1"/>
  <c r="CN14" i="10"/>
  <c r="CT12" i="10"/>
  <c r="CM12" i="10" s="1"/>
  <c r="CN12" i="10"/>
  <c r="CT10" i="10"/>
  <c r="CM10" i="10" s="1"/>
  <c r="CN10" i="10"/>
  <c r="CT8" i="10"/>
  <c r="CM8" i="10" s="1"/>
  <c r="CN8" i="10"/>
  <c r="BS20" i="10"/>
  <c r="BS18" i="10"/>
  <c r="BS16" i="10"/>
  <c r="BS14" i="10"/>
  <c r="BS12" i="10"/>
  <c r="BS10" i="10"/>
  <c r="BS8" i="10"/>
  <c r="K23" i="1"/>
  <c r="K21" i="1"/>
  <c r="K19" i="1"/>
  <c r="L19" i="1" s="1"/>
  <c r="N24" i="1"/>
  <c r="L24" i="1"/>
  <c r="N22" i="1"/>
  <c r="N20" i="1"/>
  <c r="N18" i="1"/>
  <c r="N16" i="1"/>
  <c r="N14" i="1"/>
  <c r="N12" i="1"/>
  <c r="N10" i="1"/>
  <c r="N8" i="1"/>
  <c r="K17" i="1"/>
  <c r="K15" i="1"/>
  <c r="L15" i="1" s="1"/>
  <c r="K13" i="1"/>
  <c r="L13" i="1" s="1"/>
  <c r="K11" i="1"/>
  <c r="L11" i="1" s="1"/>
  <c r="K9" i="1"/>
  <c r="L23" i="1"/>
  <c r="M20" i="1"/>
  <c r="M16" i="1"/>
  <c r="M12" i="1"/>
  <c r="M8" i="1"/>
  <c r="N21" i="1"/>
  <c r="N17" i="1"/>
  <c r="N13" i="1"/>
  <c r="N9" i="1"/>
  <c r="AA20" i="1"/>
  <c r="AA12" i="1"/>
  <c r="L21" i="1"/>
  <c r="L17" i="1"/>
  <c r="L9" i="1"/>
  <c r="M22" i="1"/>
  <c r="M18" i="1"/>
  <c r="M14" i="1"/>
  <c r="M10" i="1"/>
  <c r="N23" i="1"/>
  <c r="N19" i="1"/>
  <c r="N15" i="1"/>
  <c r="N11" i="1"/>
  <c r="AK23" i="1"/>
  <c r="AL23" i="1"/>
  <c r="AB23" i="1"/>
  <c r="AA21" i="1"/>
  <c r="AK19" i="1"/>
  <c r="AL19" i="1"/>
  <c r="AB19" i="1"/>
  <c r="AK17" i="1"/>
  <c r="AL17" i="1"/>
  <c r="AB17" i="1"/>
  <c r="AK15" i="1"/>
  <c r="AL15" i="1"/>
  <c r="AB15" i="1"/>
  <c r="AA13" i="1"/>
  <c r="AK11" i="1"/>
  <c r="AL11" i="1"/>
  <c r="AB11" i="1"/>
  <c r="AK9" i="1"/>
  <c r="AL9" i="1"/>
  <c r="AB9" i="1"/>
  <c r="R24" i="1"/>
  <c r="AA24" i="1" s="1"/>
  <c r="R22" i="1"/>
  <c r="AA22" i="1" s="1"/>
  <c r="R20" i="1"/>
  <c r="R18" i="1"/>
  <c r="AA18" i="1" s="1"/>
  <c r="R16" i="1"/>
  <c r="AA16" i="1" s="1"/>
  <c r="R14" i="1"/>
  <c r="AA14" i="1" s="1"/>
  <c r="R12" i="1"/>
  <c r="R10" i="1"/>
  <c r="AA10" i="1" s="1"/>
  <c r="R8" i="1"/>
  <c r="AA8" i="1" s="1"/>
  <c r="D14" i="5" l="1"/>
  <c r="D22" i="5"/>
  <c r="D10" i="5"/>
  <c r="D18" i="5"/>
  <c r="F16" i="5"/>
  <c r="D16" i="5" s="1"/>
  <c r="F12" i="5"/>
  <c r="F20" i="5"/>
  <c r="D20" i="5" s="1"/>
  <c r="F8" i="5"/>
  <c r="F24" i="5"/>
  <c r="D24" i="5" s="1"/>
  <c r="D8" i="5"/>
  <c r="D12" i="5"/>
  <c r="D10" i="10"/>
  <c r="H10" i="1"/>
  <c r="K10" i="1" s="1"/>
  <c r="L10" i="1" s="1"/>
  <c r="D14" i="10"/>
  <c r="H14" i="1"/>
  <c r="K14" i="1" s="1"/>
  <c r="L14" i="1" s="1"/>
  <c r="H18" i="1"/>
  <c r="K18" i="1" s="1"/>
  <c r="L18" i="1" s="1"/>
  <c r="D18" i="10"/>
  <c r="H22" i="1"/>
  <c r="K22" i="1" s="1"/>
  <c r="L22" i="1" s="1"/>
  <c r="D22" i="10"/>
  <c r="BY24" i="10"/>
  <c r="BR24" i="10" s="1"/>
  <c r="M24" i="1" s="1"/>
  <c r="BS24" i="10"/>
  <c r="H8" i="1"/>
  <c r="K8" i="1" s="1"/>
  <c r="L8" i="1" s="1"/>
  <c r="D8" i="10"/>
  <c r="D12" i="10"/>
  <c r="H12" i="1"/>
  <c r="K12" i="1" s="1"/>
  <c r="L12" i="1" s="1"/>
  <c r="D16" i="10"/>
  <c r="H16" i="1"/>
  <c r="K16" i="1" s="1"/>
  <c r="L16" i="1" s="1"/>
  <c r="D20" i="10"/>
  <c r="H20" i="1"/>
  <c r="K20" i="1" s="1"/>
  <c r="L20" i="1" s="1"/>
  <c r="AL10" i="1"/>
  <c r="AB10" i="1"/>
  <c r="AK10" i="1"/>
  <c r="AL14" i="1"/>
  <c r="AB14" i="1"/>
  <c r="AK14" i="1"/>
  <c r="AL18" i="1"/>
  <c r="AB18" i="1"/>
  <c r="AK18" i="1"/>
  <c r="AL22" i="1"/>
  <c r="AB22" i="1"/>
  <c r="AK22" i="1"/>
  <c r="AK21" i="1"/>
  <c r="AL21" i="1"/>
  <c r="AB21" i="1"/>
  <c r="AL8" i="1"/>
  <c r="AB8" i="1"/>
  <c r="AK8" i="1"/>
  <c r="AL12" i="1"/>
  <c r="AB12" i="1"/>
  <c r="AK12" i="1"/>
  <c r="AL16" i="1"/>
  <c r="AB16" i="1"/>
  <c r="AK16" i="1"/>
  <c r="AL24" i="1"/>
  <c r="AB24" i="1"/>
  <c r="AK24" i="1"/>
  <c r="AK13" i="1"/>
  <c r="AL13" i="1"/>
  <c r="AB13" i="1"/>
  <c r="AL20" i="1"/>
  <c r="AB20" i="1"/>
  <c r="AK20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CF7" i="10"/>
  <c r="BD7" i="10"/>
  <c r="BC7" i="10" s="1"/>
  <c r="I7" i="1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20" i="13"/>
  <c r="AA138" i="13"/>
  <c r="AA25" i="13"/>
  <c r="AA193" i="13"/>
  <c r="AA76" i="1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23" i="13"/>
  <c r="AA43" i="13"/>
  <c r="AA207" i="13"/>
  <c r="AA121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36" i="13"/>
  <c r="AA183" i="13"/>
  <c r="AA114" i="13"/>
  <c r="AA127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65" i="13"/>
  <c r="CB7" i="8" l="1"/>
  <c r="E7" i="8"/>
  <c r="T7" i="8"/>
  <c r="CQ7" i="8"/>
  <c r="AX7" i="8"/>
  <c r="AD7" i="10"/>
  <c r="AP7" i="1"/>
  <c r="Z7" i="3"/>
  <c r="AJ7" i="1"/>
  <c r="O7" i="3"/>
  <c r="DZ7" i="8"/>
  <c r="DF7" i="8"/>
  <c r="AI7" i="8"/>
  <c r="E7" i="10"/>
  <c r="H7" i="1" s="1"/>
  <c r="K7" i="1" s="1"/>
  <c r="L7" i="1" s="1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D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I33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F5" i="14"/>
  <c r="C24" i="14"/>
  <c r="M23" i="14"/>
  <c r="M17" i="14"/>
  <c r="C12" i="14"/>
  <c r="C18" i="14"/>
  <c r="M13" i="14"/>
  <c r="M29" i="14"/>
  <c r="M9" i="14"/>
  <c r="M7" i="14"/>
  <c r="M27" i="14"/>
  <c r="M32" i="14"/>
  <c r="M18" i="14"/>
  <c r="M28" i="14"/>
  <c r="M15" i="14"/>
  <c r="M24" i="14"/>
  <c r="I37" i="14"/>
  <c r="M36" i="14"/>
  <c r="I17" i="14"/>
  <c r="M33" i="14"/>
  <c r="M25" i="14"/>
  <c r="M30" i="14"/>
  <c r="C16" i="14"/>
  <c r="C39" i="14"/>
  <c r="M21" i="14"/>
  <c r="C14" i="14"/>
  <c r="D7" i="8" l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I8" i="14"/>
  <c r="C26" i="14"/>
  <c r="F21" i="14"/>
  <c r="M1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<sst xmlns="http://schemas.openxmlformats.org/spreadsheetml/2006/main" count="3806" uniqueCount="813">
  <si>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</si>
  <si>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</si>
  <si>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</si>
  <si>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</si>
  <si>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</si>
  <si>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</si>
  <si>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</si>
  <si>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</si>
  <si>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</si>
  <si>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</si>
  <si>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</si>
  <si>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</si>
  <si>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</si>
  <si>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</si>
  <si>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</si>
  <si>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</si>
  <si>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</si>
  <si>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</si>
  <si>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</si>
  <si>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</si>
  <si>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</si>
  <si>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</si>
  <si>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</si>
  <si>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</si>
  <si>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</si>
  <si>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</si>
  <si>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</si>
  <si>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</si>
  <si>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</si>
  <si>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</si>
  <si>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</si>
  <si>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</si>
  <si>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</si>
  <si>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</si>
  <si>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</si>
  <si>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</si>
  <si>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</si>
  <si>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</si>
  <si>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</si>
  <si>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</si>
  <si>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</si>
  <si>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</si>
  <si>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</si>
  <si>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</si>
  <si>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</si>
  <si>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</si>
  <si>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</si>
  <si>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</si>
  <si>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</si>
  <si>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</si>
  <si>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</si>
  <si>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</si>
  <si>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</si>
  <si>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</si>
  <si>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</si>
  <si>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</si>
  <si>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</si>
  <si>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</si>
  <si>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</si>
  <si>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</si>
  <si>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</si>
  <si>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</si>
  <si>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</si>
  <si>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</si>
  <si>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</si>
  <si>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</si>
  <si>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</si>
  <si>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</si>
  <si>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</si>
  <si>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</si>
  <si>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</si>
  <si>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</si>
  <si>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</si>
  <si>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</si>
  <si>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</si>
  <si>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</si>
  <si>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</si>
  <si>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</si>
  <si>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</si>
  <si>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</si>
  <si>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</si>
  <si>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</si>
  <si>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</si>
  <si>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</si>
  <si>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</si>
  <si>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</si>
  <si>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</si>
  <si>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</si>
  <si>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</si>
  <si>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</si>
  <si>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</si>
  <si>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</si>
  <si>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</si>
  <si>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</si>
  <si>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</si>
  <si>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</si>
  <si>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</si>
  <si>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</si>
  <si>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</si>
  <si>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</si>
  <si>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</si>
  <si>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</si>
  <si>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</si>
  <si>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</si>
  <si>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</si>
  <si>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</si>
  <si>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</si>
  <si>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</si>
  <si>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</si>
  <si>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</si>
  <si>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</si>
  <si>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</si>
  <si>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</si>
  <si>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</si>
  <si>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</si>
  <si>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</si>
  <si>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</si>
  <si>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</si>
  <si>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</si>
  <si>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</si>
  <si>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</si>
  <si>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</si>
  <si>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</si>
  <si>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</si>
  <si>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</si>
  <si>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</si>
  <si>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</si>
  <si>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</si>
  <si>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</si>
  <si>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</si>
  <si>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</si>
  <si>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</si>
  <si>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</si>
  <si>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</si>
  <si>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</si>
  <si>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</si>
  <si>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</si>
  <si>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</si>
  <si>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</si>
  <si>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</si>
  <si>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</si>
  <si>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</si>
  <si>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</si>
  <si>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</si>
  <si>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</si>
  <si>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</si>
  <si>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</si>
  <si>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</si>
  <si>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</si>
  <si>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</si>
  <si>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</si>
  <si>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</si>
  <si>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</si>
  <si>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</si>
  <si>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</si>
  <si>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</si>
  <si>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</si>
  <si>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</si>
  <si>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</si>
  <si>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</si>
  <si>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</si>
  <si>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</si>
  <si>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</si>
  <si>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</si>
  <si>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</si>
  <si>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</si>
  <si>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</si>
  <si>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</si>
  <si>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</si>
  <si>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</si>
  <si>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</si>
  <si>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</si>
  <si>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</si>
  <si>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</si>
  <si>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</si>
  <si>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</si>
  <si>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</si>
  <si>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</si>
  <si>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</si>
  <si>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</si>
  <si>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</si>
  <si>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</si>
  <si>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</si>
  <si>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</si>
  <si>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</si>
  <si>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</si>
  <si>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</si>
  <si>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</si>
  <si>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</si>
  <si>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</si>
  <si>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</si>
  <si>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</si>
  <si>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</si>
  <si>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</si>
  <si>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</si>
  <si>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</si>
  <si>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</si>
  <si>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</si>
  <si>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</si>
  <si>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</si>
  <si>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</si>
  <si>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</si>
  <si>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</si>
  <si>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</si>
  <si>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</si>
  <si>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</si>
  <si>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</si>
  <si>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</si>
  <si>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</si>
  <si>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</si>
  <si>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</si>
  <si>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</si>
  <si>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</si>
  <si>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</si>
  <si>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</si>
  <si>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</si>
  <si>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</si>
  <si>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</si>
  <si>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</si>
  <si>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</si>
  <si>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</si>
  <si>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</si>
  <si>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</si>
  <si>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</si>
  <si>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</si>
  <si>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</si>
  <si>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</si>
  <si>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</si>
  <si>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</si>
  <si>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</si>
  <si>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</si>
  <si>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</si>
  <si>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</si>
  <si>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</si>
  <si>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</si>
  <si>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</si>
  <si>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</si>
  <si>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</si>
  <si>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</si>
  <si>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</si>
  <si>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</si>
  <si>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</si>
  <si>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</si>
  <si>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</si>
  <si>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</si>
  <si>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</si>
  <si>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</si>
  <si>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</si>
  <si>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</si>
  <si>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</si>
  <si>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</si>
  <si>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</si>
  <si>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</si>
  <si>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</si>
  <si>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</si>
  <si>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</si>
  <si>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</si>
  <si>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</si>
  <si>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</si>
  <si>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</si>
  <si>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</si>
  <si>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</si>
  <si>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</si>
  <si>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</si>
  <si>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</si>
  <si>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</si>
  <si>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</si>
  <si>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</si>
  <si>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</si>
  <si>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</si>
  <si>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</si>
  <si>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</si>
  <si>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</si>
  <si>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</si>
  <si>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</si>
  <si>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</si>
  <si>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</si>
  <si>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</si>
  <si>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</si>
  <si>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</si>
  <si>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</si>
  <si>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</si>
  <si>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</si>
  <si>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</si>
  <si>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</si>
  <si>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</si>
  <si>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</si>
  <si>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</si>
  <si>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</si>
  <si>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</si>
  <si>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</si>
  <si>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</si>
  <si>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</si>
  <si>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</si>
  <si>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</si>
  <si>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</si>
  <si>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</si>
  <si>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</si>
  <si>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</si>
  <si>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</si>
  <si>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</si>
  <si>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</si>
  <si>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</si>
  <si>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</si>
  <si>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</si>
  <si>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</si>
  <si>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</si>
  <si>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</si>
  <si>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</si>
  <si>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</si>
  <si>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</si>
  <si>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</si>
  <si>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</si>
  <si>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</si>
  <si>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</si>
  <si>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</si>
  <si>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</si>
  <si>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</si>
  <si>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</si>
  <si>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</si>
  <si>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</si>
  <si>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</si>
  <si>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</si>
  <si>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</si>
  <si>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</si>
  <si>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</si>
  <si>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</si>
  <si>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</si>
  <si>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</si>
  <si>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</si>
  <si>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</si>
  <si>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</si>
  <si>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</si>
  <si>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</si>
  <si>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</si>
  <si>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</si>
  <si>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</si>
  <si>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</si>
  <si>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</si>
  <si>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</si>
  <si>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</si>
  <si>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</si>
  <si>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</si>
  <si>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</si>
  <si>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</si>
  <si>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</si>
  <si>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</si>
  <si>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</si>
  <si>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</si>
  <si>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</si>
  <si>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</si>
  <si>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</si>
  <si>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</si>
  <si>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</si>
  <si>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</si>
  <si>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</si>
  <si>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</si>
  <si>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</si>
  <si>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</si>
  <si>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</si>
  <si>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</si>
  <si>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</si>
  <si>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</si>
  <si>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</si>
  <si>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</si>
  <si>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</si>
  <si>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</si>
  <si>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</si>
  <si>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</si>
  <si>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</si>
  <si>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</si>
  <si>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</si>
  <si>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</si>
  <si>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</si>
  <si>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</si>
  <si>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</si>
  <si>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</si>
  <si>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</si>
  <si>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</si>
  <si>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</si>
  <si>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</si>
  <si>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</si>
  <si>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</si>
  <si>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</si>
  <si>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</si>
  <si>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</si>
  <si>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</si>
  <si>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</si>
  <si>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</si>
  <si>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</si>
  <si>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</si>
  <si>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</si>
  <si>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</si>
  <si>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</si>
  <si>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</si>
  <si>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</si>
  <si>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</si>
  <si>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</si>
  <si>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</si>
  <si>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</si>
  <si>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</si>
  <si>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</si>
  <si>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</si>
  <si>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</si>
  <si>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</si>
  <si>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</si>
  <si>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</si>
  <si>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</si>
  <si>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</si>
  <si>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</si>
  <si>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</si>
  <si>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</si>
  <si>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</si>
  <si>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</si>
  <si>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</si>
  <si>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</si>
  <si>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</si>
  <si>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</si>
  <si>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</si>
  <si>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</si>
  <si>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</si>
  <si>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</si>
  <si>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</si>
  <si>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</si>
  <si>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</si>
  <si>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</si>
  <si>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</si>
  <si>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</si>
  <si>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</si>
  <si>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</si>
  <si>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</si>
  <si>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</si>
  <si>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</si>
  <si>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</si>
  <si>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</si>
  <si>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</si>
  <si>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</si>
  <si>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</si>
  <si>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</si>
  <si>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</si>
  <si>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</si>
  <si>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</si>
  <si>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</si>
  <si>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</si>
  <si>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</si>
  <si>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</si>
  <si>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</si>
  <si>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</si>
  <si>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</si>
  <si>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</si>
  <si>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</si>
  <si>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</si>
  <si>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</si>
  <si>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</si>
  <si>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</si>
  <si>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</si>
  <si>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</si>
  <si>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</si>
  <si>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</si>
  <si>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</si>
  <si>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</si>
  <si>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</si>
  <si>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</si>
  <si>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</si>
  <si>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</si>
  <si>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</si>
  <si>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</si>
  <si>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</si>
  <si>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</si>
  <si>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</si>
  <si>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</si>
  <si>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</si>
  <si>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</si>
  <si>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</si>
  <si>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</si>
  <si>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</si>
  <si>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</si>
  <si>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</si>
  <si>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</si>
  <si>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</si>
  <si>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</si>
  <si>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</si>
  <si>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</si>
  <si>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</si>
  <si>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</si>
  <si>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</si>
  <si>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</si>
  <si>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</si>
  <si>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</si>
  <si>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</si>
  <si>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</si>
  <si>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</si>
  <si>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</si>
  <si>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</si>
  <si>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</si>
  <si>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</si>
  <si>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</si>
  <si>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</si>
  <si>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</si>
  <si>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</si>
  <si>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</si>
  <si>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</si>
  <si>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</si>
  <si>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</si>
  <si>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</si>
  <si>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</si>
  <si>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</si>
  <si>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</si>
  <si>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</si>
  <si>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</si>
  <si>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</si>
  <si>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</si>
  <si>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</si>
  <si>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</si>
  <si>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</si>
  <si>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</si>
  <si>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</si>
  <si>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</si>
  <si>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</si>
  <si>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</si>
  <si>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</si>
  <si>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</si>
  <si>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</si>
  <si>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</si>
  <si>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</si>
  <si>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</si>
  <si>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</si>
  <si>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</si>
  <si>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</si>
  <si>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</si>
  <si>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</si>
  <si>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</si>
  <si>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</si>
  <si>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</si>
  <si>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</si>
  <si>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</si>
  <si>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</si>
  <si>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</si>
  <si>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</si>
  <si>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</si>
  <si>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</si>
  <si>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</si>
  <si>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</si>
  <si>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</si>
  <si>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</si>
  <si>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</si>
  <si>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</si>
  <si>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</si>
  <si>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</si>
  <si>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</si>
  <si>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</si>
  <si>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</si>
  <si>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</si>
  <si>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</si>
  <si>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</si>
  <si>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</si>
  <si>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</si>
  <si>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</si>
  <si>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</si>
  <si>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</si>
  <si>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</si>
  <si>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</si>
  <si>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</si>
  <si>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</si>
  <si>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</si>
  <si>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</si>
  <si>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</si>
  <si>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</si>
  <si>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</si>
  <si>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</si>
  <si>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</si>
  <si>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</si>
  <si>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</si>
  <si>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</si>
  <si>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</si>
  <si>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</si>
  <si>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</si>
  <si>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</si>
  <si>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</si>
  <si>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</si>
  <si>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</si>
  <si>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</si>
  <si>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</si>
  <si>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</si>
  <si>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</si>
  <si>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</si>
  <si>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</si>
  <si>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</si>
  <si>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</si>
  <si>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</si>
  <si>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</si>
  <si>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</si>
  <si>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</si>
  <si>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</si>
  <si>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</si>
  <si>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</si>
  <si>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</si>
  <si>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</si>
  <si>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</si>
  <si>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</si>
  <si>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</si>
  <si>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</si>
  <si>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</si>
  <si>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</si>
  <si>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</si>
  <si>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</si>
  <si>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</si>
  <si>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</si>
  <si>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</si>
  <si>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</si>
  <si>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</si>
  <si>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</si>
  <si>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</si>
  <si>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</si>
  <si>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</si>
  <si>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</si>
  <si>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</si>
  <si>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</si>
  <si>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</si>
  <si>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</si>
  <si>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</si>
  <si>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</si>
  <si>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</si>
  <si>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</si>
  <si>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</si>
  <si>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</si>
  <si>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</si>
  <si>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</si>
  <si>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</si>
  <si>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</si>
  <si>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</si>
  <si>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</si>
  <si>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</si>
  <si>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</si>
  <si>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</si>
  <si>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</si>
  <si>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</si>
  <si>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</si>
  <si>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</si>
  <si>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</si>
  <si>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</si>
  <si>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</si>
  <si>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</si>
  <si>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</si>
  <si>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</si>
  <si>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</si>
  <si>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</si>
  <si>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</si>
  <si>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</si>
  <si>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</si>
  <si>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</si>
  <si>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</si>
  <si>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</si>
  <si>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</si>
  <si>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</si>
  <si>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</si>
  <si>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</si>
  <si>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</si>
  <si>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</si>
  <si>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</si>
  <si>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</si>
  <si>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</si>
  <si>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</si>
  <si>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</si>
  <si>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</si>
  <si>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</si>
  <si>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</si>
  <si>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</si>
  <si>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</si>
  <si>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</si>
  <si>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</si>
  <si>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</si>
  <si>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</si>
  <si>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</si>
  <si>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</si>
  <si>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</si>
  <si>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</si>
  <si>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</si>
  <si>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</si>
  <si>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</si>
  <si>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</si>
  <si>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</si>
  <si>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</si>
  <si>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</si>
  <si>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</si>
  <si>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</si>
  <si>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</si>
  <si>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</si>
  <si>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</si>
  <si>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</si>
  <si>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</si>
  <si>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</si>
  <si>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</si>
  <si>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</si>
  <si>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</si>
  <si>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</si>
  <si>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</si>
  <si>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</si>
  <si>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</si>
  <si>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</si>
  <si>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</si>
  <si>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</si>
  <si>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</si>
  <si>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</si>
  <si>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</si>
  <si>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</si>
  <si>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</si>
  <si>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</si>
  <si>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</si>
  <si>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</si>
  <si>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</si>
  <si>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</si>
  <si>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</si>
  <si>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</si>
  <si>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</si>
  <si>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</si>
  <si>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</si>
  <si>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</si>
  <si>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</si>
  <si>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</si>
  <si>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</si>
  <si>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</si>
  <si>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</si>
  <si>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</si>
  <si>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</si>
  <si>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</si>
  <si>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</si>
  <si>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</si>
  <si>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</si>
  <si>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</si>
  <si>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</si>
  <si>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</si>
  <si>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</si>
  <si>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</si>
  <si>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</si>
  <si>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</si>
  <si>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</si>
  <si>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</si>
  <si>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</si>
  <si>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</si>
  <si>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</si>
  <si>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</si>
  <si>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</si>
  <si>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</si>
  <si>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</si>
  <si>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香川県</t>
  </si>
  <si>
    <t>37000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</si>
  <si>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</si>
  <si>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</si>
  <si>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</si>
  <si>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</si>
  <si>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</si>
  <si>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</si>
  <si>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</si>
  <si>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</si>
  <si>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</si>
  <si>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</si>
  <si>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</si>
  <si>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</si>
  <si>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37201</t>
  </si>
  <si>
    <t>高松市</t>
  </si>
  <si>
    <t>371201</t>
  </si>
  <si>
    <t>有る</t>
  </si>
  <si>
    <t>37202</t>
  </si>
  <si>
    <t>丸亀市</t>
  </si>
  <si>
    <t>371202</t>
  </si>
  <si>
    <t>37203</t>
  </si>
  <si>
    <t>坂出市</t>
  </si>
  <si>
    <t>371203</t>
  </si>
  <si>
    <t>37204</t>
  </si>
  <si>
    <t>善通寺市</t>
  </si>
  <si>
    <t>371204</t>
  </si>
  <si>
    <t>37205</t>
  </si>
  <si>
    <t>観音寺市</t>
  </si>
  <si>
    <t>371205</t>
  </si>
  <si>
    <t>37206</t>
  </si>
  <si>
    <t>さぬき市</t>
  </si>
  <si>
    <t>371206</t>
  </si>
  <si>
    <t>無い</t>
  </si>
  <si>
    <t>37207</t>
  </si>
  <si>
    <t>東かがわ市</t>
  </si>
  <si>
    <t>371207</t>
  </si>
  <si>
    <t>37208</t>
  </si>
  <si>
    <t>三豊市</t>
  </si>
  <si>
    <t>371208</t>
  </si>
  <si>
    <t>37322</t>
  </si>
  <si>
    <t>土庄町</t>
  </si>
  <si>
    <t>371018</t>
  </si>
  <si>
    <t>37324</t>
  </si>
  <si>
    <t>小豆島町</t>
  </si>
  <si>
    <t>371324</t>
  </si>
  <si>
    <t>37341</t>
  </si>
  <si>
    <t>三木町</t>
  </si>
  <si>
    <t>371341</t>
  </si>
  <si>
    <t>37364</t>
  </si>
  <si>
    <t>直島町</t>
  </si>
  <si>
    <t>371364</t>
  </si>
  <si>
    <t>37386</t>
  </si>
  <si>
    <t>宇多津町</t>
  </si>
  <si>
    <t>371386</t>
  </si>
  <si>
    <t>37387</t>
  </si>
  <si>
    <t>綾川町</t>
  </si>
  <si>
    <t>371387</t>
  </si>
  <si>
    <t>37403</t>
  </si>
  <si>
    <t>琴平町</t>
  </si>
  <si>
    <t>371403</t>
  </si>
  <si>
    <t>37404</t>
  </si>
  <si>
    <t>多度津町</t>
  </si>
  <si>
    <t>371404</t>
  </si>
  <si>
    <t>37406</t>
  </si>
  <si>
    <t>まんのう町</t>
  </si>
  <si>
    <t>371406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</si>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</sst>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998508</v>
      </c>
      <c r="E7" s="306">
        <f>SUM(E$8:E$1000)</f>
        <v>998472</v>
      </c>
      <c r="F7" s="306">
        <f>SUM(F$8:F$1000)</f>
        <v>36</v>
      </c>
      <c r="G7" s="306">
        <f>SUM(G$8:G$1000)</f>
        <v>10259</v>
      </c>
      <c r="H7" s="306">
        <f>SUM(ごみ搬入量内訳!E7,+ごみ搬入量内訳!AD7)</f>
        <v>303502</v>
      </c>
      <c r="I7" s="306">
        <f>ごみ搬入量内訳!BC7</f>
        <v>10993</v>
      </c>
      <c r="J7" s="306">
        <f>資源化量内訳!BO7</f>
        <v>3420</v>
      </c>
      <c r="K7" s="306">
        <f>SUM(H7:J7)</f>
        <v>317915</v>
      </c>
      <c r="L7" s="306">
        <f>IF(D7&lt;&gt;0,K7/D7/365*1000000,"-")</f>
        <v>872.30147379890798</v>
      </c>
      <c r="M7" s="306">
        <f>IF(D7&lt;&gt;0,(ごみ搬入量内訳!BR7+ごみ処理概要!J7)/ごみ処理概要!D7/365*1000000,"-")</f>
        <v>598.0265021165003</v>
      </c>
      <c r="N7" s="306">
        <f>IF(D7&lt;&gt;0,ごみ搬入量内訳!CM7/ごみ処理概要!D7/365*1000000,"-")</f>
        <v>274.27497168240768</v>
      </c>
      <c r="O7" s="306">
        <f>ごみ搬入量内訳!DH7</f>
        <v>5</v>
      </c>
      <c r="P7" s="306">
        <f>ごみ処理量内訳!E7</f>
        <v>238427</v>
      </c>
      <c r="Q7" s="306">
        <f>ごみ処理量内訳!N7</f>
        <v>4838</v>
      </c>
      <c r="R7" s="306">
        <f>SUM(S7:Y7)</f>
        <v>56992</v>
      </c>
      <c r="S7" s="306">
        <f>ごみ処理量内訳!G7</f>
        <v>9579</v>
      </c>
      <c r="T7" s="306">
        <f>ごみ処理量内訳!L7</f>
        <v>42127</v>
      </c>
      <c r="U7" s="306">
        <f>ごみ処理量内訳!H7</f>
        <v>659</v>
      </c>
      <c r="V7" s="306">
        <f>ごみ処理量内訳!I7</f>
        <v>0</v>
      </c>
      <c r="W7" s="306">
        <f>ごみ処理量内訳!J7</f>
        <v>0</v>
      </c>
      <c r="X7" s="306">
        <f>ごみ処理量内訳!K7</f>
        <v>4606</v>
      </c>
      <c r="Y7" s="306">
        <f>ごみ処理量内訳!M7</f>
        <v>21</v>
      </c>
      <c r="Z7" s="306">
        <f>資源化量内訳!Y7</f>
        <v>11920</v>
      </c>
      <c r="AA7" s="306">
        <f>SUM(P7,Q7,R7,Z7)</f>
        <v>312177</v>
      </c>
      <c r="AB7" s="309">
        <f>IF(AA7&lt;&gt;0,(Z7+P7+R7)/AA7*100,"-")</f>
        <v>98.450238166168546</v>
      </c>
      <c r="AC7" s="306">
        <f>施設資源化量内訳!Y7</f>
        <v>7210</v>
      </c>
      <c r="AD7" s="306">
        <f>施設資源化量内訳!AT7</f>
        <v>994</v>
      </c>
      <c r="AE7" s="306">
        <f>施設資源化量内訳!BO7</f>
        <v>659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2506</v>
      </c>
      <c r="AI7" s="306">
        <f>施設資源化量内訳!EU7</f>
        <v>32254</v>
      </c>
      <c r="AJ7" s="306">
        <f>SUM(AC7:AI7)</f>
        <v>43623</v>
      </c>
      <c r="AK7" s="309">
        <f>IF((AA7+J7)&lt;&gt;0,(Z7+AJ7+J7)/(AA7+J7)*100,"-")</f>
        <v>18.683003957578812</v>
      </c>
      <c r="AL7" s="309">
        <f>IF((AA7+J7)&lt;&gt;0,(資源化量内訳!D7-資源化量内訳!R7-資源化量内訳!T7-資源化量内訳!V7-資源化量内訳!U7)/(AA7+J7)*100,"-")</f>
        <v>17.900043409791603</v>
      </c>
      <c r="AM7" s="306">
        <f>ごみ処理量内訳!AA7</f>
        <v>4838</v>
      </c>
      <c r="AN7" s="306">
        <f>ごみ処理量内訳!AB7</f>
        <v>21956</v>
      </c>
      <c r="AO7" s="306">
        <f>ごみ処理量内訳!AC7</f>
        <v>5330</v>
      </c>
      <c r="AP7" s="306">
        <f>SUM(AM7:AO7)</f>
        <v>32124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429291</v>
      </c>
      <c r="E8" s="292">
        <v>429291</v>
      </c>
      <c r="F8" s="292">
        <v>0</v>
      </c>
      <c r="G8" s="292">
        <v>3904</v>
      </c>
      <c r="H8" s="292">
        <f>SUM(ごみ搬入量内訳!E8,+ごみ搬入量内訳!AD8)</f>
        <v>140305</v>
      </c>
      <c r="I8" s="292">
        <f>ごみ搬入量内訳!BC8</f>
        <v>3017</v>
      </c>
      <c r="J8" s="292">
        <f>資源化量内訳!BO8</f>
        <v>0</v>
      </c>
      <c r="K8" s="292">
        <f>SUM(H8:J8)</f>
        <v>143322</v>
      </c>
      <c r="L8" s="295">
        <f>IF(D8&lt;&gt;0,K8/D8/365*1000000,"-")</f>
        <v>914.67795434479206</v>
      </c>
      <c r="M8" s="292">
        <f>IF(D8&lt;&gt;0,(ごみ搬入量内訳!BR8+ごみ処理概要!J8)/ごみ処理概要!D8/365*1000000,"-")</f>
        <v>566.03045678087312</v>
      </c>
      <c r="N8" s="292">
        <f>IF(D8&lt;&gt;0,ごみ搬入量内訳!CM8/ごみ処理概要!D8/365*1000000,"-")</f>
        <v>348.64749756391893</v>
      </c>
      <c r="O8" s="292">
        <f>ごみ搬入量内訳!DH8</f>
        <v>0</v>
      </c>
      <c r="P8" s="292">
        <f>ごみ処理量内訳!E8</f>
        <v>105149</v>
      </c>
      <c r="Q8" s="292">
        <f>ごみ処理量内訳!N8</f>
        <v>18</v>
      </c>
      <c r="R8" s="292">
        <f>SUM(S8:Y8)</f>
        <v>38096</v>
      </c>
      <c r="S8" s="292">
        <f>ごみ処理量内訳!G8</f>
        <v>5919</v>
      </c>
      <c r="T8" s="292">
        <f>ごみ処理量内訳!L8</f>
        <v>32177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59</v>
      </c>
      <c r="AA8" s="292">
        <f>SUM(P8,Q8,R8,Z8)</f>
        <v>143322</v>
      </c>
      <c r="AB8" s="297">
        <f>IF(AA8&lt;&gt;0,(Z8+P8+R8)/AA8*100,"-")</f>
        <v>99.987440867417419</v>
      </c>
      <c r="AC8" s="292">
        <f>施設資源化量内訳!Y8</f>
        <v>2525</v>
      </c>
      <c r="AD8" s="292">
        <f>施設資源化量内訳!AT8</f>
        <v>612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24299</v>
      </c>
      <c r="AJ8" s="292">
        <f>SUM(AC8:AI8)</f>
        <v>27436</v>
      </c>
      <c r="AK8" s="297">
        <f>IF((AA8+J8)&lt;&gt;0,(Z8+AJ8+J8)/(AA8+J8)*100,"-")</f>
        <v>19.184075019885295</v>
      </c>
      <c r="AL8" s="297">
        <f>IF((AA8+J8)&lt;&gt;0,(資源化量内訳!D8-資源化量内訳!R8-資源化量内訳!T8-資源化量内訳!V8-資源化量内訳!U8)/(AA8+J8)*100,"-")</f>
        <v>19.184075019885295</v>
      </c>
      <c r="AM8" s="292">
        <f>ごみ処理量内訳!AA8</f>
        <v>18</v>
      </c>
      <c r="AN8" s="292">
        <f>ごみ処理量内訳!AB8</f>
        <v>10214</v>
      </c>
      <c r="AO8" s="292">
        <f>ごみ処理量内訳!AC8</f>
        <v>2612</v>
      </c>
      <c r="AP8" s="292">
        <f>SUM(AM8:AO8)</f>
        <v>12844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113600</v>
      </c>
      <c r="E9" s="292">
        <v>113600</v>
      </c>
      <c r="F9" s="292">
        <v>0</v>
      </c>
      <c r="G9" s="292">
        <v>1826</v>
      </c>
      <c r="H9" s="292">
        <f>SUM(ごみ搬入量内訳!E9,+ごみ搬入量内訳!AD9)</f>
        <v>35045</v>
      </c>
      <c r="I9" s="292">
        <f>ごみ搬入量内訳!BC9</f>
        <v>1580</v>
      </c>
      <c r="J9" s="292">
        <f>資源化量内訳!BO9</f>
        <v>0</v>
      </c>
      <c r="K9" s="292">
        <f>SUM(H9:J9)</f>
        <v>36625</v>
      </c>
      <c r="L9" s="295">
        <f>IF(D9&lt;&gt;0,K9/D9/365*1000000,"-")</f>
        <v>883.29635346324517</v>
      </c>
      <c r="M9" s="292">
        <f>IF(D9&lt;&gt;0,(ごみ搬入量内訳!BR9+ごみ処理概要!J9)/ごみ処理概要!D9/365*1000000,"-")</f>
        <v>631.5840246961219</v>
      </c>
      <c r="N9" s="292">
        <f>IF(D9&lt;&gt;0,ごみ搬入量内訳!CM9/ごみ処理概要!D9/365*1000000,"-")</f>
        <v>251.7123287671233</v>
      </c>
      <c r="O9" s="292">
        <f>ごみ搬入量内訳!DH9</f>
        <v>0</v>
      </c>
      <c r="P9" s="292">
        <f>ごみ処理量内訳!E9</f>
        <v>29690</v>
      </c>
      <c r="Q9" s="292">
        <f>ごみ処理量内訳!N9</f>
        <v>0</v>
      </c>
      <c r="R9" s="292">
        <f>SUM(S9:Y9)</f>
        <v>4097</v>
      </c>
      <c r="S9" s="292">
        <f>ごみ処理量内訳!G9</f>
        <v>2217</v>
      </c>
      <c r="T9" s="292">
        <f>ごみ処理量内訳!L9</f>
        <v>1880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2387</v>
      </c>
      <c r="AA9" s="292">
        <f>SUM(P9,Q9,R9,Z9)</f>
        <v>36174</v>
      </c>
      <c r="AB9" s="297">
        <f>IF(AA9&lt;&gt;0,(Z9+P9+R9)/AA9*100,"-")</f>
        <v>100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1880</v>
      </c>
      <c r="AJ9" s="292">
        <f>SUM(AC9:AI9)</f>
        <v>1880</v>
      </c>
      <c r="AK9" s="297">
        <f>IF((AA9+J9)&lt;&gt;0,(Z9+AJ9+J9)/(AA9+J9)*100,"-")</f>
        <v>11.795764914026648</v>
      </c>
      <c r="AL9" s="297">
        <f>IF((AA9+J9)&lt;&gt;0,(資源化量内訳!D9-資源化量内訳!R9-資源化量内訳!T9-資源化量内訳!V9-資源化量内訳!U9)/(AA9+J9)*100,"-")</f>
        <v>11.795764914026648</v>
      </c>
      <c r="AM9" s="292">
        <f>ごみ処理量内訳!AA9</f>
        <v>0</v>
      </c>
      <c r="AN9" s="292">
        <f>ごみ処理量内訳!AB9</f>
        <v>2705</v>
      </c>
      <c r="AO9" s="292">
        <f>ごみ処理量内訳!AC9</f>
        <v>1437</v>
      </c>
      <c r="AP9" s="292">
        <f>SUM(AM9:AO9)</f>
        <v>4142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54283</v>
      </c>
      <c r="E10" s="292">
        <v>54283</v>
      </c>
      <c r="F10" s="292">
        <v>0</v>
      </c>
      <c r="G10" s="292">
        <v>567</v>
      </c>
      <c r="H10" s="292">
        <f>SUM(ごみ搬入量内訳!E10,+ごみ搬入量内訳!AD10)</f>
        <v>18006</v>
      </c>
      <c r="I10" s="292">
        <f>ごみ搬入量内訳!BC10</f>
        <v>1278</v>
      </c>
      <c r="J10" s="292">
        <f>資源化量内訳!BO10</f>
        <v>280</v>
      </c>
      <c r="K10" s="292">
        <f>SUM(H10:J10)</f>
        <v>19564</v>
      </c>
      <c r="L10" s="295">
        <f>IF(D10&lt;&gt;0,K10/D10/365*1000000,"-")</f>
        <v>987.41779194222875</v>
      </c>
      <c r="M10" s="292">
        <f>IF(D10&lt;&gt;0,(ごみ搬入量内訳!BR10+ごみ処理概要!J10)/ごみ処理概要!D10/365*1000000,"-")</f>
        <v>662.73681384141298</v>
      </c>
      <c r="N10" s="292">
        <f>IF(D10&lt;&gt;0,ごみ搬入量内訳!CM10/ごみ処理概要!D10/365*1000000,"-")</f>
        <v>324.68097810081559</v>
      </c>
      <c r="O10" s="292">
        <f>ごみ搬入量内訳!DH10</f>
        <v>0</v>
      </c>
      <c r="P10" s="292">
        <f>ごみ処理量内訳!E10</f>
        <v>15741</v>
      </c>
      <c r="Q10" s="292">
        <f>ごみ処理量内訳!N10</f>
        <v>94</v>
      </c>
      <c r="R10" s="292">
        <f>SUM(S10:Y10)</f>
        <v>2448</v>
      </c>
      <c r="S10" s="292">
        <f>ごみ処理量内訳!G10</f>
        <v>0</v>
      </c>
      <c r="T10" s="292">
        <f>ごみ処理量内訳!L10</f>
        <v>2448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1001</v>
      </c>
      <c r="AA10" s="292">
        <f>SUM(P10,Q10,R10,Z10)</f>
        <v>19284</v>
      </c>
      <c r="AB10" s="297">
        <f>IF(AA10&lt;&gt;0,(Z10+P10+R10)/AA10*100,"-")</f>
        <v>99.512549263638249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845</v>
      </c>
      <c r="AJ10" s="292">
        <f>SUM(AC10:AI10)</f>
        <v>845</v>
      </c>
      <c r="AK10" s="297">
        <f>IF((AA10+J10)&lt;&gt;0,(Z10+AJ10+J10)/(AA10+J10)*100,"-")</f>
        <v>10.866898384788387</v>
      </c>
      <c r="AL10" s="297">
        <f>IF((AA10+J10)&lt;&gt;0,(資源化量内訳!D10-資源化量内訳!R10-資源化量内訳!T10-資源化量内訳!V10-資源化量内訳!U10)/(AA10+J10)*100,"-")</f>
        <v>10.866898384788387</v>
      </c>
      <c r="AM10" s="292">
        <f>ごみ処理量内訳!AA10</f>
        <v>94</v>
      </c>
      <c r="AN10" s="292">
        <f>ごみ処理量内訳!AB10</f>
        <v>2847</v>
      </c>
      <c r="AO10" s="292">
        <f>ごみ処理量内訳!AC10</f>
        <v>415</v>
      </c>
      <c r="AP10" s="292">
        <f>SUM(AM10:AO10)</f>
        <v>3356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32639</v>
      </c>
      <c r="E11" s="292">
        <v>32639</v>
      </c>
      <c r="F11" s="292">
        <v>0</v>
      </c>
      <c r="G11" s="292">
        <v>207</v>
      </c>
      <c r="H11" s="292">
        <f>SUM(ごみ搬入量内訳!E11,+ごみ搬入量内訳!AD11)</f>
        <v>9269</v>
      </c>
      <c r="I11" s="292">
        <f>ごみ搬入量内訳!BC11</f>
        <v>153</v>
      </c>
      <c r="J11" s="292">
        <f>資源化量内訳!BO11</f>
        <v>0</v>
      </c>
      <c r="K11" s="292">
        <f>SUM(H11:J11)</f>
        <v>9422</v>
      </c>
      <c r="L11" s="295">
        <f>IF(D11&lt;&gt;0,K11/D11/365*1000000,"-")</f>
        <v>790.88509544216993</v>
      </c>
      <c r="M11" s="292">
        <f>IF(D11&lt;&gt;0,(ごみ搬入量内訳!BR11+ごみ処理概要!J11)/ごみ処理概要!D11/365*1000000,"-")</f>
        <v>539.98766917634043</v>
      </c>
      <c r="N11" s="292">
        <f>IF(D11&lt;&gt;0,ごみ搬入量内訳!CM11/ごみ処理概要!D11/365*1000000,"-")</f>
        <v>250.89742626582958</v>
      </c>
      <c r="O11" s="292">
        <f>ごみ搬入量内訳!DH11</f>
        <v>0</v>
      </c>
      <c r="P11" s="292">
        <f>ごみ処理量内訳!E11</f>
        <v>7303</v>
      </c>
      <c r="Q11" s="292">
        <f>ごみ処理量内訳!N11</f>
        <v>425</v>
      </c>
      <c r="R11" s="292">
        <f>SUM(S11:Y11)</f>
        <v>1676</v>
      </c>
      <c r="S11" s="292">
        <f>ごみ処理量内訳!G11</f>
        <v>0</v>
      </c>
      <c r="T11" s="292">
        <f>ごみ処理量内訳!L11</f>
        <v>1676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9404</v>
      </c>
      <c r="AB11" s="297">
        <f>IF(AA11&lt;&gt;0,(Z11+P11+R11)/AA11*100,"-")</f>
        <v>95.480646533390043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1520</v>
      </c>
      <c r="AJ11" s="292">
        <f>SUM(AC11:AI11)</f>
        <v>1520</v>
      </c>
      <c r="AK11" s="297">
        <f>IF((AA11+J11)&lt;&gt;0,(Z11+AJ11+J11)/(AA11+J11)*100,"-")</f>
        <v>16.163334751169714</v>
      </c>
      <c r="AL11" s="297">
        <f>IF((AA11+J11)&lt;&gt;0,(資源化量内訳!D11-資源化量内訳!R11-資源化量内訳!T11-資源化量内訳!V11-資源化量内訳!U11)/(AA11+J11)*100,"-")</f>
        <v>16.163334751169714</v>
      </c>
      <c r="AM11" s="292">
        <f>ごみ処理量内訳!AA11</f>
        <v>425</v>
      </c>
      <c r="AN11" s="292">
        <f>ごみ処理量内訳!AB11</f>
        <v>942</v>
      </c>
      <c r="AO11" s="292">
        <f>ごみ処理量内訳!AC11</f>
        <v>17</v>
      </c>
      <c r="AP11" s="292">
        <f>SUM(AM11:AO11)</f>
        <v>1384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61650</v>
      </c>
      <c r="E12" s="292">
        <v>61650</v>
      </c>
      <c r="F12" s="292">
        <v>0</v>
      </c>
      <c r="G12" s="292">
        <v>525</v>
      </c>
      <c r="H12" s="292">
        <f>SUM(ごみ搬入量内訳!E12,+ごみ搬入量内訳!AD12)</f>
        <v>15401</v>
      </c>
      <c r="I12" s="292">
        <f>ごみ搬入量内訳!BC12</f>
        <v>0</v>
      </c>
      <c r="J12" s="292">
        <f>資源化量内訳!BO12</f>
        <v>900</v>
      </c>
      <c r="K12" s="292">
        <f>SUM(H12:J12)</f>
        <v>16301</v>
      </c>
      <c r="L12" s="295">
        <f>IF(D12&lt;&gt;0,K12/D12/365*1000000,"-")</f>
        <v>724.41644724416437</v>
      </c>
      <c r="M12" s="292">
        <f>IF(D12&lt;&gt;0,(ごみ搬入量内訳!BR12+ごみ処理概要!J12)/ごみ処理概要!D12/365*1000000,"-")</f>
        <v>653.71240653712402</v>
      </c>
      <c r="N12" s="292">
        <f>IF(D12&lt;&gt;0,ごみ搬入量内訳!CM12/ごみ処理概要!D12/365*1000000,"-")</f>
        <v>70.704040707040406</v>
      </c>
      <c r="O12" s="292">
        <f>ごみ搬入量内訳!DH12</f>
        <v>0</v>
      </c>
      <c r="P12" s="292">
        <f>ごみ処理量内訳!E12</f>
        <v>10920</v>
      </c>
      <c r="Q12" s="292">
        <f>ごみ処理量内訳!N12</f>
        <v>0</v>
      </c>
      <c r="R12" s="292">
        <f>SUM(S12:Y12)</f>
        <v>1224</v>
      </c>
      <c r="S12" s="292">
        <f>ごみ処理量内訳!G12</f>
        <v>0</v>
      </c>
      <c r="T12" s="292">
        <f>ごみ処理量内訳!L12</f>
        <v>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1224</v>
      </c>
      <c r="Y12" s="292">
        <f>ごみ処理量内訳!M12</f>
        <v>0</v>
      </c>
      <c r="Z12" s="292">
        <f>資源化量内訳!Y12</f>
        <v>1666</v>
      </c>
      <c r="AA12" s="292">
        <f>SUM(P12,Q12,R12,Z12)</f>
        <v>13810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970</v>
      </c>
      <c r="AI12" s="292">
        <f>施設資源化量内訳!EU12</f>
        <v>0</v>
      </c>
      <c r="AJ12" s="292">
        <f>SUM(AC12:AI12)</f>
        <v>970</v>
      </c>
      <c r="AK12" s="297">
        <f>IF((AA12+J12)&lt;&gt;0,(Z12+AJ12+J12)/(AA12+J12)*100,"-")</f>
        <v>24.038069340584638</v>
      </c>
      <c r="AL12" s="297">
        <f>IF((AA12+J12)&lt;&gt;0,(資源化量内訳!D12-資源化量内訳!R12-資源化量内訳!T12-資源化量内訳!V12-資源化量内訳!U12)/(AA12+J12)*100,"-")</f>
        <v>24.038069340584638</v>
      </c>
      <c r="AM12" s="292">
        <f>ごみ処理量内訳!AA12</f>
        <v>0</v>
      </c>
      <c r="AN12" s="292">
        <f>ごみ処理量内訳!AB12</f>
        <v>284</v>
      </c>
      <c r="AO12" s="292">
        <f>ごみ処理量内訳!AC12</f>
        <v>254</v>
      </c>
      <c r="AP12" s="292">
        <f>SUM(AM12:AO12)</f>
        <v>538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50420</v>
      </c>
      <c r="E13" s="292">
        <v>50420</v>
      </c>
      <c r="F13" s="292">
        <v>0</v>
      </c>
      <c r="G13" s="292">
        <v>392</v>
      </c>
      <c r="H13" s="292">
        <f>SUM(ごみ搬入量内訳!E13,+ごみ搬入量内訳!AD13)</f>
        <v>15486</v>
      </c>
      <c r="I13" s="292">
        <f>ごみ搬入量内訳!BC13</f>
        <v>0</v>
      </c>
      <c r="J13" s="292">
        <f>資源化量内訳!BO13</f>
        <v>0</v>
      </c>
      <c r="K13" s="292">
        <f>SUM(H13:J13)</f>
        <v>15486</v>
      </c>
      <c r="L13" s="295">
        <f>IF(D13&lt;&gt;0,K13/D13/365*1000000,"-")</f>
        <v>841.47951726049132</v>
      </c>
      <c r="M13" s="292">
        <f>IF(D13&lt;&gt;0,(ごみ搬入量内訳!BR13+ごみ処理概要!J13)/ごみ処理概要!D13/365*1000000,"-")</f>
        <v>645.59073644400723</v>
      </c>
      <c r="N13" s="292">
        <f>IF(D13&lt;&gt;0,ごみ搬入量内訳!CM13/ごみ処理概要!D13/365*1000000,"-")</f>
        <v>195.888780816484</v>
      </c>
      <c r="O13" s="292">
        <f>ごみ搬入量内訳!DH13</f>
        <v>0</v>
      </c>
      <c r="P13" s="292">
        <f>ごみ処理量内訳!E13</f>
        <v>13866</v>
      </c>
      <c r="Q13" s="292">
        <f>ごみ処理量内訳!N13</f>
        <v>0</v>
      </c>
      <c r="R13" s="292">
        <f>SUM(S13:Y13)</f>
        <v>521</v>
      </c>
      <c r="S13" s="292">
        <f>ごみ処理量内訳!G13</f>
        <v>0</v>
      </c>
      <c r="T13" s="292">
        <f>ごみ処理量内訳!L13</f>
        <v>521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1117</v>
      </c>
      <c r="AA13" s="292">
        <f>SUM(P13,Q13,R13,Z13)</f>
        <v>15504</v>
      </c>
      <c r="AB13" s="297">
        <f>IF(AA13&lt;&gt;0,(Z13+P13+R13)/AA13*100,"-")</f>
        <v>100</v>
      </c>
      <c r="AC13" s="292">
        <f>施設資源化量内訳!Y13</f>
        <v>2107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421</v>
      </c>
      <c r="AJ13" s="292">
        <f>SUM(AC13:AI13)</f>
        <v>2528</v>
      </c>
      <c r="AK13" s="297">
        <f>IF((AA13+J13)&lt;&gt;0,(Z13+AJ13+J13)/(AA13+J13)*100,"-")</f>
        <v>23.510061919504643</v>
      </c>
      <c r="AL13" s="297">
        <f>IF((AA13+J13)&lt;&gt;0,(資源化量内訳!D13-資源化量内訳!R13-資源化量内訳!T13-資源化量内訳!V13-資源化量内訳!U13)/(AA13+J13)*100,"-")</f>
        <v>20.046439628482972</v>
      </c>
      <c r="AM13" s="292">
        <f>ごみ処理量内訳!AA13</f>
        <v>0</v>
      </c>
      <c r="AN13" s="292">
        <f>ごみ処理量内訳!AB13</f>
        <v>0</v>
      </c>
      <c r="AO13" s="292">
        <f>ごみ処理量内訳!AC13</f>
        <v>0</v>
      </c>
      <c r="AP13" s="292">
        <f>SUM(AM13:AO13)</f>
        <v>0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31997</v>
      </c>
      <c r="E14" s="292">
        <v>31997</v>
      </c>
      <c r="F14" s="292">
        <v>0</v>
      </c>
      <c r="G14" s="292">
        <v>217</v>
      </c>
      <c r="H14" s="292">
        <f>SUM(ごみ搬入量内訳!E14,+ごみ搬入量内訳!AD14)</f>
        <v>9557</v>
      </c>
      <c r="I14" s="292">
        <f>ごみ搬入量内訳!BC14</f>
        <v>458</v>
      </c>
      <c r="J14" s="292">
        <f>資源化量内訳!BO14</f>
        <v>331</v>
      </c>
      <c r="K14" s="292">
        <f>SUM(H14:J14)</f>
        <v>10346</v>
      </c>
      <c r="L14" s="295">
        <f>IF(D14&lt;&gt;0,K14/D14/365*1000000,"-")</f>
        <v>885.87072161302797</v>
      </c>
      <c r="M14" s="292">
        <f>IF(D14&lt;&gt;0,(ごみ搬入量内訳!BR14+ごみ処理概要!J14)/ごみ処理概要!D14/365*1000000,"-")</f>
        <v>680.37200405346221</v>
      </c>
      <c r="N14" s="292">
        <f>IF(D14&lt;&gt;0,ごみ搬入量内訳!CM14/ごみ処理概要!D14/365*1000000,"-")</f>
        <v>205.49871755956573</v>
      </c>
      <c r="O14" s="292">
        <f>ごみ搬入量内訳!DH14</f>
        <v>0</v>
      </c>
      <c r="P14" s="292">
        <f>ごみ処理量内訳!E14</f>
        <v>9218</v>
      </c>
      <c r="Q14" s="292">
        <f>ごみ処理量内訳!N14</f>
        <v>0</v>
      </c>
      <c r="R14" s="292">
        <f>SUM(S14:Y14)</f>
        <v>77</v>
      </c>
      <c r="S14" s="292">
        <f>ごみ処理量内訳!G14</f>
        <v>0</v>
      </c>
      <c r="T14" s="292">
        <f>ごみ処理量内訳!L14</f>
        <v>77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720</v>
      </c>
      <c r="AA14" s="292">
        <f>SUM(P14,Q14,R14,Z14)</f>
        <v>10015</v>
      </c>
      <c r="AB14" s="297">
        <f>IF(AA14&lt;&gt;0,(Z14+P14+R14)/AA14*100,"-")</f>
        <v>100</v>
      </c>
      <c r="AC14" s="292">
        <f>施設資源化量内訳!Y14</f>
        <v>1402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77</v>
      </c>
      <c r="AJ14" s="292">
        <f>SUM(AC14:AI14)</f>
        <v>1479</v>
      </c>
      <c r="AK14" s="297">
        <f>IF((AA14+J14)&lt;&gt;0,(Z14+AJ14+J14)/(AA14+J14)*100,"-")</f>
        <v>24.453895225207809</v>
      </c>
      <c r="AL14" s="297">
        <f>IF((AA14+J14)&lt;&gt;0,(資源化量内訳!D14-資源化量内訳!R14-資源化量内訳!T14-資源化量内訳!V14-資源化量内訳!U14)/(AA14+J14)*100,"-")</f>
        <v>21.00328629421999</v>
      </c>
      <c r="AM14" s="292">
        <f>ごみ処理量内訳!AA14</f>
        <v>0</v>
      </c>
      <c r="AN14" s="292">
        <f>ごみ処理量内訳!AB14</f>
        <v>0</v>
      </c>
      <c r="AO14" s="292">
        <f>ごみ処理量内訳!AC14</f>
        <v>0</v>
      </c>
      <c r="AP14" s="292">
        <f>SUM(AM14:AO14)</f>
        <v>0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67619</v>
      </c>
      <c r="E15" s="292">
        <v>67596</v>
      </c>
      <c r="F15" s="292">
        <v>23</v>
      </c>
      <c r="G15" s="292">
        <v>539</v>
      </c>
      <c r="H15" s="292">
        <f>SUM(ごみ搬入量内訳!E15,+ごみ搬入量内訳!AD15)</f>
        <v>13510</v>
      </c>
      <c r="I15" s="292">
        <f>ごみ搬入量内訳!BC15</f>
        <v>291</v>
      </c>
      <c r="J15" s="292">
        <f>資源化量内訳!BO15</f>
        <v>1498</v>
      </c>
      <c r="K15" s="292">
        <f>SUM(H15:J15)</f>
        <v>15299</v>
      </c>
      <c r="L15" s="295">
        <f>IF(D15&lt;&gt;0,K15/D15/365*1000000,"-")</f>
        <v>619.87116776572691</v>
      </c>
      <c r="M15" s="292">
        <f>IF(D15&lt;&gt;0,(ごみ搬入量内訳!BR15+ごみ処理概要!J15)/ごみ処理概要!D15/365*1000000,"-")</f>
        <v>462.94842557625952</v>
      </c>
      <c r="N15" s="292">
        <f>IF(D15&lt;&gt;0,ごみ搬入量内訳!CM15/ごみ処理概要!D15/365*1000000,"-")</f>
        <v>156.9227421894673</v>
      </c>
      <c r="O15" s="292">
        <f>ごみ搬入量内訳!DH15</f>
        <v>1</v>
      </c>
      <c r="P15" s="292">
        <f>ごみ処理量内訳!E15</f>
        <v>7855</v>
      </c>
      <c r="Q15" s="292">
        <f>ごみ処理量内訳!N15</f>
        <v>0</v>
      </c>
      <c r="R15" s="292">
        <f>SUM(S15:Y15)</f>
        <v>5946</v>
      </c>
      <c r="S15" s="292">
        <f>ごみ処理量内訳!G15</f>
        <v>290</v>
      </c>
      <c r="T15" s="292">
        <f>ごみ処理量内訳!L15</f>
        <v>1615</v>
      </c>
      <c r="U15" s="292">
        <f>ごみ処理量内訳!H15</f>
        <v>659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3382</v>
      </c>
      <c r="Y15" s="292">
        <f>ごみ処理量内訳!M15</f>
        <v>0</v>
      </c>
      <c r="Z15" s="292">
        <f>資源化量内訳!Y15</f>
        <v>0</v>
      </c>
      <c r="AA15" s="292">
        <f>SUM(P15,Q15,R15,Z15)</f>
        <v>13801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246</v>
      </c>
      <c r="AE15" s="292">
        <f>施設資源化量内訳!BO15</f>
        <v>659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1536</v>
      </c>
      <c r="AI15" s="292">
        <f>施設資源化量内訳!EU15</f>
        <v>1533</v>
      </c>
      <c r="AJ15" s="292">
        <f>SUM(AC15:AI15)</f>
        <v>3974</v>
      </c>
      <c r="AK15" s="297">
        <f>IF((AA15+J15)&lt;&gt;0,(Z15+AJ15+J15)/(AA15+J15)*100,"-")</f>
        <v>35.767043597620756</v>
      </c>
      <c r="AL15" s="297">
        <f>IF((AA15+J15)&lt;&gt;0,(資源化量内訳!D15-資源化量内訳!R15-資源化量内訳!T15-資源化量内訳!V15-資源化量内訳!U15)/(AA15+J15)*100,"-")</f>
        <v>28.269821556964509</v>
      </c>
      <c r="AM15" s="292">
        <f>ごみ処理量内訳!AA15</f>
        <v>0</v>
      </c>
      <c r="AN15" s="292">
        <f>ごみ処理量内訳!AB15</f>
        <v>683</v>
      </c>
      <c r="AO15" s="292">
        <f>ごみ処理量内訳!AC15</f>
        <v>132</v>
      </c>
      <c r="AP15" s="292">
        <f>SUM(AM15:AO15)</f>
        <v>815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14550</v>
      </c>
      <c r="E16" s="292">
        <v>14537</v>
      </c>
      <c r="F16" s="292">
        <v>13</v>
      </c>
      <c r="G16" s="292">
        <v>87</v>
      </c>
      <c r="H16" s="292">
        <f>SUM(ごみ搬入量内訳!E16,+ごみ搬入量内訳!AD16)</f>
        <v>5901</v>
      </c>
      <c r="I16" s="292">
        <f>ごみ搬入量内訳!BC16</f>
        <v>600</v>
      </c>
      <c r="J16" s="292">
        <f>資源化量内訳!BO16</f>
        <v>0</v>
      </c>
      <c r="K16" s="292">
        <f>SUM(H16:J16)</f>
        <v>6501</v>
      </c>
      <c r="L16" s="295">
        <f>IF(D16&lt;&gt;0,K16/D16/365*1000000,"-")</f>
        <v>1224.1208868803842</v>
      </c>
      <c r="M16" s="292">
        <f>IF(D16&lt;&gt;0,(ごみ搬入量内訳!BR16+ごみ処理概要!J16)/ごみ処理概要!D16/365*1000000,"-")</f>
        <v>972.36736807418913</v>
      </c>
      <c r="N16" s="292">
        <f>IF(D16&lt;&gt;0,ごみ搬入量内訳!CM16/ごみ処理概要!D16/365*1000000,"-")</f>
        <v>251.75351880619502</v>
      </c>
      <c r="O16" s="292">
        <f>ごみ搬入量内訳!DH16</f>
        <v>4</v>
      </c>
      <c r="P16" s="292">
        <f>ごみ処理量内訳!E16</f>
        <v>4571</v>
      </c>
      <c r="Q16" s="292">
        <f>ごみ処理量内訳!N16</f>
        <v>1367</v>
      </c>
      <c r="R16" s="292">
        <f>SUM(S16:Y16)</f>
        <v>133</v>
      </c>
      <c r="S16" s="292">
        <f>ごみ処理量内訳!G16</f>
        <v>0</v>
      </c>
      <c r="T16" s="292">
        <f>ごみ処理量内訳!L16</f>
        <v>133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430</v>
      </c>
      <c r="AA16" s="292">
        <f>SUM(P16,Q16,R16,Z16)</f>
        <v>6501</v>
      </c>
      <c r="AB16" s="297">
        <f>IF(AA16&lt;&gt;0,(Z16+P16+R16)/AA16*100,"-")</f>
        <v>78.972465774496243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133</v>
      </c>
      <c r="AJ16" s="292">
        <f>SUM(AC16:AI16)</f>
        <v>133</v>
      </c>
      <c r="AK16" s="297">
        <f>IF((AA16+J16)&lt;&gt;0,(Z16+AJ16+J16)/(AA16+J16)*100,"-")</f>
        <v>8.6602061221350564</v>
      </c>
      <c r="AL16" s="297">
        <f>IF((AA16+J16)&lt;&gt;0,(資源化量内訳!D16-資源化量内訳!R16-資源化量内訳!T16-資源化量内訳!V16-資源化量内訳!U16)/(AA16+J16)*100,"-")</f>
        <v>8.6602061221350564</v>
      </c>
      <c r="AM16" s="292">
        <f>ごみ処理量内訳!AA16</f>
        <v>1367</v>
      </c>
      <c r="AN16" s="292">
        <f>ごみ処理量内訳!AB16</f>
        <v>739</v>
      </c>
      <c r="AO16" s="292">
        <f>ごみ処理量内訳!AC16</f>
        <v>0</v>
      </c>
      <c r="AP16" s="292">
        <f>SUM(AM16:AO16)</f>
        <v>2106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15188</v>
      </c>
      <c r="E17" s="292">
        <v>15188</v>
      </c>
      <c r="F17" s="292">
        <v>0</v>
      </c>
      <c r="G17" s="292">
        <v>118</v>
      </c>
      <c r="H17" s="292">
        <f>SUM(ごみ搬入量内訳!E17,+ごみ搬入量内訳!AD17)</f>
        <v>5309</v>
      </c>
      <c r="I17" s="292">
        <f>ごみ搬入量内訳!BC17</f>
        <v>2816</v>
      </c>
      <c r="J17" s="292">
        <f>資源化量内訳!BO17</f>
        <v>90</v>
      </c>
      <c r="K17" s="292">
        <f>SUM(H17:J17)</f>
        <v>8215</v>
      </c>
      <c r="L17" s="295">
        <f>IF(D17&lt;&gt;0,K17/D17/365*1000000,"-")</f>
        <v>1481.8836788957396</v>
      </c>
      <c r="M17" s="292">
        <f>IF(D17&lt;&gt;0,(ごみ搬入量内訳!BR17+ごみ処理概要!J17)/ごみ処理概要!D17/365*1000000,"-")</f>
        <v>886.24400662383061</v>
      </c>
      <c r="N17" s="292">
        <f>IF(D17&lt;&gt;0,ごみ搬入量内訳!CM17/ごみ処理概要!D17/365*1000000,"-")</f>
        <v>595.63967227190892</v>
      </c>
      <c r="O17" s="292">
        <f>ごみ搬入量内訳!DH17</f>
        <v>0</v>
      </c>
      <c r="P17" s="292">
        <f>ごみ処理量内訳!E17</f>
        <v>5203</v>
      </c>
      <c r="Q17" s="292">
        <f>ごみ処理量内訳!N17</f>
        <v>2351</v>
      </c>
      <c r="R17" s="292">
        <f>SUM(S17:Y17)</f>
        <v>570</v>
      </c>
      <c r="S17" s="292">
        <f>ごみ処理量内訳!G17</f>
        <v>0</v>
      </c>
      <c r="T17" s="292">
        <f>ごみ処理量内訳!L17</f>
        <v>570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8124</v>
      </c>
      <c r="AB17" s="297">
        <f>IF(AA17&lt;&gt;0,(Z17+P17+R17)/AA17*100,"-")</f>
        <v>71.061053668143771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570</v>
      </c>
      <c r="AJ17" s="292">
        <f>SUM(AC17:AI17)</f>
        <v>570</v>
      </c>
      <c r="AK17" s="297">
        <f>IF((AA17+J17)&lt;&gt;0,(Z17+AJ17+J17)/(AA17+J17)*100,"-")</f>
        <v>8.0350620891161437</v>
      </c>
      <c r="AL17" s="297">
        <f>IF((AA17+J17)&lt;&gt;0,(資源化量内訳!D17-資源化量内訳!R17-資源化量内訳!T17-資源化量内訳!V17-資源化量内訳!U17)/(AA17+J17)*100,"-")</f>
        <v>8.0350620891161437</v>
      </c>
      <c r="AM17" s="292">
        <f>ごみ処理量内訳!AA17</f>
        <v>2351</v>
      </c>
      <c r="AN17" s="292">
        <f>ごみ処理量内訳!AB17</f>
        <v>838</v>
      </c>
      <c r="AO17" s="292">
        <f>ごみ処理量内訳!AC17</f>
        <v>0</v>
      </c>
      <c r="AP17" s="292">
        <f>SUM(AM17:AO17)</f>
        <v>3189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28575</v>
      </c>
      <c r="E18" s="292">
        <v>28575</v>
      </c>
      <c r="F18" s="292">
        <v>0</v>
      </c>
      <c r="G18" s="292">
        <v>235</v>
      </c>
      <c r="H18" s="292">
        <f>SUM(ごみ搬入量内訳!E18,+ごみ搬入量内訳!AD18)</f>
        <v>7918</v>
      </c>
      <c r="I18" s="292">
        <f>ごみ搬入量内訳!BC18</f>
        <v>0</v>
      </c>
      <c r="J18" s="292">
        <f>資源化量内訳!BO18</f>
        <v>24</v>
      </c>
      <c r="K18" s="292">
        <f>SUM(H18:J18)</f>
        <v>7942</v>
      </c>
      <c r="L18" s="295">
        <f>IF(D18&lt;&gt;0,K18/D18/365*1000000,"-")</f>
        <v>761.46646052805045</v>
      </c>
      <c r="M18" s="292">
        <f>IF(D18&lt;&gt;0,(ごみ搬入量内訳!BR18+ごみ処理概要!J18)/ごみ処理概要!D18/365*1000000,"-")</f>
        <v>581.88616833854667</v>
      </c>
      <c r="N18" s="292">
        <f>IF(D18&lt;&gt;0,ごみ搬入量内訳!CM18/ごみ処理概要!D18/365*1000000,"-")</f>
        <v>179.58029218950372</v>
      </c>
      <c r="O18" s="292">
        <f>ごみ搬入量内訳!DH18</f>
        <v>0</v>
      </c>
      <c r="P18" s="292">
        <f>ごみ処理量内訳!E18</f>
        <v>6641</v>
      </c>
      <c r="Q18" s="292">
        <f>ごみ処理量内訳!N18</f>
        <v>0</v>
      </c>
      <c r="R18" s="292">
        <f>SUM(S18:Y18)</f>
        <v>325</v>
      </c>
      <c r="S18" s="292">
        <f>ごみ処理量内訳!G18</f>
        <v>0</v>
      </c>
      <c r="T18" s="292">
        <f>ごみ処理量内訳!L18</f>
        <v>325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953</v>
      </c>
      <c r="AA18" s="292">
        <f>SUM(P18,Q18,R18,Z18)</f>
        <v>7919</v>
      </c>
      <c r="AB18" s="297">
        <f>IF(AA18&lt;&gt;0,(Z18+P18+R18)/AA18*100,"-")</f>
        <v>100</v>
      </c>
      <c r="AC18" s="292">
        <f>施設資源化量内訳!Y18</f>
        <v>1001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302</v>
      </c>
      <c r="AJ18" s="292">
        <f>SUM(AC18:AI18)</f>
        <v>1303</v>
      </c>
      <c r="AK18" s="297">
        <f>IF((AA18+J18)&lt;&gt;0,(Z18+AJ18+J18)/(AA18+J18)*100,"-")</f>
        <v>28.70451970288304</v>
      </c>
      <c r="AL18" s="297">
        <f>IF((AA18+J18)&lt;&gt;0,(資源化量内訳!D18-資源化量内訳!R18-資源化量内訳!T18-資源化量内訳!V18-資源化量内訳!U18)/(AA18+J18)*100,"-")</f>
        <v>25.494145788744802</v>
      </c>
      <c r="AM18" s="292">
        <f>ごみ処理量内訳!AA18</f>
        <v>0</v>
      </c>
      <c r="AN18" s="292">
        <f>ごみ処理量内訳!AB18</f>
        <v>0</v>
      </c>
      <c r="AO18" s="292">
        <f>ごみ処理量内訳!AC18</f>
        <v>0</v>
      </c>
      <c r="AP18" s="292">
        <f>SUM(AM18:AO18)</f>
        <v>0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3156</v>
      </c>
      <c r="E19" s="292">
        <v>3156</v>
      </c>
      <c r="F19" s="292">
        <v>0</v>
      </c>
      <c r="G19" s="292">
        <v>19</v>
      </c>
      <c r="H19" s="292">
        <f>SUM(ごみ搬入量内訳!E19,+ごみ搬入量内訳!AD19)</f>
        <v>1327</v>
      </c>
      <c r="I19" s="292">
        <f>ごみ搬入量内訳!BC19</f>
        <v>516</v>
      </c>
      <c r="J19" s="292">
        <f>資源化量内訳!BO19</f>
        <v>0</v>
      </c>
      <c r="K19" s="292">
        <f>SUM(H19:J19)</f>
        <v>1843</v>
      </c>
      <c r="L19" s="295">
        <f>IF(D19&lt;&gt;0,K19/D19/365*1000000,"-")</f>
        <v>1599.9097175200095</v>
      </c>
      <c r="M19" s="292">
        <f>IF(D19&lt;&gt;0,(ごみ搬入量内訳!BR19+ごみ処理概要!J19)/ごみ処理概要!D19/365*1000000,"-")</f>
        <v>1127.6628991093287</v>
      </c>
      <c r="N19" s="292">
        <f>IF(D19&lt;&gt;0,ごみ搬入量内訳!CM19/ごみ処理概要!D19/365*1000000,"-")</f>
        <v>472.24681841068116</v>
      </c>
      <c r="O19" s="292">
        <f>ごみ搬入量内訳!DH19</f>
        <v>0</v>
      </c>
      <c r="P19" s="292">
        <f>ごみ処理量内訳!E19</f>
        <v>1497</v>
      </c>
      <c r="Q19" s="292">
        <f>ごみ処理量内訳!N19</f>
        <v>21</v>
      </c>
      <c r="R19" s="292">
        <f>SUM(S19:Y19)</f>
        <v>129</v>
      </c>
      <c r="S19" s="292">
        <f>ごみ処理量内訳!G19</f>
        <v>0</v>
      </c>
      <c r="T19" s="292">
        <f>ごみ処理量内訳!L19</f>
        <v>129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196</v>
      </c>
      <c r="AA19" s="292">
        <f>SUM(P19,Q19,R19,Z19)</f>
        <v>1843</v>
      </c>
      <c r="AB19" s="297">
        <f>IF(AA19&lt;&gt;0,(Z19+P19+R19)/AA19*100,"-")</f>
        <v>98.86055344546935</v>
      </c>
      <c r="AC19" s="292">
        <f>施設資源化量内訳!Y19</f>
        <v>175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129</v>
      </c>
      <c r="AJ19" s="292">
        <f>SUM(AC19:AI19)</f>
        <v>304</v>
      </c>
      <c r="AK19" s="297">
        <f>IF((AA19+J19)&lt;&gt;0,(Z19+AJ19+J19)/(AA19+J19)*100,"-")</f>
        <v>27.129679869777533</v>
      </c>
      <c r="AL19" s="297">
        <f>IF((AA19+J19)&lt;&gt;0,(資源化量内訳!D19-資源化量内訳!R19-資源化量内訳!T19-資源化量内訳!V19-資源化量内訳!U19)/(AA19+J19)*100,"-")</f>
        <v>17.634291915355398</v>
      </c>
      <c r="AM19" s="292">
        <f>ごみ処理量内訳!AA19</f>
        <v>21</v>
      </c>
      <c r="AN19" s="292">
        <f>ごみ処理量内訳!AB19</f>
        <v>0</v>
      </c>
      <c r="AO19" s="292">
        <f>ごみ処理量内訳!AC19</f>
        <v>0</v>
      </c>
      <c r="AP19" s="292">
        <f>SUM(AM19:AO19)</f>
        <v>21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18534</v>
      </c>
      <c r="E20" s="292">
        <v>18534</v>
      </c>
      <c r="F20" s="292">
        <v>0</v>
      </c>
      <c r="G20" s="292">
        <v>494</v>
      </c>
      <c r="H20" s="292">
        <f>SUM(ごみ搬入量内訳!E20,+ごみ搬入量内訳!AD20)</f>
        <v>7290</v>
      </c>
      <c r="I20" s="292">
        <f>ごみ搬入量内訳!BC20</f>
        <v>0</v>
      </c>
      <c r="J20" s="292">
        <f>資源化量内訳!BO20</f>
        <v>0</v>
      </c>
      <c r="K20" s="292">
        <f>SUM(H20:J20)</f>
        <v>7290</v>
      </c>
      <c r="L20" s="295">
        <f>IF(D20&lt;&gt;0,K20/D20/365*1000000,"-")</f>
        <v>1077.6196579111918</v>
      </c>
      <c r="M20" s="292">
        <f>IF(D20&lt;&gt;0,(ごみ搬入量内訳!BR20+ごみ処理概要!J20)/ごみ処理概要!D20/365*1000000,"-")</f>
        <v>638.14596203053691</v>
      </c>
      <c r="N20" s="292">
        <f>IF(D20&lt;&gt;0,ごみ搬入量内訳!CM20/ごみ処理概要!D20/365*1000000,"-")</f>
        <v>439.47369588065476</v>
      </c>
      <c r="O20" s="292">
        <f>ごみ搬入量内訳!DH20</f>
        <v>0</v>
      </c>
      <c r="P20" s="292">
        <f>ごみ処理量内訳!E20</f>
        <v>6056</v>
      </c>
      <c r="Q20" s="292">
        <f>ごみ処理量内訳!N20</f>
        <v>0</v>
      </c>
      <c r="R20" s="292">
        <f>SUM(S20:Y20)</f>
        <v>0</v>
      </c>
      <c r="S20" s="292">
        <f>ごみ処理量内訳!G20</f>
        <v>0</v>
      </c>
      <c r="T20" s="292">
        <f>ごみ処理量内訳!L20</f>
        <v>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974</v>
      </c>
      <c r="AA20" s="292">
        <f>SUM(P20,Q20,R20,Z20)</f>
        <v>7030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0</v>
      </c>
      <c r="AJ20" s="292">
        <f>SUM(AC20:AI20)</f>
        <v>0</v>
      </c>
      <c r="AK20" s="297">
        <f>IF((AA20+J20)&lt;&gt;0,(Z20+AJ20+J20)/(AA20+J20)*100,"-")</f>
        <v>13.854907539118066</v>
      </c>
      <c r="AL20" s="297">
        <f>IF((AA20+J20)&lt;&gt;0,(資源化量内訳!D20-資源化量内訳!R20-資源化量内訳!T20-資源化量内訳!V20-資源化量内訳!U20)/(AA20+J20)*100,"-")</f>
        <v>13.854907539118066</v>
      </c>
      <c r="AM20" s="292">
        <f>ごみ処理量内訳!AA20</f>
        <v>0</v>
      </c>
      <c r="AN20" s="292">
        <f>ごみ処理量内訳!AB20</f>
        <v>770</v>
      </c>
      <c r="AO20" s="292">
        <f>ごみ処理量内訳!AC20</f>
        <v>0</v>
      </c>
      <c r="AP20" s="292">
        <f>SUM(AM20:AO20)</f>
        <v>770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24586</v>
      </c>
      <c r="E21" s="292">
        <v>24586</v>
      </c>
      <c r="F21" s="292">
        <v>0</v>
      </c>
      <c r="G21" s="292">
        <v>236</v>
      </c>
      <c r="H21" s="292">
        <f>SUM(ごみ搬入量内訳!E21,+ごみ搬入量内訳!AD21)</f>
        <v>5882</v>
      </c>
      <c r="I21" s="292">
        <f>ごみ搬入量内訳!BC21</f>
        <v>123</v>
      </c>
      <c r="J21" s="292">
        <f>資源化量内訳!BO21</f>
        <v>159</v>
      </c>
      <c r="K21" s="292">
        <f>SUM(H21:J21)</f>
        <v>6164</v>
      </c>
      <c r="L21" s="295">
        <f>IF(D21&lt;&gt;0,K21/D21/365*1000000,"-")</f>
        <v>686.88160875606911</v>
      </c>
      <c r="M21" s="292">
        <f>IF(D21&lt;&gt;0,(ごみ搬入量内訳!BR21+ごみ処理概要!J21)/ごみ処理概要!D21/365*1000000,"-")</f>
        <v>558.3977516996531</v>
      </c>
      <c r="N21" s="292">
        <f>IF(D21&lt;&gt;0,ごみ搬入量内訳!CM21/ごみ処理概要!D21/365*1000000,"-")</f>
        <v>128.4838570564159</v>
      </c>
      <c r="O21" s="292">
        <f>ごみ搬入量内訳!DH21</f>
        <v>0</v>
      </c>
      <c r="P21" s="292">
        <f>ごみ処理量内訳!E21</f>
        <v>4297</v>
      </c>
      <c r="Q21" s="292">
        <f>ごみ処理量内訳!N21</f>
        <v>0</v>
      </c>
      <c r="R21" s="292">
        <f>SUM(S21:Y21)</f>
        <v>1129</v>
      </c>
      <c r="S21" s="292">
        <f>ごみ処理量内訳!G21</f>
        <v>694</v>
      </c>
      <c r="T21" s="292">
        <f>ごみ処理量内訳!L21</f>
        <v>414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21</v>
      </c>
      <c r="Z21" s="292">
        <f>資源化量内訳!Y21</f>
        <v>578</v>
      </c>
      <c r="AA21" s="292">
        <f>SUM(P21,Q21,R21,Z21)</f>
        <v>6004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60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383</v>
      </c>
      <c r="AJ21" s="292">
        <f>SUM(AC21:AI21)</f>
        <v>443</v>
      </c>
      <c r="AK21" s="297">
        <f>IF((AA21+J21)&lt;&gt;0,(Z21+AJ21+J21)/(AA21+J21)*100,"-")</f>
        <v>19.146519552166154</v>
      </c>
      <c r="AL21" s="297">
        <f>IF((AA21+J21)&lt;&gt;0,(資源化量内訳!D21-資源化量内訳!R21-資源化量内訳!T21-資源化量内訳!V21-資源化量内訳!U21)/(AA21+J21)*100,"-")</f>
        <v>19.146519552166154</v>
      </c>
      <c r="AM21" s="292">
        <f>ごみ処理量内訳!AA21</f>
        <v>0</v>
      </c>
      <c r="AN21" s="292">
        <f>ごみ処理量内訳!AB21</f>
        <v>663</v>
      </c>
      <c r="AO21" s="292">
        <f>ごみ処理量内訳!AC21</f>
        <v>280</v>
      </c>
      <c r="AP21" s="292">
        <f>SUM(AM21:AO21)</f>
        <v>943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9432</v>
      </c>
      <c r="E22" s="292">
        <v>9432</v>
      </c>
      <c r="F22" s="292">
        <v>0</v>
      </c>
      <c r="G22" s="292">
        <v>50</v>
      </c>
      <c r="H22" s="292">
        <f>SUM(ごみ搬入量内訳!E22,+ごみ搬入量内訳!AD22)</f>
        <v>3573</v>
      </c>
      <c r="I22" s="292">
        <f>ごみ搬入量内訳!BC22</f>
        <v>157</v>
      </c>
      <c r="J22" s="292">
        <f>資源化量内訳!BO22</f>
        <v>0</v>
      </c>
      <c r="K22" s="292">
        <f>SUM(H22:J22)</f>
        <v>3730</v>
      </c>
      <c r="L22" s="295">
        <f>IF(D22&lt;&gt;0,K22/D22/365*1000000,"-")</f>
        <v>1083.4582360254221</v>
      </c>
      <c r="M22" s="292">
        <f>IF(D22&lt;&gt;0,(ごみ搬入量内訳!BR22+ごみ処理概要!J22)/ごみ処理概要!D22/365*1000000,"-")</f>
        <v>758.71123659474597</v>
      </c>
      <c r="N22" s="292">
        <f>IF(D22&lt;&gt;0,ごみ搬入量内訳!CM22/ごみ処理概要!D22/365*1000000,"-")</f>
        <v>324.74699943067611</v>
      </c>
      <c r="O22" s="292">
        <f>ごみ搬入量内訳!DH22</f>
        <v>0</v>
      </c>
      <c r="P22" s="292">
        <f>ごみ処理量内訳!E22</f>
        <v>3047</v>
      </c>
      <c r="Q22" s="292">
        <f>ごみ処理量内訳!N22</f>
        <v>283</v>
      </c>
      <c r="R22" s="292">
        <f>SUM(S22:Y22)</f>
        <v>113</v>
      </c>
      <c r="S22" s="292">
        <f>ごみ処理量内訳!G22</f>
        <v>0</v>
      </c>
      <c r="T22" s="292">
        <f>ごみ処理量内訳!L22</f>
        <v>113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287</v>
      </c>
      <c r="AA22" s="292">
        <f>SUM(P22,Q22,R22,Z22)</f>
        <v>3730</v>
      </c>
      <c r="AB22" s="297">
        <f>IF(AA22&lt;&gt;0,(Z22+P22+R22)/AA22*100,"-")</f>
        <v>92.412868632707784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113</v>
      </c>
      <c r="AJ22" s="292">
        <f>SUM(AC22:AI22)</f>
        <v>113</v>
      </c>
      <c r="AK22" s="297">
        <f>IF((AA22+J22)&lt;&gt;0,(Z22+AJ22+J22)/(AA22+J22)*100,"-")</f>
        <v>10.723860589812332</v>
      </c>
      <c r="AL22" s="297">
        <f>IF((AA22+J22)&lt;&gt;0,(資源化量内訳!D22-資源化量内訳!R22-資源化量内訳!T22-資源化量内訳!V22-資源化量内訳!U22)/(AA22+J22)*100,"-")</f>
        <v>10.723860589812332</v>
      </c>
      <c r="AM22" s="292">
        <f>ごみ処理量内訳!AA22</f>
        <v>283</v>
      </c>
      <c r="AN22" s="292">
        <f>ごみ処理量内訳!AB22</f>
        <v>393</v>
      </c>
      <c r="AO22" s="292">
        <f>ごみ処理量内訳!AC22</f>
        <v>0</v>
      </c>
      <c r="AP22" s="292">
        <f>SUM(AM22:AO22)</f>
        <v>676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23710</v>
      </c>
      <c r="E23" s="292">
        <v>23710</v>
      </c>
      <c r="F23" s="292">
        <v>0</v>
      </c>
      <c r="G23" s="292">
        <v>682</v>
      </c>
      <c r="H23" s="292">
        <f>SUM(ごみ搬入量内訳!E23,+ごみ搬入量内訳!AD23)</f>
        <v>6401</v>
      </c>
      <c r="I23" s="292">
        <f>ごみ搬入量内訳!BC23</f>
        <v>0</v>
      </c>
      <c r="J23" s="292">
        <f>資源化量内訳!BO23</f>
        <v>138</v>
      </c>
      <c r="K23" s="292">
        <f>SUM(H23:J23)</f>
        <v>6539</v>
      </c>
      <c r="L23" s="295">
        <f>IF(D23&lt;&gt;0,K23/D23/365*1000000,"-")</f>
        <v>755.59124812951006</v>
      </c>
      <c r="M23" s="292">
        <f>IF(D23&lt;&gt;0,(ごみ搬入量内訳!BR23+ごみ処理概要!J23)/ごみ処理概要!D23/365*1000000,"-")</f>
        <v>626.28912140418174</v>
      </c>
      <c r="N23" s="292">
        <f>IF(D23&lt;&gt;0,ごみ搬入量内訳!CM23/ごみ処理概要!D23/365*1000000,"-")</f>
        <v>129.30212672532832</v>
      </c>
      <c r="O23" s="292">
        <f>ごみ搬入量内訳!DH23</f>
        <v>0</v>
      </c>
      <c r="P23" s="292">
        <f>ごみ処理量内訳!E23</f>
        <v>4921</v>
      </c>
      <c r="Q23" s="292">
        <f>ごみ処理量内訳!N23</f>
        <v>0</v>
      </c>
      <c r="R23" s="292">
        <f>SUM(S23:Y23)</f>
        <v>459</v>
      </c>
      <c r="S23" s="292">
        <f>ごみ処理量内訳!G23</f>
        <v>459</v>
      </c>
      <c r="T23" s="292">
        <f>ごみ処理量内訳!L23</f>
        <v>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1010</v>
      </c>
      <c r="AA23" s="292">
        <f>SUM(P23,Q23,R23,Z23)</f>
        <v>6390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76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0</v>
      </c>
      <c r="AJ23" s="292">
        <f>SUM(AC23:AI23)</f>
        <v>76</v>
      </c>
      <c r="AK23" s="297">
        <f>IF((AA23+J23)&lt;&gt;0,(Z23+AJ23+J23)/(AA23+J23)*100,"-")</f>
        <v>18.75</v>
      </c>
      <c r="AL23" s="297">
        <f>IF((AA23+J23)&lt;&gt;0,(資源化量内訳!D23-資源化量内訳!R23-資源化量内訳!T23-資源化量内訳!V23-資源化量内訳!U23)/(AA23+J23)*100,"-")</f>
        <v>18.75</v>
      </c>
      <c r="AM23" s="292">
        <f>ごみ処理量内訳!AA23</f>
        <v>0</v>
      </c>
      <c r="AN23" s="292">
        <f>ごみ処理量内訳!AB23</f>
        <v>562</v>
      </c>
      <c r="AO23" s="292">
        <f>ごみ処理量内訳!AC23</f>
        <v>183</v>
      </c>
      <c r="AP23" s="292">
        <f>SUM(AM23:AO23)</f>
        <v>745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19278</v>
      </c>
      <c r="E24" s="292">
        <v>19278</v>
      </c>
      <c r="F24" s="292">
        <v>0</v>
      </c>
      <c r="G24" s="292">
        <v>161</v>
      </c>
      <c r="H24" s="292">
        <f>SUM(ごみ搬入量内訳!E24,+ごみ搬入量内訳!AD24)</f>
        <v>3322</v>
      </c>
      <c r="I24" s="292">
        <f>ごみ搬入量内訳!BC24</f>
        <v>4</v>
      </c>
      <c r="J24" s="292">
        <f>資源化量内訳!BO24</f>
        <v>0</v>
      </c>
      <c r="K24" s="292">
        <f>SUM(H24:J24)</f>
        <v>3326</v>
      </c>
      <c r="L24" s="295">
        <f>IF(D24&lt;&gt;0,K24/D24/365*1000000,"-")</f>
        <v>472.68019333557879</v>
      </c>
      <c r="M24" s="292">
        <f>IF(D24&lt;&gt;0,(ごみ搬入量内訳!BR24+ごみ処理概要!J24)/ごみ処理概要!D24/365*1000000,"-")</f>
        <v>389.6840319080448</v>
      </c>
      <c r="N24" s="292">
        <f>IF(D24&lt;&gt;0,ごみ搬入量内訳!CM24/ごみ処理概要!D24/365*1000000,"-")</f>
        <v>82.996161427533977</v>
      </c>
      <c r="O24" s="292">
        <f>ごみ搬入量内訳!DH24</f>
        <v>0</v>
      </c>
      <c r="P24" s="292">
        <f>ごみ処理量内訳!E24</f>
        <v>2452</v>
      </c>
      <c r="Q24" s="292">
        <f>ごみ処理量内訳!N24</f>
        <v>279</v>
      </c>
      <c r="R24" s="292">
        <f>SUM(S24:Y24)</f>
        <v>49</v>
      </c>
      <c r="S24" s="292">
        <f>ごみ処理量内訳!G24</f>
        <v>0</v>
      </c>
      <c r="T24" s="292">
        <f>ごみ処理量内訳!L24</f>
        <v>49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542</v>
      </c>
      <c r="AA24" s="292">
        <f>SUM(P24,Q24,R24,Z24)</f>
        <v>3322</v>
      </c>
      <c r="AB24" s="297">
        <f>IF(AA24&lt;&gt;0,(Z24+P24+R24)/AA24*100,"-")</f>
        <v>91.601444912703187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49</v>
      </c>
      <c r="AJ24" s="292">
        <f>SUM(AC24:AI24)</f>
        <v>49</v>
      </c>
      <c r="AK24" s="297">
        <f>IF((AA24+J24)&lt;&gt;0,(Z24+AJ24+J24)/(AA24+J24)*100,"-")</f>
        <v>17.790487658037328</v>
      </c>
      <c r="AL24" s="297">
        <f>IF((AA24+J24)&lt;&gt;0,(資源化量内訳!D24-資源化量内訳!R24-資源化量内訳!T24-資源化量内訳!V24-資源化量内訳!U24)/(AA24+J24)*100,"-")</f>
        <v>17.790487658037328</v>
      </c>
      <c r="AM24" s="292">
        <f>ごみ処理量内訳!AA24</f>
        <v>279</v>
      </c>
      <c r="AN24" s="292">
        <f>ごみ処理量内訳!AB24</f>
        <v>316</v>
      </c>
      <c r="AO24" s="292">
        <f>ごみ処理量内訳!AC24</f>
        <v>0</v>
      </c>
      <c r="AP24" s="292">
        <f>SUM(AM24:AO24)</f>
        <v>595</v>
      </c>
      <c r="AQ24" s="412" t="s">
        <v>811</v>
      </c>
      <c r="AR24" s="413"/>
    </row>
    <row r="25" spans="1:44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5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7"/>
      <c r="AC25" s="292"/>
      <c r="AD25" s="292"/>
      <c r="AE25" s="292"/>
      <c r="AF25" s="292"/>
      <c r="AG25" s="292"/>
      <c r="AH25" s="292"/>
      <c r="AI25" s="292"/>
      <c r="AJ25" s="292"/>
      <c r="AK25" s="297"/>
      <c r="AL25" s="297"/>
      <c r="AM25" s="292"/>
      <c r="AN25" s="292"/>
      <c r="AO25" s="292"/>
      <c r="AP25" s="292"/>
      <c r="AQ25" s="413"/>
      <c r="AR25" s="413"/>
    </row>
    <row r="26" spans="1: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5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7"/>
      <c r="AC26" s="292"/>
      <c r="AD26" s="292"/>
      <c r="AE26" s="292"/>
      <c r="AF26" s="292"/>
      <c r="AG26" s="292"/>
      <c r="AH26" s="292"/>
      <c r="AI26" s="292"/>
      <c r="AJ26" s="292"/>
      <c r="AK26" s="297"/>
      <c r="AL26" s="297"/>
      <c r="AM26" s="292"/>
      <c r="AN26" s="292"/>
      <c r="AO26" s="292"/>
      <c r="AP26" s="292"/>
      <c r="AQ26" s="413"/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4">
    <sortCondition ref="A8:A24"/>
    <sortCondition ref="B8:B24"/>
    <sortCondition ref="C8:C24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3" man="1"/>
    <brk id="28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香川県</v>
      </c>
      <c r="B7" s="303" t="str">
        <f>ごみ処理概要!B7</f>
        <v>37000</v>
      </c>
      <c r="C7" s="304" t="s">
        <v>3</v>
      </c>
      <c r="D7" s="308">
        <f>SUM(E7,AD7,BC7)</f>
        <v>314495</v>
      </c>
      <c r="E7" s="308">
        <f>SUM(F7,J7,N7,R7,V7,Z7)</f>
        <v>210570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146194</v>
      </c>
      <c r="K7" s="308">
        <f>SUM(K$8:K$1000)</f>
        <v>33398</v>
      </c>
      <c r="L7" s="308">
        <f>SUM(L$8:L$1000)</f>
        <v>112759</v>
      </c>
      <c r="M7" s="308">
        <f>SUM(M$8:M$1000)</f>
        <v>37</v>
      </c>
      <c r="N7" s="308">
        <f>SUM(O7:Q7)</f>
        <v>15338</v>
      </c>
      <c r="O7" s="308">
        <f>SUM(O$8:O$1000)</f>
        <v>9011</v>
      </c>
      <c r="P7" s="308">
        <f>SUM(P$8:P$1000)</f>
        <v>6283</v>
      </c>
      <c r="Q7" s="308">
        <f>SUM(Q$8:Q$1000)</f>
        <v>44</v>
      </c>
      <c r="R7" s="308">
        <f>SUM(S7:U7)</f>
        <v>47387</v>
      </c>
      <c r="S7" s="308">
        <f>SUM(S$8:S$1000)</f>
        <v>17615</v>
      </c>
      <c r="T7" s="308">
        <f>SUM(T$8:T$1000)</f>
        <v>29772</v>
      </c>
      <c r="U7" s="308">
        <f>SUM(U$8:U$1000)</f>
        <v>0</v>
      </c>
      <c r="V7" s="308">
        <f>SUM(W7:Y7)</f>
        <v>20</v>
      </c>
      <c r="W7" s="308">
        <f>SUM(W$8:W$1000)</f>
        <v>12</v>
      </c>
      <c r="X7" s="308">
        <f>SUM(X$8:X$1000)</f>
        <v>8</v>
      </c>
      <c r="Y7" s="308">
        <f>SUM(Y$8:Y$1000)</f>
        <v>0</v>
      </c>
      <c r="Z7" s="308">
        <f>SUM(AA7:AC7)</f>
        <v>1631</v>
      </c>
      <c r="AA7" s="308">
        <f>SUM(AA$8:AA$1000)</f>
        <v>1341</v>
      </c>
      <c r="AB7" s="308">
        <f>SUM(AB$8:AB$1000)</f>
        <v>290</v>
      </c>
      <c r="AC7" s="308">
        <f>SUM(AC$8:AC$1000)</f>
        <v>0</v>
      </c>
      <c r="AD7" s="308">
        <f>SUM(AE7,AI7,AM7,AQ7,AU7,AY7)</f>
        <v>92932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89754</v>
      </c>
      <c r="AJ7" s="308">
        <f>SUM(AJ$8:AJ$1000)</f>
        <v>385</v>
      </c>
      <c r="AK7" s="308">
        <f>SUM(AK$8:AK$1000)</f>
        <v>0</v>
      </c>
      <c r="AL7" s="308">
        <f>SUM(AL$8:AL$1000)</f>
        <v>89369</v>
      </c>
      <c r="AM7" s="308">
        <f>SUM(AN7:AP7)</f>
        <v>3133</v>
      </c>
      <c r="AN7" s="308">
        <f>SUM(AN$8:AN$1000)</f>
        <v>0</v>
      </c>
      <c r="AO7" s="308">
        <f>SUM(AO$8:AO$1000)</f>
        <v>0</v>
      </c>
      <c r="AP7" s="308">
        <f>SUM(AP$8:AP$1000)</f>
        <v>3133</v>
      </c>
      <c r="AQ7" s="308">
        <f>SUM(AR7:AT7)</f>
        <v>31</v>
      </c>
      <c r="AR7" s="308">
        <f>SUM(AR$8:AR$1000)</f>
        <v>0</v>
      </c>
      <c r="AS7" s="308">
        <f>SUM(AS$8:AS$1000)</f>
        <v>0</v>
      </c>
      <c r="AT7" s="308">
        <f>SUM(AT$8:AT$1000)</f>
        <v>31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14</v>
      </c>
      <c r="AZ7" s="308">
        <f>SUM(AZ$8:AZ$1000)</f>
        <v>0</v>
      </c>
      <c r="BA7" s="308">
        <f>SUM(BA$8:BA$1000)</f>
        <v>0</v>
      </c>
      <c r="BB7" s="308">
        <f>SUM(BB$8:BB$1000)</f>
        <v>14</v>
      </c>
      <c r="BC7" s="308">
        <f>SUM(BD7,BK7)</f>
        <v>10993</v>
      </c>
      <c r="BD7" s="308">
        <f>SUM(BE7:BJ7)</f>
        <v>3964</v>
      </c>
      <c r="BE7" s="308">
        <f t="shared" ref="BE7:BJ7" si="0">SUM(BE$8:BE$1000)</f>
        <v>0</v>
      </c>
      <c r="BF7" s="308">
        <f t="shared" si="0"/>
        <v>1442</v>
      </c>
      <c r="BG7" s="308">
        <f t="shared" si="0"/>
        <v>916</v>
      </c>
      <c r="BH7" s="308">
        <f t="shared" si="0"/>
        <v>414</v>
      </c>
      <c r="BI7" s="308">
        <f t="shared" si="0"/>
        <v>76</v>
      </c>
      <c r="BJ7" s="308">
        <f t="shared" si="0"/>
        <v>1116</v>
      </c>
      <c r="BK7" s="308">
        <f>SUM(BL7:BQ7)</f>
        <v>7029</v>
      </c>
      <c r="BL7" s="308">
        <f t="shared" ref="BL7:BQ7" si="1">SUM(BL$8:BL$1000)</f>
        <v>0</v>
      </c>
      <c r="BM7" s="308">
        <f t="shared" si="1"/>
        <v>4403</v>
      </c>
      <c r="BN7" s="308">
        <f t="shared" si="1"/>
        <v>2493</v>
      </c>
      <c r="BO7" s="308">
        <f t="shared" si="1"/>
        <v>101</v>
      </c>
      <c r="BP7" s="308">
        <f t="shared" si="1"/>
        <v>15</v>
      </c>
      <c r="BQ7" s="308">
        <f t="shared" si="1"/>
        <v>17</v>
      </c>
      <c r="BR7" s="308">
        <f t="shared" ref="BR7:BX7" si="2">SUM(BY7,CF7)</f>
        <v>214534</v>
      </c>
      <c r="BS7" s="308">
        <f t="shared" si="2"/>
        <v>0</v>
      </c>
      <c r="BT7" s="308">
        <f t="shared" si="2"/>
        <v>147636</v>
      </c>
      <c r="BU7" s="308">
        <f t="shared" si="2"/>
        <v>16254</v>
      </c>
      <c r="BV7" s="308">
        <f t="shared" si="2"/>
        <v>47801</v>
      </c>
      <c r="BW7" s="308">
        <f t="shared" si="2"/>
        <v>96</v>
      </c>
      <c r="BX7" s="308">
        <f t="shared" si="2"/>
        <v>2747</v>
      </c>
      <c r="BY7" s="308">
        <f>SUM(BZ7:CE7)</f>
        <v>210570</v>
      </c>
      <c r="BZ7" s="308">
        <f>F7</f>
        <v>0</v>
      </c>
      <c r="CA7" s="308">
        <f>J7</f>
        <v>146194</v>
      </c>
      <c r="CB7" s="308">
        <f>N7</f>
        <v>15338</v>
      </c>
      <c r="CC7" s="308">
        <f>R7</f>
        <v>47387</v>
      </c>
      <c r="CD7" s="308">
        <f>V7</f>
        <v>20</v>
      </c>
      <c r="CE7" s="308">
        <f>Z7</f>
        <v>1631</v>
      </c>
      <c r="CF7" s="308">
        <f>SUM(CG7:CL7)</f>
        <v>3964</v>
      </c>
      <c r="CG7" s="308">
        <f t="shared" ref="CG7:CL7" si="3">BE7</f>
        <v>0</v>
      </c>
      <c r="CH7" s="308">
        <f t="shared" si="3"/>
        <v>1442</v>
      </c>
      <c r="CI7" s="308">
        <f t="shared" si="3"/>
        <v>916</v>
      </c>
      <c r="CJ7" s="308">
        <f t="shared" si="3"/>
        <v>414</v>
      </c>
      <c r="CK7" s="308">
        <f t="shared" si="3"/>
        <v>76</v>
      </c>
      <c r="CL7" s="308">
        <f t="shared" si="3"/>
        <v>1116</v>
      </c>
      <c r="CM7" s="308">
        <f t="shared" ref="CM7:CS7" si="4">SUM(CT7,DA7)</f>
        <v>99961</v>
      </c>
      <c r="CN7" s="308">
        <f t="shared" si="4"/>
        <v>0</v>
      </c>
      <c r="CO7" s="308">
        <f t="shared" si="4"/>
        <v>94157</v>
      </c>
      <c r="CP7" s="308">
        <f t="shared" si="4"/>
        <v>5626</v>
      </c>
      <c r="CQ7" s="308">
        <f t="shared" si="4"/>
        <v>132</v>
      </c>
      <c r="CR7" s="308">
        <f t="shared" si="4"/>
        <v>15</v>
      </c>
      <c r="CS7" s="308">
        <f t="shared" si="4"/>
        <v>31</v>
      </c>
      <c r="CT7" s="308">
        <f>SUM(CU7:CZ7)</f>
        <v>92932</v>
      </c>
      <c r="CU7" s="308">
        <f>AE7</f>
        <v>0</v>
      </c>
      <c r="CV7" s="308">
        <f>AI7</f>
        <v>89754</v>
      </c>
      <c r="CW7" s="308">
        <f>AM7</f>
        <v>3133</v>
      </c>
      <c r="CX7" s="308">
        <f>AQ7</f>
        <v>31</v>
      </c>
      <c r="CY7" s="308">
        <f>AU7</f>
        <v>0</v>
      </c>
      <c r="CZ7" s="308">
        <f>AY7</f>
        <v>14</v>
      </c>
      <c r="DA7" s="308">
        <f>SUM(DB7:DG7)</f>
        <v>7029</v>
      </c>
      <c r="DB7" s="308">
        <f t="shared" ref="DB7:DG7" si="5">BL7</f>
        <v>0</v>
      </c>
      <c r="DC7" s="308">
        <f t="shared" si="5"/>
        <v>4403</v>
      </c>
      <c r="DD7" s="308">
        <f t="shared" si="5"/>
        <v>2493</v>
      </c>
      <c r="DE7" s="308">
        <f t="shared" si="5"/>
        <v>101</v>
      </c>
      <c r="DF7" s="308">
        <f t="shared" si="5"/>
        <v>15</v>
      </c>
      <c r="DG7" s="308">
        <f t="shared" si="5"/>
        <v>17</v>
      </c>
      <c r="DH7" s="308">
        <f>SUM(DH$8:DH$1000)</f>
        <v>5</v>
      </c>
      <c r="DI7" s="308">
        <f>SUM(DJ7:DM7)</f>
        <v>11</v>
      </c>
      <c r="DJ7" s="308">
        <f>SUM(DJ$8:DJ$1000)</f>
        <v>8</v>
      </c>
      <c r="DK7" s="308">
        <f>SUM(DK$8:DK$1000)</f>
        <v>1</v>
      </c>
      <c r="DL7" s="308">
        <f>SUM(DL$8:DL$1000)</f>
        <v>0</v>
      </c>
      <c r="DM7" s="308">
        <f>SUM(DM$8:DM$1000)</f>
        <v>2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143322</v>
      </c>
      <c r="E8" s="292">
        <f>SUM(F8,J8,N8,R8,V8,Z8)</f>
        <v>88692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54678</v>
      </c>
      <c r="K8" s="292">
        <v>283</v>
      </c>
      <c r="L8" s="292">
        <v>54395</v>
      </c>
      <c r="M8" s="292">
        <v>0</v>
      </c>
      <c r="N8" s="292">
        <f>SUM(O8:Q8)</f>
        <v>6281</v>
      </c>
      <c r="O8" s="292">
        <v>5041</v>
      </c>
      <c r="P8" s="292">
        <v>1240</v>
      </c>
      <c r="Q8" s="292">
        <v>0</v>
      </c>
      <c r="R8" s="292">
        <f>SUM(S8:U8)</f>
        <v>27018</v>
      </c>
      <c r="S8" s="292">
        <v>6686</v>
      </c>
      <c r="T8" s="292">
        <v>20332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715</v>
      </c>
      <c r="AA8" s="292">
        <v>715</v>
      </c>
      <c r="AB8" s="292">
        <v>0</v>
      </c>
      <c r="AC8" s="292">
        <v>0</v>
      </c>
      <c r="AD8" s="292">
        <f>SUM(AE8,AI8,AM8,AQ8,AU8,AY8)</f>
        <v>51613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48899</v>
      </c>
      <c r="AJ8" s="292">
        <v>0</v>
      </c>
      <c r="AK8" s="292">
        <v>0</v>
      </c>
      <c r="AL8" s="292">
        <v>48899</v>
      </c>
      <c r="AM8" s="292">
        <f>SUM(AN8:AP8)</f>
        <v>2713</v>
      </c>
      <c r="AN8" s="292">
        <v>0</v>
      </c>
      <c r="AO8" s="292">
        <v>0</v>
      </c>
      <c r="AP8" s="292">
        <v>2713</v>
      </c>
      <c r="AQ8" s="292">
        <f>SUM(AR8:AT8)</f>
        <v>1</v>
      </c>
      <c r="AR8" s="292">
        <v>0</v>
      </c>
      <c r="AS8" s="292">
        <v>0</v>
      </c>
      <c r="AT8" s="292">
        <v>1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3017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3017</v>
      </c>
      <c r="BL8" s="292">
        <v>0</v>
      </c>
      <c r="BM8" s="292">
        <v>1572</v>
      </c>
      <c r="BN8" s="292">
        <v>1445</v>
      </c>
      <c r="BO8" s="292">
        <v>0</v>
      </c>
      <c r="BP8" s="292">
        <v>0</v>
      </c>
      <c r="BQ8" s="292">
        <v>0</v>
      </c>
      <c r="BR8" s="292">
        <f>SUM(BY8,CF8)</f>
        <v>88692</v>
      </c>
      <c r="BS8" s="292">
        <f>SUM(BZ8,CG8)</f>
        <v>0</v>
      </c>
      <c r="BT8" s="292">
        <f>SUM(CA8,CH8)</f>
        <v>54678</v>
      </c>
      <c r="BU8" s="292">
        <f>SUM(CB8,CI8)</f>
        <v>6281</v>
      </c>
      <c r="BV8" s="292">
        <f>SUM(CC8,CJ8)</f>
        <v>27018</v>
      </c>
      <c r="BW8" s="292">
        <f>SUM(CD8,CK8)</f>
        <v>0</v>
      </c>
      <c r="BX8" s="292">
        <f>SUM(CE8,CL8)</f>
        <v>715</v>
      </c>
      <c r="BY8" s="292">
        <f>SUM(BZ8:CE8)</f>
        <v>88692</v>
      </c>
      <c r="BZ8" s="292">
        <f>F8</f>
        <v>0</v>
      </c>
      <c r="CA8" s="292">
        <f>J8</f>
        <v>54678</v>
      </c>
      <c r="CB8" s="292">
        <f>N8</f>
        <v>6281</v>
      </c>
      <c r="CC8" s="292">
        <f>R8</f>
        <v>27018</v>
      </c>
      <c r="CD8" s="292">
        <f>V8</f>
        <v>0</v>
      </c>
      <c r="CE8" s="292">
        <f>Z8</f>
        <v>715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54630</v>
      </c>
      <c r="CN8" s="292">
        <f>SUM(CU8,DB8)</f>
        <v>0</v>
      </c>
      <c r="CO8" s="292">
        <f>SUM(CV8,DC8)</f>
        <v>50471</v>
      </c>
      <c r="CP8" s="292">
        <f>SUM(CW8,DD8)</f>
        <v>4158</v>
      </c>
      <c r="CQ8" s="292">
        <f>SUM(CX8,DE8)</f>
        <v>1</v>
      </c>
      <c r="CR8" s="292">
        <f>SUM(CY8,DF8)</f>
        <v>0</v>
      </c>
      <c r="CS8" s="292">
        <f>SUM(CZ8,DG8)</f>
        <v>0</v>
      </c>
      <c r="CT8" s="292">
        <f>SUM(CU8:CZ8)</f>
        <v>51613</v>
      </c>
      <c r="CU8" s="292">
        <f>AE8</f>
        <v>0</v>
      </c>
      <c r="CV8" s="292">
        <f>AI8</f>
        <v>48899</v>
      </c>
      <c r="CW8" s="292">
        <f>AM8</f>
        <v>2713</v>
      </c>
      <c r="CX8" s="292">
        <f>AQ8</f>
        <v>1</v>
      </c>
      <c r="CY8" s="292">
        <f>AU8</f>
        <v>0</v>
      </c>
      <c r="CZ8" s="292">
        <f>AY8</f>
        <v>0</v>
      </c>
      <c r="DA8" s="292">
        <f>SUM(DB8:DG8)</f>
        <v>3017</v>
      </c>
      <c r="DB8" s="292">
        <f>BL8</f>
        <v>0</v>
      </c>
      <c r="DC8" s="292">
        <f>BM8</f>
        <v>1572</v>
      </c>
      <c r="DD8" s="292">
        <f>BN8</f>
        <v>1445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36625</v>
      </c>
      <c r="E9" s="292">
        <f>SUM(F9,J9,N9,R9,V9,Z9)</f>
        <v>25221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19099</v>
      </c>
      <c r="K9" s="292">
        <v>5255</v>
      </c>
      <c r="L9" s="292">
        <v>13844</v>
      </c>
      <c r="M9" s="292">
        <v>0</v>
      </c>
      <c r="N9" s="292">
        <f>SUM(O9:Q9)</f>
        <v>1218</v>
      </c>
      <c r="O9" s="292">
        <v>371</v>
      </c>
      <c r="P9" s="292">
        <v>847</v>
      </c>
      <c r="Q9" s="292">
        <v>0</v>
      </c>
      <c r="R9" s="292">
        <f>SUM(S9:U9)</f>
        <v>4718</v>
      </c>
      <c r="S9" s="292">
        <v>4718</v>
      </c>
      <c r="T9" s="292">
        <v>0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186</v>
      </c>
      <c r="AA9" s="292">
        <v>186</v>
      </c>
      <c r="AB9" s="292">
        <v>0</v>
      </c>
      <c r="AC9" s="292">
        <v>0</v>
      </c>
      <c r="AD9" s="292">
        <f>SUM(AE9,AI9,AM9,AQ9,AU9,AY9)</f>
        <v>9824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9824</v>
      </c>
      <c r="AJ9" s="292">
        <v>0</v>
      </c>
      <c r="AK9" s="292">
        <v>0</v>
      </c>
      <c r="AL9" s="292">
        <v>9824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1580</v>
      </c>
      <c r="BD9" s="292">
        <f>SUM(BE9:BJ9)</f>
        <v>967</v>
      </c>
      <c r="BE9" s="292">
        <v>0</v>
      </c>
      <c r="BF9" s="292">
        <v>171</v>
      </c>
      <c r="BG9" s="292">
        <v>140</v>
      </c>
      <c r="BH9" s="292">
        <v>0</v>
      </c>
      <c r="BI9" s="292">
        <v>0</v>
      </c>
      <c r="BJ9" s="292">
        <v>656</v>
      </c>
      <c r="BK9" s="292">
        <f>SUM(BL9:BQ9)</f>
        <v>613</v>
      </c>
      <c r="BL9" s="292">
        <v>0</v>
      </c>
      <c r="BM9" s="292">
        <v>596</v>
      </c>
      <c r="BN9" s="292">
        <v>0</v>
      </c>
      <c r="BO9" s="292">
        <v>0</v>
      </c>
      <c r="BP9" s="292">
        <v>0</v>
      </c>
      <c r="BQ9" s="292">
        <v>17</v>
      </c>
      <c r="BR9" s="292">
        <f>SUM(BY9,CF9)</f>
        <v>26188</v>
      </c>
      <c r="BS9" s="292">
        <f>SUM(BZ9,CG9)</f>
        <v>0</v>
      </c>
      <c r="BT9" s="292">
        <f>SUM(CA9,CH9)</f>
        <v>19270</v>
      </c>
      <c r="BU9" s="292">
        <f>SUM(CB9,CI9)</f>
        <v>1358</v>
      </c>
      <c r="BV9" s="292">
        <f>SUM(CC9,CJ9)</f>
        <v>4718</v>
      </c>
      <c r="BW9" s="292">
        <f>SUM(CD9,CK9)</f>
        <v>0</v>
      </c>
      <c r="BX9" s="292">
        <f>SUM(CE9,CL9)</f>
        <v>842</v>
      </c>
      <c r="BY9" s="292">
        <f>SUM(BZ9:CE9)</f>
        <v>25221</v>
      </c>
      <c r="BZ9" s="292">
        <f>F9</f>
        <v>0</v>
      </c>
      <c r="CA9" s="292">
        <f>J9</f>
        <v>19099</v>
      </c>
      <c r="CB9" s="292">
        <f>N9</f>
        <v>1218</v>
      </c>
      <c r="CC9" s="292">
        <f>R9</f>
        <v>4718</v>
      </c>
      <c r="CD9" s="292">
        <f>V9</f>
        <v>0</v>
      </c>
      <c r="CE9" s="292">
        <f>Z9</f>
        <v>186</v>
      </c>
      <c r="CF9" s="292">
        <f>SUM(CG9:CL9)</f>
        <v>967</v>
      </c>
      <c r="CG9" s="292">
        <f>BE9</f>
        <v>0</v>
      </c>
      <c r="CH9" s="292">
        <f>BF9</f>
        <v>171</v>
      </c>
      <c r="CI9" s="292">
        <f>BG9</f>
        <v>140</v>
      </c>
      <c r="CJ9" s="292">
        <f>BH9</f>
        <v>0</v>
      </c>
      <c r="CK9" s="292">
        <f>BI9</f>
        <v>0</v>
      </c>
      <c r="CL9" s="292">
        <f>BJ9</f>
        <v>656</v>
      </c>
      <c r="CM9" s="292">
        <f>SUM(CT9,DA9)</f>
        <v>10437</v>
      </c>
      <c r="CN9" s="292">
        <f>SUM(CU9,DB9)</f>
        <v>0</v>
      </c>
      <c r="CO9" s="292">
        <f>SUM(CV9,DC9)</f>
        <v>10420</v>
      </c>
      <c r="CP9" s="292">
        <f>SUM(CW9,DD9)</f>
        <v>0</v>
      </c>
      <c r="CQ9" s="292">
        <f>SUM(CX9,DE9)</f>
        <v>0</v>
      </c>
      <c r="CR9" s="292">
        <f>SUM(CY9,DF9)</f>
        <v>0</v>
      </c>
      <c r="CS9" s="292">
        <f>SUM(CZ9,DG9)</f>
        <v>17</v>
      </c>
      <c r="CT9" s="292">
        <f>SUM(CU9:CZ9)</f>
        <v>9824</v>
      </c>
      <c r="CU9" s="292">
        <f>AE9</f>
        <v>0</v>
      </c>
      <c r="CV9" s="292">
        <f>AI9</f>
        <v>9824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613</v>
      </c>
      <c r="DB9" s="292">
        <f>BL9</f>
        <v>0</v>
      </c>
      <c r="DC9" s="292">
        <f>BM9</f>
        <v>596</v>
      </c>
      <c r="DD9" s="292">
        <f>BN9</f>
        <v>0</v>
      </c>
      <c r="DE9" s="292">
        <f>BO9</f>
        <v>0</v>
      </c>
      <c r="DF9" s="292">
        <f>BP9</f>
        <v>0</v>
      </c>
      <c r="DG9" s="292">
        <f>BQ9</f>
        <v>17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19284</v>
      </c>
      <c r="E10" s="292">
        <f>SUM(F10,J10,N10,R10,V10,Z10)</f>
        <v>12036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9036</v>
      </c>
      <c r="K10" s="292">
        <v>48</v>
      </c>
      <c r="L10" s="292">
        <v>8988</v>
      </c>
      <c r="M10" s="292">
        <v>0</v>
      </c>
      <c r="N10" s="292">
        <f>SUM(O10:Q10)</f>
        <v>742</v>
      </c>
      <c r="O10" s="292">
        <v>742</v>
      </c>
      <c r="P10" s="292">
        <v>0</v>
      </c>
      <c r="Q10" s="292">
        <v>0</v>
      </c>
      <c r="R10" s="292">
        <f>SUM(S10:U10)</f>
        <v>2183</v>
      </c>
      <c r="S10" s="292">
        <v>1182</v>
      </c>
      <c r="T10" s="292">
        <v>1001</v>
      </c>
      <c r="U10" s="292">
        <v>0</v>
      </c>
      <c r="V10" s="292">
        <f>SUM(W10:Y10)</f>
        <v>3</v>
      </c>
      <c r="W10" s="292">
        <v>3</v>
      </c>
      <c r="X10" s="292">
        <v>0</v>
      </c>
      <c r="Y10" s="292">
        <v>0</v>
      </c>
      <c r="Z10" s="292">
        <f>SUM(AA10:AC10)</f>
        <v>72</v>
      </c>
      <c r="AA10" s="292">
        <v>72</v>
      </c>
      <c r="AB10" s="292">
        <v>0</v>
      </c>
      <c r="AC10" s="292">
        <v>0</v>
      </c>
      <c r="AD10" s="292">
        <f>SUM(AE10,AI10,AM10,AQ10,AU10,AY10)</f>
        <v>5970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5970</v>
      </c>
      <c r="AJ10" s="292">
        <v>385</v>
      </c>
      <c r="AK10" s="292">
        <v>0</v>
      </c>
      <c r="AL10" s="292">
        <v>5585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1278</v>
      </c>
      <c r="BD10" s="292">
        <f>SUM(BE10:BJ10)</f>
        <v>815</v>
      </c>
      <c r="BE10" s="292">
        <v>0</v>
      </c>
      <c r="BF10" s="292">
        <v>340</v>
      </c>
      <c r="BG10" s="292">
        <v>148</v>
      </c>
      <c r="BH10" s="292">
        <v>236</v>
      </c>
      <c r="BI10" s="292">
        <v>76</v>
      </c>
      <c r="BJ10" s="292">
        <v>15</v>
      </c>
      <c r="BK10" s="292">
        <f>SUM(BL10:BQ10)</f>
        <v>463</v>
      </c>
      <c r="BL10" s="292">
        <v>0</v>
      </c>
      <c r="BM10" s="292">
        <v>395</v>
      </c>
      <c r="BN10" s="292">
        <v>36</v>
      </c>
      <c r="BO10" s="292">
        <v>17</v>
      </c>
      <c r="BP10" s="292">
        <v>15</v>
      </c>
      <c r="BQ10" s="292">
        <v>0</v>
      </c>
      <c r="BR10" s="292">
        <f>SUM(BY10,CF10)</f>
        <v>12851</v>
      </c>
      <c r="BS10" s="292">
        <f>SUM(BZ10,CG10)</f>
        <v>0</v>
      </c>
      <c r="BT10" s="292">
        <f>SUM(CA10,CH10)</f>
        <v>9376</v>
      </c>
      <c r="BU10" s="292">
        <f>SUM(CB10,CI10)</f>
        <v>890</v>
      </c>
      <c r="BV10" s="292">
        <f>SUM(CC10,CJ10)</f>
        <v>2419</v>
      </c>
      <c r="BW10" s="292">
        <f>SUM(CD10,CK10)</f>
        <v>79</v>
      </c>
      <c r="BX10" s="292">
        <f>SUM(CE10,CL10)</f>
        <v>87</v>
      </c>
      <c r="BY10" s="292">
        <f>SUM(BZ10:CE10)</f>
        <v>12036</v>
      </c>
      <c r="BZ10" s="292">
        <f>F10</f>
        <v>0</v>
      </c>
      <c r="CA10" s="292">
        <f>J10</f>
        <v>9036</v>
      </c>
      <c r="CB10" s="292">
        <f>N10</f>
        <v>742</v>
      </c>
      <c r="CC10" s="292">
        <f>R10</f>
        <v>2183</v>
      </c>
      <c r="CD10" s="292">
        <f>V10</f>
        <v>3</v>
      </c>
      <c r="CE10" s="292">
        <f>Z10</f>
        <v>72</v>
      </c>
      <c r="CF10" s="292">
        <f>SUM(CG10:CL10)</f>
        <v>815</v>
      </c>
      <c r="CG10" s="292">
        <f>BE10</f>
        <v>0</v>
      </c>
      <c r="CH10" s="292">
        <f>BF10</f>
        <v>340</v>
      </c>
      <c r="CI10" s="292">
        <f>BG10</f>
        <v>148</v>
      </c>
      <c r="CJ10" s="292">
        <f>BH10</f>
        <v>236</v>
      </c>
      <c r="CK10" s="292">
        <f>BI10</f>
        <v>76</v>
      </c>
      <c r="CL10" s="292">
        <f>BJ10</f>
        <v>15</v>
      </c>
      <c r="CM10" s="292">
        <f>SUM(CT10,DA10)</f>
        <v>6433</v>
      </c>
      <c r="CN10" s="292">
        <f>SUM(CU10,DB10)</f>
        <v>0</v>
      </c>
      <c r="CO10" s="292">
        <f>SUM(CV10,DC10)</f>
        <v>6365</v>
      </c>
      <c r="CP10" s="292">
        <f>SUM(CW10,DD10)</f>
        <v>36</v>
      </c>
      <c r="CQ10" s="292">
        <f>SUM(CX10,DE10)</f>
        <v>17</v>
      </c>
      <c r="CR10" s="292">
        <f>SUM(CY10,DF10)</f>
        <v>15</v>
      </c>
      <c r="CS10" s="292">
        <f>SUM(CZ10,DG10)</f>
        <v>0</v>
      </c>
      <c r="CT10" s="292">
        <f>SUM(CU10:CZ10)</f>
        <v>5970</v>
      </c>
      <c r="CU10" s="292">
        <f>AE10</f>
        <v>0</v>
      </c>
      <c r="CV10" s="292">
        <f>AI10</f>
        <v>5970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463</v>
      </c>
      <c r="DB10" s="292">
        <f>BL10</f>
        <v>0</v>
      </c>
      <c r="DC10" s="292">
        <f>BM10</f>
        <v>395</v>
      </c>
      <c r="DD10" s="292">
        <f>BN10</f>
        <v>36</v>
      </c>
      <c r="DE10" s="292">
        <f>BO10</f>
        <v>17</v>
      </c>
      <c r="DF10" s="292">
        <f>BP10</f>
        <v>15</v>
      </c>
      <c r="DG10" s="292">
        <f>BQ10</f>
        <v>0</v>
      </c>
      <c r="DH10" s="292">
        <v>0</v>
      </c>
      <c r="DI10" s="292">
        <f>SUM(DJ10:DM10)</f>
        <v>2</v>
      </c>
      <c r="DJ10" s="292">
        <v>2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9422</v>
      </c>
      <c r="E11" s="292">
        <f>SUM(F11,J11,N11,R11,V11,Z11)</f>
        <v>6282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4216</v>
      </c>
      <c r="K11" s="292">
        <v>4216</v>
      </c>
      <c r="L11" s="292">
        <v>0</v>
      </c>
      <c r="M11" s="292">
        <v>0</v>
      </c>
      <c r="N11" s="292">
        <f>SUM(O11:Q11)</f>
        <v>441</v>
      </c>
      <c r="O11" s="292">
        <v>441</v>
      </c>
      <c r="P11" s="292">
        <v>0</v>
      </c>
      <c r="Q11" s="292">
        <v>0</v>
      </c>
      <c r="R11" s="292">
        <f>SUM(S11:U11)</f>
        <v>1541</v>
      </c>
      <c r="S11" s="292">
        <v>1541</v>
      </c>
      <c r="T11" s="292">
        <v>0</v>
      </c>
      <c r="U11" s="292">
        <v>0</v>
      </c>
      <c r="V11" s="292">
        <f>SUM(W11:Y11)</f>
        <v>9</v>
      </c>
      <c r="W11" s="292">
        <v>9</v>
      </c>
      <c r="X11" s="292">
        <v>0</v>
      </c>
      <c r="Y11" s="292">
        <v>0</v>
      </c>
      <c r="Z11" s="292">
        <f>SUM(AA11:AC11)</f>
        <v>75</v>
      </c>
      <c r="AA11" s="292">
        <v>75</v>
      </c>
      <c r="AB11" s="292">
        <v>0</v>
      </c>
      <c r="AC11" s="292">
        <v>0</v>
      </c>
      <c r="AD11" s="292">
        <f>SUM(AE11,AI11,AM11,AQ11,AU11,AY11)</f>
        <v>2987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2987</v>
      </c>
      <c r="AJ11" s="292">
        <v>0</v>
      </c>
      <c r="AK11" s="292">
        <v>0</v>
      </c>
      <c r="AL11" s="292">
        <v>2987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153</v>
      </c>
      <c r="BD11" s="292">
        <f>SUM(BE11:BJ11)</f>
        <v>151</v>
      </c>
      <c r="BE11" s="292">
        <v>0</v>
      </c>
      <c r="BF11" s="292">
        <v>100</v>
      </c>
      <c r="BG11" s="292">
        <v>2</v>
      </c>
      <c r="BH11" s="292">
        <v>44</v>
      </c>
      <c r="BI11" s="292">
        <v>0</v>
      </c>
      <c r="BJ11" s="292">
        <v>5</v>
      </c>
      <c r="BK11" s="292">
        <f>SUM(BL11:BQ11)</f>
        <v>2</v>
      </c>
      <c r="BL11" s="292">
        <v>0</v>
      </c>
      <c r="BM11" s="292">
        <v>0</v>
      </c>
      <c r="BN11" s="292">
        <v>0</v>
      </c>
      <c r="BO11" s="292">
        <v>2</v>
      </c>
      <c r="BP11" s="292">
        <v>0</v>
      </c>
      <c r="BQ11" s="292">
        <v>0</v>
      </c>
      <c r="BR11" s="292">
        <f>SUM(BY11,CF11)</f>
        <v>6433</v>
      </c>
      <c r="BS11" s="292">
        <f>SUM(BZ11,CG11)</f>
        <v>0</v>
      </c>
      <c r="BT11" s="292">
        <f>SUM(CA11,CH11)</f>
        <v>4316</v>
      </c>
      <c r="BU11" s="292">
        <f>SUM(CB11,CI11)</f>
        <v>443</v>
      </c>
      <c r="BV11" s="292">
        <f>SUM(CC11,CJ11)</f>
        <v>1585</v>
      </c>
      <c r="BW11" s="292">
        <f>SUM(CD11,CK11)</f>
        <v>9</v>
      </c>
      <c r="BX11" s="292">
        <f>SUM(CE11,CL11)</f>
        <v>80</v>
      </c>
      <c r="BY11" s="292">
        <f>SUM(BZ11:CE11)</f>
        <v>6282</v>
      </c>
      <c r="BZ11" s="292">
        <f>F11</f>
        <v>0</v>
      </c>
      <c r="CA11" s="292">
        <f>J11</f>
        <v>4216</v>
      </c>
      <c r="CB11" s="292">
        <f>N11</f>
        <v>441</v>
      </c>
      <c r="CC11" s="292">
        <f>R11</f>
        <v>1541</v>
      </c>
      <c r="CD11" s="292">
        <f>V11</f>
        <v>9</v>
      </c>
      <c r="CE11" s="292">
        <f>Z11</f>
        <v>75</v>
      </c>
      <c r="CF11" s="292">
        <f>SUM(CG11:CL11)</f>
        <v>151</v>
      </c>
      <c r="CG11" s="292">
        <f>BE11</f>
        <v>0</v>
      </c>
      <c r="CH11" s="292">
        <f>BF11</f>
        <v>100</v>
      </c>
      <c r="CI11" s="292">
        <f>BG11</f>
        <v>2</v>
      </c>
      <c r="CJ11" s="292">
        <f>BH11</f>
        <v>44</v>
      </c>
      <c r="CK11" s="292">
        <f>BI11</f>
        <v>0</v>
      </c>
      <c r="CL11" s="292">
        <f>BJ11</f>
        <v>5</v>
      </c>
      <c r="CM11" s="292">
        <f>SUM(CT11,DA11)</f>
        <v>2989</v>
      </c>
      <c r="CN11" s="292">
        <f>SUM(CU11,DB11)</f>
        <v>0</v>
      </c>
      <c r="CO11" s="292">
        <f>SUM(CV11,DC11)</f>
        <v>2987</v>
      </c>
      <c r="CP11" s="292">
        <f>SUM(CW11,DD11)</f>
        <v>0</v>
      </c>
      <c r="CQ11" s="292">
        <f>SUM(CX11,DE11)</f>
        <v>2</v>
      </c>
      <c r="CR11" s="292">
        <f>SUM(CY11,DF11)</f>
        <v>0</v>
      </c>
      <c r="CS11" s="292">
        <f>SUM(CZ11,DG11)</f>
        <v>0</v>
      </c>
      <c r="CT11" s="292">
        <f>SUM(CU11:CZ11)</f>
        <v>2987</v>
      </c>
      <c r="CU11" s="292">
        <f>AE11</f>
        <v>0</v>
      </c>
      <c r="CV11" s="292">
        <f>AI11</f>
        <v>2987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2</v>
      </c>
      <c r="DB11" s="292">
        <f>BL11</f>
        <v>0</v>
      </c>
      <c r="DC11" s="292">
        <f>BM11</f>
        <v>0</v>
      </c>
      <c r="DD11" s="292">
        <f>BN11</f>
        <v>0</v>
      </c>
      <c r="DE11" s="292">
        <f>BO11</f>
        <v>2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2</v>
      </c>
      <c r="DJ11" s="292">
        <v>2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15401</v>
      </c>
      <c r="E12" s="292">
        <f>SUM(F12,J12,N12,R12,V12,Z12)</f>
        <v>13810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10920</v>
      </c>
      <c r="K12" s="292">
        <v>7819</v>
      </c>
      <c r="L12" s="292">
        <v>3101</v>
      </c>
      <c r="M12" s="292">
        <v>0</v>
      </c>
      <c r="N12" s="292">
        <f>SUM(O12:Q12)</f>
        <v>1224</v>
      </c>
      <c r="O12" s="292">
        <v>0</v>
      </c>
      <c r="P12" s="292">
        <v>1224</v>
      </c>
      <c r="Q12" s="292">
        <v>0</v>
      </c>
      <c r="R12" s="292">
        <f>SUM(S12:U12)</f>
        <v>1666</v>
      </c>
      <c r="S12" s="292">
        <v>868</v>
      </c>
      <c r="T12" s="292">
        <v>798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1591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1591</v>
      </c>
      <c r="AJ12" s="292">
        <v>0</v>
      </c>
      <c r="AK12" s="292">
        <v>0</v>
      </c>
      <c r="AL12" s="292">
        <v>1591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0</v>
      </c>
      <c r="BD12" s="292">
        <f>SUM(BE12:BJ12)</f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13810</v>
      </c>
      <c r="BS12" s="292">
        <f>SUM(BZ12,CG12)</f>
        <v>0</v>
      </c>
      <c r="BT12" s="292">
        <f>SUM(CA12,CH12)</f>
        <v>10920</v>
      </c>
      <c r="BU12" s="292">
        <f>SUM(CB12,CI12)</f>
        <v>1224</v>
      </c>
      <c r="BV12" s="292">
        <f>SUM(CC12,CJ12)</f>
        <v>1666</v>
      </c>
      <c r="BW12" s="292">
        <f>SUM(CD12,CK12)</f>
        <v>0</v>
      </c>
      <c r="BX12" s="292">
        <f>SUM(CE12,CL12)</f>
        <v>0</v>
      </c>
      <c r="BY12" s="292">
        <f>SUM(BZ12:CE12)</f>
        <v>13810</v>
      </c>
      <c r="BZ12" s="292">
        <f>F12</f>
        <v>0</v>
      </c>
      <c r="CA12" s="292">
        <f>J12</f>
        <v>10920</v>
      </c>
      <c r="CB12" s="292">
        <f>N12</f>
        <v>1224</v>
      </c>
      <c r="CC12" s="292">
        <f>R12</f>
        <v>1666</v>
      </c>
      <c r="CD12" s="292">
        <f>V12</f>
        <v>0</v>
      </c>
      <c r="CE12" s="292">
        <f>Z12</f>
        <v>0</v>
      </c>
      <c r="CF12" s="292">
        <f>SUM(CG12:CL12)</f>
        <v>0</v>
      </c>
      <c r="CG12" s="292">
        <f>BE12</f>
        <v>0</v>
      </c>
      <c r="CH12" s="292">
        <f>BF12</f>
        <v>0</v>
      </c>
      <c r="CI12" s="292">
        <f>BG12</f>
        <v>0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1591</v>
      </c>
      <c r="CN12" s="292">
        <f>SUM(CU12,DB12)</f>
        <v>0</v>
      </c>
      <c r="CO12" s="292">
        <f>SUM(CV12,DC12)</f>
        <v>1591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1591</v>
      </c>
      <c r="CU12" s="292">
        <f>AE12</f>
        <v>0</v>
      </c>
      <c r="CV12" s="292">
        <f>AI12</f>
        <v>1591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1</v>
      </c>
      <c r="DJ12" s="292">
        <v>1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15486</v>
      </c>
      <c r="E13" s="292">
        <f>SUM(F13,J13,N13,R13,V13,Z13)</f>
        <v>11881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9680</v>
      </c>
      <c r="K13" s="292">
        <v>43</v>
      </c>
      <c r="L13" s="292">
        <v>9637</v>
      </c>
      <c r="M13" s="292">
        <v>0</v>
      </c>
      <c r="N13" s="292">
        <f>SUM(O13:Q13)</f>
        <v>582</v>
      </c>
      <c r="O13" s="292">
        <v>1</v>
      </c>
      <c r="P13" s="292">
        <v>581</v>
      </c>
      <c r="Q13" s="292">
        <v>0</v>
      </c>
      <c r="R13" s="292">
        <f>SUM(S13:U13)</f>
        <v>1538</v>
      </c>
      <c r="S13" s="292">
        <v>0</v>
      </c>
      <c r="T13" s="292">
        <v>1538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81</v>
      </c>
      <c r="AA13" s="292">
        <v>3</v>
      </c>
      <c r="AB13" s="292">
        <v>78</v>
      </c>
      <c r="AC13" s="292">
        <v>0</v>
      </c>
      <c r="AD13" s="292">
        <f>SUM(AE13,AI13,AM13,AQ13,AU13,AY13)</f>
        <v>3605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3596</v>
      </c>
      <c r="AJ13" s="292">
        <v>0</v>
      </c>
      <c r="AK13" s="292">
        <v>0</v>
      </c>
      <c r="AL13" s="292">
        <v>3596</v>
      </c>
      <c r="AM13" s="292">
        <f>SUM(AN13:AP13)</f>
        <v>8</v>
      </c>
      <c r="AN13" s="292">
        <v>0</v>
      </c>
      <c r="AO13" s="292">
        <v>0</v>
      </c>
      <c r="AP13" s="292">
        <v>8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1</v>
      </c>
      <c r="AZ13" s="292">
        <v>0</v>
      </c>
      <c r="BA13" s="292">
        <v>0</v>
      </c>
      <c r="BB13" s="292">
        <v>1</v>
      </c>
      <c r="BC13" s="292">
        <f>SUM(BD13,BK13)</f>
        <v>0</v>
      </c>
      <c r="BD13" s="292">
        <f>SUM(BE13:BJ13)</f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f>SUM(BL13:BQ13)</f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11881</v>
      </c>
      <c r="BS13" s="292">
        <f>SUM(BZ13,CG13)</f>
        <v>0</v>
      </c>
      <c r="BT13" s="292">
        <f>SUM(CA13,CH13)</f>
        <v>9680</v>
      </c>
      <c r="BU13" s="292">
        <f>SUM(CB13,CI13)</f>
        <v>582</v>
      </c>
      <c r="BV13" s="292">
        <f>SUM(CC13,CJ13)</f>
        <v>1538</v>
      </c>
      <c r="BW13" s="292">
        <f>SUM(CD13,CK13)</f>
        <v>0</v>
      </c>
      <c r="BX13" s="292">
        <f>SUM(CE13,CL13)</f>
        <v>81</v>
      </c>
      <c r="BY13" s="292">
        <f>SUM(BZ13:CE13)</f>
        <v>11881</v>
      </c>
      <c r="BZ13" s="292">
        <f>F13</f>
        <v>0</v>
      </c>
      <c r="CA13" s="292">
        <f>J13</f>
        <v>9680</v>
      </c>
      <c r="CB13" s="292">
        <f>N13</f>
        <v>582</v>
      </c>
      <c r="CC13" s="292">
        <f>R13</f>
        <v>1538</v>
      </c>
      <c r="CD13" s="292">
        <f>V13</f>
        <v>0</v>
      </c>
      <c r="CE13" s="292">
        <f>Z13</f>
        <v>81</v>
      </c>
      <c r="CF13" s="292">
        <f>SUM(CG13:CL13)</f>
        <v>0</v>
      </c>
      <c r="CG13" s="292">
        <f>BE13</f>
        <v>0</v>
      </c>
      <c r="CH13" s="292">
        <f>BF13</f>
        <v>0</v>
      </c>
      <c r="CI13" s="292">
        <f>BG13</f>
        <v>0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3605</v>
      </c>
      <c r="CN13" s="292">
        <f>SUM(CU13,DB13)</f>
        <v>0</v>
      </c>
      <c r="CO13" s="292">
        <f>SUM(CV13,DC13)</f>
        <v>3596</v>
      </c>
      <c r="CP13" s="292">
        <f>SUM(CW13,DD13)</f>
        <v>8</v>
      </c>
      <c r="CQ13" s="292">
        <f>SUM(CX13,DE13)</f>
        <v>0</v>
      </c>
      <c r="CR13" s="292">
        <f>SUM(CY13,DF13)</f>
        <v>0</v>
      </c>
      <c r="CS13" s="292">
        <f>SUM(CZ13,DG13)</f>
        <v>1</v>
      </c>
      <c r="CT13" s="292">
        <f>SUM(CU13:CZ13)</f>
        <v>3605</v>
      </c>
      <c r="CU13" s="292">
        <f>AE13</f>
        <v>0</v>
      </c>
      <c r="CV13" s="292">
        <f>AI13</f>
        <v>3596</v>
      </c>
      <c r="CW13" s="292">
        <f>AM13</f>
        <v>8</v>
      </c>
      <c r="CX13" s="292">
        <f>AQ13</f>
        <v>0</v>
      </c>
      <c r="CY13" s="292">
        <f>AU13</f>
        <v>0</v>
      </c>
      <c r="CZ13" s="292">
        <f>AY13</f>
        <v>1</v>
      </c>
      <c r="DA13" s="292">
        <f>SUM(DB13:DG13)</f>
        <v>0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10015</v>
      </c>
      <c r="E14" s="292">
        <f>SUM(F14,J14,N14,R14,V14,Z14)</f>
        <v>7157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6071</v>
      </c>
      <c r="K14" s="292">
        <v>0</v>
      </c>
      <c r="L14" s="292">
        <v>6071</v>
      </c>
      <c r="M14" s="292">
        <v>0</v>
      </c>
      <c r="N14" s="292">
        <f>SUM(O14:Q14)</f>
        <v>333</v>
      </c>
      <c r="O14" s="292">
        <v>0</v>
      </c>
      <c r="P14" s="292">
        <v>333</v>
      </c>
      <c r="Q14" s="292">
        <v>0</v>
      </c>
      <c r="R14" s="292">
        <f>SUM(S14:U14)</f>
        <v>752</v>
      </c>
      <c r="S14" s="292">
        <v>0</v>
      </c>
      <c r="T14" s="292">
        <v>752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1</v>
      </c>
      <c r="AA14" s="292">
        <v>0</v>
      </c>
      <c r="AB14" s="292">
        <v>1</v>
      </c>
      <c r="AC14" s="292">
        <v>0</v>
      </c>
      <c r="AD14" s="292">
        <f>SUM(AE14,AI14,AM14,AQ14,AU14,AY14)</f>
        <v>2400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2234</v>
      </c>
      <c r="AJ14" s="292">
        <v>0</v>
      </c>
      <c r="AK14" s="292">
        <v>0</v>
      </c>
      <c r="AL14" s="292">
        <v>2234</v>
      </c>
      <c r="AM14" s="292">
        <f>SUM(AN14:AP14)</f>
        <v>153</v>
      </c>
      <c r="AN14" s="292">
        <v>0</v>
      </c>
      <c r="AO14" s="292">
        <v>0</v>
      </c>
      <c r="AP14" s="292">
        <v>153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13</v>
      </c>
      <c r="AZ14" s="292">
        <v>0</v>
      </c>
      <c r="BA14" s="292">
        <v>0</v>
      </c>
      <c r="BB14" s="292">
        <v>13</v>
      </c>
      <c r="BC14" s="292">
        <f>SUM(BD14,BK14)</f>
        <v>458</v>
      </c>
      <c r="BD14" s="292">
        <f>SUM(BE14:BJ14)</f>
        <v>458</v>
      </c>
      <c r="BE14" s="292">
        <v>0</v>
      </c>
      <c r="BF14" s="292">
        <v>287</v>
      </c>
      <c r="BG14" s="292">
        <v>32</v>
      </c>
      <c r="BH14" s="292">
        <v>45</v>
      </c>
      <c r="BI14" s="292">
        <v>0</v>
      </c>
      <c r="BJ14" s="292">
        <v>94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7615</v>
      </c>
      <c r="BS14" s="292">
        <f>SUM(BZ14,CG14)</f>
        <v>0</v>
      </c>
      <c r="BT14" s="292">
        <f>SUM(CA14,CH14)</f>
        <v>6358</v>
      </c>
      <c r="BU14" s="292">
        <f>SUM(CB14,CI14)</f>
        <v>365</v>
      </c>
      <c r="BV14" s="292">
        <f>SUM(CC14,CJ14)</f>
        <v>797</v>
      </c>
      <c r="BW14" s="292">
        <f>SUM(CD14,CK14)</f>
        <v>0</v>
      </c>
      <c r="BX14" s="292">
        <f>SUM(CE14,CL14)</f>
        <v>95</v>
      </c>
      <c r="BY14" s="292">
        <f>SUM(BZ14:CE14)</f>
        <v>7157</v>
      </c>
      <c r="BZ14" s="292">
        <f>F14</f>
        <v>0</v>
      </c>
      <c r="CA14" s="292">
        <f>J14</f>
        <v>6071</v>
      </c>
      <c r="CB14" s="292">
        <f>N14</f>
        <v>333</v>
      </c>
      <c r="CC14" s="292">
        <f>R14</f>
        <v>752</v>
      </c>
      <c r="CD14" s="292">
        <f>V14</f>
        <v>0</v>
      </c>
      <c r="CE14" s="292">
        <f>Z14</f>
        <v>1</v>
      </c>
      <c r="CF14" s="292">
        <f>SUM(CG14:CL14)</f>
        <v>458</v>
      </c>
      <c r="CG14" s="292">
        <f>BE14</f>
        <v>0</v>
      </c>
      <c r="CH14" s="292">
        <f>BF14</f>
        <v>287</v>
      </c>
      <c r="CI14" s="292">
        <f>BG14</f>
        <v>32</v>
      </c>
      <c r="CJ14" s="292">
        <f>BH14</f>
        <v>45</v>
      </c>
      <c r="CK14" s="292">
        <f>BI14</f>
        <v>0</v>
      </c>
      <c r="CL14" s="292">
        <f>BJ14</f>
        <v>94</v>
      </c>
      <c r="CM14" s="292">
        <f>SUM(CT14,DA14)</f>
        <v>2400</v>
      </c>
      <c r="CN14" s="292">
        <f>SUM(CU14,DB14)</f>
        <v>0</v>
      </c>
      <c r="CO14" s="292">
        <f>SUM(CV14,DC14)</f>
        <v>2234</v>
      </c>
      <c r="CP14" s="292">
        <f>SUM(CW14,DD14)</f>
        <v>153</v>
      </c>
      <c r="CQ14" s="292">
        <f>SUM(CX14,DE14)</f>
        <v>0</v>
      </c>
      <c r="CR14" s="292">
        <f>SUM(CY14,DF14)</f>
        <v>0</v>
      </c>
      <c r="CS14" s="292">
        <f>SUM(CZ14,DG14)</f>
        <v>13</v>
      </c>
      <c r="CT14" s="292">
        <f>SUM(CU14:CZ14)</f>
        <v>2400</v>
      </c>
      <c r="CU14" s="292">
        <f>AE14</f>
        <v>0</v>
      </c>
      <c r="CV14" s="292">
        <f>AI14</f>
        <v>2234</v>
      </c>
      <c r="CW14" s="292">
        <f>AM14</f>
        <v>153</v>
      </c>
      <c r="CX14" s="292">
        <f>AQ14</f>
        <v>0</v>
      </c>
      <c r="CY14" s="292">
        <f>AU14</f>
        <v>0</v>
      </c>
      <c r="CZ14" s="292">
        <f>AY14</f>
        <v>13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13801</v>
      </c>
      <c r="E15" s="292">
        <f>SUM(F15,J15,N15,R15,V15,Z15)</f>
        <v>9637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7469</v>
      </c>
      <c r="K15" s="292">
        <v>0</v>
      </c>
      <c r="L15" s="292">
        <v>7469</v>
      </c>
      <c r="M15" s="292">
        <v>0</v>
      </c>
      <c r="N15" s="292">
        <f>SUM(O15:Q15)</f>
        <v>698</v>
      </c>
      <c r="O15" s="292">
        <v>0</v>
      </c>
      <c r="P15" s="292">
        <v>698</v>
      </c>
      <c r="Q15" s="292">
        <v>0</v>
      </c>
      <c r="R15" s="292">
        <f>SUM(S15:U15)</f>
        <v>1470</v>
      </c>
      <c r="S15" s="292">
        <v>0</v>
      </c>
      <c r="T15" s="292">
        <v>1470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3873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3873</v>
      </c>
      <c r="AJ15" s="292">
        <v>0</v>
      </c>
      <c r="AK15" s="292">
        <v>0</v>
      </c>
      <c r="AL15" s="292">
        <v>3873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291</v>
      </c>
      <c r="BD15" s="292">
        <f>SUM(BE15:BJ15)</f>
        <v>291</v>
      </c>
      <c r="BE15" s="292">
        <v>0</v>
      </c>
      <c r="BF15" s="292">
        <v>0</v>
      </c>
      <c r="BG15" s="292">
        <v>0</v>
      </c>
      <c r="BH15" s="292">
        <v>1</v>
      </c>
      <c r="BI15" s="292">
        <v>0</v>
      </c>
      <c r="BJ15" s="292">
        <v>290</v>
      </c>
      <c r="BK15" s="292">
        <f>SUM(BL15:BQ15)</f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9928</v>
      </c>
      <c r="BS15" s="292">
        <f>SUM(BZ15,CG15)</f>
        <v>0</v>
      </c>
      <c r="BT15" s="292">
        <f>SUM(CA15,CH15)</f>
        <v>7469</v>
      </c>
      <c r="BU15" s="292">
        <f>SUM(CB15,CI15)</f>
        <v>698</v>
      </c>
      <c r="BV15" s="292">
        <f>SUM(CC15,CJ15)</f>
        <v>1471</v>
      </c>
      <c r="BW15" s="292">
        <f>SUM(CD15,CK15)</f>
        <v>0</v>
      </c>
      <c r="BX15" s="292">
        <f>SUM(CE15,CL15)</f>
        <v>290</v>
      </c>
      <c r="BY15" s="292">
        <f>SUM(BZ15:CE15)</f>
        <v>9637</v>
      </c>
      <c r="BZ15" s="292">
        <f>F15</f>
        <v>0</v>
      </c>
      <c r="CA15" s="292">
        <f>J15</f>
        <v>7469</v>
      </c>
      <c r="CB15" s="292">
        <f>N15</f>
        <v>698</v>
      </c>
      <c r="CC15" s="292">
        <f>R15</f>
        <v>1470</v>
      </c>
      <c r="CD15" s="292">
        <f>V15</f>
        <v>0</v>
      </c>
      <c r="CE15" s="292">
        <f>Z15</f>
        <v>0</v>
      </c>
      <c r="CF15" s="292">
        <f>SUM(CG15:CL15)</f>
        <v>291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1</v>
      </c>
      <c r="CK15" s="292">
        <f>BI15</f>
        <v>0</v>
      </c>
      <c r="CL15" s="292">
        <f>BJ15</f>
        <v>290</v>
      </c>
      <c r="CM15" s="292">
        <f>SUM(CT15,DA15)</f>
        <v>3873</v>
      </c>
      <c r="CN15" s="292">
        <f>SUM(CU15,DB15)</f>
        <v>0</v>
      </c>
      <c r="CO15" s="292">
        <f>SUM(CV15,DC15)</f>
        <v>3873</v>
      </c>
      <c r="CP15" s="292">
        <f>SUM(CW15,DD15)</f>
        <v>0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3873</v>
      </c>
      <c r="CU15" s="292">
        <f>AE15</f>
        <v>0</v>
      </c>
      <c r="CV15" s="292">
        <f>AI15</f>
        <v>3873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0</v>
      </c>
      <c r="DB15" s="292">
        <f>BL15</f>
        <v>0</v>
      </c>
      <c r="DC15" s="292">
        <f>BM15</f>
        <v>0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1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6501</v>
      </c>
      <c r="E16" s="292">
        <f>SUM(F16,J16,N16,R16,V16,Z16)</f>
        <v>4977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3431</v>
      </c>
      <c r="K16" s="292">
        <v>3394</v>
      </c>
      <c r="L16" s="292">
        <v>0</v>
      </c>
      <c r="M16" s="292">
        <v>37</v>
      </c>
      <c r="N16" s="292">
        <f>SUM(O16:Q16)</f>
        <v>948</v>
      </c>
      <c r="O16" s="292">
        <v>904</v>
      </c>
      <c r="P16" s="292">
        <v>0</v>
      </c>
      <c r="Q16" s="292">
        <v>44</v>
      </c>
      <c r="R16" s="292">
        <f>SUM(S16:U16)</f>
        <v>545</v>
      </c>
      <c r="S16" s="292">
        <v>545</v>
      </c>
      <c r="T16" s="292">
        <v>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53</v>
      </c>
      <c r="AA16" s="292">
        <v>53</v>
      </c>
      <c r="AB16" s="292">
        <v>0</v>
      </c>
      <c r="AC16" s="292">
        <v>0</v>
      </c>
      <c r="AD16" s="292">
        <f>SUM(AE16,AI16,AM16,AQ16,AU16,AY16)</f>
        <v>924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810</v>
      </c>
      <c r="AJ16" s="292">
        <v>0</v>
      </c>
      <c r="AK16" s="292">
        <v>0</v>
      </c>
      <c r="AL16" s="292">
        <v>810</v>
      </c>
      <c r="AM16" s="292">
        <f>SUM(AN16:AP16)</f>
        <v>114</v>
      </c>
      <c r="AN16" s="292">
        <v>0</v>
      </c>
      <c r="AO16" s="292">
        <v>0</v>
      </c>
      <c r="AP16" s="292">
        <v>114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600</v>
      </c>
      <c r="BD16" s="292">
        <f>SUM(BE16:BJ16)</f>
        <v>187</v>
      </c>
      <c r="BE16" s="292">
        <v>0</v>
      </c>
      <c r="BF16" s="292">
        <v>37</v>
      </c>
      <c r="BG16" s="292">
        <v>148</v>
      </c>
      <c r="BH16" s="292">
        <v>2</v>
      </c>
      <c r="BI16" s="292">
        <v>0</v>
      </c>
      <c r="BJ16" s="292">
        <v>0</v>
      </c>
      <c r="BK16" s="292">
        <f>SUM(BL16:BQ16)</f>
        <v>413</v>
      </c>
      <c r="BL16" s="292">
        <v>0</v>
      </c>
      <c r="BM16" s="292">
        <v>276</v>
      </c>
      <c r="BN16" s="292">
        <v>121</v>
      </c>
      <c r="BO16" s="292">
        <v>16</v>
      </c>
      <c r="BP16" s="292">
        <v>0</v>
      </c>
      <c r="BQ16" s="292">
        <v>0</v>
      </c>
      <c r="BR16" s="292">
        <f>SUM(BY16,CF16)</f>
        <v>5164</v>
      </c>
      <c r="BS16" s="292">
        <f>SUM(BZ16,CG16)</f>
        <v>0</v>
      </c>
      <c r="BT16" s="292">
        <f>SUM(CA16,CH16)</f>
        <v>3468</v>
      </c>
      <c r="BU16" s="292">
        <f>SUM(CB16,CI16)</f>
        <v>1096</v>
      </c>
      <c r="BV16" s="292">
        <f>SUM(CC16,CJ16)</f>
        <v>547</v>
      </c>
      <c r="BW16" s="292">
        <f>SUM(CD16,CK16)</f>
        <v>0</v>
      </c>
      <c r="BX16" s="292">
        <f>SUM(CE16,CL16)</f>
        <v>53</v>
      </c>
      <c r="BY16" s="292">
        <f>SUM(BZ16:CE16)</f>
        <v>4977</v>
      </c>
      <c r="BZ16" s="292">
        <f>F16</f>
        <v>0</v>
      </c>
      <c r="CA16" s="292">
        <f>J16</f>
        <v>3431</v>
      </c>
      <c r="CB16" s="292">
        <f>N16</f>
        <v>948</v>
      </c>
      <c r="CC16" s="292">
        <f>R16</f>
        <v>545</v>
      </c>
      <c r="CD16" s="292">
        <f>V16</f>
        <v>0</v>
      </c>
      <c r="CE16" s="292">
        <f>Z16</f>
        <v>53</v>
      </c>
      <c r="CF16" s="292">
        <f>SUM(CG16:CL16)</f>
        <v>187</v>
      </c>
      <c r="CG16" s="292">
        <f>BE16</f>
        <v>0</v>
      </c>
      <c r="CH16" s="292">
        <f>BF16</f>
        <v>37</v>
      </c>
      <c r="CI16" s="292">
        <f>BG16</f>
        <v>148</v>
      </c>
      <c r="CJ16" s="292">
        <f>BH16</f>
        <v>2</v>
      </c>
      <c r="CK16" s="292">
        <f>BI16</f>
        <v>0</v>
      </c>
      <c r="CL16" s="292">
        <f>BJ16</f>
        <v>0</v>
      </c>
      <c r="CM16" s="292">
        <f>SUM(CT16,DA16)</f>
        <v>1337</v>
      </c>
      <c r="CN16" s="292">
        <f>SUM(CU16,DB16)</f>
        <v>0</v>
      </c>
      <c r="CO16" s="292">
        <f>SUM(CV16,DC16)</f>
        <v>1086</v>
      </c>
      <c r="CP16" s="292">
        <f>SUM(CW16,DD16)</f>
        <v>235</v>
      </c>
      <c r="CQ16" s="292">
        <f>SUM(CX16,DE16)</f>
        <v>16</v>
      </c>
      <c r="CR16" s="292">
        <f>SUM(CY16,DF16)</f>
        <v>0</v>
      </c>
      <c r="CS16" s="292">
        <f>SUM(CZ16,DG16)</f>
        <v>0</v>
      </c>
      <c r="CT16" s="292">
        <f>SUM(CU16:CZ16)</f>
        <v>924</v>
      </c>
      <c r="CU16" s="292">
        <f>AE16</f>
        <v>0</v>
      </c>
      <c r="CV16" s="292">
        <f>AI16</f>
        <v>810</v>
      </c>
      <c r="CW16" s="292">
        <f>AM16</f>
        <v>114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413</v>
      </c>
      <c r="DB16" s="292">
        <f>BL16</f>
        <v>0</v>
      </c>
      <c r="DC16" s="292">
        <f>BM16</f>
        <v>276</v>
      </c>
      <c r="DD16" s="292">
        <f>BN16</f>
        <v>121</v>
      </c>
      <c r="DE16" s="292">
        <f>BO16</f>
        <v>16</v>
      </c>
      <c r="DF16" s="292">
        <f>BP16</f>
        <v>0</v>
      </c>
      <c r="DG16" s="292">
        <f>BQ16</f>
        <v>0</v>
      </c>
      <c r="DH16" s="292">
        <v>4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8125</v>
      </c>
      <c r="E17" s="292">
        <f>SUM(F17,J17,N17,R17,V17,Z17)</f>
        <v>4102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2692</v>
      </c>
      <c r="K17" s="292">
        <v>784</v>
      </c>
      <c r="L17" s="292">
        <v>1908</v>
      </c>
      <c r="M17" s="292">
        <v>0</v>
      </c>
      <c r="N17" s="292">
        <f>SUM(O17:Q17)</f>
        <v>898</v>
      </c>
      <c r="O17" s="292">
        <v>235</v>
      </c>
      <c r="P17" s="292">
        <v>663</v>
      </c>
      <c r="Q17" s="292">
        <v>0</v>
      </c>
      <c r="R17" s="292">
        <f>SUM(S17:U17)</f>
        <v>501</v>
      </c>
      <c r="S17" s="292">
        <v>180</v>
      </c>
      <c r="T17" s="292">
        <v>321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11</v>
      </c>
      <c r="AA17" s="292">
        <v>0</v>
      </c>
      <c r="AB17" s="292">
        <v>11</v>
      </c>
      <c r="AC17" s="292">
        <v>0</v>
      </c>
      <c r="AD17" s="292">
        <f>SUM(AE17,AI17,AM17,AQ17,AU17,AY17)</f>
        <v>1207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1083</v>
      </c>
      <c r="AJ17" s="292">
        <v>0</v>
      </c>
      <c r="AK17" s="292">
        <v>0</v>
      </c>
      <c r="AL17" s="292">
        <v>1083</v>
      </c>
      <c r="AM17" s="292">
        <f>SUM(AN17:AP17)</f>
        <v>124</v>
      </c>
      <c r="AN17" s="292">
        <v>0</v>
      </c>
      <c r="AO17" s="292">
        <v>0</v>
      </c>
      <c r="AP17" s="292">
        <v>124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2816</v>
      </c>
      <c r="BD17" s="292">
        <f>SUM(BE17:BJ17)</f>
        <v>721</v>
      </c>
      <c r="BE17" s="292">
        <v>0</v>
      </c>
      <c r="BF17" s="292">
        <v>286</v>
      </c>
      <c r="BG17" s="292">
        <v>432</v>
      </c>
      <c r="BH17" s="292">
        <v>3</v>
      </c>
      <c r="BI17" s="292">
        <v>0</v>
      </c>
      <c r="BJ17" s="292">
        <v>0</v>
      </c>
      <c r="BK17" s="292">
        <f>SUM(BL17:BQ17)</f>
        <v>2095</v>
      </c>
      <c r="BL17" s="292">
        <v>0</v>
      </c>
      <c r="BM17" s="292">
        <v>1138</v>
      </c>
      <c r="BN17" s="292">
        <v>891</v>
      </c>
      <c r="BO17" s="292">
        <v>66</v>
      </c>
      <c r="BP17" s="292">
        <v>0</v>
      </c>
      <c r="BQ17" s="292">
        <v>0</v>
      </c>
      <c r="BR17" s="292">
        <f>SUM(BY17,CF17)</f>
        <v>4823</v>
      </c>
      <c r="BS17" s="292">
        <f>SUM(BZ17,CG17)</f>
        <v>0</v>
      </c>
      <c r="BT17" s="292">
        <f>SUM(CA17,CH17)</f>
        <v>2978</v>
      </c>
      <c r="BU17" s="292">
        <f>SUM(CB17,CI17)</f>
        <v>1330</v>
      </c>
      <c r="BV17" s="292">
        <f>SUM(CC17,CJ17)</f>
        <v>504</v>
      </c>
      <c r="BW17" s="292">
        <f>SUM(CD17,CK17)</f>
        <v>0</v>
      </c>
      <c r="BX17" s="292">
        <f>SUM(CE17,CL17)</f>
        <v>11</v>
      </c>
      <c r="BY17" s="292">
        <f>SUM(BZ17:CE17)</f>
        <v>4102</v>
      </c>
      <c r="BZ17" s="292">
        <f>F17</f>
        <v>0</v>
      </c>
      <c r="CA17" s="292">
        <f>J17</f>
        <v>2692</v>
      </c>
      <c r="CB17" s="292">
        <f>N17</f>
        <v>898</v>
      </c>
      <c r="CC17" s="292">
        <f>R17</f>
        <v>501</v>
      </c>
      <c r="CD17" s="292">
        <f>V17</f>
        <v>0</v>
      </c>
      <c r="CE17" s="292">
        <f>Z17</f>
        <v>11</v>
      </c>
      <c r="CF17" s="292">
        <f>SUM(CG17:CL17)</f>
        <v>721</v>
      </c>
      <c r="CG17" s="292">
        <f>BE17</f>
        <v>0</v>
      </c>
      <c r="CH17" s="292">
        <f>BF17</f>
        <v>286</v>
      </c>
      <c r="CI17" s="292">
        <f>BG17</f>
        <v>432</v>
      </c>
      <c r="CJ17" s="292">
        <f>BH17</f>
        <v>3</v>
      </c>
      <c r="CK17" s="292">
        <f>BI17</f>
        <v>0</v>
      </c>
      <c r="CL17" s="292">
        <f>BJ17</f>
        <v>0</v>
      </c>
      <c r="CM17" s="292">
        <f>SUM(CT17,DA17)</f>
        <v>3302</v>
      </c>
      <c r="CN17" s="292">
        <f>SUM(CU17,DB17)</f>
        <v>0</v>
      </c>
      <c r="CO17" s="292">
        <f>SUM(CV17,DC17)</f>
        <v>2221</v>
      </c>
      <c r="CP17" s="292">
        <f>SUM(CW17,DD17)</f>
        <v>1015</v>
      </c>
      <c r="CQ17" s="292">
        <f>SUM(CX17,DE17)</f>
        <v>66</v>
      </c>
      <c r="CR17" s="292">
        <f>SUM(CY17,DF17)</f>
        <v>0</v>
      </c>
      <c r="CS17" s="292">
        <f>SUM(CZ17,DG17)</f>
        <v>0</v>
      </c>
      <c r="CT17" s="292">
        <f>SUM(CU17:CZ17)</f>
        <v>1207</v>
      </c>
      <c r="CU17" s="292">
        <f>AE17</f>
        <v>0</v>
      </c>
      <c r="CV17" s="292">
        <f>AI17</f>
        <v>1083</v>
      </c>
      <c r="CW17" s="292">
        <f>AM17</f>
        <v>124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2095</v>
      </c>
      <c r="DB17" s="292">
        <f>BL17</f>
        <v>0</v>
      </c>
      <c r="DC17" s="292">
        <f>BM17</f>
        <v>1138</v>
      </c>
      <c r="DD17" s="292">
        <f>BN17</f>
        <v>891</v>
      </c>
      <c r="DE17" s="292">
        <f>BO17</f>
        <v>66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1</v>
      </c>
      <c r="DJ17" s="292">
        <v>0</v>
      </c>
      <c r="DK17" s="292">
        <v>1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7918</v>
      </c>
      <c r="E18" s="292">
        <f>SUM(F18,J18,N18,R18,V18,Z18)</f>
        <v>6045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4352</v>
      </c>
      <c r="K18" s="292">
        <v>4352</v>
      </c>
      <c r="L18" s="292">
        <v>0</v>
      </c>
      <c r="M18" s="292">
        <v>0</v>
      </c>
      <c r="N18" s="292">
        <f>SUM(O18:Q18)</f>
        <v>367</v>
      </c>
      <c r="O18" s="292">
        <v>367</v>
      </c>
      <c r="P18" s="292">
        <v>0</v>
      </c>
      <c r="Q18" s="292">
        <v>0</v>
      </c>
      <c r="R18" s="292">
        <f>SUM(S18:U18)</f>
        <v>1277</v>
      </c>
      <c r="S18" s="292">
        <v>325</v>
      </c>
      <c r="T18" s="292">
        <v>952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49</v>
      </c>
      <c r="AA18" s="292">
        <v>49</v>
      </c>
      <c r="AB18" s="292">
        <v>0</v>
      </c>
      <c r="AC18" s="292">
        <v>0</v>
      </c>
      <c r="AD18" s="292">
        <f>SUM(AE18,AI18,AM18,AQ18,AU18,AY18)</f>
        <v>1873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1873</v>
      </c>
      <c r="AJ18" s="292">
        <v>0</v>
      </c>
      <c r="AK18" s="292">
        <v>0</v>
      </c>
      <c r="AL18" s="292">
        <v>1873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0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0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6045</v>
      </c>
      <c r="BS18" s="292">
        <f>SUM(BZ18,CG18)</f>
        <v>0</v>
      </c>
      <c r="BT18" s="292">
        <f>SUM(CA18,CH18)</f>
        <v>4352</v>
      </c>
      <c r="BU18" s="292">
        <f>SUM(CB18,CI18)</f>
        <v>367</v>
      </c>
      <c r="BV18" s="292">
        <f>SUM(CC18,CJ18)</f>
        <v>1277</v>
      </c>
      <c r="BW18" s="292">
        <f>SUM(CD18,CK18)</f>
        <v>0</v>
      </c>
      <c r="BX18" s="292">
        <f>SUM(CE18,CL18)</f>
        <v>49</v>
      </c>
      <c r="BY18" s="292">
        <f>SUM(BZ18:CE18)</f>
        <v>6045</v>
      </c>
      <c r="BZ18" s="292">
        <f>F18</f>
        <v>0</v>
      </c>
      <c r="CA18" s="292">
        <f>J18</f>
        <v>4352</v>
      </c>
      <c r="CB18" s="292">
        <f>N18</f>
        <v>367</v>
      </c>
      <c r="CC18" s="292">
        <f>R18</f>
        <v>1277</v>
      </c>
      <c r="CD18" s="292">
        <f>V18</f>
        <v>0</v>
      </c>
      <c r="CE18" s="292">
        <f>Z18</f>
        <v>49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1873</v>
      </c>
      <c r="CN18" s="292">
        <f>SUM(CU18,DB18)</f>
        <v>0</v>
      </c>
      <c r="CO18" s="292">
        <f>SUM(CV18,DC18)</f>
        <v>1873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1873</v>
      </c>
      <c r="CU18" s="292">
        <f>AE18</f>
        <v>0</v>
      </c>
      <c r="CV18" s="292">
        <f>AI18</f>
        <v>1873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0</v>
      </c>
      <c r="DB18" s="292">
        <f>BL18</f>
        <v>0</v>
      </c>
      <c r="DC18" s="292">
        <f>BM18</f>
        <v>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1843</v>
      </c>
      <c r="E19" s="292">
        <f>SUM(F19,J19,N19,R19,V19,Z19)</f>
        <v>1045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819</v>
      </c>
      <c r="K19" s="292">
        <v>0</v>
      </c>
      <c r="L19" s="292">
        <v>819</v>
      </c>
      <c r="M19" s="292">
        <v>0</v>
      </c>
      <c r="N19" s="292">
        <f>SUM(O19:Q19)</f>
        <v>15</v>
      </c>
      <c r="O19" s="292">
        <v>0</v>
      </c>
      <c r="P19" s="292">
        <v>15</v>
      </c>
      <c r="Q19" s="292">
        <v>0</v>
      </c>
      <c r="R19" s="292">
        <f>SUM(S19:U19)</f>
        <v>211</v>
      </c>
      <c r="S19" s="292">
        <v>0</v>
      </c>
      <c r="T19" s="292">
        <v>211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282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262</v>
      </c>
      <c r="AJ19" s="292">
        <v>0</v>
      </c>
      <c r="AK19" s="292">
        <v>0</v>
      </c>
      <c r="AL19" s="292">
        <v>262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20</v>
      </c>
      <c r="AR19" s="292">
        <v>0</v>
      </c>
      <c r="AS19" s="292">
        <v>0</v>
      </c>
      <c r="AT19" s="292">
        <v>20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516</v>
      </c>
      <c r="BD19" s="292">
        <f>SUM(BE19:BJ19)</f>
        <v>254</v>
      </c>
      <c r="BE19" s="292">
        <v>0</v>
      </c>
      <c r="BF19" s="292">
        <v>109</v>
      </c>
      <c r="BG19" s="292">
        <v>6</v>
      </c>
      <c r="BH19" s="292">
        <v>83</v>
      </c>
      <c r="BI19" s="292">
        <v>0</v>
      </c>
      <c r="BJ19" s="292">
        <v>56</v>
      </c>
      <c r="BK19" s="292">
        <f>SUM(BL19:BQ19)</f>
        <v>262</v>
      </c>
      <c r="BL19" s="292">
        <v>0</v>
      </c>
      <c r="BM19" s="292">
        <v>262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1299</v>
      </c>
      <c r="BS19" s="292">
        <f>SUM(BZ19,CG19)</f>
        <v>0</v>
      </c>
      <c r="BT19" s="292">
        <f>SUM(CA19,CH19)</f>
        <v>928</v>
      </c>
      <c r="BU19" s="292">
        <f>SUM(CB19,CI19)</f>
        <v>21</v>
      </c>
      <c r="BV19" s="292">
        <f>SUM(CC19,CJ19)</f>
        <v>294</v>
      </c>
      <c r="BW19" s="292">
        <f>SUM(CD19,CK19)</f>
        <v>0</v>
      </c>
      <c r="BX19" s="292">
        <f>SUM(CE19,CL19)</f>
        <v>56</v>
      </c>
      <c r="BY19" s="292">
        <f>SUM(BZ19:CE19)</f>
        <v>1045</v>
      </c>
      <c r="BZ19" s="292">
        <f>F19</f>
        <v>0</v>
      </c>
      <c r="CA19" s="292">
        <f>J19</f>
        <v>819</v>
      </c>
      <c r="CB19" s="292">
        <f>N19</f>
        <v>15</v>
      </c>
      <c r="CC19" s="292">
        <f>R19</f>
        <v>211</v>
      </c>
      <c r="CD19" s="292">
        <f>V19</f>
        <v>0</v>
      </c>
      <c r="CE19" s="292">
        <f>Z19</f>
        <v>0</v>
      </c>
      <c r="CF19" s="292">
        <f>SUM(CG19:CL19)</f>
        <v>254</v>
      </c>
      <c r="CG19" s="292">
        <f>BE19</f>
        <v>0</v>
      </c>
      <c r="CH19" s="292">
        <f>BF19</f>
        <v>109</v>
      </c>
      <c r="CI19" s="292">
        <f>BG19</f>
        <v>6</v>
      </c>
      <c r="CJ19" s="292">
        <f>BH19</f>
        <v>83</v>
      </c>
      <c r="CK19" s="292">
        <f>BI19</f>
        <v>0</v>
      </c>
      <c r="CL19" s="292">
        <f>BJ19</f>
        <v>56</v>
      </c>
      <c r="CM19" s="292">
        <f>SUM(CT19,DA19)</f>
        <v>544</v>
      </c>
      <c r="CN19" s="292">
        <f>SUM(CU19,DB19)</f>
        <v>0</v>
      </c>
      <c r="CO19" s="292">
        <f>SUM(CV19,DC19)</f>
        <v>524</v>
      </c>
      <c r="CP19" s="292">
        <f>SUM(CW19,DD19)</f>
        <v>0</v>
      </c>
      <c r="CQ19" s="292">
        <f>SUM(CX19,DE19)</f>
        <v>20</v>
      </c>
      <c r="CR19" s="292">
        <f>SUM(CY19,DF19)</f>
        <v>0</v>
      </c>
      <c r="CS19" s="292">
        <f>SUM(CZ19,DG19)</f>
        <v>0</v>
      </c>
      <c r="CT19" s="292">
        <f>SUM(CU19:CZ19)</f>
        <v>282</v>
      </c>
      <c r="CU19" s="292">
        <f>AE19</f>
        <v>0</v>
      </c>
      <c r="CV19" s="292">
        <f>AI19</f>
        <v>262</v>
      </c>
      <c r="CW19" s="292">
        <f>AM19</f>
        <v>0</v>
      </c>
      <c r="CX19" s="292">
        <f>AQ19</f>
        <v>20</v>
      </c>
      <c r="CY19" s="292">
        <f>AU19</f>
        <v>0</v>
      </c>
      <c r="CZ19" s="292">
        <f>AY19</f>
        <v>0</v>
      </c>
      <c r="DA19" s="292">
        <f>SUM(DB19:DG19)</f>
        <v>262</v>
      </c>
      <c r="DB19" s="292">
        <f>BL19</f>
        <v>0</v>
      </c>
      <c r="DC19" s="292">
        <f>BM19</f>
        <v>262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2</v>
      </c>
      <c r="DJ19" s="292">
        <v>0</v>
      </c>
      <c r="DK19" s="292">
        <v>0</v>
      </c>
      <c r="DL19" s="292">
        <v>0</v>
      </c>
      <c r="DM19" s="292">
        <v>2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7290</v>
      </c>
      <c r="E20" s="292">
        <f>SUM(F20,J20,N20,R20,V20,Z20)</f>
        <v>4317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3083</v>
      </c>
      <c r="K20" s="292">
        <v>3083</v>
      </c>
      <c r="L20" s="292">
        <v>0</v>
      </c>
      <c r="M20" s="292">
        <v>0</v>
      </c>
      <c r="N20" s="292">
        <f>SUM(O20:Q20)</f>
        <v>232</v>
      </c>
      <c r="O20" s="292">
        <v>232</v>
      </c>
      <c r="P20" s="292">
        <v>0</v>
      </c>
      <c r="Q20" s="292">
        <v>0</v>
      </c>
      <c r="R20" s="292">
        <f>SUM(S20:U20)</f>
        <v>966</v>
      </c>
      <c r="S20" s="292">
        <v>966</v>
      </c>
      <c r="T20" s="292">
        <v>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36</v>
      </c>
      <c r="AA20" s="292">
        <v>36</v>
      </c>
      <c r="AB20" s="292">
        <v>0</v>
      </c>
      <c r="AC20" s="292">
        <v>0</v>
      </c>
      <c r="AD20" s="292">
        <f>SUM(AE20,AI20,AM20,AQ20,AU20,AY20)</f>
        <v>2973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2973</v>
      </c>
      <c r="AJ20" s="292">
        <v>0</v>
      </c>
      <c r="AK20" s="292">
        <v>0</v>
      </c>
      <c r="AL20" s="292">
        <v>2973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0</v>
      </c>
      <c r="BD20" s="292">
        <f>SUM(BE20:BJ20)</f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4317</v>
      </c>
      <c r="BS20" s="292">
        <f>SUM(BZ20,CG20)</f>
        <v>0</v>
      </c>
      <c r="BT20" s="292">
        <f>SUM(CA20,CH20)</f>
        <v>3083</v>
      </c>
      <c r="BU20" s="292">
        <f>SUM(CB20,CI20)</f>
        <v>232</v>
      </c>
      <c r="BV20" s="292">
        <f>SUM(CC20,CJ20)</f>
        <v>966</v>
      </c>
      <c r="BW20" s="292">
        <f>SUM(CD20,CK20)</f>
        <v>0</v>
      </c>
      <c r="BX20" s="292">
        <f>SUM(CE20,CL20)</f>
        <v>36</v>
      </c>
      <c r="BY20" s="292">
        <f>SUM(BZ20:CE20)</f>
        <v>4317</v>
      </c>
      <c r="BZ20" s="292">
        <f>F20</f>
        <v>0</v>
      </c>
      <c r="CA20" s="292">
        <f>J20</f>
        <v>3083</v>
      </c>
      <c r="CB20" s="292">
        <f>N20</f>
        <v>232</v>
      </c>
      <c r="CC20" s="292">
        <f>R20</f>
        <v>966</v>
      </c>
      <c r="CD20" s="292">
        <f>V20</f>
        <v>0</v>
      </c>
      <c r="CE20" s="292">
        <f>Z20</f>
        <v>36</v>
      </c>
      <c r="CF20" s="292">
        <f>SUM(CG20:CL20)</f>
        <v>0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2973</v>
      </c>
      <c r="CN20" s="292">
        <f>SUM(CU20,DB20)</f>
        <v>0</v>
      </c>
      <c r="CO20" s="292">
        <f>SUM(CV20,DC20)</f>
        <v>2973</v>
      </c>
      <c r="CP20" s="292">
        <f>SUM(CW20,DD20)</f>
        <v>0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2973</v>
      </c>
      <c r="CU20" s="292">
        <f>AE20</f>
        <v>0</v>
      </c>
      <c r="CV20" s="292">
        <f>AI20</f>
        <v>2973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2</v>
      </c>
      <c r="DJ20" s="292">
        <v>2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6005</v>
      </c>
      <c r="E21" s="292">
        <f>SUM(F21,J21,N21,R21,V21,Z21)</f>
        <v>4736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3063</v>
      </c>
      <c r="K21" s="292">
        <v>0</v>
      </c>
      <c r="L21" s="292">
        <v>3063</v>
      </c>
      <c r="M21" s="292">
        <v>0</v>
      </c>
      <c r="N21" s="292">
        <f>SUM(O21:Q21)</f>
        <v>490</v>
      </c>
      <c r="O21" s="292">
        <v>0</v>
      </c>
      <c r="P21" s="292">
        <v>490</v>
      </c>
      <c r="Q21" s="292">
        <v>0</v>
      </c>
      <c r="R21" s="292">
        <f>SUM(S21:U21)</f>
        <v>975</v>
      </c>
      <c r="S21" s="292">
        <v>0</v>
      </c>
      <c r="T21" s="292">
        <v>975</v>
      </c>
      <c r="U21" s="292">
        <v>0</v>
      </c>
      <c r="V21" s="292">
        <f>SUM(W21:Y21)</f>
        <v>8</v>
      </c>
      <c r="W21" s="292">
        <v>0</v>
      </c>
      <c r="X21" s="292">
        <v>8</v>
      </c>
      <c r="Y21" s="292">
        <v>0</v>
      </c>
      <c r="Z21" s="292">
        <f>SUM(AA21:AC21)</f>
        <v>200</v>
      </c>
      <c r="AA21" s="292">
        <v>0</v>
      </c>
      <c r="AB21" s="292">
        <v>200</v>
      </c>
      <c r="AC21" s="292">
        <v>0</v>
      </c>
      <c r="AD21" s="292">
        <f>SUM(AE21,AI21,AM21,AQ21,AU21,AY21)</f>
        <v>1146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1115</v>
      </c>
      <c r="AJ21" s="292">
        <v>0</v>
      </c>
      <c r="AK21" s="292">
        <v>0</v>
      </c>
      <c r="AL21" s="292">
        <v>1115</v>
      </c>
      <c r="AM21" s="292">
        <f>SUM(AN21:AP21)</f>
        <v>21</v>
      </c>
      <c r="AN21" s="292">
        <v>0</v>
      </c>
      <c r="AO21" s="292">
        <v>0</v>
      </c>
      <c r="AP21" s="292">
        <v>21</v>
      </c>
      <c r="AQ21" s="292">
        <f>SUM(AR21:AT21)</f>
        <v>10</v>
      </c>
      <c r="AR21" s="292">
        <v>0</v>
      </c>
      <c r="AS21" s="292">
        <v>0</v>
      </c>
      <c r="AT21" s="292">
        <v>10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123</v>
      </c>
      <c r="BD21" s="292">
        <f>SUM(BE21:BJ21)</f>
        <v>116</v>
      </c>
      <c r="BE21" s="292">
        <v>0</v>
      </c>
      <c r="BF21" s="292">
        <v>112</v>
      </c>
      <c r="BG21" s="292">
        <v>4</v>
      </c>
      <c r="BH21" s="292">
        <v>0</v>
      </c>
      <c r="BI21" s="292">
        <v>0</v>
      </c>
      <c r="BJ21" s="292">
        <v>0</v>
      </c>
      <c r="BK21" s="292">
        <f>SUM(BL21:BQ21)</f>
        <v>7</v>
      </c>
      <c r="BL21" s="292">
        <v>0</v>
      </c>
      <c r="BM21" s="292">
        <v>7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4852</v>
      </c>
      <c r="BS21" s="292">
        <f>SUM(BZ21,CG21)</f>
        <v>0</v>
      </c>
      <c r="BT21" s="292">
        <f>SUM(CA21,CH21)</f>
        <v>3175</v>
      </c>
      <c r="BU21" s="292">
        <f>SUM(CB21,CI21)</f>
        <v>494</v>
      </c>
      <c r="BV21" s="292">
        <f>SUM(CC21,CJ21)</f>
        <v>975</v>
      </c>
      <c r="BW21" s="292">
        <f>SUM(CD21,CK21)</f>
        <v>8</v>
      </c>
      <c r="BX21" s="292">
        <f>SUM(CE21,CL21)</f>
        <v>200</v>
      </c>
      <c r="BY21" s="292">
        <f>SUM(BZ21:CE21)</f>
        <v>4736</v>
      </c>
      <c r="BZ21" s="292">
        <f>F21</f>
        <v>0</v>
      </c>
      <c r="CA21" s="292">
        <f>J21</f>
        <v>3063</v>
      </c>
      <c r="CB21" s="292">
        <f>N21</f>
        <v>490</v>
      </c>
      <c r="CC21" s="292">
        <f>R21</f>
        <v>975</v>
      </c>
      <c r="CD21" s="292">
        <f>V21</f>
        <v>8</v>
      </c>
      <c r="CE21" s="292">
        <f>Z21</f>
        <v>200</v>
      </c>
      <c r="CF21" s="292">
        <f>SUM(CG21:CL21)</f>
        <v>116</v>
      </c>
      <c r="CG21" s="292">
        <f>BE21</f>
        <v>0</v>
      </c>
      <c r="CH21" s="292">
        <f>BF21</f>
        <v>112</v>
      </c>
      <c r="CI21" s="292">
        <f>BG21</f>
        <v>4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1153</v>
      </c>
      <c r="CN21" s="292">
        <f>SUM(CU21,DB21)</f>
        <v>0</v>
      </c>
      <c r="CO21" s="292">
        <f>SUM(CV21,DC21)</f>
        <v>1122</v>
      </c>
      <c r="CP21" s="292">
        <f>SUM(CW21,DD21)</f>
        <v>21</v>
      </c>
      <c r="CQ21" s="292">
        <f>SUM(CX21,DE21)</f>
        <v>10</v>
      </c>
      <c r="CR21" s="292">
        <f>SUM(CY21,DF21)</f>
        <v>0</v>
      </c>
      <c r="CS21" s="292">
        <f>SUM(CZ21,DG21)</f>
        <v>0</v>
      </c>
      <c r="CT21" s="292">
        <f>SUM(CU21:CZ21)</f>
        <v>1146</v>
      </c>
      <c r="CU21" s="292">
        <f>AE21</f>
        <v>0</v>
      </c>
      <c r="CV21" s="292">
        <f>AI21</f>
        <v>1115</v>
      </c>
      <c r="CW21" s="292">
        <f>AM21</f>
        <v>21</v>
      </c>
      <c r="CX21" s="292">
        <f>AQ21</f>
        <v>10</v>
      </c>
      <c r="CY21" s="292">
        <f>AU21</f>
        <v>0</v>
      </c>
      <c r="CZ21" s="292">
        <f>AY21</f>
        <v>0</v>
      </c>
      <c r="DA21" s="292">
        <f>SUM(DB21:DG21)</f>
        <v>7</v>
      </c>
      <c r="DB21" s="292">
        <f>BL21</f>
        <v>0</v>
      </c>
      <c r="DC21" s="292">
        <f>BM21</f>
        <v>7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3730</v>
      </c>
      <c r="E22" s="292">
        <f>SUM(F22,J22,N22,R22,V22,Z22)</f>
        <v>2612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1929</v>
      </c>
      <c r="K22" s="292">
        <v>1929</v>
      </c>
      <c r="L22" s="292">
        <v>0</v>
      </c>
      <c r="M22" s="292">
        <v>0</v>
      </c>
      <c r="N22" s="292">
        <f>SUM(O22:Q22)</f>
        <v>283</v>
      </c>
      <c r="O22" s="292">
        <v>283</v>
      </c>
      <c r="P22" s="292">
        <v>0</v>
      </c>
      <c r="Q22" s="292">
        <v>0</v>
      </c>
      <c r="R22" s="292">
        <f>SUM(S22:U22)</f>
        <v>400</v>
      </c>
      <c r="S22" s="292">
        <v>400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961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961</v>
      </c>
      <c r="AJ22" s="292">
        <v>0</v>
      </c>
      <c r="AK22" s="292">
        <v>0</v>
      </c>
      <c r="AL22" s="292">
        <v>961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157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157</v>
      </c>
      <c r="BL22" s="292">
        <v>0</v>
      </c>
      <c r="BM22" s="292">
        <v>157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2612</v>
      </c>
      <c r="BS22" s="292">
        <f>SUM(BZ22,CG22)</f>
        <v>0</v>
      </c>
      <c r="BT22" s="292">
        <f>SUM(CA22,CH22)</f>
        <v>1929</v>
      </c>
      <c r="BU22" s="292">
        <f>SUM(CB22,CI22)</f>
        <v>283</v>
      </c>
      <c r="BV22" s="292">
        <f>SUM(CC22,CJ22)</f>
        <v>400</v>
      </c>
      <c r="BW22" s="292">
        <f>SUM(CD22,CK22)</f>
        <v>0</v>
      </c>
      <c r="BX22" s="292">
        <f>SUM(CE22,CL22)</f>
        <v>0</v>
      </c>
      <c r="BY22" s="292">
        <f>SUM(BZ22:CE22)</f>
        <v>2612</v>
      </c>
      <c r="BZ22" s="292">
        <f>F22</f>
        <v>0</v>
      </c>
      <c r="CA22" s="292">
        <f>J22</f>
        <v>1929</v>
      </c>
      <c r="CB22" s="292">
        <f>N22</f>
        <v>283</v>
      </c>
      <c r="CC22" s="292">
        <f>R22</f>
        <v>400</v>
      </c>
      <c r="CD22" s="292">
        <f>V22</f>
        <v>0</v>
      </c>
      <c r="CE22" s="292">
        <f>Z22</f>
        <v>0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1118</v>
      </c>
      <c r="CN22" s="292">
        <f>SUM(CU22,DB22)</f>
        <v>0</v>
      </c>
      <c r="CO22" s="292">
        <f>SUM(CV22,DC22)</f>
        <v>1118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961</v>
      </c>
      <c r="CU22" s="292">
        <f>AE22</f>
        <v>0</v>
      </c>
      <c r="CV22" s="292">
        <f>AI22</f>
        <v>961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157</v>
      </c>
      <c r="DB22" s="292">
        <f>BL22</f>
        <v>0</v>
      </c>
      <c r="DC22" s="292">
        <f>BM22</f>
        <v>157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6401</v>
      </c>
      <c r="E23" s="292">
        <f>SUM(F23,J23,N23,R23,V23,Z23)</f>
        <v>5282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3788</v>
      </c>
      <c r="K23" s="292">
        <v>324</v>
      </c>
      <c r="L23" s="292">
        <v>3464</v>
      </c>
      <c r="M23" s="292">
        <v>0</v>
      </c>
      <c r="N23" s="292">
        <f>SUM(O23:Q23)</f>
        <v>311</v>
      </c>
      <c r="O23" s="292">
        <v>119</v>
      </c>
      <c r="P23" s="292">
        <v>192</v>
      </c>
      <c r="Q23" s="292">
        <v>0</v>
      </c>
      <c r="R23" s="292">
        <f>SUM(S23:U23)</f>
        <v>1035</v>
      </c>
      <c r="S23" s="292">
        <v>204</v>
      </c>
      <c r="T23" s="292">
        <v>831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148</v>
      </c>
      <c r="AA23" s="292">
        <v>148</v>
      </c>
      <c r="AB23" s="292">
        <v>0</v>
      </c>
      <c r="AC23" s="292">
        <v>0</v>
      </c>
      <c r="AD23" s="292">
        <f>SUM(AE23,AI23,AM23,AQ23,AU23,AY23)</f>
        <v>1119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1119</v>
      </c>
      <c r="AJ23" s="292">
        <v>0</v>
      </c>
      <c r="AK23" s="292">
        <v>0</v>
      </c>
      <c r="AL23" s="292">
        <v>1119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0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5282</v>
      </c>
      <c r="BS23" s="292">
        <f>SUM(BZ23,CG23)</f>
        <v>0</v>
      </c>
      <c r="BT23" s="292">
        <f>SUM(CA23,CH23)</f>
        <v>3788</v>
      </c>
      <c r="BU23" s="292">
        <f>SUM(CB23,CI23)</f>
        <v>311</v>
      </c>
      <c r="BV23" s="292">
        <f>SUM(CC23,CJ23)</f>
        <v>1035</v>
      </c>
      <c r="BW23" s="292">
        <f>SUM(CD23,CK23)</f>
        <v>0</v>
      </c>
      <c r="BX23" s="292">
        <f>SUM(CE23,CL23)</f>
        <v>148</v>
      </c>
      <c r="BY23" s="292">
        <f>SUM(BZ23:CE23)</f>
        <v>5282</v>
      </c>
      <c r="BZ23" s="292">
        <f>F23</f>
        <v>0</v>
      </c>
      <c r="CA23" s="292">
        <f>J23</f>
        <v>3788</v>
      </c>
      <c r="CB23" s="292">
        <f>N23</f>
        <v>311</v>
      </c>
      <c r="CC23" s="292">
        <f>R23</f>
        <v>1035</v>
      </c>
      <c r="CD23" s="292">
        <f>V23</f>
        <v>0</v>
      </c>
      <c r="CE23" s="292">
        <f>Z23</f>
        <v>148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1119</v>
      </c>
      <c r="CN23" s="292">
        <f>SUM(CU23,DB23)</f>
        <v>0</v>
      </c>
      <c r="CO23" s="292">
        <f>SUM(CV23,DC23)</f>
        <v>1119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1119</v>
      </c>
      <c r="CU23" s="292">
        <f>AE23</f>
        <v>0</v>
      </c>
      <c r="CV23" s="292">
        <f>AI23</f>
        <v>1119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0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3326</v>
      </c>
      <c r="E24" s="292">
        <f>SUM(F24,J24,N24,R24,V24,Z24)</f>
        <v>2738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1868</v>
      </c>
      <c r="K24" s="292">
        <v>1868</v>
      </c>
      <c r="L24" s="292">
        <v>0</v>
      </c>
      <c r="M24" s="292">
        <v>0</v>
      </c>
      <c r="N24" s="292">
        <f>SUM(O24:Q24)</f>
        <v>275</v>
      </c>
      <c r="O24" s="292">
        <v>275</v>
      </c>
      <c r="P24" s="292">
        <v>0</v>
      </c>
      <c r="Q24" s="292">
        <v>0</v>
      </c>
      <c r="R24" s="292">
        <f>SUM(S24:U24)</f>
        <v>591</v>
      </c>
      <c r="S24" s="292">
        <v>0</v>
      </c>
      <c r="T24" s="292">
        <v>591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4</v>
      </c>
      <c r="AA24" s="292">
        <v>4</v>
      </c>
      <c r="AB24" s="292">
        <v>0</v>
      </c>
      <c r="AC24" s="292">
        <v>0</v>
      </c>
      <c r="AD24" s="292">
        <f>SUM(AE24,AI24,AM24,AQ24,AU24,AY24)</f>
        <v>584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584</v>
      </c>
      <c r="AJ24" s="292">
        <v>0</v>
      </c>
      <c r="AK24" s="292">
        <v>0</v>
      </c>
      <c r="AL24" s="292">
        <v>584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4</v>
      </c>
      <c r="BD24" s="292">
        <f>SUM(BE24:BJ24)</f>
        <v>4</v>
      </c>
      <c r="BE24" s="292">
        <v>0</v>
      </c>
      <c r="BF24" s="292">
        <v>0</v>
      </c>
      <c r="BG24" s="292">
        <v>4</v>
      </c>
      <c r="BH24" s="292">
        <v>0</v>
      </c>
      <c r="BI24" s="292">
        <v>0</v>
      </c>
      <c r="BJ24" s="292">
        <v>0</v>
      </c>
      <c r="BK24" s="292">
        <f>SUM(BL24:BQ24)</f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2742</v>
      </c>
      <c r="BS24" s="292">
        <f>SUM(BZ24,CG24)</f>
        <v>0</v>
      </c>
      <c r="BT24" s="292">
        <f>SUM(CA24,CH24)</f>
        <v>1868</v>
      </c>
      <c r="BU24" s="292">
        <f>SUM(CB24,CI24)</f>
        <v>279</v>
      </c>
      <c r="BV24" s="292">
        <f>SUM(CC24,CJ24)</f>
        <v>591</v>
      </c>
      <c r="BW24" s="292">
        <f>SUM(CD24,CK24)</f>
        <v>0</v>
      </c>
      <c r="BX24" s="292">
        <f>SUM(CE24,CL24)</f>
        <v>4</v>
      </c>
      <c r="BY24" s="292">
        <f>SUM(BZ24:CE24)</f>
        <v>2738</v>
      </c>
      <c r="BZ24" s="292">
        <f>F24</f>
        <v>0</v>
      </c>
      <c r="CA24" s="292">
        <f>J24</f>
        <v>1868</v>
      </c>
      <c r="CB24" s="292">
        <f>N24</f>
        <v>275</v>
      </c>
      <c r="CC24" s="292">
        <f>R24</f>
        <v>591</v>
      </c>
      <c r="CD24" s="292">
        <f>V24</f>
        <v>0</v>
      </c>
      <c r="CE24" s="292">
        <f>Z24</f>
        <v>4</v>
      </c>
      <c r="CF24" s="292">
        <f>SUM(CG24:CL24)</f>
        <v>4</v>
      </c>
      <c r="CG24" s="292">
        <f>BE24</f>
        <v>0</v>
      </c>
      <c r="CH24" s="292">
        <f>BF24</f>
        <v>0</v>
      </c>
      <c r="CI24" s="292">
        <f>BG24</f>
        <v>4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584</v>
      </c>
      <c r="CN24" s="292">
        <f>SUM(CU24,DB24)</f>
        <v>0</v>
      </c>
      <c r="CO24" s="292">
        <f>SUM(CV24,DC24)</f>
        <v>584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584</v>
      </c>
      <c r="CU24" s="292">
        <f>AE24</f>
        <v>0</v>
      </c>
      <c r="CV24" s="292">
        <f>AI24</f>
        <v>584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0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</v>
      </c>
      <c r="DJ24" s="292">
        <v>1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</row>
    <row r="26" spans="1:117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4">
    <sortCondition ref="A8:A24"/>
    <sortCondition ref="B8:B24"/>
    <sortCondition ref="C8:C24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3" man="1"/>
    <brk id="25" min="1" max="23" man="1"/>
    <brk id="38" min="1" max="23" man="1"/>
    <brk id="50" min="1" max="23" man="1"/>
    <brk id="6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香川県</v>
      </c>
      <c r="B7" s="303" t="str">
        <f>ごみ処理概要!B7</f>
        <v>37000</v>
      </c>
      <c r="C7" s="304" t="s">
        <v>3</v>
      </c>
      <c r="D7" s="305">
        <f>SUM(E7,T7,AI7,AX7,BM7,CB7,CQ7,DF7,DU7,DZ7)</f>
        <v>314495</v>
      </c>
      <c r="E7" s="305">
        <f>SUM(F7,M7)</f>
        <v>240273</v>
      </c>
      <c r="F7" s="305">
        <f>SUM(G7:L7)</f>
        <v>234257</v>
      </c>
      <c r="G7" s="305">
        <f t="shared" ref="G7:L7" si="0">SUM(G$8:G$1000)</f>
        <v>0</v>
      </c>
      <c r="H7" s="305">
        <f t="shared" si="0"/>
        <v>232461</v>
      </c>
      <c r="I7" s="305">
        <f t="shared" si="0"/>
        <v>1675</v>
      </c>
      <c r="J7" s="305">
        <f t="shared" si="0"/>
        <v>0</v>
      </c>
      <c r="K7" s="305">
        <f t="shared" si="0"/>
        <v>0</v>
      </c>
      <c r="L7" s="305">
        <f t="shared" si="0"/>
        <v>121</v>
      </c>
      <c r="M7" s="305">
        <f>SUM(N7:S7)</f>
        <v>6016</v>
      </c>
      <c r="N7" s="305">
        <f t="shared" ref="N7:S7" si="1">SUM(N$8:N$1000)</f>
        <v>0</v>
      </c>
      <c r="O7" s="305">
        <f t="shared" si="1"/>
        <v>5845</v>
      </c>
      <c r="P7" s="305">
        <f t="shared" si="1"/>
        <v>32</v>
      </c>
      <c r="Q7" s="305">
        <f t="shared" si="1"/>
        <v>0</v>
      </c>
      <c r="R7" s="305">
        <f t="shared" si="1"/>
        <v>0</v>
      </c>
      <c r="S7" s="305">
        <f t="shared" si="1"/>
        <v>139</v>
      </c>
      <c r="T7" s="305">
        <f>SUM(U7,AB7)</f>
        <v>10422</v>
      </c>
      <c r="U7" s="305">
        <f>SUM(V7:AA7)</f>
        <v>8747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7703</v>
      </c>
      <c r="Y7" s="305">
        <f t="shared" si="2"/>
        <v>0</v>
      </c>
      <c r="Z7" s="305">
        <f t="shared" si="2"/>
        <v>0</v>
      </c>
      <c r="AA7" s="305">
        <f t="shared" si="2"/>
        <v>1044</v>
      </c>
      <c r="AB7" s="305">
        <f>SUM(AC7:AH7)</f>
        <v>1675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712</v>
      </c>
      <c r="AF7" s="305">
        <f t="shared" si="3"/>
        <v>0</v>
      </c>
      <c r="AG7" s="305">
        <f t="shared" si="3"/>
        <v>0</v>
      </c>
      <c r="AH7" s="305">
        <f t="shared" si="3"/>
        <v>963</v>
      </c>
      <c r="AI7" s="305">
        <f>SUM(AJ7,AQ7)</f>
        <v>659</v>
      </c>
      <c r="AJ7" s="305">
        <f>SUM(AK7:AP7)</f>
        <v>659</v>
      </c>
      <c r="AK7" s="305">
        <f t="shared" ref="AK7:AP7" si="4">SUM(AK$8:AK$1000)</f>
        <v>0</v>
      </c>
      <c r="AL7" s="305">
        <f t="shared" si="4"/>
        <v>659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4606</v>
      </c>
      <c r="CC7" s="305">
        <f>SUM(CD7:CI7)</f>
        <v>4606</v>
      </c>
      <c r="CD7" s="305">
        <f t="shared" ref="CD7:CI7" si="10">SUM(CD$8:CD$1000)</f>
        <v>0</v>
      </c>
      <c r="CE7" s="305">
        <f t="shared" si="10"/>
        <v>2056</v>
      </c>
      <c r="CF7" s="305">
        <f t="shared" si="10"/>
        <v>1922</v>
      </c>
      <c r="CG7" s="305">
        <f t="shared" si="10"/>
        <v>628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39595</v>
      </c>
      <c r="CR7" s="305">
        <f>SUM(CS7:CX7)</f>
        <v>38146</v>
      </c>
      <c r="CS7" s="305">
        <f t="shared" ref="CS7:CX7" si="12">SUM(CS$8:CS$1000)</f>
        <v>0</v>
      </c>
      <c r="CT7" s="305">
        <f t="shared" si="12"/>
        <v>772</v>
      </c>
      <c r="CU7" s="305">
        <f t="shared" si="12"/>
        <v>4034</v>
      </c>
      <c r="CV7" s="305">
        <f t="shared" si="12"/>
        <v>32969</v>
      </c>
      <c r="CW7" s="305">
        <f t="shared" si="12"/>
        <v>8</v>
      </c>
      <c r="CX7" s="305">
        <f t="shared" si="12"/>
        <v>363</v>
      </c>
      <c r="CY7" s="305">
        <f>SUM(CZ7:DE7)</f>
        <v>1449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1061</v>
      </c>
      <c r="DC7" s="305">
        <f t="shared" si="13"/>
        <v>362</v>
      </c>
      <c r="DD7" s="305">
        <f t="shared" si="13"/>
        <v>0</v>
      </c>
      <c r="DE7" s="305">
        <f t="shared" si="13"/>
        <v>26</v>
      </c>
      <c r="DF7" s="305">
        <f>SUM(DG7,DN7)</f>
        <v>1697</v>
      </c>
      <c r="DG7" s="305">
        <f>SUM(DH7:DM7)</f>
        <v>1646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21</v>
      </c>
      <c r="DK7" s="305">
        <f t="shared" si="14"/>
        <v>1541</v>
      </c>
      <c r="DL7" s="305">
        <f t="shared" si="14"/>
        <v>9</v>
      </c>
      <c r="DM7" s="305">
        <f t="shared" si="14"/>
        <v>75</v>
      </c>
      <c r="DN7" s="305">
        <f>SUM(DO7:DT7)</f>
        <v>51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46</v>
      </c>
      <c r="DS7" s="305">
        <f t="shared" si="15"/>
        <v>0</v>
      </c>
      <c r="DT7" s="305">
        <f t="shared" si="15"/>
        <v>5</v>
      </c>
      <c r="DU7" s="305">
        <f>SUM(DV7:DY7)</f>
        <v>12387</v>
      </c>
      <c r="DV7" s="305">
        <f>SUM(DV$8:DV$1000)</f>
        <v>12280</v>
      </c>
      <c r="DW7" s="305">
        <f>SUM(DW$8:DW$1000)</f>
        <v>0</v>
      </c>
      <c r="DX7" s="305">
        <f>SUM(DX$8:DX$1000)</f>
        <v>107</v>
      </c>
      <c r="DY7" s="305">
        <f>SUM(DY$8:DY$1000)</f>
        <v>0</v>
      </c>
      <c r="DZ7" s="305">
        <f>SUM(EA7,EH7)</f>
        <v>4856</v>
      </c>
      <c r="EA7" s="305">
        <f>SUM(EB7:EG7)</f>
        <v>3161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3116</v>
      </c>
      <c r="EE7" s="305">
        <f t="shared" si="16"/>
        <v>0</v>
      </c>
      <c r="EF7" s="305">
        <f t="shared" si="16"/>
        <v>3</v>
      </c>
      <c r="EG7" s="305">
        <f t="shared" si="16"/>
        <v>42</v>
      </c>
      <c r="EH7" s="305">
        <f>SUM(EI7:EN7)</f>
        <v>1695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1604</v>
      </c>
      <c r="EL7" s="305">
        <f t="shared" si="17"/>
        <v>0</v>
      </c>
      <c r="EM7" s="305">
        <f t="shared" si="17"/>
        <v>91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143322</v>
      </c>
      <c r="E8" s="292">
        <f>SUM(F8,M8)</f>
        <v>105149</v>
      </c>
      <c r="F8" s="292">
        <f>SUM(G8:L8)</f>
        <v>103577</v>
      </c>
      <c r="G8" s="292">
        <v>0</v>
      </c>
      <c r="H8" s="292">
        <v>103577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1572</v>
      </c>
      <c r="N8" s="292">
        <v>0</v>
      </c>
      <c r="O8" s="292">
        <v>1572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6758</v>
      </c>
      <c r="U8" s="292">
        <f>SUM(V8:AA8)</f>
        <v>6190</v>
      </c>
      <c r="V8" s="292">
        <v>0</v>
      </c>
      <c r="W8" s="292">
        <v>0</v>
      </c>
      <c r="X8" s="292">
        <v>5684</v>
      </c>
      <c r="Y8" s="292">
        <v>0</v>
      </c>
      <c r="Z8" s="292">
        <v>0</v>
      </c>
      <c r="AA8" s="292">
        <v>506</v>
      </c>
      <c r="AB8" s="292">
        <f>SUM(AC8:AH8)</f>
        <v>568</v>
      </c>
      <c r="AC8" s="292">
        <v>0</v>
      </c>
      <c r="AD8" s="292">
        <v>0</v>
      </c>
      <c r="AE8" s="292">
        <v>568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31339</v>
      </c>
      <c r="CR8" s="292">
        <f>SUM(CS8:CX8)</f>
        <v>30462</v>
      </c>
      <c r="CS8" s="292">
        <v>0</v>
      </c>
      <c r="CT8" s="292">
        <v>0</v>
      </c>
      <c r="CU8" s="292">
        <v>3292</v>
      </c>
      <c r="CV8" s="292">
        <v>26961</v>
      </c>
      <c r="CW8" s="292">
        <v>0</v>
      </c>
      <c r="CX8" s="292">
        <v>209</v>
      </c>
      <c r="CY8" s="292">
        <f>SUM(CZ8:DE8)</f>
        <v>877</v>
      </c>
      <c r="CZ8" s="292">
        <v>0</v>
      </c>
      <c r="DA8" s="292">
        <v>0</v>
      </c>
      <c r="DB8" s="292">
        <v>877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58</v>
      </c>
      <c r="DV8" s="292">
        <v>58</v>
      </c>
      <c r="DW8" s="292">
        <v>0</v>
      </c>
      <c r="DX8" s="292">
        <v>0</v>
      </c>
      <c r="DY8" s="292">
        <v>0</v>
      </c>
      <c r="DZ8" s="292">
        <f>SUM(EA8,EH8)</f>
        <v>18</v>
      </c>
      <c r="EA8" s="292">
        <f>SUM(EB8:EG8)</f>
        <v>18</v>
      </c>
      <c r="EB8" s="292">
        <v>0</v>
      </c>
      <c r="EC8" s="292">
        <v>0</v>
      </c>
      <c r="ED8" s="292">
        <v>18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36625</v>
      </c>
      <c r="E9" s="292">
        <f>SUM(F9,M9)</f>
        <v>29690</v>
      </c>
      <c r="F9" s="292">
        <f>SUM(G9:L9)</f>
        <v>28923</v>
      </c>
      <c r="G9" s="292">
        <v>0</v>
      </c>
      <c r="H9" s="292">
        <v>28923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767</v>
      </c>
      <c r="N9" s="292">
        <v>0</v>
      </c>
      <c r="O9" s="292">
        <v>767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2217</v>
      </c>
      <c r="U9" s="292">
        <f>SUM(V9:AA9)</f>
        <v>1404</v>
      </c>
      <c r="V9" s="292">
        <v>0</v>
      </c>
      <c r="W9" s="292">
        <v>0</v>
      </c>
      <c r="X9" s="292">
        <v>1218</v>
      </c>
      <c r="Y9" s="292">
        <v>0</v>
      </c>
      <c r="Z9" s="292">
        <v>0</v>
      </c>
      <c r="AA9" s="292">
        <v>186</v>
      </c>
      <c r="AB9" s="292">
        <f>SUM(AC9:AH9)</f>
        <v>813</v>
      </c>
      <c r="AC9" s="292">
        <v>0</v>
      </c>
      <c r="AD9" s="292">
        <v>0</v>
      </c>
      <c r="AE9" s="292">
        <v>140</v>
      </c>
      <c r="AF9" s="292">
        <v>0</v>
      </c>
      <c r="AG9" s="292">
        <v>0</v>
      </c>
      <c r="AH9" s="292">
        <v>673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1880</v>
      </c>
      <c r="CR9" s="292">
        <f>SUM(CS9:CX9)</f>
        <v>1880</v>
      </c>
      <c r="CS9" s="292">
        <v>0</v>
      </c>
      <c r="CT9" s="292">
        <v>0</v>
      </c>
      <c r="CU9" s="292">
        <v>0</v>
      </c>
      <c r="CV9" s="292">
        <v>1880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2838</v>
      </c>
      <c r="DV9" s="292">
        <v>2838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19284</v>
      </c>
      <c r="E10" s="292">
        <f>SUM(F10,M10)</f>
        <v>15741</v>
      </c>
      <c r="F10" s="292">
        <f>SUM(G10:L10)</f>
        <v>15006</v>
      </c>
      <c r="G10" s="292">
        <v>0</v>
      </c>
      <c r="H10" s="292">
        <v>15006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735</v>
      </c>
      <c r="N10" s="292">
        <v>0</v>
      </c>
      <c r="O10" s="292">
        <v>735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2448</v>
      </c>
      <c r="CR10" s="292">
        <f>SUM(CS10:CX10)</f>
        <v>1996</v>
      </c>
      <c r="CS10" s="292">
        <v>0</v>
      </c>
      <c r="CT10" s="292">
        <v>0</v>
      </c>
      <c r="CU10" s="292">
        <v>742</v>
      </c>
      <c r="CV10" s="292">
        <v>1182</v>
      </c>
      <c r="CW10" s="292">
        <v>0</v>
      </c>
      <c r="CX10" s="292">
        <v>72</v>
      </c>
      <c r="CY10" s="292">
        <f>SUM(CZ10:DE10)</f>
        <v>452</v>
      </c>
      <c r="CZ10" s="292">
        <v>0</v>
      </c>
      <c r="DA10" s="292">
        <v>0</v>
      </c>
      <c r="DB10" s="292">
        <v>184</v>
      </c>
      <c r="DC10" s="292">
        <v>253</v>
      </c>
      <c r="DD10" s="292">
        <v>0</v>
      </c>
      <c r="DE10" s="292">
        <v>15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1001</v>
      </c>
      <c r="DV10" s="292">
        <v>1001</v>
      </c>
      <c r="DW10" s="292">
        <v>0</v>
      </c>
      <c r="DX10" s="292">
        <v>0</v>
      </c>
      <c r="DY10" s="292">
        <v>0</v>
      </c>
      <c r="DZ10" s="292">
        <f>SUM(EA10,EH10)</f>
        <v>94</v>
      </c>
      <c r="EA10" s="292">
        <f>SUM(EB10:EG10)</f>
        <v>3</v>
      </c>
      <c r="EB10" s="292">
        <v>0</v>
      </c>
      <c r="EC10" s="292">
        <v>0</v>
      </c>
      <c r="ED10" s="292">
        <v>0</v>
      </c>
      <c r="EE10" s="292">
        <v>0</v>
      </c>
      <c r="EF10" s="292">
        <v>3</v>
      </c>
      <c r="EG10" s="292">
        <v>0</v>
      </c>
      <c r="EH10" s="292">
        <f>SUM(EI10:EN10)</f>
        <v>91</v>
      </c>
      <c r="EI10" s="292">
        <v>0</v>
      </c>
      <c r="EJ10" s="292">
        <v>0</v>
      </c>
      <c r="EK10" s="292">
        <v>0</v>
      </c>
      <c r="EL10" s="292">
        <v>0</v>
      </c>
      <c r="EM10" s="292">
        <v>91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9422</v>
      </c>
      <c r="E11" s="292">
        <f>SUM(F11,M11)</f>
        <v>7303</v>
      </c>
      <c r="F11" s="292">
        <f>SUM(G11:L11)</f>
        <v>7203</v>
      </c>
      <c r="G11" s="292">
        <v>0</v>
      </c>
      <c r="H11" s="292">
        <v>7203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100</v>
      </c>
      <c r="N11" s="292">
        <v>0</v>
      </c>
      <c r="O11" s="292">
        <v>100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0</v>
      </c>
      <c r="CR11" s="292">
        <f>SUM(CS11:CX11)</f>
        <v>0</v>
      </c>
      <c r="CS11" s="292">
        <v>0</v>
      </c>
      <c r="CT11" s="292">
        <v>0</v>
      </c>
      <c r="CU11" s="292">
        <v>0</v>
      </c>
      <c r="CV11" s="292">
        <v>0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1676</v>
      </c>
      <c r="DG11" s="292">
        <f>SUM(DH11:DM11)</f>
        <v>1625</v>
      </c>
      <c r="DH11" s="292">
        <v>0</v>
      </c>
      <c r="DI11" s="292">
        <v>0</v>
      </c>
      <c r="DJ11" s="292">
        <v>0</v>
      </c>
      <c r="DK11" s="292">
        <v>1541</v>
      </c>
      <c r="DL11" s="292">
        <v>9</v>
      </c>
      <c r="DM11" s="292">
        <v>75</v>
      </c>
      <c r="DN11" s="292">
        <f>SUM(DO11:DT11)</f>
        <v>51</v>
      </c>
      <c r="DO11" s="292">
        <v>0</v>
      </c>
      <c r="DP11" s="292">
        <v>0</v>
      </c>
      <c r="DQ11" s="292">
        <v>0</v>
      </c>
      <c r="DR11" s="292">
        <v>46</v>
      </c>
      <c r="DS11" s="292">
        <v>0</v>
      </c>
      <c r="DT11" s="292">
        <v>5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443</v>
      </c>
      <c r="EA11" s="292">
        <f>SUM(EB11:EG11)</f>
        <v>441</v>
      </c>
      <c r="EB11" s="292">
        <v>0</v>
      </c>
      <c r="EC11" s="292">
        <v>0</v>
      </c>
      <c r="ED11" s="292">
        <v>441</v>
      </c>
      <c r="EE11" s="292">
        <v>0</v>
      </c>
      <c r="EF11" s="292">
        <v>0</v>
      </c>
      <c r="EG11" s="292">
        <v>0</v>
      </c>
      <c r="EH11" s="292">
        <f>SUM(EI11:EN11)</f>
        <v>2</v>
      </c>
      <c r="EI11" s="292">
        <v>0</v>
      </c>
      <c r="EJ11" s="292">
        <v>0</v>
      </c>
      <c r="EK11" s="292">
        <v>2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15401</v>
      </c>
      <c r="E12" s="292">
        <f>SUM(F12,M12)</f>
        <v>12511</v>
      </c>
      <c r="F12" s="292">
        <f>SUM(G12:L12)</f>
        <v>12511</v>
      </c>
      <c r="G12" s="292">
        <v>0</v>
      </c>
      <c r="H12" s="292">
        <v>12511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0</v>
      </c>
      <c r="N12" s="292">
        <v>0</v>
      </c>
      <c r="O12" s="292">
        <v>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1224</v>
      </c>
      <c r="CC12" s="292">
        <f>SUM(CD12:CI12)</f>
        <v>1224</v>
      </c>
      <c r="CD12" s="292">
        <v>0</v>
      </c>
      <c r="CE12" s="292">
        <v>0</v>
      </c>
      <c r="CF12" s="292">
        <v>1224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0</v>
      </c>
      <c r="CR12" s="292">
        <f>SUM(CS12:CX12)</f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1666</v>
      </c>
      <c r="DV12" s="292">
        <v>1666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15486</v>
      </c>
      <c r="E13" s="292">
        <f>SUM(F13,M13)</f>
        <v>13866</v>
      </c>
      <c r="F13" s="292">
        <f>SUM(G13:L13)</f>
        <v>13866</v>
      </c>
      <c r="G13" s="292">
        <v>0</v>
      </c>
      <c r="H13" s="292">
        <v>13276</v>
      </c>
      <c r="I13" s="292">
        <v>590</v>
      </c>
      <c r="J13" s="292">
        <v>0</v>
      </c>
      <c r="K13" s="292">
        <v>0</v>
      </c>
      <c r="L13" s="292">
        <v>0</v>
      </c>
      <c r="M13" s="292">
        <f>SUM(N13:S13)</f>
        <v>0</v>
      </c>
      <c r="N13" s="292">
        <v>0</v>
      </c>
      <c r="O13" s="292">
        <v>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503</v>
      </c>
      <c r="CR13" s="292">
        <f>SUM(CS13:CX13)</f>
        <v>503</v>
      </c>
      <c r="CS13" s="292">
        <v>0</v>
      </c>
      <c r="CT13" s="292">
        <v>0</v>
      </c>
      <c r="CU13" s="292">
        <v>0</v>
      </c>
      <c r="CV13" s="292">
        <v>421</v>
      </c>
      <c r="CW13" s="292">
        <v>0</v>
      </c>
      <c r="CX13" s="292">
        <v>82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1117</v>
      </c>
      <c r="DV13" s="292">
        <v>1117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10015</v>
      </c>
      <c r="E14" s="292">
        <f>SUM(F14,M14)</f>
        <v>9218</v>
      </c>
      <c r="F14" s="292">
        <f>SUM(G14:L14)</f>
        <v>8805</v>
      </c>
      <c r="G14" s="292">
        <v>0</v>
      </c>
      <c r="H14" s="292">
        <v>8305</v>
      </c>
      <c r="I14" s="292">
        <v>486</v>
      </c>
      <c r="J14" s="292">
        <v>0</v>
      </c>
      <c r="K14" s="292">
        <v>0</v>
      </c>
      <c r="L14" s="292">
        <v>14</v>
      </c>
      <c r="M14" s="292">
        <f>SUM(N14:S14)</f>
        <v>413</v>
      </c>
      <c r="N14" s="292">
        <v>0</v>
      </c>
      <c r="O14" s="292">
        <v>287</v>
      </c>
      <c r="P14" s="292">
        <v>32</v>
      </c>
      <c r="Q14" s="292">
        <v>0</v>
      </c>
      <c r="R14" s="292">
        <v>0</v>
      </c>
      <c r="S14" s="292">
        <v>94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77</v>
      </c>
      <c r="CR14" s="292">
        <f>SUM(CS14:CX14)</f>
        <v>77</v>
      </c>
      <c r="CS14" s="292">
        <v>0</v>
      </c>
      <c r="CT14" s="292">
        <v>0</v>
      </c>
      <c r="CU14" s="292">
        <v>0</v>
      </c>
      <c r="CV14" s="292">
        <v>77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720</v>
      </c>
      <c r="DV14" s="292">
        <v>675</v>
      </c>
      <c r="DW14" s="292">
        <v>0</v>
      </c>
      <c r="DX14" s="292">
        <v>45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13801</v>
      </c>
      <c r="E15" s="292">
        <f>SUM(F15,M15)</f>
        <v>7855</v>
      </c>
      <c r="F15" s="292">
        <f>SUM(G15:L15)</f>
        <v>7855</v>
      </c>
      <c r="G15" s="292">
        <v>0</v>
      </c>
      <c r="H15" s="292">
        <v>7855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0</v>
      </c>
      <c r="N15" s="292">
        <v>0</v>
      </c>
      <c r="O15" s="292">
        <v>0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290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290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290</v>
      </c>
      <c r="AI15" s="292">
        <f>SUM(AJ15,AQ15)</f>
        <v>659</v>
      </c>
      <c r="AJ15" s="292">
        <f>SUM(AK15:AP15)</f>
        <v>659</v>
      </c>
      <c r="AK15" s="292">
        <v>0</v>
      </c>
      <c r="AL15" s="292">
        <v>659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3382</v>
      </c>
      <c r="CC15" s="292">
        <f>SUM(CD15:CI15)</f>
        <v>3382</v>
      </c>
      <c r="CD15" s="292">
        <v>0</v>
      </c>
      <c r="CE15" s="292">
        <v>2056</v>
      </c>
      <c r="CF15" s="292">
        <v>698</v>
      </c>
      <c r="CG15" s="292">
        <v>628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1615</v>
      </c>
      <c r="CR15" s="292">
        <f>SUM(CS15:CX15)</f>
        <v>1614</v>
      </c>
      <c r="CS15" s="292">
        <v>0</v>
      </c>
      <c r="CT15" s="292">
        <v>772</v>
      </c>
      <c r="CU15" s="292">
        <v>0</v>
      </c>
      <c r="CV15" s="292">
        <v>842</v>
      </c>
      <c r="CW15" s="292">
        <v>0</v>
      </c>
      <c r="CX15" s="292">
        <v>0</v>
      </c>
      <c r="CY15" s="292">
        <f>SUM(CZ15:DE15)</f>
        <v>1</v>
      </c>
      <c r="CZ15" s="292">
        <v>0</v>
      </c>
      <c r="DA15" s="292">
        <v>0</v>
      </c>
      <c r="DB15" s="292">
        <v>0</v>
      </c>
      <c r="DC15" s="292">
        <v>1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6501</v>
      </c>
      <c r="E16" s="292">
        <f>SUM(F16,M16)</f>
        <v>4571</v>
      </c>
      <c r="F16" s="292">
        <f>SUM(G16:L16)</f>
        <v>4258</v>
      </c>
      <c r="G16" s="292">
        <v>0</v>
      </c>
      <c r="H16" s="292">
        <v>4241</v>
      </c>
      <c r="I16" s="292">
        <v>0</v>
      </c>
      <c r="J16" s="292">
        <v>0</v>
      </c>
      <c r="K16" s="292">
        <v>0</v>
      </c>
      <c r="L16" s="292">
        <v>17</v>
      </c>
      <c r="M16" s="292">
        <f>SUM(N16:S16)</f>
        <v>313</v>
      </c>
      <c r="N16" s="292">
        <v>0</v>
      </c>
      <c r="O16" s="292">
        <v>313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133</v>
      </c>
      <c r="CR16" s="292">
        <f>SUM(CS16:CX16)</f>
        <v>129</v>
      </c>
      <c r="CS16" s="292">
        <v>0</v>
      </c>
      <c r="CT16" s="292">
        <v>0</v>
      </c>
      <c r="CU16" s="292">
        <v>0</v>
      </c>
      <c r="CV16" s="292">
        <v>129</v>
      </c>
      <c r="CW16" s="292">
        <v>0</v>
      </c>
      <c r="CX16" s="292">
        <v>0</v>
      </c>
      <c r="CY16" s="292">
        <f>SUM(CZ16:DE16)</f>
        <v>4</v>
      </c>
      <c r="CZ16" s="292">
        <v>0</v>
      </c>
      <c r="DA16" s="292">
        <v>0</v>
      </c>
      <c r="DB16" s="292">
        <v>0</v>
      </c>
      <c r="DC16" s="292">
        <v>4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430</v>
      </c>
      <c r="DV16" s="292">
        <v>416</v>
      </c>
      <c r="DW16" s="292">
        <v>0</v>
      </c>
      <c r="DX16" s="292">
        <v>14</v>
      </c>
      <c r="DY16" s="292">
        <v>0</v>
      </c>
      <c r="DZ16" s="292">
        <f>SUM(EA16,EH16)</f>
        <v>1367</v>
      </c>
      <c r="EA16" s="292">
        <f>SUM(EB16:EG16)</f>
        <v>1098</v>
      </c>
      <c r="EB16" s="292">
        <v>0</v>
      </c>
      <c r="EC16" s="292">
        <v>0</v>
      </c>
      <c r="ED16" s="292">
        <v>1062</v>
      </c>
      <c r="EE16" s="292">
        <v>0</v>
      </c>
      <c r="EF16" s="292">
        <v>0</v>
      </c>
      <c r="EG16" s="292">
        <v>36</v>
      </c>
      <c r="EH16" s="292">
        <f>SUM(EI16:EN16)</f>
        <v>269</v>
      </c>
      <c r="EI16" s="292">
        <v>0</v>
      </c>
      <c r="EJ16" s="292">
        <v>0</v>
      </c>
      <c r="EK16" s="292">
        <v>269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8125</v>
      </c>
      <c r="E17" s="292">
        <f>SUM(F17,M17)</f>
        <v>5204</v>
      </c>
      <c r="F17" s="292">
        <f>SUM(G17:L17)</f>
        <v>3780</v>
      </c>
      <c r="G17" s="292">
        <v>0</v>
      </c>
      <c r="H17" s="292">
        <v>3775</v>
      </c>
      <c r="I17" s="292">
        <v>0</v>
      </c>
      <c r="J17" s="292">
        <v>0</v>
      </c>
      <c r="K17" s="292">
        <v>0</v>
      </c>
      <c r="L17" s="292">
        <v>5</v>
      </c>
      <c r="M17" s="292">
        <f>SUM(N17:S17)</f>
        <v>1424</v>
      </c>
      <c r="N17" s="292">
        <v>0</v>
      </c>
      <c r="O17" s="292">
        <v>1424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570</v>
      </c>
      <c r="CR17" s="292">
        <f>SUM(CS17:CX17)</f>
        <v>501</v>
      </c>
      <c r="CS17" s="292">
        <v>0</v>
      </c>
      <c r="CT17" s="292">
        <v>0</v>
      </c>
      <c r="CU17" s="292">
        <v>0</v>
      </c>
      <c r="CV17" s="292">
        <v>501</v>
      </c>
      <c r="CW17" s="292">
        <v>0</v>
      </c>
      <c r="CX17" s="292">
        <v>0</v>
      </c>
      <c r="CY17" s="292">
        <f>SUM(CZ17:DE17)</f>
        <v>69</v>
      </c>
      <c r="CZ17" s="292">
        <v>0</v>
      </c>
      <c r="DA17" s="292">
        <v>0</v>
      </c>
      <c r="DB17" s="292">
        <v>0</v>
      </c>
      <c r="DC17" s="292">
        <v>69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2351</v>
      </c>
      <c r="EA17" s="292">
        <f>SUM(EB17:EG17)</f>
        <v>1028</v>
      </c>
      <c r="EB17" s="292">
        <v>0</v>
      </c>
      <c r="EC17" s="292">
        <v>0</v>
      </c>
      <c r="ED17" s="292">
        <v>1022</v>
      </c>
      <c r="EE17" s="292">
        <v>0</v>
      </c>
      <c r="EF17" s="292">
        <v>0</v>
      </c>
      <c r="EG17" s="292">
        <v>6</v>
      </c>
      <c r="EH17" s="292">
        <f>SUM(EI17:EN17)</f>
        <v>1323</v>
      </c>
      <c r="EI17" s="292">
        <v>0</v>
      </c>
      <c r="EJ17" s="292">
        <v>0</v>
      </c>
      <c r="EK17" s="292">
        <v>1323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7918</v>
      </c>
      <c r="E18" s="292">
        <f>SUM(F18,M18)</f>
        <v>6641</v>
      </c>
      <c r="F18" s="292">
        <f>SUM(G18:L18)</f>
        <v>6641</v>
      </c>
      <c r="G18" s="292">
        <v>0</v>
      </c>
      <c r="H18" s="292">
        <v>6225</v>
      </c>
      <c r="I18" s="292">
        <v>367</v>
      </c>
      <c r="J18" s="292">
        <v>0</v>
      </c>
      <c r="K18" s="292">
        <v>0</v>
      </c>
      <c r="L18" s="292">
        <v>49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325</v>
      </c>
      <c r="CR18" s="292">
        <f>SUM(CS18:CX18)</f>
        <v>325</v>
      </c>
      <c r="CS18" s="292">
        <v>0</v>
      </c>
      <c r="CT18" s="292">
        <v>0</v>
      </c>
      <c r="CU18" s="292">
        <v>0</v>
      </c>
      <c r="CV18" s="292">
        <v>325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952</v>
      </c>
      <c r="DV18" s="292">
        <v>952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1843</v>
      </c>
      <c r="E19" s="292">
        <f>SUM(F19,M19)</f>
        <v>1497</v>
      </c>
      <c r="F19" s="292">
        <f>SUM(G19:L19)</f>
        <v>1081</v>
      </c>
      <c r="G19" s="292">
        <v>0</v>
      </c>
      <c r="H19" s="292">
        <v>1081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416</v>
      </c>
      <c r="N19" s="292">
        <v>0</v>
      </c>
      <c r="O19" s="292">
        <v>371</v>
      </c>
      <c r="P19" s="292">
        <v>0</v>
      </c>
      <c r="Q19" s="292">
        <v>0</v>
      </c>
      <c r="R19" s="292">
        <v>0</v>
      </c>
      <c r="S19" s="292">
        <v>45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129</v>
      </c>
      <c r="CR19" s="292">
        <f>SUM(CS19:CX19)</f>
        <v>83</v>
      </c>
      <c r="CS19" s="292">
        <v>0</v>
      </c>
      <c r="CT19" s="292">
        <v>0</v>
      </c>
      <c r="CU19" s="292">
        <v>0</v>
      </c>
      <c r="CV19" s="292">
        <v>83</v>
      </c>
      <c r="CW19" s="292">
        <v>0</v>
      </c>
      <c r="CX19" s="292">
        <v>0</v>
      </c>
      <c r="CY19" s="292">
        <f>SUM(CZ19:DE19)</f>
        <v>46</v>
      </c>
      <c r="CZ19" s="292">
        <v>0</v>
      </c>
      <c r="DA19" s="292">
        <v>0</v>
      </c>
      <c r="DB19" s="292">
        <v>0</v>
      </c>
      <c r="DC19" s="292">
        <v>35</v>
      </c>
      <c r="DD19" s="292">
        <v>0</v>
      </c>
      <c r="DE19" s="292">
        <v>11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196</v>
      </c>
      <c r="DV19" s="292">
        <v>148</v>
      </c>
      <c r="DW19" s="292">
        <v>0</v>
      </c>
      <c r="DX19" s="292">
        <v>48</v>
      </c>
      <c r="DY19" s="292">
        <v>0</v>
      </c>
      <c r="DZ19" s="292">
        <f>SUM(EA19,EH19)</f>
        <v>21</v>
      </c>
      <c r="EA19" s="292">
        <f>SUM(EB19:EG19)</f>
        <v>15</v>
      </c>
      <c r="EB19" s="292">
        <v>0</v>
      </c>
      <c r="EC19" s="292">
        <v>0</v>
      </c>
      <c r="ED19" s="292">
        <v>15</v>
      </c>
      <c r="EE19" s="292">
        <v>0</v>
      </c>
      <c r="EF19" s="292">
        <v>0</v>
      </c>
      <c r="EG19" s="292">
        <v>0</v>
      </c>
      <c r="EH19" s="292">
        <f>SUM(EI19:EN19)</f>
        <v>6</v>
      </c>
      <c r="EI19" s="292">
        <v>0</v>
      </c>
      <c r="EJ19" s="292">
        <v>0</v>
      </c>
      <c r="EK19" s="292">
        <v>6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7290</v>
      </c>
      <c r="E20" s="292">
        <f>SUM(F20,M20)</f>
        <v>6324</v>
      </c>
      <c r="F20" s="292">
        <f>SUM(G20:L20)</f>
        <v>6324</v>
      </c>
      <c r="G20" s="292">
        <v>0</v>
      </c>
      <c r="H20" s="292">
        <v>6056</v>
      </c>
      <c r="I20" s="292">
        <v>232</v>
      </c>
      <c r="J20" s="292">
        <v>0</v>
      </c>
      <c r="K20" s="292">
        <v>0</v>
      </c>
      <c r="L20" s="292">
        <v>36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0</v>
      </c>
      <c r="CR20" s="292">
        <f>SUM(CS20:CX20)</f>
        <v>0</v>
      </c>
      <c r="CS20" s="292">
        <v>0</v>
      </c>
      <c r="CT20" s="292">
        <v>0</v>
      </c>
      <c r="CU20" s="292">
        <v>0</v>
      </c>
      <c r="CV20" s="292">
        <v>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966</v>
      </c>
      <c r="DV20" s="292">
        <v>966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6005</v>
      </c>
      <c r="E21" s="292">
        <f>SUM(F21,M21)</f>
        <v>4297</v>
      </c>
      <c r="F21" s="292">
        <f>SUM(G21:L21)</f>
        <v>4178</v>
      </c>
      <c r="G21" s="292">
        <v>0</v>
      </c>
      <c r="H21" s="292">
        <v>4178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119</v>
      </c>
      <c r="N21" s="292">
        <v>0</v>
      </c>
      <c r="O21" s="292">
        <v>119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694</v>
      </c>
      <c r="U21" s="292">
        <f>SUM(V21:AA21)</f>
        <v>690</v>
      </c>
      <c r="V21" s="292">
        <v>0</v>
      </c>
      <c r="W21" s="292">
        <v>0</v>
      </c>
      <c r="X21" s="292">
        <v>490</v>
      </c>
      <c r="Y21" s="292">
        <v>0</v>
      </c>
      <c r="Z21" s="292">
        <v>0</v>
      </c>
      <c r="AA21" s="292">
        <v>200</v>
      </c>
      <c r="AB21" s="292">
        <f>SUM(AC21:AH21)</f>
        <v>4</v>
      </c>
      <c r="AC21" s="292">
        <v>0</v>
      </c>
      <c r="AD21" s="292">
        <v>0</v>
      </c>
      <c r="AE21" s="292">
        <v>4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414</v>
      </c>
      <c r="CR21" s="292">
        <f>SUM(CS21:CX21)</f>
        <v>414</v>
      </c>
      <c r="CS21" s="292">
        <v>0</v>
      </c>
      <c r="CT21" s="292">
        <v>0</v>
      </c>
      <c r="CU21" s="292">
        <v>0</v>
      </c>
      <c r="CV21" s="292">
        <v>406</v>
      </c>
      <c r="CW21" s="292">
        <v>8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21</v>
      </c>
      <c r="DG21" s="292">
        <f>SUM(DH21:DM21)</f>
        <v>21</v>
      </c>
      <c r="DH21" s="292">
        <v>0</v>
      </c>
      <c r="DI21" s="292">
        <v>0</v>
      </c>
      <c r="DJ21" s="292">
        <v>21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579</v>
      </c>
      <c r="DV21" s="292">
        <v>579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3730</v>
      </c>
      <c r="E22" s="292">
        <f>SUM(F22,M22)</f>
        <v>3047</v>
      </c>
      <c r="F22" s="292">
        <f>SUM(G22:L22)</f>
        <v>2890</v>
      </c>
      <c r="G22" s="292">
        <v>0</v>
      </c>
      <c r="H22" s="292">
        <v>2890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157</v>
      </c>
      <c r="N22" s="292">
        <v>0</v>
      </c>
      <c r="O22" s="292">
        <v>157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113</v>
      </c>
      <c r="CR22" s="292">
        <f>SUM(CS22:CX22)</f>
        <v>113</v>
      </c>
      <c r="CS22" s="292">
        <v>0</v>
      </c>
      <c r="CT22" s="292">
        <v>0</v>
      </c>
      <c r="CU22" s="292">
        <v>0</v>
      </c>
      <c r="CV22" s="292">
        <v>113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287</v>
      </c>
      <c r="DV22" s="292">
        <v>287</v>
      </c>
      <c r="DW22" s="292">
        <v>0</v>
      </c>
      <c r="DX22" s="292">
        <v>0</v>
      </c>
      <c r="DY22" s="292">
        <v>0</v>
      </c>
      <c r="DZ22" s="292">
        <f>SUM(EA22,EH22)</f>
        <v>283</v>
      </c>
      <c r="EA22" s="292">
        <f>SUM(EB22:EG22)</f>
        <v>283</v>
      </c>
      <c r="EB22" s="292">
        <v>0</v>
      </c>
      <c r="EC22" s="292">
        <v>0</v>
      </c>
      <c r="ED22" s="292">
        <v>283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6401</v>
      </c>
      <c r="E23" s="292">
        <f>SUM(F23,M23)</f>
        <v>4907</v>
      </c>
      <c r="F23" s="292">
        <f>SUM(G23:L23)</f>
        <v>4907</v>
      </c>
      <c r="G23" s="292">
        <v>0</v>
      </c>
      <c r="H23" s="292">
        <v>4907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459</v>
      </c>
      <c r="U23" s="292">
        <f>SUM(V23:AA23)</f>
        <v>459</v>
      </c>
      <c r="V23" s="292">
        <v>0</v>
      </c>
      <c r="W23" s="292">
        <v>0</v>
      </c>
      <c r="X23" s="292">
        <v>311</v>
      </c>
      <c r="Y23" s="292">
        <v>0</v>
      </c>
      <c r="Z23" s="292">
        <v>0</v>
      </c>
      <c r="AA23" s="292">
        <v>148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0</v>
      </c>
      <c r="CR23" s="292">
        <f>SUM(CS23:CX23)</f>
        <v>0</v>
      </c>
      <c r="CS23" s="292">
        <v>0</v>
      </c>
      <c r="CT23" s="292">
        <v>0</v>
      </c>
      <c r="CU23" s="292">
        <v>0</v>
      </c>
      <c r="CV23" s="292">
        <v>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1035</v>
      </c>
      <c r="DV23" s="292">
        <v>1035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3326</v>
      </c>
      <c r="E24" s="292">
        <f>SUM(F24,M24)</f>
        <v>2452</v>
      </c>
      <c r="F24" s="292">
        <f>SUM(G24:L24)</f>
        <v>2452</v>
      </c>
      <c r="G24" s="292">
        <v>0</v>
      </c>
      <c r="H24" s="292">
        <v>2452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0</v>
      </c>
      <c r="N24" s="292">
        <v>0</v>
      </c>
      <c r="O24" s="292">
        <v>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4</v>
      </c>
      <c r="U24" s="292">
        <f>SUM(V24:AA24)</f>
        <v>4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4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49</v>
      </c>
      <c r="CR24" s="292">
        <f>SUM(CS24:CX24)</f>
        <v>49</v>
      </c>
      <c r="CS24" s="292">
        <v>0</v>
      </c>
      <c r="CT24" s="292">
        <v>0</v>
      </c>
      <c r="CU24" s="292">
        <v>0</v>
      </c>
      <c r="CV24" s="292">
        <v>49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542</v>
      </c>
      <c r="DV24" s="292">
        <v>542</v>
      </c>
      <c r="DW24" s="292">
        <v>0</v>
      </c>
      <c r="DX24" s="292">
        <v>0</v>
      </c>
      <c r="DY24" s="292">
        <v>0</v>
      </c>
      <c r="DZ24" s="292">
        <f>SUM(EA24,EH24)</f>
        <v>279</v>
      </c>
      <c r="EA24" s="292">
        <f>SUM(EB24:EG24)</f>
        <v>275</v>
      </c>
      <c r="EB24" s="292">
        <v>0</v>
      </c>
      <c r="EC24" s="292">
        <v>0</v>
      </c>
      <c r="ED24" s="292">
        <v>275</v>
      </c>
      <c r="EE24" s="292">
        <v>0</v>
      </c>
      <c r="EF24" s="292">
        <v>0</v>
      </c>
      <c r="EG24" s="292">
        <v>0</v>
      </c>
      <c r="EH24" s="292">
        <f>SUM(EI24:EN24)</f>
        <v>4</v>
      </c>
      <c r="EI24" s="292">
        <v>0</v>
      </c>
      <c r="EJ24" s="292">
        <v>0</v>
      </c>
      <c r="EK24" s="292">
        <v>4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2"/>
      <c r="EL25" s="292"/>
      <c r="EM25" s="292"/>
      <c r="EN25" s="292"/>
    </row>
    <row r="26" spans="1:1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2"/>
      <c r="EL26" s="292"/>
      <c r="EM26" s="292"/>
      <c r="EN26" s="292"/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4">
    <sortCondition ref="A8:A24"/>
    <sortCondition ref="B8:B24"/>
    <sortCondition ref="C8:C2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3" man="1"/>
    <brk id="34" min="1" max="23" man="1"/>
    <brk id="49" min="1" max="23" man="1"/>
    <brk id="64" min="1" max="23" man="1"/>
    <brk id="79" min="1" max="23" man="1"/>
    <brk id="94" min="1" max="23" man="1"/>
    <brk id="109" min="1" max="23" man="1"/>
    <brk id="124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香川県</v>
      </c>
      <c r="B7" s="303" t="str">
        <f>ごみ処理概要!B7</f>
        <v>37000</v>
      </c>
      <c r="C7" s="304" t="s">
        <v>3</v>
      </c>
      <c r="D7" s="305">
        <f>SUM(E7,F7,N7,O7)</f>
        <v>312177</v>
      </c>
      <c r="E7" s="305">
        <f>+Q7</f>
        <v>238427</v>
      </c>
      <c r="F7" s="305">
        <f>SUM(G7:M7)</f>
        <v>56992</v>
      </c>
      <c r="G7" s="305">
        <f t="shared" ref="G7:M7" si="0">SUM(G$8:G$1000)</f>
        <v>9579</v>
      </c>
      <c r="H7" s="305">
        <f t="shared" si="0"/>
        <v>659</v>
      </c>
      <c r="I7" s="305">
        <f t="shared" si="0"/>
        <v>0</v>
      </c>
      <c r="J7" s="305">
        <f t="shared" si="0"/>
        <v>0</v>
      </c>
      <c r="K7" s="305">
        <f t="shared" si="0"/>
        <v>4606</v>
      </c>
      <c r="L7" s="305">
        <f t="shared" si="0"/>
        <v>42127</v>
      </c>
      <c r="M7" s="305">
        <f t="shared" si="0"/>
        <v>21</v>
      </c>
      <c r="N7" s="305">
        <f>+AA7</f>
        <v>4838</v>
      </c>
      <c r="O7" s="305">
        <f>+資源化量内訳!Y7</f>
        <v>11920</v>
      </c>
      <c r="P7" s="305">
        <f>+SUM(Q7,R7)</f>
        <v>250288</v>
      </c>
      <c r="Q7" s="305">
        <f>SUM(Q$8:Q$1000)</f>
        <v>238427</v>
      </c>
      <c r="R7" s="305">
        <f>+SUM(S7,T7,U7,V7,W7,X7,Y7)</f>
        <v>11861</v>
      </c>
      <c r="S7" s="305">
        <f t="shared" ref="S7:Y7" si="1">SUM(S$8:S$1000)</f>
        <v>4699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7162</v>
      </c>
      <c r="Y7" s="305">
        <f t="shared" si="1"/>
        <v>0</v>
      </c>
      <c r="Z7" s="305">
        <f>SUM(AA7:AC7)</f>
        <v>32124</v>
      </c>
      <c r="AA7" s="305">
        <f>SUM(AA$8:AA$1000)</f>
        <v>4838</v>
      </c>
      <c r="AB7" s="305">
        <f>SUM(AB$8:AB$1000)</f>
        <v>21956</v>
      </c>
      <c r="AC7" s="305">
        <f>SUM(AD7:AJ7)</f>
        <v>5330</v>
      </c>
      <c r="AD7" s="305">
        <f t="shared" ref="AD7:AJ7" si="2">SUM(AD$8:AD$1000)</f>
        <v>3106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260</v>
      </c>
      <c r="AI7" s="305">
        <f t="shared" si="2"/>
        <v>1943</v>
      </c>
      <c r="AJ7" s="305">
        <f t="shared" si="2"/>
        <v>21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143322</v>
      </c>
      <c r="E8" s="292">
        <f>+Q8</f>
        <v>105149</v>
      </c>
      <c r="F8" s="292">
        <f>SUM(G8:M8)</f>
        <v>38096</v>
      </c>
      <c r="G8" s="292">
        <v>5919</v>
      </c>
      <c r="H8" s="292">
        <v>0</v>
      </c>
      <c r="I8" s="292">
        <v>0</v>
      </c>
      <c r="J8" s="292">
        <v>0</v>
      </c>
      <c r="K8" s="292">
        <v>0</v>
      </c>
      <c r="L8" s="292">
        <v>32177</v>
      </c>
      <c r="M8" s="292">
        <v>0</v>
      </c>
      <c r="N8" s="292">
        <f>+AA8</f>
        <v>18</v>
      </c>
      <c r="O8" s="292">
        <f>+資源化量内訳!Y8</f>
        <v>59</v>
      </c>
      <c r="P8" s="292">
        <f>+SUM(Q8,R8)</f>
        <v>115722</v>
      </c>
      <c r="Q8" s="292">
        <v>105149</v>
      </c>
      <c r="R8" s="292">
        <f>+SUM(S8,T8,U8,V8,W8,X8,Y8)</f>
        <v>10573</v>
      </c>
      <c r="S8" s="292">
        <v>4093</v>
      </c>
      <c r="T8" s="292">
        <v>0</v>
      </c>
      <c r="U8" s="292">
        <v>0</v>
      </c>
      <c r="V8" s="292">
        <v>0</v>
      </c>
      <c r="W8" s="292">
        <v>0</v>
      </c>
      <c r="X8" s="292">
        <v>6480</v>
      </c>
      <c r="Y8" s="292">
        <v>0</v>
      </c>
      <c r="Z8" s="292">
        <f>SUM(AA8:AC8)</f>
        <v>12844</v>
      </c>
      <c r="AA8" s="292">
        <v>18</v>
      </c>
      <c r="AB8" s="292">
        <v>10214</v>
      </c>
      <c r="AC8" s="292">
        <f>SUM(AD8:AJ8)</f>
        <v>2612</v>
      </c>
      <c r="AD8" s="292">
        <v>1214</v>
      </c>
      <c r="AE8" s="292">
        <v>0</v>
      </c>
      <c r="AF8" s="292">
        <v>0</v>
      </c>
      <c r="AG8" s="292">
        <v>0</v>
      </c>
      <c r="AH8" s="292">
        <v>0</v>
      </c>
      <c r="AI8" s="292">
        <v>1398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36174</v>
      </c>
      <c r="E9" s="292">
        <f>+Q9</f>
        <v>29690</v>
      </c>
      <c r="F9" s="292">
        <f>SUM(G9:M9)</f>
        <v>4097</v>
      </c>
      <c r="G9" s="292">
        <v>2217</v>
      </c>
      <c r="H9" s="292">
        <v>0</v>
      </c>
      <c r="I9" s="292">
        <v>0</v>
      </c>
      <c r="J9" s="292">
        <v>0</v>
      </c>
      <c r="K9" s="292">
        <v>0</v>
      </c>
      <c r="L9" s="292">
        <v>1880</v>
      </c>
      <c r="M9" s="292">
        <v>0</v>
      </c>
      <c r="N9" s="292">
        <f>+AA9</f>
        <v>0</v>
      </c>
      <c r="O9" s="292">
        <f>+資源化量内訳!Y9</f>
        <v>2387</v>
      </c>
      <c r="P9" s="292">
        <f>+SUM(Q9,R9)</f>
        <v>29690</v>
      </c>
      <c r="Q9" s="292">
        <v>29690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4142</v>
      </c>
      <c r="AA9" s="292">
        <v>0</v>
      </c>
      <c r="AB9" s="292">
        <v>2705</v>
      </c>
      <c r="AC9" s="292">
        <f>SUM(AD9:AJ9)</f>
        <v>1437</v>
      </c>
      <c r="AD9" s="292">
        <v>1437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19284</v>
      </c>
      <c r="E10" s="292">
        <f>+Q10</f>
        <v>15741</v>
      </c>
      <c r="F10" s="292">
        <f>SUM(G10:M10)</f>
        <v>2448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2448</v>
      </c>
      <c r="M10" s="292">
        <v>0</v>
      </c>
      <c r="N10" s="292">
        <f>+AA10</f>
        <v>94</v>
      </c>
      <c r="O10" s="292">
        <f>+資源化量内訳!Y10</f>
        <v>1001</v>
      </c>
      <c r="P10" s="292">
        <f>+SUM(Q10,R10)</f>
        <v>16341</v>
      </c>
      <c r="Q10" s="292">
        <v>15741</v>
      </c>
      <c r="R10" s="292">
        <f>+SUM(S10,T10,U10,V10,W10,X10,Y10)</f>
        <v>600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600</v>
      </c>
      <c r="Y10" s="292">
        <v>0</v>
      </c>
      <c r="Z10" s="292">
        <f>SUM(AA10:AC10)</f>
        <v>3356</v>
      </c>
      <c r="AA10" s="292">
        <v>94</v>
      </c>
      <c r="AB10" s="292">
        <v>2847</v>
      </c>
      <c r="AC10" s="292">
        <f>SUM(AD10:AJ10)</f>
        <v>415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415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9404</v>
      </c>
      <c r="E11" s="292">
        <f>+Q11</f>
        <v>7303</v>
      </c>
      <c r="F11" s="292">
        <f>SUM(G11:M11)</f>
        <v>1676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1676</v>
      </c>
      <c r="M11" s="292">
        <v>0</v>
      </c>
      <c r="N11" s="292">
        <f>+AA11</f>
        <v>425</v>
      </c>
      <c r="O11" s="292">
        <f>+資源化量内訳!Y11</f>
        <v>0</v>
      </c>
      <c r="P11" s="292">
        <f>+SUM(Q11,R11)</f>
        <v>7303</v>
      </c>
      <c r="Q11" s="292">
        <v>7303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1384</v>
      </c>
      <c r="AA11" s="292">
        <v>425</v>
      </c>
      <c r="AB11" s="292">
        <v>942</v>
      </c>
      <c r="AC11" s="292">
        <f>SUM(AD11:AJ11)</f>
        <v>17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17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13810</v>
      </c>
      <c r="E12" s="292">
        <f>+Q12</f>
        <v>10920</v>
      </c>
      <c r="F12" s="292">
        <f>SUM(G12:M12)</f>
        <v>1224</v>
      </c>
      <c r="G12" s="292">
        <v>0</v>
      </c>
      <c r="H12" s="292">
        <v>0</v>
      </c>
      <c r="I12" s="292">
        <v>0</v>
      </c>
      <c r="J12" s="292">
        <v>0</v>
      </c>
      <c r="K12" s="292">
        <v>1224</v>
      </c>
      <c r="L12" s="292">
        <v>0</v>
      </c>
      <c r="M12" s="292">
        <v>0</v>
      </c>
      <c r="N12" s="292">
        <f>+AA12</f>
        <v>0</v>
      </c>
      <c r="O12" s="292">
        <f>+資源化量内訳!Y12</f>
        <v>1666</v>
      </c>
      <c r="P12" s="292">
        <f>+SUM(Q12,R12)</f>
        <v>10920</v>
      </c>
      <c r="Q12" s="292">
        <v>10920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538</v>
      </c>
      <c r="AA12" s="292">
        <v>0</v>
      </c>
      <c r="AB12" s="292">
        <v>284</v>
      </c>
      <c r="AC12" s="292">
        <f>SUM(AD12:AJ12)</f>
        <v>254</v>
      </c>
      <c r="AD12" s="292">
        <v>0</v>
      </c>
      <c r="AE12" s="292">
        <v>0</v>
      </c>
      <c r="AF12" s="292">
        <v>0</v>
      </c>
      <c r="AG12" s="292">
        <v>0</v>
      </c>
      <c r="AH12" s="292">
        <v>254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15504</v>
      </c>
      <c r="E13" s="292">
        <f>+Q13</f>
        <v>13866</v>
      </c>
      <c r="F13" s="292">
        <f>SUM(G13:M13)</f>
        <v>521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521</v>
      </c>
      <c r="M13" s="292">
        <v>0</v>
      </c>
      <c r="N13" s="292">
        <f>+AA13</f>
        <v>0</v>
      </c>
      <c r="O13" s="292">
        <f>+資源化量内訳!Y13</f>
        <v>1117</v>
      </c>
      <c r="P13" s="292">
        <f>+SUM(Q13,R13)</f>
        <v>13948</v>
      </c>
      <c r="Q13" s="292">
        <v>13866</v>
      </c>
      <c r="R13" s="292">
        <f>+SUM(S13,T13,U13,V13,W13,X13,Y13)</f>
        <v>82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82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10015</v>
      </c>
      <c r="E14" s="292">
        <f>+Q14</f>
        <v>9218</v>
      </c>
      <c r="F14" s="292">
        <f>SUM(G14:M14)</f>
        <v>77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77</v>
      </c>
      <c r="M14" s="292">
        <v>0</v>
      </c>
      <c r="N14" s="292">
        <f>+AA14</f>
        <v>0</v>
      </c>
      <c r="O14" s="292">
        <f>+資源化量内訳!Y14</f>
        <v>720</v>
      </c>
      <c r="P14" s="292">
        <f>+SUM(Q14,R14)</f>
        <v>9218</v>
      </c>
      <c r="Q14" s="292">
        <v>9218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13801</v>
      </c>
      <c r="E15" s="292">
        <f>+Q15</f>
        <v>7855</v>
      </c>
      <c r="F15" s="292">
        <f>SUM(G15:M15)</f>
        <v>5946</v>
      </c>
      <c r="G15" s="292">
        <v>290</v>
      </c>
      <c r="H15" s="292">
        <v>659</v>
      </c>
      <c r="I15" s="292">
        <v>0</v>
      </c>
      <c r="J15" s="292">
        <v>0</v>
      </c>
      <c r="K15" s="292">
        <v>3382</v>
      </c>
      <c r="L15" s="292">
        <v>1615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7855</v>
      </c>
      <c r="Q15" s="292">
        <v>7855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815</v>
      </c>
      <c r="AA15" s="292">
        <v>0</v>
      </c>
      <c r="AB15" s="292">
        <v>683</v>
      </c>
      <c r="AC15" s="292">
        <f>SUM(AD15:AJ15)</f>
        <v>132</v>
      </c>
      <c r="AD15" s="292">
        <v>44</v>
      </c>
      <c r="AE15" s="292">
        <v>0</v>
      </c>
      <c r="AF15" s="292">
        <v>0</v>
      </c>
      <c r="AG15" s="292">
        <v>0</v>
      </c>
      <c r="AH15" s="292">
        <v>6</v>
      </c>
      <c r="AI15" s="292">
        <v>82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6501</v>
      </c>
      <c r="E16" s="292">
        <f>+Q16</f>
        <v>4571</v>
      </c>
      <c r="F16" s="292">
        <f>SUM(G16:M16)</f>
        <v>133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133</v>
      </c>
      <c r="M16" s="292">
        <v>0</v>
      </c>
      <c r="N16" s="292">
        <f>+AA16</f>
        <v>1367</v>
      </c>
      <c r="O16" s="292">
        <f>+資源化量内訳!Y16</f>
        <v>430</v>
      </c>
      <c r="P16" s="292">
        <f>+SUM(Q16,R16)</f>
        <v>4571</v>
      </c>
      <c r="Q16" s="292">
        <v>4571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2106</v>
      </c>
      <c r="AA16" s="292">
        <v>1367</v>
      </c>
      <c r="AB16" s="292">
        <v>739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8124</v>
      </c>
      <c r="E17" s="292">
        <f>+Q17</f>
        <v>5203</v>
      </c>
      <c r="F17" s="292">
        <f>SUM(G17:M17)</f>
        <v>570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570</v>
      </c>
      <c r="M17" s="292">
        <v>0</v>
      </c>
      <c r="N17" s="292">
        <f>+AA17</f>
        <v>2351</v>
      </c>
      <c r="O17" s="292">
        <f>+資源化量内訳!Y17</f>
        <v>0</v>
      </c>
      <c r="P17" s="292">
        <f>+SUM(Q17,R17)</f>
        <v>5203</v>
      </c>
      <c r="Q17" s="292">
        <v>5203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3189</v>
      </c>
      <c r="AA17" s="292">
        <v>2351</v>
      </c>
      <c r="AB17" s="292">
        <v>838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7919</v>
      </c>
      <c r="E18" s="292">
        <f>+Q18</f>
        <v>6641</v>
      </c>
      <c r="F18" s="292">
        <f>SUM(G18:M18)</f>
        <v>325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325</v>
      </c>
      <c r="M18" s="292">
        <v>0</v>
      </c>
      <c r="N18" s="292">
        <f>+AA18</f>
        <v>0</v>
      </c>
      <c r="O18" s="292">
        <f>+資源化量内訳!Y18</f>
        <v>953</v>
      </c>
      <c r="P18" s="292">
        <f>+SUM(Q18,R18)</f>
        <v>6641</v>
      </c>
      <c r="Q18" s="292">
        <v>6641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1843</v>
      </c>
      <c r="E19" s="292">
        <f>+Q19</f>
        <v>1497</v>
      </c>
      <c r="F19" s="292">
        <f>SUM(G19:M19)</f>
        <v>129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129</v>
      </c>
      <c r="M19" s="292">
        <v>0</v>
      </c>
      <c r="N19" s="292">
        <f>+AA19</f>
        <v>21</v>
      </c>
      <c r="O19" s="292">
        <f>+資源化量内訳!Y19</f>
        <v>196</v>
      </c>
      <c r="P19" s="292">
        <f>+SUM(Q19,R19)</f>
        <v>1497</v>
      </c>
      <c r="Q19" s="292">
        <v>1497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21</v>
      </c>
      <c r="AA19" s="292">
        <v>21</v>
      </c>
      <c r="AB19" s="292">
        <v>0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7030</v>
      </c>
      <c r="E20" s="292">
        <f>+Q20</f>
        <v>6056</v>
      </c>
      <c r="F20" s="292">
        <f>SUM(G20:M20)</f>
        <v>0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0</v>
      </c>
      <c r="M20" s="292">
        <v>0</v>
      </c>
      <c r="N20" s="292">
        <f>+AA20</f>
        <v>0</v>
      </c>
      <c r="O20" s="292">
        <f>+資源化量内訳!Y20</f>
        <v>974</v>
      </c>
      <c r="P20" s="292">
        <f>+SUM(Q20,R20)</f>
        <v>6056</v>
      </c>
      <c r="Q20" s="292">
        <v>6056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770</v>
      </c>
      <c r="AA20" s="292">
        <v>0</v>
      </c>
      <c r="AB20" s="292">
        <v>770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6004</v>
      </c>
      <c r="E21" s="292">
        <f>+Q21</f>
        <v>4297</v>
      </c>
      <c r="F21" s="292">
        <f>SUM(G21:M21)</f>
        <v>1129</v>
      </c>
      <c r="G21" s="292">
        <v>694</v>
      </c>
      <c r="H21" s="292">
        <v>0</v>
      </c>
      <c r="I21" s="292">
        <v>0</v>
      </c>
      <c r="J21" s="292">
        <v>0</v>
      </c>
      <c r="K21" s="292">
        <v>0</v>
      </c>
      <c r="L21" s="292">
        <v>414</v>
      </c>
      <c r="M21" s="292">
        <v>21</v>
      </c>
      <c r="N21" s="292">
        <f>+AA21</f>
        <v>0</v>
      </c>
      <c r="O21" s="292">
        <f>+資源化量内訳!Y21</f>
        <v>578</v>
      </c>
      <c r="P21" s="292">
        <f>+SUM(Q21,R21)</f>
        <v>4703</v>
      </c>
      <c r="Q21" s="292">
        <v>4297</v>
      </c>
      <c r="R21" s="292">
        <f>+SUM(S21,T21,U21,V21,W21,X21,Y21)</f>
        <v>406</v>
      </c>
      <c r="S21" s="292">
        <v>406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943</v>
      </c>
      <c r="AA21" s="292">
        <v>0</v>
      </c>
      <c r="AB21" s="292">
        <v>663</v>
      </c>
      <c r="AC21" s="292">
        <f>SUM(AD21:AJ21)</f>
        <v>280</v>
      </c>
      <c r="AD21" s="292">
        <v>228</v>
      </c>
      <c r="AE21" s="292">
        <v>0</v>
      </c>
      <c r="AF21" s="292">
        <v>0</v>
      </c>
      <c r="AG21" s="292">
        <v>0</v>
      </c>
      <c r="AH21" s="292">
        <v>0</v>
      </c>
      <c r="AI21" s="292">
        <v>31</v>
      </c>
      <c r="AJ21" s="292">
        <v>21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3730</v>
      </c>
      <c r="E22" s="292">
        <f>+Q22</f>
        <v>3047</v>
      </c>
      <c r="F22" s="292">
        <f>SUM(G22:M22)</f>
        <v>113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113</v>
      </c>
      <c r="M22" s="292">
        <v>0</v>
      </c>
      <c r="N22" s="292">
        <f>+AA22</f>
        <v>283</v>
      </c>
      <c r="O22" s="292">
        <f>+資源化量内訳!Y22</f>
        <v>287</v>
      </c>
      <c r="P22" s="292">
        <f>+SUM(Q22,R22)</f>
        <v>3047</v>
      </c>
      <c r="Q22" s="292">
        <v>3047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676</v>
      </c>
      <c r="AA22" s="292">
        <v>283</v>
      </c>
      <c r="AB22" s="292">
        <v>393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6390</v>
      </c>
      <c r="E23" s="292">
        <f>+Q23</f>
        <v>4921</v>
      </c>
      <c r="F23" s="292">
        <f>SUM(G23:M23)</f>
        <v>459</v>
      </c>
      <c r="G23" s="292">
        <v>459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v>0</v>
      </c>
      <c r="N23" s="292">
        <f>+AA23</f>
        <v>0</v>
      </c>
      <c r="O23" s="292">
        <f>+資源化量内訳!Y23</f>
        <v>1010</v>
      </c>
      <c r="P23" s="292">
        <f>+SUM(Q23,R23)</f>
        <v>5121</v>
      </c>
      <c r="Q23" s="292">
        <v>4921</v>
      </c>
      <c r="R23" s="292">
        <f>+SUM(S23,T23,U23,V23,W23,X23,Y23)</f>
        <v>200</v>
      </c>
      <c r="S23" s="292">
        <v>200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745</v>
      </c>
      <c r="AA23" s="292">
        <v>0</v>
      </c>
      <c r="AB23" s="292">
        <v>562</v>
      </c>
      <c r="AC23" s="292">
        <f>SUM(AD23:AJ23)</f>
        <v>183</v>
      </c>
      <c r="AD23" s="292">
        <v>183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3322</v>
      </c>
      <c r="E24" s="292">
        <f>+Q24</f>
        <v>2452</v>
      </c>
      <c r="F24" s="292">
        <f>SUM(G24:M24)</f>
        <v>49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49</v>
      </c>
      <c r="M24" s="292">
        <v>0</v>
      </c>
      <c r="N24" s="292">
        <f>+AA24</f>
        <v>279</v>
      </c>
      <c r="O24" s="292">
        <f>+資源化量内訳!Y24</f>
        <v>542</v>
      </c>
      <c r="P24" s="292">
        <f>+SUM(Q24,R24)</f>
        <v>2452</v>
      </c>
      <c r="Q24" s="292">
        <v>2452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595</v>
      </c>
      <c r="AA24" s="292">
        <v>279</v>
      </c>
      <c r="AB24" s="292">
        <v>316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0"/>
      <c r="AL25" s="290"/>
      <c r="AM25" s="290"/>
      <c r="AN25" s="290"/>
      <c r="AO25" s="290"/>
      <c r="AP25" s="290"/>
      <c r="AQ25" s="290"/>
      <c r="AR25" s="290"/>
      <c r="AS25" s="290"/>
    </row>
    <row r="26" spans="1:45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0"/>
      <c r="AL26" s="290"/>
      <c r="AM26" s="290"/>
      <c r="AN26" s="290"/>
      <c r="AO26" s="290"/>
      <c r="AP26" s="290"/>
      <c r="AQ26" s="290"/>
      <c r="AR26" s="290"/>
      <c r="AS26" s="290"/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4">
    <sortCondition ref="A8:A24"/>
    <sortCondition ref="B8:B24"/>
    <sortCondition ref="C8:C24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3" man="1"/>
    <brk id="25" min="1" max="23" man="1"/>
    <brk id="36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香川県</v>
      </c>
      <c r="B7" s="303" t="str">
        <f>ごみ処理概要!B7</f>
        <v>37000</v>
      </c>
      <c r="C7" s="304" t="s">
        <v>3</v>
      </c>
      <c r="D7" s="306">
        <f t="shared" ref="D7:X7" si="0">SUM(Y7,AT7,BO7)</f>
        <v>58963</v>
      </c>
      <c r="E7" s="306">
        <f t="shared" si="0"/>
        <v>27507</v>
      </c>
      <c r="F7" s="306">
        <f t="shared" si="0"/>
        <v>59</v>
      </c>
      <c r="G7" s="306">
        <f t="shared" si="0"/>
        <v>1412</v>
      </c>
      <c r="H7" s="306">
        <f t="shared" si="0"/>
        <v>4696</v>
      </c>
      <c r="I7" s="306">
        <f t="shared" si="0"/>
        <v>4893</v>
      </c>
      <c r="J7" s="306">
        <f t="shared" si="0"/>
        <v>1747</v>
      </c>
      <c r="K7" s="306">
        <f t="shared" si="0"/>
        <v>6</v>
      </c>
      <c r="L7" s="306">
        <f t="shared" si="0"/>
        <v>5373</v>
      </c>
      <c r="M7" s="306">
        <f t="shared" si="0"/>
        <v>1462</v>
      </c>
      <c r="N7" s="306">
        <f t="shared" si="0"/>
        <v>1638</v>
      </c>
      <c r="O7" s="306">
        <f t="shared" si="0"/>
        <v>0</v>
      </c>
      <c r="P7" s="306">
        <f t="shared" si="0"/>
        <v>0</v>
      </c>
      <c r="Q7" s="306">
        <f t="shared" si="0"/>
        <v>2828</v>
      </c>
      <c r="R7" s="306">
        <f t="shared" si="0"/>
        <v>1147</v>
      </c>
      <c r="S7" s="306">
        <f t="shared" si="0"/>
        <v>0</v>
      </c>
      <c r="T7" s="306">
        <f t="shared" si="0"/>
        <v>255</v>
      </c>
      <c r="U7" s="306">
        <f t="shared" si="0"/>
        <v>0</v>
      </c>
      <c r="V7" s="306">
        <f t="shared" si="0"/>
        <v>1069</v>
      </c>
      <c r="W7" s="306">
        <f t="shared" si="0"/>
        <v>50</v>
      </c>
      <c r="X7" s="306">
        <f t="shared" si="0"/>
        <v>4821</v>
      </c>
      <c r="Y7" s="306">
        <f>SUM(Z7:AS7)</f>
        <v>11920</v>
      </c>
      <c r="Z7" s="306">
        <f t="shared" ref="Z7:AS7" si="1">SUM(Z$8:Z$1000)</f>
        <v>8663</v>
      </c>
      <c r="AA7" s="306">
        <f t="shared" si="1"/>
        <v>20</v>
      </c>
      <c r="AB7" s="306">
        <f t="shared" si="1"/>
        <v>562</v>
      </c>
      <c r="AC7" s="306">
        <f t="shared" si="1"/>
        <v>707</v>
      </c>
      <c r="AD7" s="306">
        <f t="shared" si="1"/>
        <v>930</v>
      </c>
      <c r="AE7" s="306">
        <f t="shared" si="1"/>
        <v>223</v>
      </c>
      <c r="AF7" s="306">
        <f t="shared" si="1"/>
        <v>1</v>
      </c>
      <c r="AG7" s="306">
        <f t="shared" si="1"/>
        <v>182</v>
      </c>
      <c r="AH7" s="306">
        <f t="shared" si="1"/>
        <v>0</v>
      </c>
      <c r="AI7" s="306">
        <f t="shared" si="1"/>
        <v>294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5</v>
      </c>
      <c r="AS7" s="306">
        <f t="shared" si="1"/>
        <v>333</v>
      </c>
      <c r="AT7" s="306">
        <f>施設資源化量内訳!D7</f>
        <v>43623</v>
      </c>
      <c r="AU7" s="306">
        <f>施設資源化量内訳!E7</f>
        <v>15817</v>
      </c>
      <c r="AV7" s="306">
        <f>施設資源化量内訳!F7</f>
        <v>19</v>
      </c>
      <c r="AW7" s="306">
        <f>施設資源化量内訳!G7</f>
        <v>733</v>
      </c>
      <c r="AX7" s="306">
        <f>施設資源化量内訳!H7</f>
        <v>3953</v>
      </c>
      <c r="AY7" s="306">
        <f>施設資源化量内訳!I7</f>
        <v>3953</v>
      </c>
      <c r="AZ7" s="306">
        <f>施設資源化量内訳!J7</f>
        <v>1523</v>
      </c>
      <c r="BA7" s="306">
        <f>施設資源化量内訳!K7</f>
        <v>5</v>
      </c>
      <c r="BB7" s="306">
        <f>施設資源化量内訳!L7</f>
        <v>5191</v>
      </c>
      <c r="BC7" s="306">
        <f>施設資源化量内訳!M7</f>
        <v>1462</v>
      </c>
      <c r="BD7" s="306">
        <f>施設資源化量内訳!N7</f>
        <v>1135</v>
      </c>
      <c r="BE7" s="306">
        <f>施設資源化量内訳!O7</f>
        <v>0</v>
      </c>
      <c r="BF7" s="306">
        <f>施設資源化量内訳!P7</f>
        <v>0</v>
      </c>
      <c r="BG7" s="306">
        <f>施設資源化量内訳!Q7</f>
        <v>2828</v>
      </c>
      <c r="BH7" s="306">
        <f>施設資源化量内訳!R7</f>
        <v>1147</v>
      </c>
      <c r="BI7" s="306">
        <f>施設資源化量内訳!S7</f>
        <v>0</v>
      </c>
      <c r="BJ7" s="306">
        <f>施設資源化量内訳!T7</f>
        <v>255</v>
      </c>
      <c r="BK7" s="306">
        <f>施設資源化量内訳!U7</f>
        <v>0</v>
      </c>
      <c r="BL7" s="306">
        <f>施設資源化量内訳!V7</f>
        <v>1069</v>
      </c>
      <c r="BM7" s="306">
        <f>施設資源化量内訳!W7</f>
        <v>45</v>
      </c>
      <c r="BN7" s="306">
        <f>施設資源化量内訳!X7</f>
        <v>4488</v>
      </c>
      <c r="BO7" s="306">
        <f>SUM(BP7:CI7)</f>
        <v>3420</v>
      </c>
      <c r="BP7" s="306">
        <f t="shared" ref="BP7:CI7" si="2">SUM(BP$8:BP$1000)</f>
        <v>3027</v>
      </c>
      <c r="BQ7" s="306">
        <f t="shared" si="2"/>
        <v>20</v>
      </c>
      <c r="BR7" s="306">
        <f t="shared" si="2"/>
        <v>117</v>
      </c>
      <c r="BS7" s="306">
        <f t="shared" si="2"/>
        <v>36</v>
      </c>
      <c r="BT7" s="306">
        <f t="shared" si="2"/>
        <v>10</v>
      </c>
      <c r="BU7" s="306">
        <f t="shared" si="2"/>
        <v>1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209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13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27495</v>
      </c>
      <c r="E8" s="292">
        <f>SUM(Z8,AU8,BP8)</f>
        <v>14625</v>
      </c>
      <c r="F8" s="292">
        <f>SUM(AA8,AV8,BQ8)</f>
        <v>0</v>
      </c>
      <c r="G8" s="292">
        <f>SUM(AB8,AW8,BR8)</f>
        <v>0</v>
      </c>
      <c r="H8" s="292">
        <f>SUM(AC8,AX8,BS8)</f>
        <v>2699</v>
      </c>
      <c r="I8" s="292">
        <f>SUM(AD8,AY8,BT8)</f>
        <v>1671</v>
      </c>
      <c r="J8" s="292">
        <f>SUM(AE8,AZ8,BU8)</f>
        <v>822</v>
      </c>
      <c r="K8" s="292">
        <f>SUM(AF8,BA8,BV8)</f>
        <v>0</v>
      </c>
      <c r="L8" s="292">
        <f>SUM(AG8,BB8,BW8)</f>
        <v>4658</v>
      </c>
      <c r="M8" s="292">
        <f>SUM(AH8,BC8,BX8)</f>
        <v>0</v>
      </c>
      <c r="N8" s="292">
        <f>SUM(AI8,BD8,BY8)</f>
        <v>697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2323</v>
      </c>
      <c r="Y8" s="292">
        <f>SUM(Z8:AS8)</f>
        <v>59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812</v>
      </c>
      <c r="AK8" s="295" t="s">
        <v>812</v>
      </c>
      <c r="AL8" s="295" t="s">
        <v>812</v>
      </c>
      <c r="AM8" s="295" t="s">
        <v>812</v>
      </c>
      <c r="AN8" s="295" t="s">
        <v>812</v>
      </c>
      <c r="AO8" s="295" t="s">
        <v>812</v>
      </c>
      <c r="AP8" s="295" t="s">
        <v>812</v>
      </c>
      <c r="AQ8" s="295" t="s">
        <v>812</v>
      </c>
      <c r="AR8" s="292">
        <v>0</v>
      </c>
      <c r="AS8" s="292">
        <v>59</v>
      </c>
      <c r="AT8" s="292">
        <f>施設資源化量内訳!D8</f>
        <v>27436</v>
      </c>
      <c r="AU8" s="292">
        <f>施設資源化量内訳!E8</f>
        <v>14625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2699</v>
      </c>
      <c r="AY8" s="292">
        <f>施設資源化量内訳!I8</f>
        <v>1671</v>
      </c>
      <c r="AZ8" s="292">
        <f>施設資源化量内訳!J8</f>
        <v>822</v>
      </c>
      <c r="BA8" s="292">
        <f>施設資源化量内訳!K8</f>
        <v>0</v>
      </c>
      <c r="BB8" s="292">
        <f>施設資源化量内訳!L8</f>
        <v>4658</v>
      </c>
      <c r="BC8" s="292">
        <f>施設資源化量内訳!M8</f>
        <v>0</v>
      </c>
      <c r="BD8" s="292">
        <f>施設資源化量内訳!N8</f>
        <v>697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2264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812</v>
      </c>
      <c r="CA8" s="295" t="s">
        <v>812</v>
      </c>
      <c r="CB8" s="295" t="s">
        <v>812</v>
      </c>
      <c r="CC8" s="295" t="s">
        <v>812</v>
      </c>
      <c r="CD8" s="295" t="s">
        <v>812</v>
      </c>
      <c r="CE8" s="295" t="s">
        <v>812</v>
      </c>
      <c r="CF8" s="295" t="s">
        <v>812</v>
      </c>
      <c r="CG8" s="295" t="s">
        <v>812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4267</v>
      </c>
      <c r="E9" s="292">
        <f>SUM(Z9,AU9,BP9)</f>
        <v>2387</v>
      </c>
      <c r="F9" s="292">
        <f>SUM(AA9,AV9,BQ9)</f>
        <v>10</v>
      </c>
      <c r="G9" s="292">
        <f>SUM(AB9,AW9,BR9)</f>
        <v>451</v>
      </c>
      <c r="H9" s="292">
        <f>SUM(AC9,AX9,BS9)</f>
        <v>230</v>
      </c>
      <c r="I9" s="292">
        <f>SUM(AD9,AY9,BT9)</f>
        <v>601</v>
      </c>
      <c r="J9" s="292">
        <f>SUM(AE9,AZ9,BU9)</f>
        <v>205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348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35</v>
      </c>
      <c r="X9" s="292">
        <f>SUM(AS9,BN9,CI9)</f>
        <v>0</v>
      </c>
      <c r="Y9" s="292">
        <f>SUM(Z9:AS9)</f>
        <v>2387</v>
      </c>
      <c r="Z9" s="292">
        <v>2387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812</v>
      </c>
      <c r="AK9" s="295" t="s">
        <v>812</v>
      </c>
      <c r="AL9" s="295" t="s">
        <v>812</v>
      </c>
      <c r="AM9" s="295" t="s">
        <v>812</v>
      </c>
      <c r="AN9" s="295" t="s">
        <v>812</v>
      </c>
      <c r="AO9" s="295" t="s">
        <v>812</v>
      </c>
      <c r="AP9" s="295" t="s">
        <v>812</v>
      </c>
      <c r="AQ9" s="295" t="s">
        <v>812</v>
      </c>
      <c r="AR9" s="292">
        <v>0</v>
      </c>
      <c r="AS9" s="292">
        <v>0</v>
      </c>
      <c r="AT9" s="292">
        <f>施設資源化量内訳!D9</f>
        <v>1880</v>
      </c>
      <c r="AU9" s="292">
        <f>施設資源化量内訳!E9</f>
        <v>0</v>
      </c>
      <c r="AV9" s="292">
        <f>施設資源化量内訳!F9</f>
        <v>10</v>
      </c>
      <c r="AW9" s="292">
        <f>施設資源化量内訳!G9</f>
        <v>451</v>
      </c>
      <c r="AX9" s="292">
        <f>施設資源化量内訳!H9</f>
        <v>230</v>
      </c>
      <c r="AY9" s="292">
        <f>施設資源化量内訳!I9</f>
        <v>601</v>
      </c>
      <c r="AZ9" s="292">
        <f>施設資源化量内訳!J9</f>
        <v>205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348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35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812</v>
      </c>
      <c r="CA9" s="295" t="s">
        <v>812</v>
      </c>
      <c r="CB9" s="295" t="s">
        <v>812</v>
      </c>
      <c r="CC9" s="295" t="s">
        <v>812</v>
      </c>
      <c r="CD9" s="295" t="s">
        <v>812</v>
      </c>
      <c r="CE9" s="295" t="s">
        <v>812</v>
      </c>
      <c r="CF9" s="295" t="s">
        <v>812</v>
      </c>
      <c r="CG9" s="295" t="s">
        <v>812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2126</v>
      </c>
      <c r="E10" s="292">
        <f>SUM(Z10,AU10,BP10)</f>
        <v>1084</v>
      </c>
      <c r="F10" s="292">
        <f>SUM(AA10,AV10,BQ10)</f>
        <v>6</v>
      </c>
      <c r="G10" s="292">
        <f>SUM(AB10,AW10,BR10)</f>
        <v>174</v>
      </c>
      <c r="H10" s="292">
        <f>SUM(AC10,AX10,BS10)</f>
        <v>307</v>
      </c>
      <c r="I10" s="292">
        <f>SUM(AD10,AY10,BT10)</f>
        <v>314</v>
      </c>
      <c r="J10" s="292">
        <f>SUM(AE10,AZ10,BU10)</f>
        <v>88</v>
      </c>
      <c r="K10" s="292">
        <f>SUM(AF10,BA10,BV10)</f>
        <v>0</v>
      </c>
      <c r="L10" s="292">
        <f>SUM(AG10,BB10,BW10)</f>
        <v>127</v>
      </c>
      <c r="M10" s="292">
        <f>SUM(AH10,BC10,BX10)</f>
        <v>0</v>
      </c>
      <c r="N10" s="292">
        <f>SUM(AI10,BD10,BY10)</f>
        <v>11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15</v>
      </c>
      <c r="Y10" s="292">
        <f>SUM(Z10:AS10)</f>
        <v>1001</v>
      </c>
      <c r="Z10" s="292">
        <v>828</v>
      </c>
      <c r="AA10" s="292">
        <v>6</v>
      </c>
      <c r="AB10" s="292">
        <v>167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812</v>
      </c>
      <c r="AK10" s="295" t="s">
        <v>812</v>
      </c>
      <c r="AL10" s="295" t="s">
        <v>812</v>
      </c>
      <c r="AM10" s="295" t="s">
        <v>812</v>
      </c>
      <c r="AN10" s="295" t="s">
        <v>812</v>
      </c>
      <c r="AO10" s="295" t="s">
        <v>812</v>
      </c>
      <c r="AP10" s="295" t="s">
        <v>812</v>
      </c>
      <c r="AQ10" s="295" t="s">
        <v>812</v>
      </c>
      <c r="AR10" s="292">
        <v>0</v>
      </c>
      <c r="AS10" s="292">
        <v>0</v>
      </c>
      <c r="AT10" s="292">
        <f>施設資源化量内訳!D10</f>
        <v>845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301</v>
      </c>
      <c r="AY10" s="292">
        <f>施設資源化量内訳!I10</f>
        <v>314</v>
      </c>
      <c r="AZ10" s="292">
        <f>施設資源化量内訳!J10</f>
        <v>88</v>
      </c>
      <c r="BA10" s="292">
        <f>施設資源化量内訳!K10</f>
        <v>0</v>
      </c>
      <c r="BB10" s="292">
        <f>施設資源化量内訳!L10</f>
        <v>127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15</v>
      </c>
      <c r="BO10" s="292">
        <f>SUM(BP10:CI10)</f>
        <v>280</v>
      </c>
      <c r="BP10" s="292">
        <v>256</v>
      </c>
      <c r="BQ10" s="292">
        <v>0</v>
      </c>
      <c r="BR10" s="292">
        <v>7</v>
      </c>
      <c r="BS10" s="292">
        <v>6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11</v>
      </c>
      <c r="BZ10" s="295" t="s">
        <v>812</v>
      </c>
      <c r="CA10" s="295" t="s">
        <v>812</v>
      </c>
      <c r="CB10" s="295" t="s">
        <v>812</v>
      </c>
      <c r="CC10" s="295" t="s">
        <v>812</v>
      </c>
      <c r="CD10" s="295" t="s">
        <v>812</v>
      </c>
      <c r="CE10" s="295" t="s">
        <v>812</v>
      </c>
      <c r="CF10" s="295" t="s">
        <v>812</v>
      </c>
      <c r="CG10" s="295" t="s">
        <v>812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1520</v>
      </c>
      <c r="E11" s="292">
        <f>SUM(Z11,AU11,BP11)</f>
        <v>841</v>
      </c>
      <c r="F11" s="292">
        <f>SUM(AA11,AV11,BQ11)</f>
        <v>7</v>
      </c>
      <c r="G11" s="292">
        <f>SUM(AB11,AW11,BR11)</f>
        <v>29</v>
      </c>
      <c r="H11" s="292">
        <f>SUM(AC11,AX11,BS11)</f>
        <v>121</v>
      </c>
      <c r="I11" s="292">
        <f>SUM(AD11,AY11,BT11)</f>
        <v>184</v>
      </c>
      <c r="J11" s="292">
        <f>SUM(AE11,AZ11,BU11)</f>
        <v>53</v>
      </c>
      <c r="K11" s="292">
        <f>SUM(AF11,BA11,BV11)</f>
        <v>0</v>
      </c>
      <c r="L11" s="292">
        <f>SUM(AG11,BB11,BW11)</f>
        <v>122</v>
      </c>
      <c r="M11" s="292">
        <f>SUM(AH11,BC11,BX11)</f>
        <v>0</v>
      </c>
      <c r="N11" s="292">
        <f>SUM(AI11,BD11,BY11)</f>
        <v>80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5</v>
      </c>
      <c r="X11" s="292">
        <f>SUM(AS11,BN11,CI11)</f>
        <v>78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812</v>
      </c>
      <c r="AK11" s="295" t="s">
        <v>812</v>
      </c>
      <c r="AL11" s="295" t="s">
        <v>812</v>
      </c>
      <c r="AM11" s="295" t="s">
        <v>812</v>
      </c>
      <c r="AN11" s="295" t="s">
        <v>812</v>
      </c>
      <c r="AO11" s="295" t="s">
        <v>812</v>
      </c>
      <c r="AP11" s="295" t="s">
        <v>812</v>
      </c>
      <c r="AQ11" s="295" t="s">
        <v>812</v>
      </c>
      <c r="AR11" s="292">
        <v>0</v>
      </c>
      <c r="AS11" s="292">
        <v>0</v>
      </c>
      <c r="AT11" s="292">
        <f>施設資源化量内訳!D11</f>
        <v>1520</v>
      </c>
      <c r="AU11" s="292">
        <f>施設資源化量内訳!E11</f>
        <v>841</v>
      </c>
      <c r="AV11" s="292">
        <f>施設資源化量内訳!F11</f>
        <v>7</v>
      </c>
      <c r="AW11" s="292">
        <f>施設資源化量内訳!G11</f>
        <v>29</v>
      </c>
      <c r="AX11" s="292">
        <f>施設資源化量内訳!H11</f>
        <v>121</v>
      </c>
      <c r="AY11" s="292">
        <f>施設資源化量内訳!I11</f>
        <v>184</v>
      </c>
      <c r="AZ11" s="292">
        <f>施設資源化量内訳!J11</f>
        <v>53</v>
      </c>
      <c r="BA11" s="292">
        <f>施設資源化量内訳!K11</f>
        <v>0</v>
      </c>
      <c r="BB11" s="292">
        <f>施設資源化量内訳!L11</f>
        <v>122</v>
      </c>
      <c r="BC11" s="292">
        <f>施設資源化量内訳!M11</f>
        <v>0</v>
      </c>
      <c r="BD11" s="292">
        <f>施設資源化量内訳!N11</f>
        <v>80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5</v>
      </c>
      <c r="BN11" s="292">
        <f>施設資源化量内訳!X11</f>
        <v>78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812</v>
      </c>
      <c r="CA11" s="295" t="s">
        <v>812</v>
      </c>
      <c r="CB11" s="295" t="s">
        <v>812</v>
      </c>
      <c r="CC11" s="295" t="s">
        <v>812</v>
      </c>
      <c r="CD11" s="295" t="s">
        <v>812</v>
      </c>
      <c r="CE11" s="295" t="s">
        <v>812</v>
      </c>
      <c r="CF11" s="295" t="s">
        <v>812</v>
      </c>
      <c r="CG11" s="295" t="s">
        <v>812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3536</v>
      </c>
      <c r="E12" s="292">
        <f>SUM(Z12,AU12,BP12)</f>
        <v>1179</v>
      </c>
      <c r="F12" s="292">
        <f>SUM(AA12,AV12,BQ12)</f>
        <v>7</v>
      </c>
      <c r="G12" s="292">
        <f>SUM(AB12,AW12,BR12)</f>
        <v>252</v>
      </c>
      <c r="H12" s="292">
        <f>SUM(AC12,AX12,BS12)</f>
        <v>319</v>
      </c>
      <c r="I12" s="292">
        <f>SUM(AD12,AY12,BT12)</f>
        <v>390</v>
      </c>
      <c r="J12" s="292">
        <f>SUM(AE12,AZ12,BU12)</f>
        <v>113</v>
      </c>
      <c r="K12" s="292">
        <f>SUM(AF12,BA12,BV12)</f>
        <v>0</v>
      </c>
      <c r="L12" s="292">
        <f>SUM(AG12,BB12,BW12)</f>
        <v>0</v>
      </c>
      <c r="M12" s="292">
        <f>SUM(AH12,BC12,BX12)</f>
        <v>970</v>
      </c>
      <c r="N12" s="292">
        <f>SUM(AI12,BD12,BY12)</f>
        <v>52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254</v>
      </c>
      <c r="Y12" s="292">
        <f>SUM(Z12:AS12)</f>
        <v>1666</v>
      </c>
      <c r="Z12" s="292">
        <v>429</v>
      </c>
      <c r="AA12" s="292">
        <v>0</v>
      </c>
      <c r="AB12" s="292">
        <v>161</v>
      </c>
      <c r="AC12" s="292">
        <v>308</v>
      </c>
      <c r="AD12" s="292">
        <v>385</v>
      </c>
      <c r="AE12" s="292">
        <v>113</v>
      </c>
      <c r="AF12" s="292">
        <v>0</v>
      </c>
      <c r="AG12" s="292">
        <v>0</v>
      </c>
      <c r="AH12" s="292">
        <v>0</v>
      </c>
      <c r="AI12" s="295">
        <v>16</v>
      </c>
      <c r="AJ12" s="295" t="s">
        <v>812</v>
      </c>
      <c r="AK12" s="295" t="s">
        <v>812</v>
      </c>
      <c r="AL12" s="295" t="s">
        <v>812</v>
      </c>
      <c r="AM12" s="295" t="s">
        <v>812</v>
      </c>
      <c r="AN12" s="295" t="s">
        <v>812</v>
      </c>
      <c r="AO12" s="295" t="s">
        <v>812</v>
      </c>
      <c r="AP12" s="295" t="s">
        <v>812</v>
      </c>
      <c r="AQ12" s="295" t="s">
        <v>812</v>
      </c>
      <c r="AR12" s="292">
        <v>0</v>
      </c>
      <c r="AS12" s="292">
        <v>254</v>
      </c>
      <c r="AT12" s="292">
        <f>施設資源化量内訳!D12</f>
        <v>970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0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970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900</v>
      </c>
      <c r="BP12" s="292">
        <v>750</v>
      </c>
      <c r="BQ12" s="292">
        <v>7</v>
      </c>
      <c r="BR12" s="292">
        <v>91</v>
      </c>
      <c r="BS12" s="292">
        <v>11</v>
      </c>
      <c r="BT12" s="292">
        <v>5</v>
      </c>
      <c r="BU12" s="292">
        <v>0</v>
      </c>
      <c r="BV12" s="292">
        <v>0</v>
      </c>
      <c r="BW12" s="292">
        <v>0</v>
      </c>
      <c r="BX12" s="292">
        <v>0</v>
      </c>
      <c r="BY12" s="292">
        <v>36</v>
      </c>
      <c r="BZ12" s="295" t="s">
        <v>812</v>
      </c>
      <c r="CA12" s="295" t="s">
        <v>812</v>
      </c>
      <c r="CB12" s="295" t="s">
        <v>812</v>
      </c>
      <c r="CC12" s="295" t="s">
        <v>812</v>
      </c>
      <c r="CD12" s="295" t="s">
        <v>812</v>
      </c>
      <c r="CE12" s="295" t="s">
        <v>812</v>
      </c>
      <c r="CF12" s="295" t="s">
        <v>812</v>
      </c>
      <c r="CG12" s="295" t="s">
        <v>812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3645</v>
      </c>
      <c r="E13" s="292">
        <f>SUM(Z13,AU13,BP13)</f>
        <v>987</v>
      </c>
      <c r="F13" s="292">
        <f>SUM(AA13,AV13,BQ13)</f>
        <v>0</v>
      </c>
      <c r="G13" s="292">
        <f>SUM(AB13,AW13,BR13)</f>
        <v>0</v>
      </c>
      <c r="H13" s="292">
        <f>SUM(AC13,AX13,BS13)</f>
        <v>155</v>
      </c>
      <c r="I13" s="292">
        <f>SUM(AD13,AY13,BT13)</f>
        <v>286</v>
      </c>
      <c r="J13" s="292">
        <f>SUM(AE13,AZ13,BU13)</f>
        <v>51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59</v>
      </c>
      <c r="O13" s="292">
        <f>SUM(AJ13,BE13,BZ13)</f>
        <v>0</v>
      </c>
      <c r="P13" s="292">
        <f>SUM(AK13,BF13,CA13)</f>
        <v>0</v>
      </c>
      <c r="Q13" s="292">
        <f>SUM(AL13,BG13,CB13)</f>
        <v>1321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537</v>
      </c>
      <c r="W13" s="292">
        <f>SUM(AR13,BM13,CH13)</f>
        <v>0</v>
      </c>
      <c r="X13" s="292">
        <f>SUM(AS13,BN13,CI13)</f>
        <v>249</v>
      </c>
      <c r="Y13" s="292">
        <f>SUM(Z13:AS13)</f>
        <v>1117</v>
      </c>
      <c r="Z13" s="292">
        <v>987</v>
      </c>
      <c r="AA13" s="292">
        <v>0</v>
      </c>
      <c r="AB13" s="292">
        <v>0</v>
      </c>
      <c r="AC13" s="292">
        <v>71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59</v>
      </c>
      <c r="AJ13" s="295" t="s">
        <v>812</v>
      </c>
      <c r="AK13" s="295" t="s">
        <v>812</v>
      </c>
      <c r="AL13" s="295" t="s">
        <v>812</v>
      </c>
      <c r="AM13" s="295" t="s">
        <v>812</v>
      </c>
      <c r="AN13" s="295" t="s">
        <v>812</v>
      </c>
      <c r="AO13" s="295" t="s">
        <v>812</v>
      </c>
      <c r="AP13" s="295" t="s">
        <v>812</v>
      </c>
      <c r="AQ13" s="295" t="s">
        <v>812</v>
      </c>
      <c r="AR13" s="292">
        <v>0</v>
      </c>
      <c r="AS13" s="292">
        <v>0</v>
      </c>
      <c r="AT13" s="292">
        <f>施設資源化量内訳!D13</f>
        <v>2528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84</v>
      </c>
      <c r="AY13" s="292">
        <f>施設資源化量内訳!I13</f>
        <v>286</v>
      </c>
      <c r="AZ13" s="292">
        <f>施設資源化量内訳!J13</f>
        <v>51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1321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537</v>
      </c>
      <c r="BM13" s="292">
        <f>施設資源化量内訳!W13</f>
        <v>0</v>
      </c>
      <c r="BN13" s="292">
        <f>施設資源化量内訳!X13</f>
        <v>249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812</v>
      </c>
      <c r="CA13" s="295" t="s">
        <v>812</v>
      </c>
      <c r="CB13" s="295" t="s">
        <v>812</v>
      </c>
      <c r="CC13" s="295" t="s">
        <v>812</v>
      </c>
      <c r="CD13" s="295" t="s">
        <v>812</v>
      </c>
      <c r="CE13" s="295" t="s">
        <v>812</v>
      </c>
      <c r="CF13" s="295" t="s">
        <v>812</v>
      </c>
      <c r="CG13" s="295" t="s">
        <v>812</v>
      </c>
      <c r="CH13" s="292">
        <v>0</v>
      </c>
      <c r="CI13" s="292">
        <v>0</v>
      </c>
      <c r="CJ13" s="293" t="s">
        <v>778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2530</v>
      </c>
      <c r="E14" s="292">
        <f>SUM(Z14,AU14,BP14)</f>
        <v>793</v>
      </c>
      <c r="F14" s="292">
        <f>SUM(AA14,AV14,BQ14)</f>
        <v>1</v>
      </c>
      <c r="G14" s="292">
        <f>SUM(AB14,AW14,BR14)</f>
        <v>0</v>
      </c>
      <c r="H14" s="292">
        <f>SUM(AC14,AX14,BS14)</f>
        <v>100</v>
      </c>
      <c r="I14" s="292">
        <f>SUM(AD14,AY14,BT14)</f>
        <v>190</v>
      </c>
      <c r="J14" s="292">
        <f>SUM(AE14,AZ14,BU14)</f>
        <v>35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9</v>
      </c>
      <c r="O14" s="292">
        <f>SUM(AJ14,BE14,BZ14)</f>
        <v>0</v>
      </c>
      <c r="P14" s="292">
        <f>SUM(AK14,BF14,CA14)</f>
        <v>0</v>
      </c>
      <c r="Q14" s="292">
        <f>SUM(AL14,BG14,CB14)</f>
        <v>879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357</v>
      </c>
      <c r="W14" s="292">
        <f>SUM(AR14,BM14,CH14)</f>
        <v>0</v>
      </c>
      <c r="X14" s="292">
        <f>SUM(AS14,BN14,CI14)</f>
        <v>166</v>
      </c>
      <c r="Y14" s="292">
        <f>SUM(Z14:AS14)</f>
        <v>720</v>
      </c>
      <c r="Z14" s="292">
        <v>485</v>
      </c>
      <c r="AA14" s="292">
        <v>0</v>
      </c>
      <c r="AB14" s="292">
        <v>0</v>
      </c>
      <c r="AC14" s="292">
        <v>45</v>
      </c>
      <c r="AD14" s="292">
        <v>190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812</v>
      </c>
      <c r="AK14" s="295" t="s">
        <v>812</v>
      </c>
      <c r="AL14" s="295" t="s">
        <v>812</v>
      </c>
      <c r="AM14" s="295" t="s">
        <v>812</v>
      </c>
      <c r="AN14" s="295" t="s">
        <v>812</v>
      </c>
      <c r="AO14" s="295" t="s">
        <v>812</v>
      </c>
      <c r="AP14" s="295" t="s">
        <v>812</v>
      </c>
      <c r="AQ14" s="295" t="s">
        <v>812</v>
      </c>
      <c r="AR14" s="292">
        <v>0</v>
      </c>
      <c r="AS14" s="292">
        <v>0</v>
      </c>
      <c r="AT14" s="292">
        <f>施設資源化量内訳!D14</f>
        <v>1479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42</v>
      </c>
      <c r="AY14" s="292">
        <f>施設資源化量内訳!I14</f>
        <v>0</v>
      </c>
      <c r="AZ14" s="292">
        <f>施設資源化量内訳!J14</f>
        <v>35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879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357</v>
      </c>
      <c r="BM14" s="292">
        <f>施設資源化量内訳!W14</f>
        <v>0</v>
      </c>
      <c r="BN14" s="292">
        <f>施設資源化量内訳!X14</f>
        <v>166</v>
      </c>
      <c r="BO14" s="292">
        <f>SUM(BP14:CI14)</f>
        <v>331</v>
      </c>
      <c r="BP14" s="292">
        <v>308</v>
      </c>
      <c r="BQ14" s="292">
        <v>1</v>
      </c>
      <c r="BR14" s="292">
        <v>0</v>
      </c>
      <c r="BS14" s="292">
        <v>13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9</v>
      </c>
      <c r="BZ14" s="295" t="s">
        <v>812</v>
      </c>
      <c r="CA14" s="295" t="s">
        <v>812</v>
      </c>
      <c r="CB14" s="295" t="s">
        <v>812</v>
      </c>
      <c r="CC14" s="295" t="s">
        <v>812</v>
      </c>
      <c r="CD14" s="295" t="s">
        <v>812</v>
      </c>
      <c r="CE14" s="295" t="s">
        <v>812</v>
      </c>
      <c r="CF14" s="295" t="s">
        <v>812</v>
      </c>
      <c r="CG14" s="295" t="s">
        <v>812</v>
      </c>
      <c r="CH14" s="292">
        <v>0</v>
      </c>
      <c r="CI14" s="292">
        <v>0</v>
      </c>
      <c r="CJ14" s="293" t="s">
        <v>778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5472</v>
      </c>
      <c r="E15" s="292">
        <f>SUM(Z15,AU15,BP15)</f>
        <v>1397</v>
      </c>
      <c r="F15" s="292">
        <f>SUM(AA15,AV15,BQ15)</f>
        <v>10</v>
      </c>
      <c r="G15" s="292">
        <f>SUM(AB15,AW15,BR15)</f>
        <v>156</v>
      </c>
      <c r="H15" s="292">
        <f>SUM(AC15,AX15,BS15)</f>
        <v>154</v>
      </c>
      <c r="I15" s="292">
        <f>SUM(AD15,AY15,BT15)</f>
        <v>306</v>
      </c>
      <c r="J15" s="292">
        <f>SUM(AE15,AZ15,BU15)</f>
        <v>91</v>
      </c>
      <c r="K15" s="292">
        <f>SUM(AF15,BA15,BV15)</f>
        <v>0</v>
      </c>
      <c r="L15" s="292">
        <f>SUM(AG15,BB15,BW15)</f>
        <v>0</v>
      </c>
      <c r="M15" s="292">
        <f>SUM(AH15,BC15,BX15)</f>
        <v>492</v>
      </c>
      <c r="N15" s="292">
        <f>SUM(AI15,BD15,BY15)</f>
        <v>150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1147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5</v>
      </c>
      <c r="X15" s="292">
        <f>SUM(AS15,BN15,CI15)</f>
        <v>1564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812</v>
      </c>
      <c r="AK15" s="295" t="s">
        <v>812</v>
      </c>
      <c r="AL15" s="295" t="s">
        <v>812</v>
      </c>
      <c r="AM15" s="295" t="s">
        <v>812</v>
      </c>
      <c r="AN15" s="295" t="s">
        <v>812</v>
      </c>
      <c r="AO15" s="295" t="s">
        <v>812</v>
      </c>
      <c r="AP15" s="295" t="s">
        <v>812</v>
      </c>
      <c r="AQ15" s="295" t="s">
        <v>812</v>
      </c>
      <c r="AR15" s="292">
        <v>0</v>
      </c>
      <c r="AS15" s="292">
        <v>0</v>
      </c>
      <c r="AT15" s="292">
        <f>施設資源化量内訳!D15</f>
        <v>3974</v>
      </c>
      <c r="AU15" s="292">
        <f>施設資源化量内訳!E15</f>
        <v>49</v>
      </c>
      <c r="AV15" s="292">
        <f>施設資源化量内訳!F15</f>
        <v>0</v>
      </c>
      <c r="AW15" s="292">
        <f>施設資源化量内訳!G15</f>
        <v>156</v>
      </c>
      <c r="AX15" s="292">
        <f>施設資源化量内訳!H15</f>
        <v>154</v>
      </c>
      <c r="AY15" s="292">
        <f>施設資源化量内訳!I15</f>
        <v>306</v>
      </c>
      <c r="AZ15" s="292">
        <f>施設資源化量内訳!J15</f>
        <v>91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492</v>
      </c>
      <c r="BD15" s="292">
        <f>施設資源化量内訳!N15</f>
        <v>10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1147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5</v>
      </c>
      <c r="BN15" s="292">
        <f>施設資源化量内訳!X15</f>
        <v>1564</v>
      </c>
      <c r="BO15" s="292">
        <f>SUM(BP15:CI15)</f>
        <v>1498</v>
      </c>
      <c r="BP15" s="292">
        <v>1348</v>
      </c>
      <c r="BQ15" s="292">
        <v>10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140</v>
      </c>
      <c r="BZ15" s="295" t="s">
        <v>812</v>
      </c>
      <c r="CA15" s="295" t="s">
        <v>812</v>
      </c>
      <c r="CB15" s="295" t="s">
        <v>812</v>
      </c>
      <c r="CC15" s="295" t="s">
        <v>812</v>
      </c>
      <c r="CD15" s="295" t="s">
        <v>812</v>
      </c>
      <c r="CE15" s="295" t="s">
        <v>812</v>
      </c>
      <c r="CF15" s="295" t="s">
        <v>812</v>
      </c>
      <c r="CG15" s="295" t="s">
        <v>812</v>
      </c>
      <c r="CH15" s="292">
        <v>0</v>
      </c>
      <c r="CI15" s="292">
        <v>0</v>
      </c>
      <c r="CJ15" s="293" t="s">
        <v>778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563</v>
      </c>
      <c r="E16" s="292">
        <f>SUM(Z16,AU16,BP16)</f>
        <v>428</v>
      </c>
      <c r="F16" s="292">
        <f>SUM(AA16,AV16,BQ16)</f>
        <v>2</v>
      </c>
      <c r="G16" s="292">
        <f>SUM(AB16,AW16,BR16)</f>
        <v>0</v>
      </c>
      <c r="H16" s="292">
        <f>SUM(AC16,AX16,BS16)</f>
        <v>15</v>
      </c>
      <c r="I16" s="292">
        <f>SUM(AD16,AY16,BT16)</f>
        <v>90</v>
      </c>
      <c r="J16" s="292">
        <f>SUM(AE16,AZ16,BU16)</f>
        <v>25</v>
      </c>
      <c r="K16" s="292">
        <f>SUM(AF16,BA16,BV16)</f>
        <v>3</v>
      </c>
      <c r="L16" s="292">
        <f>SUM(AG16,BB16,BW16)</f>
        <v>0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430</v>
      </c>
      <c r="Z16" s="292">
        <v>428</v>
      </c>
      <c r="AA16" s="292">
        <v>2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812</v>
      </c>
      <c r="AK16" s="295" t="s">
        <v>812</v>
      </c>
      <c r="AL16" s="295" t="s">
        <v>812</v>
      </c>
      <c r="AM16" s="295" t="s">
        <v>812</v>
      </c>
      <c r="AN16" s="295" t="s">
        <v>812</v>
      </c>
      <c r="AO16" s="295" t="s">
        <v>812</v>
      </c>
      <c r="AP16" s="295" t="s">
        <v>812</v>
      </c>
      <c r="AQ16" s="295" t="s">
        <v>812</v>
      </c>
      <c r="AR16" s="292">
        <v>0</v>
      </c>
      <c r="AS16" s="292">
        <v>0</v>
      </c>
      <c r="AT16" s="292">
        <f>施設資源化量内訳!D16</f>
        <v>133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15</v>
      </c>
      <c r="AY16" s="292">
        <f>施設資源化量内訳!I16</f>
        <v>90</v>
      </c>
      <c r="AZ16" s="292">
        <f>施設資源化量内訳!J16</f>
        <v>25</v>
      </c>
      <c r="BA16" s="292">
        <f>施設資源化量内訳!K16</f>
        <v>3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812</v>
      </c>
      <c r="CA16" s="295" t="s">
        <v>812</v>
      </c>
      <c r="CB16" s="295" t="s">
        <v>812</v>
      </c>
      <c r="CC16" s="295" t="s">
        <v>812</v>
      </c>
      <c r="CD16" s="295" t="s">
        <v>812</v>
      </c>
      <c r="CE16" s="295" t="s">
        <v>812</v>
      </c>
      <c r="CF16" s="295" t="s">
        <v>812</v>
      </c>
      <c r="CG16" s="295" t="s">
        <v>812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660</v>
      </c>
      <c r="E17" s="292">
        <f>SUM(Z17,AU17,BP17)</f>
        <v>392</v>
      </c>
      <c r="F17" s="292">
        <f>SUM(AA17,AV17,BQ17)</f>
        <v>2</v>
      </c>
      <c r="G17" s="292">
        <f>SUM(AB17,AW17,BR17)</f>
        <v>97</v>
      </c>
      <c r="H17" s="292">
        <f>SUM(AC17,AX17,BS17)</f>
        <v>27</v>
      </c>
      <c r="I17" s="292">
        <f>SUM(AD17,AY17,BT17)</f>
        <v>97</v>
      </c>
      <c r="J17" s="292">
        <f>SUM(AE17,AZ17,BU17)</f>
        <v>39</v>
      </c>
      <c r="K17" s="292">
        <f>SUM(AF17,BA17,BV17)</f>
        <v>1</v>
      </c>
      <c r="L17" s="292">
        <f>SUM(AG17,BB17,BW17)</f>
        <v>5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812</v>
      </c>
      <c r="AK17" s="295" t="s">
        <v>812</v>
      </c>
      <c r="AL17" s="295" t="s">
        <v>812</v>
      </c>
      <c r="AM17" s="295" t="s">
        <v>812</v>
      </c>
      <c r="AN17" s="295" t="s">
        <v>812</v>
      </c>
      <c r="AO17" s="295" t="s">
        <v>812</v>
      </c>
      <c r="AP17" s="295" t="s">
        <v>812</v>
      </c>
      <c r="AQ17" s="295" t="s">
        <v>812</v>
      </c>
      <c r="AR17" s="292">
        <v>0</v>
      </c>
      <c r="AS17" s="292">
        <v>0</v>
      </c>
      <c r="AT17" s="292">
        <f>施設資源化量内訳!D17</f>
        <v>570</v>
      </c>
      <c r="AU17" s="292">
        <f>施設資源化量内訳!E17</f>
        <v>302</v>
      </c>
      <c r="AV17" s="292">
        <f>施設資源化量内訳!F17</f>
        <v>2</v>
      </c>
      <c r="AW17" s="292">
        <f>施設資源化量内訳!G17</f>
        <v>97</v>
      </c>
      <c r="AX17" s="292">
        <f>施設資源化量内訳!H17</f>
        <v>27</v>
      </c>
      <c r="AY17" s="292">
        <f>施設資源化量内訳!I17</f>
        <v>97</v>
      </c>
      <c r="AZ17" s="292">
        <f>施設資源化量内訳!J17</f>
        <v>39</v>
      </c>
      <c r="BA17" s="292">
        <f>施設資源化量内訳!K17</f>
        <v>1</v>
      </c>
      <c r="BB17" s="292">
        <f>施設資源化量内訳!L17</f>
        <v>5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90</v>
      </c>
      <c r="BP17" s="292">
        <v>90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812</v>
      </c>
      <c r="CA17" s="295" t="s">
        <v>812</v>
      </c>
      <c r="CB17" s="295" t="s">
        <v>812</v>
      </c>
      <c r="CC17" s="295" t="s">
        <v>812</v>
      </c>
      <c r="CD17" s="295" t="s">
        <v>812</v>
      </c>
      <c r="CE17" s="295" t="s">
        <v>812</v>
      </c>
      <c r="CF17" s="295" t="s">
        <v>812</v>
      </c>
      <c r="CG17" s="295" t="s">
        <v>812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2280</v>
      </c>
      <c r="E18" s="292">
        <f>SUM(Z18,AU18,BP18)</f>
        <v>839</v>
      </c>
      <c r="F18" s="292">
        <f>SUM(AA18,AV18,BQ18)</f>
        <v>3</v>
      </c>
      <c r="G18" s="292">
        <f>SUM(AB18,AW18,BR18)</f>
        <v>0</v>
      </c>
      <c r="H18" s="292">
        <f>SUM(AC18,AX18,BS18)</f>
        <v>96</v>
      </c>
      <c r="I18" s="292">
        <f>SUM(AD18,AY18,BT18)</f>
        <v>176</v>
      </c>
      <c r="J18" s="292">
        <f>SUM(AE18,AZ18,BU18)</f>
        <v>31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134</v>
      </c>
      <c r="O18" s="292">
        <f>SUM(AJ18,BE18,BZ18)</f>
        <v>0</v>
      </c>
      <c r="P18" s="292">
        <f>SUM(AK18,BF18,CA18)</f>
        <v>0</v>
      </c>
      <c r="Q18" s="292">
        <f>SUM(AL18,BG18,CB18)</f>
        <v>628</v>
      </c>
      <c r="R18" s="292">
        <f>SUM(AM18,BH18,CC18)</f>
        <v>0</v>
      </c>
      <c r="S18" s="292">
        <f>SUM(AN18,BI18,CD18)</f>
        <v>0</v>
      </c>
      <c r="T18" s="292">
        <f>SUM(AO18,BJ18,CE18)</f>
        <v>255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118</v>
      </c>
      <c r="Y18" s="292">
        <f>SUM(Z18:AS18)</f>
        <v>953</v>
      </c>
      <c r="Z18" s="292">
        <v>818</v>
      </c>
      <c r="AA18" s="292">
        <v>2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133</v>
      </c>
      <c r="AJ18" s="295" t="s">
        <v>812</v>
      </c>
      <c r="AK18" s="295" t="s">
        <v>812</v>
      </c>
      <c r="AL18" s="295" t="s">
        <v>812</v>
      </c>
      <c r="AM18" s="295" t="s">
        <v>812</v>
      </c>
      <c r="AN18" s="295" t="s">
        <v>812</v>
      </c>
      <c r="AO18" s="295" t="s">
        <v>812</v>
      </c>
      <c r="AP18" s="295" t="s">
        <v>812</v>
      </c>
      <c r="AQ18" s="295" t="s">
        <v>812</v>
      </c>
      <c r="AR18" s="292">
        <v>0</v>
      </c>
      <c r="AS18" s="292">
        <v>0</v>
      </c>
      <c r="AT18" s="292">
        <f>施設資源化量内訳!D18</f>
        <v>1303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95</v>
      </c>
      <c r="AY18" s="292">
        <f>施設資源化量内訳!I18</f>
        <v>176</v>
      </c>
      <c r="AZ18" s="292">
        <f>施設資源化量内訳!J18</f>
        <v>31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628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255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118</v>
      </c>
      <c r="BO18" s="292">
        <f>SUM(BP18:CI18)</f>
        <v>24</v>
      </c>
      <c r="BP18" s="292">
        <v>21</v>
      </c>
      <c r="BQ18" s="292">
        <v>1</v>
      </c>
      <c r="BR18" s="292">
        <v>0</v>
      </c>
      <c r="BS18" s="292">
        <v>1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1</v>
      </c>
      <c r="BZ18" s="295" t="s">
        <v>812</v>
      </c>
      <c r="CA18" s="295" t="s">
        <v>812</v>
      </c>
      <c r="CB18" s="295" t="s">
        <v>812</v>
      </c>
      <c r="CC18" s="295" t="s">
        <v>812</v>
      </c>
      <c r="CD18" s="295" t="s">
        <v>812</v>
      </c>
      <c r="CE18" s="295" t="s">
        <v>812</v>
      </c>
      <c r="CF18" s="295" t="s">
        <v>812</v>
      </c>
      <c r="CG18" s="295" t="s">
        <v>812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500</v>
      </c>
      <c r="E19" s="292">
        <f>SUM(Z19,AU19,BP19)</f>
        <v>196</v>
      </c>
      <c r="F19" s="292">
        <f>SUM(AA19,AV19,BQ19)</f>
        <v>0</v>
      </c>
      <c r="G19" s="292">
        <f>SUM(AB19,AW19,BR19)</f>
        <v>0</v>
      </c>
      <c r="H19" s="292">
        <f>SUM(AC19,AX19,BS19)</f>
        <v>72</v>
      </c>
      <c r="I19" s="292">
        <f>SUM(AD19,AY19,BT19)</f>
        <v>36</v>
      </c>
      <c r="J19" s="292">
        <f>SUM(AE19,AZ19,BU19)</f>
        <v>17</v>
      </c>
      <c r="K19" s="292">
        <f>SUM(AF19,BA19,BV19)</f>
        <v>1</v>
      </c>
      <c r="L19" s="292">
        <f>SUM(AG19,BB19,BW19)</f>
        <v>1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175</v>
      </c>
      <c r="W19" s="292">
        <f>SUM(AR19,BM19,CH19)</f>
        <v>0</v>
      </c>
      <c r="X19" s="292">
        <f>SUM(AS19,BN19,CI19)</f>
        <v>2</v>
      </c>
      <c r="Y19" s="292">
        <f>SUM(Z19:AS19)</f>
        <v>196</v>
      </c>
      <c r="Z19" s="292">
        <v>196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812</v>
      </c>
      <c r="AK19" s="295" t="s">
        <v>812</v>
      </c>
      <c r="AL19" s="295" t="s">
        <v>812</v>
      </c>
      <c r="AM19" s="295" t="s">
        <v>812</v>
      </c>
      <c r="AN19" s="295" t="s">
        <v>812</v>
      </c>
      <c r="AO19" s="295" t="s">
        <v>812</v>
      </c>
      <c r="AP19" s="295" t="s">
        <v>812</v>
      </c>
      <c r="AQ19" s="295" t="s">
        <v>812</v>
      </c>
      <c r="AR19" s="292">
        <v>0</v>
      </c>
      <c r="AS19" s="292">
        <v>0</v>
      </c>
      <c r="AT19" s="292">
        <f>施設資源化量内訳!D19</f>
        <v>304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72</v>
      </c>
      <c r="AY19" s="292">
        <f>施設資源化量内訳!I19</f>
        <v>36</v>
      </c>
      <c r="AZ19" s="292">
        <f>施設資源化量内訳!J19</f>
        <v>17</v>
      </c>
      <c r="BA19" s="292">
        <f>施設資源化量内訳!K19</f>
        <v>1</v>
      </c>
      <c r="BB19" s="292">
        <f>施設資源化量内訳!L19</f>
        <v>1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175</v>
      </c>
      <c r="BM19" s="292">
        <f>施設資源化量内訳!W19</f>
        <v>0</v>
      </c>
      <c r="BN19" s="292">
        <f>施設資源化量内訳!X19</f>
        <v>2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812</v>
      </c>
      <c r="CA19" s="295" t="s">
        <v>812</v>
      </c>
      <c r="CB19" s="295" t="s">
        <v>812</v>
      </c>
      <c r="CC19" s="295" t="s">
        <v>812</v>
      </c>
      <c r="CD19" s="295" t="s">
        <v>812</v>
      </c>
      <c r="CE19" s="295" t="s">
        <v>812</v>
      </c>
      <c r="CF19" s="295" t="s">
        <v>812</v>
      </c>
      <c r="CG19" s="295" t="s">
        <v>812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974</v>
      </c>
      <c r="E20" s="292">
        <f>SUM(Z20,AU20,BP20)</f>
        <v>422</v>
      </c>
      <c r="F20" s="292">
        <f>SUM(AA20,AV20,BQ20)</f>
        <v>3</v>
      </c>
      <c r="G20" s="292">
        <f>SUM(AB20,AW20,BR20)</f>
        <v>131</v>
      </c>
      <c r="H20" s="292">
        <f>SUM(AC20,AX20,BS20)</f>
        <v>48</v>
      </c>
      <c r="I20" s="292">
        <f>SUM(AD20,AY20,BT20)</f>
        <v>125</v>
      </c>
      <c r="J20" s="292">
        <f>SUM(AE20,AZ20,BU20)</f>
        <v>51</v>
      </c>
      <c r="K20" s="292">
        <f>SUM(AF20,BA20,BV20)</f>
        <v>0</v>
      </c>
      <c r="L20" s="292">
        <f>SUM(AG20,BB20,BW20)</f>
        <v>182</v>
      </c>
      <c r="M20" s="292">
        <f>SUM(AH20,BC20,BX20)</f>
        <v>0</v>
      </c>
      <c r="N20" s="292">
        <f>SUM(AI20,BD20,BY20)</f>
        <v>8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1</v>
      </c>
      <c r="X20" s="292">
        <f>SUM(AS20,BN20,CI20)</f>
        <v>3</v>
      </c>
      <c r="Y20" s="292">
        <f>SUM(Z20:AS20)</f>
        <v>974</v>
      </c>
      <c r="Z20" s="292">
        <v>422</v>
      </c>
      <c r="AA20" s="292">
        <v>3</v>
      </c>
      <c r="AB20" s="292">
        <v>131</v>
      </c>
      <c r="AC20" s="292">
        <v>48</v>
      </c>
      <c r="AD20" s="292">
        <v>125</v>
      </c>
      <c r="AE20" s="292">
        <v>51</v>
      </c>
      <c r="AF20" s="292">
        <v>0</v>
      </c>
      <c r="AG20" s="292">
        <v>182</v>
      </c>
      <c r="AH20" s="292">
        <v>0</v>
      </c>
      <c r="AI20" s="295">
        <v>8</v>
      </c>
      <c r="AJ20" s="295" t="s">
        <v>812</v>
      </c>
      <c r="AK20" s="295" t="s">
        <v>812</v>
      </c>
      <c r="AL20" s="295" t="s">
        <v>812</v>
      </c>
      <c r="AM20" s="295" t="s">
        <v>812</v>
      </c>
      <c r="AN20" s="295" t="s">
        <v>812</v>
      </c>
      <c r="AO20" s="295" t="s">
        <v>812</v>
      </c>
      <c r="AP20" s="295" t="s">
        <v>812</v>
      </c>
      <c r="AQ20" s="295" t="s">
        <v>812</v>
      </c>
      <c r="AR20" s="292">
        <v>1</v>
      </c>
      <c r="AS20" s="292">
        <v>3</v>
      </c>
      <c r="AT20" s="292">
        <f>施設資源化量内訳!D20</f>
        <v>0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0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812</v>
      </c>
      <c r="CA20" s="295" t="s">
        <v>812</v>
      </c>
      <c r="CB20" s="295" t="s">
        <v>812</v>
      </c>
      <c r="CC20" s="295" t="s">
        <v>812</v>
      </c>
      <c r="CD20" s="295" t="s">
        <v>812</v>
      </c>
      <c r="CE20" s="295" t="s">
        <v>812</v>
      </c>
      <c r="CF20" s="295" t="s">
        <v>812</v>
      </c>
      <c r="CG20" s="295" t="s">
        <v>812</v>
      </c>
      <c r="CH20" s="292">
        <v>0</v>
      </c>
      <c r="CI20" s="292">
        <v>0</v>
      </c>
      <c r="CJ20" s="293" t="s">
        <v>778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1180</v>
      </c>
      <c r="E21" s="292">
        <f>SUM(Z21,AU21,BP21)</f>
        <v>546</v>
      </c>
      <c r="F21" s="292">
        <f>SUM(AA21,AV21,BQ21)</f>
        <v>2</v>
      </c>
      <c r="G21" s="292">
        <f>SUM(AB21,AW21,BR21)</f>
        <v>122</v>
      </c>
      <c r="H21" s="292">
        <f>SUM(AC21,AX21,BS21)</f>
        <v>116</v>
      </c>
      <c r="I21" s="292">
        <f>SUM(AD21,AY21,BT21)</f>
        <v>152</v>
      </c>
      <c r="J21" s="292">
        <f>SUM(AE21,AZ21,BU21)</f>
        <v>48</v>
      </c>
      <c r="K21" s="292">
        <f>SUM(AF21,BA21,BV21)</f>
        <v>0</v>
      </c>
      <c r="L21" s="292">
        <f>SUM(AG21,BB21,BW21)</f>
        <v>180</v>
      </c>
      <c r="M21" s="292">
        <f>SUM(AH21,BC21,BX21)</f>
        <v>0</v>
      </c>
      <c r="N21" s="292">
        <f>SUM(AI21,BD21,BY21)</f>
        <v>6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8</v>
      </c>
      <c r="Y21" s="292">
        <f>SUM(Z21:AS21)</f>
        <v>578</v>
      </c>
      <c r="Z21" s="292">
        <v>421</v>
      </c>
      <c r="AA21" s="292">
        <v>1</v>
      </c>
      <c r="AB21" s="292">
        <v>103</v>
      </c>
      <c r="AC21" s="292">
        <v>53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812</v>
      </c>
      <c r="AK21" s="295" t="s">
        <v>812</v>
      </c>
      <c r="AL21" s="295" t="s">
        <v>812</v>
      </c>
      <c r="AM21" s="295" t="s">
        <v>812</v>
      </c>
      <c r="AN21" s="295" t="s">
        <v>812</v>
      </c>
      <c r="AO21" s="295" t="s">
        <v>812</v>
      </c>
      <c r="AP21" s="295" t="s">
        <v>812</v>
      </c>
      <c r="AQ21" s="295" t="s">
        <v>812</v>
      </c>
      <c r="AR21" s="292">
        <v>0</v>
      </c>
      <c r="AS21" s="292">
        <v>0</v>
      </c>
      <c r="AT21" s="292">
        <f>施設資源化量内訳!D21</f>
        <v>443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60</v>
      </c>
      <c r="AY21" s="292">
        <f>施設資源化量内訳!I21</f>
        <v>147</v>
      </c>
      <c r="AZ21" s="292">
        <f>施設資源化量内訳!J21</f>
        <v>48</v>
      </c>
      <c r="BA21" s="292">
        <f>施設資源化量内訳!K21</f>
        <v>0</v>
      </c>
      <c r="BB21" s="292">
        <f>施設資源化量内訳!L21</f>
        <v>180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8</v>
      </c>
      <c r="BO21" s="292">
        <f>SUM(BP21:CI21)</f>
        <v>159</v>
      </c>
      <c r="BP21" s="292">
        <v>125</v>
      </c>
      <c r="BQ21" s="292">
        <v>1</v>
      </c>
      <c r="BR21" s="292">
        <v>19</v>
      </c>
      <c r="BS21" s="292">
        <v>3</v>
      </c>
      <c r="BT21" s="292">
        <v>5</v>
      </c>
      <c r="BU21" s="292">
        <v>0</v>
      </c>
      <c r="BV21" s="292">
        <v>0</v>
      </c>
      <c r="BW21" s="292">
        <v>0</v>
      </c>
      <c r="BX21" s="292">
        <v>0</v>
      </c>
      <c r="BY21" s="292">
        <v>6</v>
      </c>
      <c r="BZ21" s="295" t="s">
        <v>812</v>
      </c>
      <c r="CA21" s="295" t="s">
        <v>812</v>
      </c>
      <c r="CB21" s="295" t="s">
        <v>812</v>
      </c>
      <c r="CC21" s="295" t="s">
        <v>812</v>
      </c>
      <c r="CD21" s="295" t="s">
        <v>812</v>
      </c>
      <c r="CE21" s="295" t="s">
        <v>812</v>
      </c>
      <c r="CF21" s="295" t="s">
        <v>812</v>
      </c>
      <c r="CG21" s="295" t="s">
        <v>812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400</v>
      </c>
      <c r="E22" s="292">
        <f>SUM(Z22,AU22,BP22)</f>
        <v>267</v>
      </c>
      <c r="F22" s="292">
        <f>SUM(AA22,AV22,BQ22)</f>
        <v>0</v>
      </c>
      <c r="G22" s="292">
        <f>SUM(AB22,AW22,BR22)</f>
        <v>0</v>
      </c>
      <c r="H22" s="292">
        <f>SUM(AC22,AX22,BS22)</f>
        <v>21</v>
      </c>
      <c r="I22" s="292">
        <f>SUM(AD22,AY22,BT22)</f>
        <v>45</v>
      </c>
      <c r="J22" s="292">
        <f>SUM(AE22,AZ22,BU22)</f>
        <v>18</v>
      </c>
      <c r="K22" s="292">
        <f>SUM(AF22,BA22,BV22)</f>
        <v>0</v>
      </c>
      <c r="L22" s="292">
        <f>SUM(AG22,BB22,BW22)</f>
        <v>49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287</v>
      </c>
      <c r="Z22" s="292">
        <v>267</v>
      </c>
      <c r="AA22" s="292">
        <v>0</v>
      </c>
      <c r="AB22" s="292">
        <v>0</v>
      </c>
      <c r="AC22" s="292">
        <v>20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812</v>
      </c>
      <c r="AK22" s="295" t="s">
        <v>812</v>
      </c>
      <c r="AL22" s="295" t="s">
        <v>812</v>
      </c>
      <c r="AM22" s="295" t="s">
        <v>812</v>
      </c>
      <c r="AN22" s="295" t="s">
        <v>812</v>
      </c>
      <c r="AO22" s="295" t="s">
        <v>812</v>
      </c>
      <c r="AP22" s="295" t="s">
        <v>812</v>
      </c>
      <c r="AQ22" s="295" t="s">
        <v>812</v>
      </c>
      <c r="AR22" s="292">
        <v>0</v>
      </c>
      <c r="AS22" s="292">
        <v>0</v>
      </c>
      <c r="AT22" s="292">
        <f>施設資源化量内訳!D22</f>
        <v>113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</v>
      </c>
      <c r="AY22" s="292">
        <f>施設資源化量内訳!I22</f>
        <v>45</v>
      </c>
      <c r="AZ22" s="292">
        <f>施設資源化量内訳!J22</f>
        <v>18</v>
      </c>
      <c r="BA22" s="292">
        <f>施設資源化量内訳!K22</f>
        <v>0</v>
      </c>
      <c r="BB22" s="292">
        <f>施設資源化量内訳!L22</f>
        <v>49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812</v>
      </c>
      <c r="CA22" s="295" t="s">
        <v>812</v>
      </c>
      <c r="CB22" s="295" t="s">
        <v>812</v>
      </c>
      <c r="CC22" s="295" t="s">
        <v>812</v>
      </c>
      <c r="CD22" s="295" t="s">
        <v>812</v>
      </c>
      <c r="CE22" s="295" t="s">
        <v>812</v>
      </c>
      <c r="CF22" s="295" t="s">
        <v>812</v>
      </c>
      <c r="CG22" s="295" t="s">
        <v>812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1224</v>
      </c>
      <c r="E23" s="292">
        <f>SUM(Z23,AU23,BP23)</f>
        <v>748</v>
      </c>
      <c r="F23" s="292">
        <f>SUM(AA23,AV23,BQ23)</f>
        <v>5</v>
      </c>
      <c r="G23" s="292">
        <f>SUM(AB23,AW23,BR23)</f>
        <v>0</v>
      </c>
      <c r="H23" s="292">
        <f>SUM(AC23,AX23,BS23)</f>
        <v>187</v>
      </c>
      <c r="I23" s="292">
        <f>SUM(AD23,AY23,BT23)</f>
        <v>145</v>
      </c>
      <c r="J23" s="292">
        <f>SUM(AE23,AZ23,BU23)</f>
        <v>35</v>
      </c>
      <c r="K23" s="292">
        <f>SUM(AF23,BA23,BV23)</f>
        <v>1</v>
      </c>
      <c r="L23" s="292">
        <f>SUM(AG23,BB23,BW23)</f>
        <v>0</v>
      </c>
      <c r="M23" s="292">
        <f>SUM(AH23,BC23,BX23)</f>
        <v>0</v>
      </c>
      <c r="N23" s="292">
        <f>SUM(AI23,BD23,BY23)</f>
        <v>66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4</v>
      </c>
      <c r="X23" s="292">
        <f>SUM(AS23,BN23,CI23)</f>
        <v>33</v>
      </c>
      <c r="Y23" s="292">
        <f>SUM(Z23:AS23)</f>
        <v>1010</v>
      </c>
      <c r="Z23" s="292">
        <v>619</v>
      </c>
      <c r="AA23" s="292">
        <v>5</v>
      </c>
      <c r="AB23" s="292">
        <v>0</v>
      </c>
      <c r="AC23" s="292">
        <v>133</v>
      </c>
      <c r="AD23" s="292">
        <v>145</v>
      </c>
      <c r="AE23" s="292">
        <v>34</v>
      </c>
      <c r="AF23" s="292">
        <v>1</v>
      </c>
      <c r="AG23" s="292">
        <v>0</v>
      </c>
      <c r="AH23" s="292">
        <v>0</v>
      </c>
      <c r="AI23" s="295">
        <v>60</v>
      </c>
      <c r="AJ23" s="295" t="s">
        <v>812</v>
      </c>
      <c r="AK23" s="295" t="s">
        <v>812</v>
      </c>
      <c r="AL23" s="295" t="s">
        <v>812</v>
      </c>
      <c r="AM23" s="295" t="s">
        <v>812</v>
      </c>
      <c r="AN23" s="295" t="s">
        <v>812</v>
      </c>
      <c r="AO23" s="295" t="s">
        <v>812</v>
      </c>
      <c r="AP23" s="295" t="s">
        <v>812</v>
      </c>
      <c r="AQ23" s="295" t="s">
        <v>812</v>
      </c>
      <c r="AR23" s="292">
        <v>4</v>
      </c>
      <c r="AS23" s="292">
        <v>9</v>
      </c>
      <c r="AT23" s="292">
        <f>施設資源化量内訳!D23</f>
        <v>76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52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24</v>
      </c>
      <c r="BO23" s="292">
        <f>SUM(BP23:CI23)</f>
        <v>138</v>
      </c>
      <c r="BP23" s="292">
        <v>129</v>
      </c>
      <c r="BQ23" s="292">
        <v>0</v>
      </c>
      <c r="BR23" s="292">
        <v>0</v>
      </c>
      <c r="BS23" s="292">
        <v>2</v>
      </c>
      <c r="BT23" s="292">
        <v>0</v>
      </c>
      <c r="BU23" s="292">
        <v>1</v>
      </c>
      <c r="BV23" s="292">
        <v>0</v>
      </c>
      <c r="BW23" s="292">
        <v>0</v>
      </c>
      <c r="BX23" s="292">
        <v>0</v>
      </c>
      <c r="BY23" s="292">
        <v>6</v>
      </c>
      <c r="BZ23" s="295" t="s">
        <v>812</v>
      </c>
      <c r="CA23" s="295" t="s">
        <v>812</v>
      </c>
      <c r="CB23" s="295" t="s">
        <v>812</v>
      </c>
      <c r="CC23" s="295" t="s">
        <v>812</v>
      </c>
      <c r="CD23" s="295" t="s">
        <v>812</v>
      </c>
      <c r="CE23" s="295" t="s">
        <v>812</v>
      </c>
      <c r="CF23" s="295" t="s">
        <v>812</v>
      </c>
      <c r="CG23" s="295" t="s">
        <v>812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591</v>
      </c>
      <c r="E24" s="292">
        <f>SUM(Z24,AU24,BP24)</f>
        <v>376</v>
      </c>
      <c r="F24" s="292">
        <f>SUM(AA24,AV24,BQ24)</f>
        <v>1</v>
      </c>
      <c r="G24" s="292">
        <f>SUM(AB24,AW24,BR24)</f>
        <v>0</v>
      </c>
      <c r="H24" s="292">
        <f>SUM(AC24,AX24,BS24)</f>
        <v>29</v>
      </c>
      <c r="I24" s="292">
        <f>SUM(AD24,AY24,BT24)</f>
        <v>85</v>
      </c>
      <c r="J24" s="292">
        <f>SUM(AE24,AZ24,BU24)</f>
        <v>25</v>
      </c>
      <c r="K24" s="292">
        <f>SUM(AF24,BA24,BV24)</f>
        <v>0</v>
      </c>
      <c r="L24" s="292">
        <f>SUM(AG24,BB24,BW24)</f>
        <v>49</v>
      </c>
      <c r="M24" s="292">
        <f>SUM(AH24,BC24,BX24)</f>
        <v>0</v>
      </c>
      <c r="N24" s="292">
        <f>SUM(AI24,BD24,BY24)</f>
        <v>18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8</v>
      </c>
      <c r="Y24" s="292">
        <f>SUM(Z24:AS24)</f>
        <v>542</v>
      </c>
      <c r="Z24" s="292">
        <v>376</v>
      </c>
      <c r="AA24" s="292">
        <v>1</v>
      </c>
      <c r="AB24" s="292">
        <v>0</v>
      </c>
      <c r="AC24" s="292">
        <v>29</v>
      </c>
      <c r="AD24" s="292">
        <v>85</v>
      </c>
      <c r="AE24" s="292">
        <v>25</v>
      </c>
      <c r="AF24" s="292">
        <v>0</v>
      </c>
      <c r="AG24" s="292">
        <v>0</v>
      </c>
      <c r="AH24" s="292">
        <v>0</v>
      </c>
      <c r="AI24" s="295">
        <v>18</v>
      </c>
      <c r="AJ24" s="295" t="s">
        <v>812</v>
      </c>
      <c r="AK24" s="295" t="s">
        <v>812</v>
      </c>
      <c r="AL24" s="295" t="s">
        <v>812</v>
      </c>
      <c r="AM24" s="295" t="s">
        <v>812</v>
      </c>
      <c r="AN24" s="295" t="s">
        <v>812</v>
      </c>
      <c r="AO24" s="295" t="s">
        <v>812</v>
      </c>
      <c r="AP24" s="295" t="s">
        <v>812</v>
      </c>
      <c r="AQ24" s="295" t="s">
        <v>812</v>
      </c>
      <c r="AR24" s="292">
        <v>0</v>
      </c>
      <c r="AS24" s="292">
        <v>8</v>
      </c>
      <c r="AT24" s="292">
        <f>施設資源化量内訳!D24</f>
        <v>49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0</v>
      </c>
      <c r="AY24" s="292">
        <f>施設資源化量内訳!I24</f>
        <v>0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49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812</v>
      </c>
      <c r="CA24" s="295" t="s">
        <v>812</v>
      </c>
      <c r="CB24" s="295" t="s">
        <v>812</v>
      </c>
      <c r="CC24" s="295" t="s">
        <v>812</v>
      </c>
      <c r="CD24" s="295" t="s">
        <v>812</v>
      </c>
      <c r="CE24" s="295" t="s">
        <v>812</v>
      </c>
      <c r="CF24" s="295" t="s">
        <v>812</v>
      </c>
      <c r="CG24" s="295" t="s">
        <v>812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5"/>
      <c r="AJ25" s="295"/>
      <c r="AK25" s="295"/>
      <c r="AL25" s="295"/>
      <c r="AM25" s="295"/>
      <c r="AN25" s="295"/>
      <c r="AO25" s="295"/>
      <c r="AP25" s="295"/>
      <c r="AQ25" s="295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5"/>
      <c r="CA25" s="295"/>
      <c r="CB25" s="295"/>
      <c r="CC25" s="295"/>
      <c r="CD25" s="295"/>
      <c r="CE25" s="295"/>
      <c r="CF25" s="295"/>
      <c r="CG25" s="295"/>
      <c r="CH25" s="292"/>
      <c r="CI25" s="292"/>
      <c r="CJ25" s="293"/>
    </row>
    <row r="26" spans="1:88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5"/>
      <c r="AJ26" s="295"/>
      <c r="AK26" s="295"/>
      <c r="AL26" s="295"/>
      <c r="AM26" s="295"/>
      <c r="AN26" s="295"/>
      <c r="AO26" s="295"/>
      <c r="AP26" s="295"/>
      <c r="AQ26" s="295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5"/>
      <c r="CA26" s="295"/>
      <c r="CB26" s="295"/>
      <c r="CC26" s="295"/>
      <c r="CD26" s="295"/>
      <c r="CE26" s="295"/>
      <c r="CF26" s="295"/>
      <c r="CG26" s="295"/>
      <c r="CH26" s="292"/>
      <c r="CI26" s="292"/>
      <c r="CJ26" s="293"/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4">
    <sortCondition ref="A8:A24"/>
    <sortCondition ref="B8:B24"/>
    <sortCondition ref="C8:C24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3" man="1"/>
    <brk id="45" min="1" max="23" man="1"/>
    <brk id="66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香川県</v>
      </c>
      <c r="B7" s="303" t="str">
        <f>ごみ処理概要!B7</f>
        <v>37000</v>
      </c>
      <c r="C7" s="304" t="s">
        <v>3</v>
      </c>
      <c r="D7" s="306">
        <f t="shared" ref="D7:X7" si="0">SUM(Y7,AT7,BO7,CJ7,DE7,DZ7,EU7)</f>
        <v>43623</v>
      </c>
      <c r="E7" s="306">
        <f t="shared" si="0"/>
        <v>15817</v>
      </c>
      <c r="F7" s="306">
        <f t="shared" si="0"/>
        <v>19</v>
      </c>
      <c r="G7" s="306">
        <f t="shared" si="0"/>
        <v>733</v>
      </c>
      <c r="H7" s="306">
        <f t="shared" si="0"/>
        <v>3953</v>
      </c>
      <c r="I7" s="306">
        <f t="shared" si="0"/>
        <v>3953</v>
      </c>
      <c r="J7" s="306">
        <f t="shared" si="0"/>
        <v>1523</v>
      </c>
      <c r="K7" s="306">
        <f t="shared" si="0"/>
        <v>5</v>
      </c>
      <c r="L7" s="306">
        <f t="shared" si="0"/>
        <v>5191</v>
      </c>
      <c r="M7" s="306">
        <f t="shared" si="0"/>
        <v>1462</v>
      </c>
      <c r="N7" s="306">
        <f t="shared" si="0"/>
        <v>1135</v>
      </c>
      <c r="O7" s="306">
        <f t="shared" si="0"/>
        <v>0</v>
      </c>
      <c r="P7" s="306">
        <f t="shared" si="0"/>
        <v>0</v>
      </c>
      <c r="Q7" s="306">
        <f t="shared" si="0"/>
        <v>2828</v>
      </c>
      <c r="R7" s="306">
        <f t="shared" si="0"/>
        <v>1147</v>
      </c>
      <c r="S7" s="306">
        <f t="shared" si="0"/>
        <v>0</v>
      </c>
      <c r="T7" s="306">
        <f t="shared" si="0"/>
        <v>255</v>
      </c>
      <c r="U7" s="306">
        <f t="shared" si="0"/>
        <v>0</v>
      </c>
      <c r="V7" s="306">
        <f t="shared" si="0"/>
        <v>1069</v>
      </c>
      <c r="W7" s="306">
        <f t="shared" si="0"/>
        <v>45</v>
      </c>
      <c r="X7" s="306">
        <f t="shared" si="0"/>
        <v>4488</v>
      </c>
      <c r="Y7" s="306">
        <f>SUM(Z7:AS7)</f>
        <v>7210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317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2828</v>
      </c>
      <c r="AM7" s="310" t="s">
        <v>739</v>
      </c>
      <c r="AN7" s="310" t="s">
        <v>739</v>
      </c>
      <c r="AO7" s="306">
        <f t="shared" si="1"/>
        <v>255</v>
      </c>
      <c r="AP7" s="310" t="s">
        <v>739</v>
      </c>
      <c r="AQ7" s="306">
        <f t="shared" si="1"/>
        <v>1069</v>
      </c>
      <c r="AR7" s="310" t="s">
        <v>739</v>
      </c>
      <c r="AS7" s="306">
        <f t="shared" si="1"/>
        <v>2741</v>
      </c>
      <c r="AT7" s="306">
        <f>SUM(AU7:BN7)</f>
        <v>994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751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108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135</v>
      </c>
      <c r="BO7" s="306">
        <f>SUM(BP7:CI7)</f>
        <v>659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659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2506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1354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1147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5</v>
      </c>
      <c r="ET7" s="306">
        <f t="shared" si="6"/>
        <v>0</v>
      </c>
      <c r="EU7" s="306">
        <f>SUM(EV7:FO7)</f>
        <v>32254</v>
      </c>
      <c r="EV7" s="306">
        <f t="shared" ref="EV7:FO7" si="7">SUM(EV$8:EV$1000)</f>
        <v>15817</v>
      </c>
      <c r="EW7" s="306">
        <f t="shared" si="7"/>
        <v>19</v>
      </c>
      <c r="EX7" s="306">
        <f t="shared" si="7"/>
        <v>733</v>
      </c>
      <c r="EY7" s="306">
        <f t="shared" si="7"/>
        <v>2885</v>
      </c>
      <c r="EZ7" s="306">
        <f t="shared" si="7"/>
        <v>3953</v>
      </c>
      <c r="FA7" s="306">
        <f t="shared" si="7"/>
        <v>1523</v>
      </c>
      <c r="FB7" s="306">
        <f t="shared" si="7"/>
        <v>5</v>
      </c>
      <c r="FC7" s="306">
        <f t="shared" si="7"/>
        <v>5191</v>
      </c>
      <c r="FD7" s="306">
        <f t="shared" si="7"/>
        <v>0</v>
      </c>
      <c r="FE7" s="306">
        <f t="shared" si="7"/>
        <v>1135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40</v>
      </c>
      <c r="FO7" s="306">
        <f t="shared" si="7"/>
        <v>953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27436</v>
      </c>
      <c r="E8" s="292">
        <f>SUM(Z8,AU8,BP8,CK8,DF8,EA8,EV8)</f>
        <v>14625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2699</v>
      </c>
      <c r="I8" s="292">
        <f>SUM(AD8,AY8,BT8,CO8,DJ8,EE8,EZ8)</f>
        <v>1671</v>
      </c>
      <c r="J8" s="292">
        <f>SUM(AE8,AZ8,BU8,CP8,DK8,EF8,FA8)</f>
        <v>822</v>
      </c>
      <c r="K8" s="292">
        <f>SUM(AF8,BA8,BV8,CQ8,DL8,EG8,FB8)</f>
        <v>0</v>
      </c>
      <c r="L8" s="292">
        <f>SUM(AG8,BB8,BW8,CR8,DM8,EH8,FC8)</f>
        <v>4658</v>
      </c>
      <c r="M8" s="292">
        <f>SUM(AH8,BC8,BX8,CS8,DN8,EI8,FD8)</f>
        <v>0</v>
      </c>
      <c r="N8" s="292">
        <f>SUM(AI8,BD8,BY8,CT8,DO8,EJ8,FE8)</f>
        <v>697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2264</v>
      </c>
      <c r="Y8" s="292">
        <f>SUM(Z8:AS8)</f>
        <v>2525</v>
      </c>
      <c r="Z8" s="292">
        <v>0</v>
      </c>
      <c r="AA8" s="292">
        <v>0</v>
      </c>
      <c r="AB8" s="292">
        <v>0</v>
      </c>
      <c r="AC8" s="292">
        <v>317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812</v>
      </c>
      <c r="AK8" s="295" t="s">
        <v>812</v>
      </c>
      <c r="AL8" s="292">
        <v>0</v>
      </c>
      <c r="AM8" s="295" t="s">
        <v>812</v>
      </c>
      <c r="AN8" s="295" t="s">
        <v>812</v>
      </c>
      <c r="AO8" s="292">
        <v>0</v>
      </c>
      <c r="AP8" s="295" t="s">
        <v>812</v>
      </c>
      <c r="AQ8" s="292">
        <v>0</v>
      </c>
      <c r="AR8" s="295" t="s">
        <v>812</v>
      </c>
      <c r="AS8" s="292">
        <v>2208</v>
      </c>
      <c r="AT8" s="292">
        <f>SUM(AU8:BN8)</f>
        <v>612</v>
      </c>
      <c r="AU8" s="292">
        <v>0</v>
      </c>
      <c r="AV8" s="292">
        <v>0</v>
      </c>
      <c r="AW8" s="292">
        <v>0</v>
      </c>
      <c r="AX8" s="292">
        <v>612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812</v>
      </c>
      <c r="BF8" s="295" t="s">
        <v>812</v>
      </c>
      <c r="BG8" s="295" t="s">
        <v>812</v>
      </c>
      <c r="BH8" s="295" t="s">
        <v>812</v>
      </c>
      <c r="BI8" s="295" t="s">
        <v>812</v>
      </c>
      <c r="BJ8" s="295" t="s">
        <v>812</v>
      </c>
      <c r="BK8" s="295" t="s">
        <v>812</v>
      </c>
      <c r="BL8" s="295" t="s">
        <v>812</v>
      </c>
      <c r="BM8" s="295" t="s">
        <v>812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812</v>
      </c>
      <c r="CC8" s="295" t="s">
        <v>812</v>
      </c>
      <c r="CD8" s="295" t="s">
        <v>812</v>
      </c>
      <c r="CE8" s="295" t="s">
        <v>812</v>
      </c>
      <c r="CF8" s="295" t="s">
        <v>812</v>
      </c>
      <c r="CG8" s="295" t="s">
        <v>812</v>
      </c>
      <c r="CH8" s="295" t="s">
        <v>812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812</v>
      </c>
      <c r="CX8" s="295" t="s">
        <v>812</v>
      </c>
      <c r="CY8" s="295" t="s">
        <v>812</v>
      </c>
      <c r="CZ8" s="295" t="s">
        <v>812</v>
      </c>
      <c r="DA8" s="295" t="s">
        <v>812</v>
      </c>
      <c r="DB8" s="295" t="s">
        <v>812</v>
      </c>
      <c r="DC8" s="295" t="s">
        <v>812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812</v>
      </c>
      <c r="DS8" s="295" t="s">
        <v>812</v>
      </c>
      <c r="DT8" s="292">
        <v>0</v>
      </c>
      <c r="DU8" s="295" t="s">
        <v>812</v>
      </c>
      <c r="DV8" s="295" t="s">
        <v>812</v>
      </c>
      <c r="DW8" s="295" t="s">
        <v>812</v>
      </c>
      <c r="DX8" s="295" t="s">
        <v>812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812</v>
      </c>
      <c r="EL8" s="295" t="s">
        <v>812</v>
      </c>
      <c r="EM8" s="295" t="s">
        <v>812</v>
      </c>
      <c r="EN8" s="292">
        <v>0</v>
      </c>
      <c r="EO8" s="292">
        <v>0</v>
      </c>
      <c r="EP8" s="295" t="s">
        <v>812</v>
      </c>
      <c r="EQ8" s="295" t="s">
        <v>812</v>
      </c>
      <c r="ER8" s="295" t="s">
        <v>812</v>
      </c>
      <c r="ES8" s="292">
        <v>0</v>
      </c>
      <c r="ET8" s="292">
        <v>0</v>
      </c>
      <c r="EU8" s="292">
        <f>SUM(EV8:FO8)</f>
        <v>24299</v>
      </c>
      <c r="EV8" s="292">
        <v>14625</v>
      </c>
      <c r="EW8" s="292">
        <v>0</v>
      </c>
      <c r="EX8" s="292">
        <v>0</v>
      </c>
      <c r="EY8" s="292">
        <v>1770</v>
      </c>
      <c r="EZ8" s="292">
        <v>1671</v>
      </c>
      <c r="FA8" s="292">
        <v>822</v>
      </c>
      <c r="FB8" s="292">
        <v>0</v>
      </c>
      <c r="FC8" s="292">
        <v>4658</v>
      </c>
      <c r="FD8" s="292">
        <v>0</v>
      </c>
      <c r="FE8" s="292">
        <v>697</v>
      </c>
      <c r="FF8" s="292">
        <v>0</v>
      </c>
      <c r="FG8" s="292">
        <v>0</v>
      </c>
      <c r="FH8" s="295" t="s">
        <v>812</v>
      </c>
      <c r="FI8" s="295" t="s">
        <v>812</v>
      </c>
      <c r="FJ8" s="295" t="s">
        <v>812</v>
      </c>
      <c r="FK8" s="292">
        <v>0</v>
      </c>
      <c r="FL8" s="292">
        <v>0</v>
      </c>
      <c r="FM8" s="292">
        <v>0</v>
      </c>
      <c r="FN8" s="292">
        <v>0</v>
      </c>
      <c r="FO8" s="292">
        <v>56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1880</v>
      </c>
      <c r="E9" s="292">
        <f>SUM(Z9,AU9,BP9,CK9,DF9,EA9,EV9)</f>
        <v>0</v>
      </c>
      <c r="F9" s="292">
        <f>SUM(AA9,AV9,BQ9,CL9,DG9,EB9,EW9)</f>
        <v>10</v>
      </c>
      <c r="G9" s="292">
        <f>SUM(AB9,AW9,BR9,CM9,DH9,EC9,EX9)</f>
        <v>451</v>
      </c>
      <c r="H9" s="292">
        <f>SUM(AC9,AX9,BS9,CN9,DI9,ED9,EY9)</f>
        <v>230</v>
      </c>
      <c r="I9" s="292">
        <f>SUM(AD9,AY9,BT9,CO9,DJ9,EE9,EZ9)</f>
        <v>601</v>
      </c>
      <c r="J9" s="292">
        <f>SUM(AE9,AZ9,BU9,CP9,DK9,EF9,FA9)</f>
        <v>205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348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35</v>
      </c>
      <c r="X9" s="292">
        <f>SUM(AS9,BN9,CI9,DD9,DY9,ET9,FO9)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812</v>
      </c>
      <c r="AK9" s="295" t="s">
        <v>812</v>
      </c>
      <c r="AL9" s="292">
        <v>0</v>
      </c>
      <c r="AM9" s="295" t="s">
        <v>812</v>
      </c>
      <c r="AN9" s="295" t="s">
        <v>812</v>
      </c>
      <c r="AO9" s="292">
        <v>0</v>
      </c>
      <c r="AP9" s="295" t="s">
        <v>812</v>
      </c>
      <c r="AQ9" s="292">
        <v>0</v>
      </c>
      <c r="AR9" s="295" t="s">
        <v>812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812</v>
      </c>
      <c r="BF9" s="295" t="s">
        <v>812</v>
      </c>
      <c r="BG9" s="295" t="s">
        <v>812</v>
      </c>
      <c r="BH9" s="295" t="s">
        <v>812</v>
      </c>
      <c r="BI9" s="295" t="s">
        <v>812</v>
      </c>
      <c r="BJ9" s="295" t="s">
        <v>812</v>
      </c>
      <c r="BK9" s="295" t="s">
        <v>812</v>
      </c>
      <c r="BL9" s="295" t="s">
        <v>812</v>
      </c>
      <c r="BM9" s="295" t="s">
        <v>812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812</v>
      </c>
      <c r="CC9" s="295" t="s">
        <v>812</v>
      </c>
      <c r="CD9" s="295" t="s">
        <v>812</v>
      </c>
      <c r="CE9" s="295" t="s">
        <v>812</v>
      </c>
      <c r="CF9" s="295" t="s">
        <v>812</v>
      </c>
      <c r="CG9" s="295" t="s">
        <v>812</v>
      </c>
      <c r="CH9" s="295" t="s">
        <v>812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812</v>
      </c>
      <c r="CX9" s="295" t="s">
        <v>812</v>
      </c>
      <c r="CY9" s="295" t="s">
        <v>812</v>
      </c>
      <c r="CZ9" s="295" t="s">
        <v>812</v>
      </c>
      <c r="DA9" s="295" t="s">
        <v>812</v>
      </c>
      <c r="DB9" s="295" t="s">
        <v>812</v>
      </c>
      <c r="DC9" s="295" t="s">
        <v>812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812</v>
      </c>
      <c r="DS9" s="295" t="s">
        <v>812</v>
      </c>
      <c r="DT9" s="292">
        <v>0</v>
      </c>
      <c r="DU9" s="295" t="s">
        <v>812</v>
      </c>
      <c r="DV9" s="295" t="s">
        <v>812</v>
      </c>
      <c r="DW9" s="295" t="s">
        <v>812</v>
      </c>
      <c r="DX9" s="295" t="s">
        <v>812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812</v>
      </c>
      <c r="EL9" s="295" t="s">
        <v>812</v>
      </c>
      <c r="EM9" s="295" t="s">
        <v>812</v>
      </c>
      <c r="EN9" s="292">
        <v>0</v>
      </c>
      <c r="EO9" s="292">
        <v>0</v>
      </c>
      <c r="EP9" s="295" t="s">
        <v>812</v>
      </c>
      <c r="EQ9" s="295" t="s">
        <v>812</v>
      </c>
      <c r="ER9" s="295" t="s">
        <v>812</v>
      </c>
      <c r="ES9" s="292">
        <v>0</v>
      </c>
      <c r="ET9" s="292">
        <v>0</v>
      </c>
      <c r="EU9" s="292">
        <f>SUM(EV9:FO9)</f>
        <v>1880</v>
      </c>
      <c r="EV9" s="292">
        <v>0</v>
      </c>
      <c r="EW9" s="292">
        <v>10</v>
      </c>
      <c r="EX9" s="292">
        <v>451</v>
      </c>
      <c r="EY9" s="292">
        <v>230</v>
      </c>
      <c r="EZ9" s="292">
        <v>601</v>
      </c>
      <c r="FA9" s="292">
        <v>205</v>
      </c>
      <c r="FB9" s="292">
        <v>0</v>
      </c>
      <c r="FC9" s="292">
        <v>0</v>
      </c>
      <c r="FD9" s="292">
        <v>0</v>
      </c>
      <c r="FE9" s="292">
        <v>348</v>
      </c>
      <c r="FF9" s="292">
        <v>0</v>
      </c>
      <c r="FG9" s="292">
        <v>0</v>
      </c>
      <c r="FH9" s="295" t="s">
        <v>812</v>
      </c>
      <c r="FI9" s="295" t="s">
        <v>812</v>
      </c>
      <c r="FJ9" s="295" t="s">
        <v>812</v>
      </c>
      <c r="FK9" s="292">
        <v>0</v>
      </c>
      <c r="FL9" s="292">
        <v>0</v>
      </c>
      <c r="FM9" s="292">
        <v>0</v>
      </c>
      <c r="FN9" s="292">
        <v>35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845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301</v>
      </c>
      <c r="I10" s="292">
        <f>SUM(AD10,AY10,BT10,CO10,DJ10,EE10,EZ10)</f>
        <v>314</v>
      </c>
      <c r="J10" s="292">
        <f>SUM(AE10,AZ10,BU10,CP10,DK10,EF10,FA10)</f>
        <v>88</v>
      </c>
      <c r="K10" s="292">
        <f>SUM(AF10,BA10,BV10,CQ10,DL10,EG10,FB10)</f>
        <v>0</v>
      </c>
      <c r="L10" s="292">
        <f>SUM(AG10,BB10,BW10,CR10,DM10,EH10,FC10)</f>
        <v>127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15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812</v>
      </c>
      <c r="AK10" s="295" t="s">
        <v>812</v>
      </c>
      <c r="AL10" s="292">
        <v>0</v>
      </c>
      <c r="AM10" s="295" t="s">
        <v>812</v>
      </c>
      <c r="AN10" s="295" t="s">
        <v>812</v>
      </c>
      <c r="AO10" s="292">
        <v>0</v>
      </c>
      <c r="AP10" s="295" t="s">
        <v>812</v>
      </c>
      <c r="AQ10" s="292">
        <v>0</v>
      </c>
      <c r="AR10" s="295" t="s">
        <v>812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812</v>
      </c>
      <c r="BF10" s="295" t="s">
        <v>812</v>
      </c>
      <c r="BG10" s="295" t="s">
        <v>812</v>
      </c>
      <c r="BH10" s="295" t="s">
        <v>812</v>
      </c>
      <c r="BI10" s="295" t="s">
        <v>812</v>
      </c>
      <c r="BJ10" s="295" t="s">
        <v>812</v>
      </c>
      <c r="BK10" s="295" t="s">
        <v>812</v>
      </c>
      <c r="BL10" s="295" t="s">
        <v>812</v>
      </c>
      <c r="BM10" s="295" t="s">
        <v>812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812</v>
      </c>
      <c r="CC10" s="295" t="s">
        <v>812</v>
      </c>
      <c r="CD10" s="295" t="s">
        <v>812</v>
      </c>
      <c r="CE10" s="295" t="s">
        <v>812</v>
      </c>
      <c r="CF10" s="295" t="s">
        <v>812</v>
      </c>
      <c r="CG10" s="295" t="s">
        <v>812</v>
      </c>
      <c r="CH10" s="295" t="s">
        <v>812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812</v>
      </c>
      <c r="CX10" s="295" t="s">
        <v>812</v>
      </c>
      <c r="CY10" s="295" t="s">
        <v>812</v>
      </c>
      <c r="CZ10" s="295" t="s">
        <v>812</v>
      </c>
      <c r="DA10" s="295" t="s">
        <v>812</v>
      </c>
      <c r="DB10" s="295" t="s">
        <v>812</v>
      </c>
      <c r="DC10" s="295" t="s">
        <v>812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812</v>
      </c>
      <c r="DS10" s="295" t="s">
        <v>812</v>
      </c>
      <c r="DT10" s="292">
        <v>0</v>
      </c>
      <c r="DU10" s="295" t="s">
        <v>812</v>
      </c>
      <c r="DV10" s="295" t="s">
        <v>812</v>
      </c>
      <c r="DW10" s="295" t="s">
        <v>812</v>
      </c>
      <c r="DX10" s="295" t="s">
        <v>812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812</v>
      </c>
      <c r="EL10" s="295" t="s">
        <v>812</v>
      </c>
      <c r="EM10" s="295" t="s">
        <v>812</v>
      </c>
      <c r="EN10" s="292">
        <v>0</v>
      </c>
      <c r="EO10" s="292">
        <v>0</v>
      </c>
      <c r="EP10" s="295" t="s">
        <v>812</v>
      </c>
      <c r="EQ10" s="295" t="s">
        <v>812</v>
      </c>
      <c r="ER10" s="295" t="s">
        <v>812</v>
      </c>
      <c r="ES10" s="292">
        <v>0</v>
      </c>
      <c r="ET10" s="292">
        <v>0</v>
      </c>
      <c r="EU10" s="292">
        <f>SUM(EV10:FO10)</f>
        <v>845</v>
      </c>
      <c r="EV10" s="292">
        <v>0</v>
      </c>
      <c r="EW10" s="292">
        <v>0</v>
      </c>
      <c r="EX10" s="292">
        <v>0</v>
      </c>
      <c r="EY10" s="292">
        <v>301</v>
      </c>
      <c r="EZ10" s="292">
        <v>314</v>
      </c>
      <c r="FA10" s="292">
        <v>88</v>
      </c>
      <c r="FB10" s="292">
        <v>0</v>
      </c>
      <c r="FC10" s="292">
        <v>127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812</v>
      </c>
      <c r="FI10" s="295" t="s">
        <v>812</v>
      </c>
      <c r="FJ10" s="295" t="s">
        <v>812</v>
      </c>
      <c r="FK10" s="292">
        <v>0</v>
      </c>
      <c r="FL10" s="292">
        <v>0</v>
      </c>
      <c r="FM10" s="292">
        <v>0</v>
      </c>
      <c r="FN10" s="292">
        <v>0</v>
      </c>
      <c r="FO10" s="292">
        <v>15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1520</v>
      </c>
      <c r="E11" s="292">
        <f>SUM(Z11,AU11,BP11,CK11,DF11,EA11,EV11)</f>
        <v>841</v>
      </c>
      <c r="F11" s="292">
        <f>SUM(AA11,AV11,BQ11,CL11,DG11,EB11,EW11)</f>
        <v>7</v>
      </c>
      <c r="G11" s="292">
        <f>SUM(AB11,AW11,BR11,CM11,DH11,EC11,EX11)</f>
        <v>29</v>
      </c>
      <c r="H11" s="292">
        <f>SUM(AC11,AX11,BS11,CN11,DI11,ED11,EY11)</f>
        <v>121</v>
      </c>
      <c r="I11" s="292">
        <f>SUM(AD11,AY11,BT11,CO11,DJ11,EE11,EZ11)</f>
        <v>184</v>
      </c>
      <c r="J11" s="292">
        <f>SUM(AE11,AZ11,BU11,CP11,DK11,EF11,FA11)</f>
        <v>53</v>
      </c>
      <c r="K11" s="292">
        <f>SUM(AF11,BA11,BV11,CQ11,DL11,EG11,FB11)</f>
        <v>0</v>
      </c>
      <c r="L11" s="292">
        <f>SUM(AG11,BB11,BW11,CR11,DM11,EH11,FC11)</f>
        <v>122</v>
      </c>
      <c r="M11" s="292">
        <f>SUM(AH11,BC11,BX11,CS11,DN11,EI11,FD11)</f>
        <v>0</v>
      </c>
      <c r="N11" s="292">
        <f>SUM(AI11,BD11,BY11,CT11,DO11,EJ11,FE11)</f>
        <v>80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5</v>
      </c>
      <c r="X11" s="292">
        <f>SUM(AS11,BN11,CI11,DD11,DY11,ET11,FO11)</f>
        <v>78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812</v>
      </c>
      <c r="AK11" s="295" t="s">
        <v>812</v>
      </c>
      <c r="AL11" s="292">
        <v>0</v>
      </c>
      <c r="AM11" s="295" t="s">
        <v>812</v>
      </c>
      <c r="AN11" s="295" t="s">
        <v>812</v>
      </c>
      <c r="AO11" s="292">
        <v>0</v>
      </c>
      <c r="AP11" s="295" t="s">
        <v>812</v>
      </c>
      <c r="AQ11" s="292">
        <v>0</v>
      </c>
      <c r="AR11" s="295" t="s">
        <v>812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812</v>
      </c>
      <c r="BF11" s="295" t="s">
        <v>812</v>
      </c>
      <c r="BG11" s="295" t="s">
        <v>812</v>
      </c>
      <c r="BH11" s="295" t="s">
        <v>812</v>
      </c>
      <c r="BI11" s="295" t="s">
        <v>812</v>
      </c>
      <c r="BJ11" s="295" t="s">
        <v>812</v>
      </c>
      <c r="BK11" s="295" t="s">
        <v>812</v>
      </c>
      <c r="BL11" s="295" t="s">
        <v>812</v>
      </c>
      <c r="BM11" s="295" t="s">
        <v>812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812</v>
      </c>
      <c r="CC11" s="295" t="s">
        <v>812</v>
      </c>
      <c r="CD11" s="295" t="s">
        <v>812</v>
      </c>
      <c r="CE11" s="295" t="s">
        <v>812</v>
      </c>
      <c r="CF11" s="295" t="s">
        <v>812</v>
      </c>
      <c r="CG11" s="295" t="s">
        <v>812</v>
      </c>
      <c r="CH11" s="295" t="s">
        <v>812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812</v>
      </c>
      <c r="CX11" s="295" t="s">
        <v>812</v>
      </c>
      <c r="CY11" s="295" t="s">
        <v>812</v>
      </c>
      <c r="CZ11" s="295" t="s">
        <v>812</v>
      </c>
      <c r="DA11" s="295" t="s">
        <v>812</v>
      </c>
      <c r="DB11" s="295" t="s">
        <v>812</v>
      </c>
      <c r="DC11" s="295" t="s">
        <v>812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812</v>
      </c>
      <c r="DS11" s="295" t="s">
        <v>812</v>
      </c>
      <c r="DT11" s="292">
        <v>0</v>
      </c>
      <c r="DU11" s="295" t="s">
        <v>812</v>
      </c>
      <c r="DV11" s="295" t="s">
        <v>812</v>
      </c>
      <c r="DW11" s="295" t="s">
        <v>812</v>
      </c>
      <c r="DX11" s="295" t="s">
        <v>812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812</v>
      </c>
      <c r="EL11" s="295" t="s">
        <v>812</v>
      </c>
      <c r="EM11" s="295" t="s">
        <v>812</v>
      </c>
      <c r="EN11" s="292">
        <v>0</v>
      </c>
      <c r="EO11" s="292">
        <v>0</v>
      </c>
      <c r="EP11" s="295" t="s">
        <v>812</v>
      </c>
      <c r="EQ11" s="295" t="s">
        <v>812</v>
      </c>
      <c r="ER11" s="295" t="s">
        <v>812</v>
      </c>
      <c r="ES11" s="292">
        <v>0</v>
      </c>
      <c r="ET11" s="292">
        <v>0</v>
      </c>
      <c r="EU11" s="292">
        <f>SUM(EV11:FO11)</f>
        <v>1520</v>
      </c>
      <c r="EV11" s="292">
        <v>841</v>
      </c>
      <c r="EW11" s="292">
        <v>7</v>
      </c>
      <c r="EX11" s="292">
        <v>29</v>
      </c>
      <c r="EY11" s="292">
        <v>121</v>
      </c>
      <c r="EZ11" s="292">
        <v>184</v>
      </c>
      <c r="FA11" s="292">
        <v>53</v>
      </c>
      <c r="FB11" s="292">
        <v>0</v>
      </c>
      <c r="FC11" s="292">
        <v>122</v>
      </c>
      <c r="FD11" s="292">
        <v>0</v>
      </c>
      <c r="FE11" s="292">
        <v>80</v>
      </c>
      <c r="FF11" s="292">
        <v>0</v>
      </c>
      <c r="FG11" s="292">
        <v>0</v>
      </c>
      <c r="FH11" s="295" t="s">
        <v>812</v>
      </c>
      <c r="FI11" s="295" t="s">
        <v>812</v>
      </c>
      <c r="FJ11" s="295" t="s">
        <v>812</v>
      </c>
      <c r="FK11" s="292">
        <v>0</v>
      </c>
      <c r="FL11" s="292">
        <v>0</v>
      </c>
      <c r="FM11" s="292">
        <v>0</v>
      </c>
      <c r="FN11" s="292">
        <v>5</v>
      </c>
      <c r="FO11" s="292">
        <v>78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970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0</v>
      </c>
      <c r="I12" s="292">
        <f>SUM(AD12,AY12,BT12,CO12,DJ12,EE12,EZ12)</f>
        <v>0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970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812</v>
      </c>
      <c r="AK12" s="295" t="s">
        <v>812</v>
      </c>
      <c r="AL12" s="292">
        <v>0</v>
      </c>
      <c r="AM12" s="295" t="s">
        <v>812</v>
      </c>
      <c r="AN12" s="295" t="s">
        <v>812</v>
      </c>
      <c r="AO12" s="292">
        <v>0</v>
      </c>
      <c r="AP12" s="295" t="s">
        <v>812</v>
      </c>
      <c r="AQ12" s="292">
        <v>0</v>
      </c>
      <c r="AR12" s="295" t="s">
        <v>812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812</v>
      </c>
      <c r="BF12" s="295" t="s">
        <v>812</v>
      </c>
      <c r="BG12" s="295" t="s">
        <v>812</v>
      </c>
      <c r="BH12" s="295" t="s">
        <v>812</v>
      </c>
      <c r="BI12" s="295" t="s">
        <v>812</v>
      </c>
      <c r="BJ12" s="295" t="s">
        <v>812</v>
      </c>
      <c r="BK12" s="295" t="s">
        <v>812</v>
      </c>
      <c r="BL12" s="295" t="s">
        <v>812</v>
      </c>
      <c r="BM12" s="295" t="s">
        <v>812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812</v>
      </c>
      <c r="CC12" s="295" t="s">
        <v>812</v>
      </c>
      <c r="CD12" s="295" t="s">
        <v>812</v>
      </c>
      <c r="CE12" s="295" t="s">
        <v>812</v>
      </c>
      <c r="CF12" s="295" t="s">
        <v>812</v>
      </c>
      <c r="CG12" s="295" t="s">
        <v>812</v>
      </c>
      <c r="CH12" s="295" t="s">
        <v>812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812</v>
      </c>
      <c r="CX12" s="295" t="s">
        <v>812</v>
      </c>
      <c r="CY12" s="295" t="s">
        <v>812</v>
      </c>
      <c r="CZ12" s="295" t="s">
        <v>812</v>
      </c>
      <c r="DA12" s="295" t="s">
        <v>812</v>
      </c>
      <c r="DB12" s="295" t="s">
        <v>812</v>
      </c>
      <c r="DC12" s="295" t="s">
        <v>812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812</v>
      </c>
      <c r="DS12" s="295" t="s">
        <v>812</v>
      </c>
      <c r="DT12" s="292">
        <v>0</v>
      </c>
      <c r="DU12" s="295" t="s">
        <v>812</v>
      </c>
      <c r="DV12" s="295" t="s">
        <v>812</v>
      </c>
      <c r="DW12" s="295" t="s">
        <v>812</v>
      </c>
      <c r="DX12" s="295" t="s">
        <v>812</v>
      </c>
      <c r="DY12" s="292">
        <v>0</v>
      </c>
      <c r="DZ12" s="292">
        <f>SUM(EA12:ET12)</f>
        <v>970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970</v>
      </c>
      <c r="EJ12" s="292">
        <v>0</v>
      </c>
      <c r="EK12" s="295" t="s">
        <v>812</v>
      </c>
      <c r="EL12" s="295" t="s">
        <v>812</v>
      </c>
      <c r="EM12" s="295" t="s">
        <v>812</v>
      </c>
      <c r="EN12" s="292">
        <v>0</v>
      </c>
      <c r="EO12" s="292">
        <v>0</v>
      </c>
      <c r="EP12" s="295" t="s">
        <v>812</v>
      </c>
      <c r="EQ12" s="295" t="s">
        <v>812</v>
      </c>
      <c r="ER12" s="295" t="s">
        <v>812</v>
      </c>
      <c r="ES12" s="292">
        <v>0</v>
      </c>
      <c r="ET12" s="292">
        <v>0</v>
      </c>
      <c r="EU12" s="292">
        <f>SUM(EV12:FO12)</f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812</v>
      </c>
      <c r="FI12" s="295" t="s">
        <v>812</v>
      </c>
      <c r="FJ12" s="295" t="s">
        <v>812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2528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84</v>
      </c>
      <c r="I13" s="292">
        <f>SUM(AD13,AY13,BT13,CO13,DJ13,EE13,EZ13)</f>
        <v>286</v>
      </c>
      <c r="J13" s="292">
        <f>SUM(AE13,AZ13,BU13,CP13,DK13,EF13,FA13)</f>
        <v>51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1321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537</v>
      </c>
      <c r="W13" s="292">
        <f>SUM(AR13,BM13,CH13,DC13,DX13,ES13,FN13)</f>
        <v>0</v>
      </c>
      <c r="X13" s="292">
        <f>SUM(AS13,BN13,CI13,DD13,DY13,ET13,FO13)</f>
        <v>249</v>
      </c>
      <c r="Y13" s="292">
        <f>SUM(Z13:AS13)</f>
        <v>2107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812</v>
      </c>
      <c r="AK13" s="295" t="s">
        <v>812</v>
      </c>
      <c r="AL13" s="292">
        <v>1321</v>
      </c>
      <c r="AM13" s="295" t="s">
        <v>812</v>
      </c>
      <c r="AN13" s="295" t="s">
        <v>812</v>
      </c>
      <c r="AO13" s="292">
        <v>0</v>
      </c>
      <c r="AP13" s="295" t="s">
        <v>812</v>
      </c>
      <c r="AQ13" s="292">
        <v>537</v>
      </c>
      <c r="AR13" s="295" t="s">
        <v>812</v>
      </c>
      <c r="AS13" s="292">
        <v>249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812</v>
      </c>
      <c r="BF13" s="295" t="s">
        <v>812</v>
      </c>
      <c r="BG13" s="295" t="s">
        <v>812</v>
      </c>
      <c r="BH13" s="295" t="s">
        <v>812</v>
      </c>
      <c r="BI13" s="295" t="s">
        <v>812</v>
      </c>
      <c r="BJ13" s="295" t="s">
        <v>812</v>
      </c>
      <c r="BK13" s="295" t="s">
        <v>812</v>
      </c>
      <c r="BL13" s="295" t="s">
        <v>812</v>
      </c>
      <c r="BM13" s="295" t="s">
        <v>812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812</v>
      </c>
      <c r="CC13" s="295" t="s">
        <v>812</v>
      </c>
      <c r="CD13" s="295" t="s">
        <v>812</v>
      </c>
      <c r="CE13" s="295" t="s">
        <v>812</v>
      </c>
      <c r="CF13" s="295" t="s">
        <v>812</v>
      </c>
      <c r="CG13" s="295" t="s">
        <v>812</v>
      </c>
      <c r="CH13" s="295" t="s">
        <v>812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812</v>
      </c>
      <c r="CX13" s="295" t="s">
        <v>812</v>
      </c>
      <c r="CY13" s="295" t="s">
        <v>812</v>
      </c>
      <c r="CZ13" s="295" t="s">
        <v>812</v>
      </c>
      <c r="DA13" s="295" t="s">
        <v>812</v>
      </c>
      <c r="DB13" s="295" t="s">
        <v>812</v>
      </c>
      <c r="DC13" s="295" t="s">
        <v>812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812</v>
      </c>
      <c r="DS13" s="295" t="s">
        <v>812</v>
      </c>
      <c r="DT13" s="292">
        <v>0</v>
      </c>
      <c r="DU13" s="295" t="s">
        <v>812</v>
      </c>
      <c r="DV13" s="295" t="s">
        <v>812</v>
      </c>
      <c r="DW13" s="295" t="s">
        <v>812</v>
      </c>
      <c r="DX13" s="295" t="s">
        <v>812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812</v>
      </c>
      <c r="EL13" s="295" t="s">
        <v>812</v>
      </c>
      <c r="EM13" s="295" t="s">
        <v>812</v>
      </c>
      <c r="EN13" s="292">
        <v>0</v>
      </c>
      <c r="EO13" s="292">
        <v>0</v>
      </c>
      <c r="EP13" s="295" t="s">
        <v>812</v>
      </c>
      <c r="EQ13" s="295" t="s">
        <v>812</v>
      </c>
      <c r="ER13" s="295" t="s">
        <v>812</v>
      </c>
      <c r="ES13" s="292">
        <v>0</v>
      </c>
      <c r="ET13" s="292">
        <v>0</v>
      </c>
      <c r="EU13" s="292">
        <f>SUM(EV13:FO13)</f>
        <v>421</v>
      </c>
      <c r="EV13" s="292">
        <v>0</v>
      </c>
      <c r="EW13" s="292">
        <v>0</v>
      </c>
      <c r="EX13" s="292">
        <v>0</v>
      </c>
      <c r="EY13" s="292">
        <v>84</v>
      </c>
      <c r="EZ13" s="292">
        <v>286</v>
      </c>
      <c r="FA13" s="292">
        <v>51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812</v>
      </c>
      <c r="FI13" s="295" t="s">
        <v>812</v>
      </c>
      <c r="FJ13" s="295" t="s">
        <v>812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1479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42</v>
      </c>
      <c r="I14" s="292">
        <f>SUM(AD14,AY14,BT14,CO14,DJ14,EE14,EZ14)</f>
        <v>0</v>
      </c>
      <c r="J14" s="292">
        <f>SUM(AE14,AZ14,BU14,CP14,DK14,EF14,FA14)</f>
        <v>35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879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357</v>
      </c>
      <c r="W14" s="292">
        <f>SUM(AR14,BM14,CH14,DC14,DX14,ES14,FN14)</f>
        <v>0</v>
      </c>
      <c r="X14" s="292">
        <f>SUM(AS14,BN14,CI14,DD14,DY14,ET14,FO14)</f>
        <v>166</v>
      </c>
      <c r="Y14" s="292">
        <f>SUM(Z14:AS14)</f>
        <v>1402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812</v>
      </c>
      <c r="AK14" s="295" t="s">
        <v>812</v>
      </c>
      <c r="AL14" s="292">
        <v>879</v>
      </c>
      <c r="AM14" s="295" t="s">
        <v>812</v>
      </c>
      <c r="AN14" s="295" t="s">
        <v>812</v>
      </c>
      <c r="AO14" s="292">
        <v>0</v>
      </c>
      <c r="AP14" s="295" t="s">
        <v>812</v>
      </c>
      <c r="AQ14" s="292">
        <v>357</v>
      </c>
      <c r="AR14" s="295" t="s">
        <v>812</v>
      </c>
      <c r="AS14" s="292">
        <v>166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812</v>
      </c>
      <c r="BF14" s="295" t="s">
        <v>812</v>
      </c>
      <c r="BG14" s="295" t="s">
        <v>812</v>
      </c>
      <c r="BH14" s="295" t="s">
        <v>812</v>
      </c>
      <c r="BI14" s="295" t="s">
        <v>812</v>
      </c>
      <c r="BJ14" s="295" t="s">
        <v>812</v>
      </c>
      <c r="BK14" s="295" t="s">
        <v>812</v>
      </c>
      <c r="BL14" s="295" t="s">
        <v>812</v>
      </c>
      <c r="BM14" s="295" t="s">
        <v>812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812</v>
      </c>
      <c r="CC14" s="295" t="s">
        <v>812</v>
      </c>
      <c r="CD14" s="295" t="s">
        <v>812</v>
      </c>
      <c r="CE14" s="295" t="s">
        <v>812</v>
      </c>
      <c r="CF14" s="295" t="s">
        <v>812</v>
      </c>
      <c r="CG14" s="295" t="s">
        <v>812</v>
      </c>
      <c r="CH14" s="295" t="s">
        <v>812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812</v>
      </c>
      <c r="CX14" s="295" t="s">
        <v>812</v>
      </c>
      <c r="CY14" s="295" t="s">
        <v>812</v>
      </c>
      <c r="CZ14" s="295" t="s">
        <v>812</v>
      </c>
      <c r="DA14" s="295" t="s">
        <v>812</v>
      </c>
      <c r="DB14" s="295" t="s">
        <v>812</v>
      </c>
      <c r="DC14" s="295" t="s">
        <v>812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812</v>
      </c>
      <c r="DS14" s="295" t="s">
        <v>812</v>
      </c>
      <c r="DT14" s="292">
        <v>0</v>
      </c>
      <c r="DU14" s="295" t="s">
        <v>812</v>
      </c>
      <c r="DV14" s="295" t="s">
        <v>812</v>
      </c>
      <c r="DW14" s="295" t="s">
        <v>812</v>
      </c>
      <c r="DX14" s="295" t="s">
        <v>812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812</v>
      </c>
      <c r="EL14" s="295" t="s">
        <v>812</v>
      </c>
      <c r="EM14" s="295" t="s">
        <v>812</v>
      </c>
      <c r="EN14" s="292">
        <v>0</v>
      </c>
      <c r="EO14" s="292">
        <v>0</v>
      </c>
      <c r="EP14" s="295" t="s">
        <v>812</v>
      </c>
      <c r="EQ14" s="295" t="s">
        <v>812</v>
      </c>
      <c r="ER14" s="295" t="s">
        <v>812</v>
      </c>
      <c r="ES14" s="292">
        <v>0</v>
      </c>
      <c r="ET14" s="292">
        <v>0</v>
      </c>
      <c r="EU14" s="292">
        <f>SUM(EV14:FO14)</f>
        <v>77</v>
      </c>
      <c r="EV14" s="292">
        <v>0</v>
      </c>
      <c r="EW14" s="292">
        <v>0</v>
      </c>
      <c r="EX14" s="292">
        <v>0</v>
      </c>
      <c r="EY14" s="292">
        <v>42</v>
      </c>
      <c r="EZ14" s="292">
        <v>0</v>
      </c>
      <c r="FA14" s="292">
        <v>35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812</v>
      </c>
      <c r="FI14" s="295" t="s">
        <v>812</v>
      </c>
      <c r="FJ14" s="295" t="s">
        <v>812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3974</v>
      </c>
      <c r="E15" s="292">
        <f>SUM(Z15,AU15,BP15,CK15,DF15,EA15,EV15)</f>
        <v>49</v>
      </c>
      <c r="F15" s="292">
        <f>SUM(AA15,AV15,BQ15,CL15,DG15,EB15,EW15)</f>
        <v>0</v>
      </c>
      <c r="G15" s="292">
        <f>SUM(AB15,AW15,BR15,CM15,DH15,EC15,EX15)</f>
        <v>156</v>
      </c>
      <c r="H15" s="292">
        <f>SUM(AC15,AX15,BS15,CN15,DI15,ED15,EY15)</f>
        <v>154</v>
      </c>
      <c r="I15" s="292">
        <f>SUM(AD15,AY15,BT15,CO15,DJ15,EE15,EZ15)</f>
        <v>306</v>
      </c>
      <c r="J15" s="292">
        <f>SUM(AE15,AZ15,BU15,CP15,DK15,EF15,FA15)</f>
        <v>91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492</v>
      </c>
      <c r="N15" s="292">
        <f>SUM(AI15,BD15,BY15,CT15,DO15,EJ15,FE15)</f>
        <v>10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1147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5</v>
      </c>
      <c r="X15" s="292">
        <f>SUM(AS15,BN15,CI15,DD15,DY15,ET15,FO15)</f>
        <v>1564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812</v>
      </c>
      <c r="AK15" s="295" t="s">
        <v>812</v>
      </c>
      <c r="AL15" s="292">
        <v>0</v>
      </c>
      <c r="AM15" s="295" t="s">
        <v>812</v>
      </c>
      <c r="AN15" s="295" t="s">
        <v>812</v>
      </c>
      <c r="AO15" s="292">
        <v>0</v>
      </c>
      <c r="AP15" s="295" t="s">
        <v>812</v>
      </c>
      <c r="AQ15" s="292">
        <v>0</v>
      </c>
      <c r="AR15" s="295" t="s">
        <v>812</v>
      </c>
      <c r="AS15" s="292">
        <v>0</v>
      </c>
      <c r="AT15" s="292">
        <f>SUM(AU15:BN15)</f>
        <v>246</v>
      </c>
      <c r="AU15" s="292">
        <v>0</v>
      </c>
      <c r="AV15" s="292">
        <v>0</v>
      </c>
      <c r="AW15" s="292">
        <v>0</v>
      </c>
      <c r="AX15" s="292">
        <v>27</v>
      </c>
      <c r="AY15" s="292">
        <v>0</v>
      </c>
      <c r="AZ15" s="292">
        <v>0</v>
      </c>
      <c r="BA15" s="292">
        <v>0</v>
      </c>
      <c r="BB15" s="292">
        <v>0</v>
      </c>
      <c r="BC15" s="292">
        <v>108</v>
      </c>
      <c r="BD15" s="292">
        <v>0</v>
      </c>
      <c r="BE15" s="295" t="s">
        <v>812</v>
      </c>
      <c r="BF15" s="295" t="s">
        <v>812</v>
      </c>
      <c r="BG15" s="295" t="s">
        <v>812</v>
      </c>
      <c r="BH15" s="295" t="s">
        <v>812</v>
      </c>
      <c r="BI15" s="295" t="s">
        <v>812</v>
      </c>
      <c r="BJ15" s="295" t="s">
        <v>812</v>
      </c>
      <c r="BK15" s="295" t="s">
        <v>812</v>
      </c>
      <c r="BL15" s="295" t="s">
        <v>812</v>
      </c>
      <c r="BM15" s="295" t="s">
        <v>812</v>
      </c>
      <c r="BN15" s="292">
        <v>111</v>
      </c>
      <c r="BO15" s="292">
        <f>SUM(BP15:CI15)</f>
        <v>659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812</v>
      </c>
      <c r="CC15" s="295" t="s">
        <v>812</v>
      </c>
      <c r="CD15" s="295" t="s">
        <v>812</v>
      </c>
      <c r="CE15" s="295" t="s">
        <v>812</v>
      </c>
      <c r="CF15" s="295" t="s">
        <v>812</v>
      </c>
      <c r="CG15" s="295" t="s">
        <v>812</v>
      </c>
      <c r="CH15" s="295" t="s">
        <v>812</v>
      </c>
      <c r="CI15" s="292">
        <v>659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812</v>
      </c>
      <c r="CX15" s="295" t="s">
        <v>812</v>
      </c>
      <c r="CY15" s="295" t="s">
        <v>812</v>
      </c>
      <c r="CZ15" s="295" t="s">
        <v>812</v>
      </c>
      <c r="DA15" s="295" t="s">
        <v>812</v>
      </c>
      <c r="DB15" s="295" t="s">
        <v>812</v>
      </c>
      <c r="DC15" s="295" t="s">
        <v>812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812</v>
      </c>
      <c r="DS15" s="295" t="s">
        <v>812</v>
      </c>
      <c r="DT15" s="292">
        <v>0</v>
      </c>
      <c r="DU15" s="295" t="s">
        <v>812</v>
      </c>
      <c r="DV15" s="295" t="s">
        <v>812</v>
      </c>
      <c r="DW15" s="295" t="s">
        <v>812</v>
      </c>
      <c r="DX15" s="295" t="s">
        <v>812</v>
      </c>
      <c r="DY15" s="292">
        <v>0</v>
      </c>
      <c r="DZ15" s="292">
        <f>SUM(EA15:ET15)</f>
        <v>1536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384</v>
      </c>
      <c r="EJ15" s="292">
        <v>0</v>
      </c>
      <c r="EK15" s="295" t="s">
        <v>812</v>
      </c>
      <c r="EL15" s="295" t="s">
        <v>812</v>
      </c>
      <c r="EM15" s="295" t="s">
        <v>812</v>
      </c>
      <c r="EN15" s="292">
        <v>1147</v>
      </c>
      <c r="EO15" s="292">
        <v>0</v>
      </c>
      <c r="EP15" s="295" t="s">
        <v>812</v>
      </c>
      <c r="EQ15" s="295" t="s">
        <v>812</v>
      </c>
      <c r="ER15" s="295" t="s">
        <v>812</v>
      </c>
      <c r="ES15" s="292">
        <v>5</v>
      </c>
      <c r="ET15" s="292">
        <v>0</v>
      </c>
      <c r="EU15" s="292">
        <f>SUM(EV15:FO15)</f>
        <v>1533</v>
      </c>
      <c r="EV15" s="292">
        <v>49</v>
      </c>
      <c r="EW15" s="292">
        <v>0</v>
      </c>
      <c r="EX15" s="292">
        <v>156</v>
      </c>
      <c r="EY15" s="292">
        <v>127</v>
      </c>
      <c r="EZ15" s="292">
        <v>306</v>
      </c>
      <c r="FA15" s="292">
        <v>91</v>
      </c>
      <c r="FB15" s="292">
        <v>0</v>
      </c>
      <c r="FC15" s="292">
        <v>0</v>
      </c>
      <c r="FD15" s="292">
        <v>0</v>
      </c>
      <c r="FE15" s="292">
        <v>10</v>
      </c>
      <c r="FF15" s="292">
        <v>0</v>
      </c>
      <c r="FG15" s="292">
        <v>0</v>
      </c>
      <c r="FH15" s="295" t="s">
        <v>812</v>
      </c>
      <c r="FI15" s="295" t="s">
        <v>812</v>
      </c>
      <c r="FJ15" s="295" t="s">
        <v>812</v>
      </c>
      <c r="FK15" s="292">
        <v>0</v>
      </c>
      <c r="FL15" s="292">
        <v>0</v>
      </c>
      <c r="FM15" s="292">
        <v>0</v>
      </c>
      <c r="FN15" s="292">
        <v>0</v>
      </c>
      <c r="FO15" s="292">
        <v>794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133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15</v>
      </c>
      <c r="I16" s="292">
        <f>SUM(AD16,AY16,BT16,CO16,DJ16,EE16,EZ16)</f>
        <v>90</v>
      </c>
      <c r="J16" s="292">
        <f>SUM(AE16,AZ16,BU16,CP16,DK16,EF16,FA16)</f>
        <v>25</v>
      </c>
      <c r="K16" s="292">
        <f>SUM(AF16,BA16,BV16,CQ16,DL16,EG16,FB16)</f>
        <v>3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812</v>
      </c>
      <c r="AK16" s="295" t="s">
        <v>812</v>
      </c>
      <c r="AL16" s="292">
        <v>0</v>
      </c>
      <c r="AM16" s="295" t="s">
        <v>812</v>
      </c>
      <c r="AN16" s="295" t="s">
        <v>812</v>
      </c>
      <c r="AO16" s="292">
        <v>0</v>
      </c>
      <c r="AP16" s="295" t="s">
        <v>812</v>
      </c>
      <c r="AQ16" s="292">
        <v>0</v>
      </c>
      <c r="AR16" s="295" t="s">
        <v>812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812</v>
      </c>
      <c r="BF16" s="295" t="s">
        <v>812</v>
      </c>
      <c r="BG16" s="295" t="s">
        <v>812</v>
      </c>
      <c r="BH16" s="295" t="s">
        <v>812</v>
      </c>
      <c r="BI16" s="295" t="s">
        <v>812</v>
      </c>
      <c r="BJ16" s="295" t="s">
        <v>812</v>
      </c>
      <c r="BK16" s="295" t="s">
        <v>812</v>
      </c>
      <c r="BL16" s="295" t="s">
        <v>812</v>
      </c>
      <c r="BM16" s="295" t="s">
        <v>812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812</v>
      </c>
      <c r="CC16" s="295" t="s">
        <v>812</v>
      </c>
      <c r="CD16" s="295" t="s">
        <v>812</v>
      </c>
      <c r="CE16" s="295" t="s">
        <v>812</v>
      </c>
      <c r="CF16" s="295" t="s">
        <v>812</v>
      </c>
      <c r="CG16" s="295" t="s">
        <v>812</v>
      </c>
      <c r="CH16" s="295" t="s">
        <v>812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812</v>
      </c>
      <c r="CX16" s="295" t="s">
        <v>812</v>
      </c>
      <c r="CY16" s="295" t="s">
        <v>812</v>
      </c>
      <c r="CZ16" s="295" t="s">
        <v>812</v>
      </c>
      <c r="DA16" s="295" t="s">
        <v>812</v>
      </c>
      <c r="DB16" s="295" t="s">
        <v>812</v>
      </c>
      <c r="DC16" s="295" t="s">
        <v>812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812</v>
      </c>
      <c r="DS16" s="295" t="s">
        <v>812</v>
      </c>
      <c r="DT16" s="292">
        <v>0</v>
      </c>
      <c r="DU16" s="295" t="s">
        <v>812</v>
      </c>
      <c r="DV16" s="295" t="s">
        <v>812</v>
      </c>
      <c r="DW16" s="295" t="s">
        <v>812</v>
      </c>
      <c r="DX16" s="295" t="s">
        <v>812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812</v>
      </c>
      <c r="EL16" s="295" t="s">
        <v>812</v>
      </c>
      <c r="EM16" s="295" t="s">
        <v>812</v>
      </c>
      <c r="EN16" s="292">
        <v>0</v>
      </c>
      <c r="EO16" s="292">
        <v>0</v>
      </c>
      <c r="EP16" s="295" t="s">
        <v>812</v>
      </c>
      <c r="EQ16" s="295" t="s">
        <v>812</v>
      </c>
      <c r="ER16" s="295" t="s">
        <v>812</v>
      </c>
      <c r="ES16" s="292">
        <v>0</v>
      </c>
      <c r="ET16" s="292">
        <v>0</v>
      </c>
      <c r="EU16" s="292">
        <f>SUM(EV16:FO16)</f>
        <v>133</v>
      </c>
      <c r="EV16" s="292">
        <v>0</v>
      </c>
      <c r="EW16" s="292">
        <v>0</v>
      </c>
      <c r="EX16" s="292">
        <v>0</v>
      </c>
      <c r="EY16" s="292">
        <v>15</v>
      </c>
      <c r="EZ16" s="292">
        <v>90</v>
      </c>
      <c r="FA16" s="292">
        <v>25</v>
      </c>
      <c r="FB16" s="292">
        <v>3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812</v>
      </c>
      <c r="FI16" s="295" t="s">
        <v>812</v>
      </c>
      <c r="FJ16" s="295" t="s">
        <v>812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570</v>
      </c>
      <c r="E17" s="292">
        <f>SUM(Z17,AU17,BP17,CK17,DF17,EA17,EV17)</f>
        <v>302</v>
      </c>
      <c r="F17" s="292">
        <f>SUM(AA17,AV17,BQ17,CL17,DG17,EB17,EW17)</f>
        <v>2</v>
      </c>
      <c r="G17" s="292">
        <f>SUM(AB17,AW17,BR17,CM17,DH17,EC17,EX17)</f>
        <v>97</v>
      </c>
      <c r="H17" s="292">
        <f>SUM(AC17,AX17,BS17,CN17,DI17,ED17,EY17)</f>
        <v>27</v>
      </c>
      <c r="I17" s="292">
        <f>SUM(AD17,AY17,BT17,CO17,DJ17,EE17,EZ17)</f>
        <v>97</v>
      </c>
      <c r="J17" s="292">
        <f>SUM(AE17,AZ17,BU17,CP17,DK17,EF17,FA17)</f>
        <v>39</v>
      </c>
      <c r="K17" s="292">
        <f>SUM(AF17,BA17,BV17,CQ17,DL17,EG17,FB17)</f>
        <v>1</v>
      </c>
      <c r="L17" s="292">
        <f>SUM(AG17,BB17,BW17,CR17,DM17,EH17,FC17)</f>
        <v>5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812</v>
      </c>
      <c r="AK17" s="295" t="s">
        <v>812</v>
      </c>
      <c r="AL17" s="292">
        <v>0</v>
      </c>
      <c r="AM17" s="295" t="s">
        <v>812</v>
      </c>
      <c r="AN17" s="295" t="s">
        <v>812</v>
      </c>
      <c r="AO17" s="292">
        <v>0</v>
      </c>
      <c r="AP17" s="295" t="s">
        <v>812</v>
      </c>
      <c r="AQ17" s="292">
        <v>0</v>
      </c>
      <c r="AR17" s="295" t="s">
        <v>812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812</v>
      </c>
      <c r="BF17" s="295" t="s">
        <v>812</v>
      </c>
      <c r="BG17" s="295" t="s">
        <v>812</v>
      </c>
      <c r="BH17" s="295" t="s">
        <v>812</v>
      </c>
      <c r="BI17" s="295" t="s">
        <v>812</v>
      </c>
      <c r="BJ17" s="295" t="s">
        <v>812</v>
      </c>
      <c r="BK17" s="295" t="s">
        <v>812</v>
      </c>
      <c r="BL17" s="295" t="s">
        <v>812</v>
      </c>
      <c r="BM17" s="295" t="s">
        <v>812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812</v>
      </c>
      <c r="CC17" s="295" t="s">
        <v>812</v>
      </c>
      <c r="CD17" s="295" t="s">
        <v>812</v>
      </c>
      <c r="CE17" s="295" t="s">
        <v>812</v>
      </c>
      <c r="CF17" s="295" t="s">
        <v>812</v>
      </c>
      <c r="CG17" s="295" t="s">
        <v>812</v>
      </c>
      <c r="CH17" s="295" t="s">
        <v>812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812</v>
      </c>
      <c r="CX17" s="295" t="s">
        <v>812</v>
      </c>
      <c r="CY17" s="295" t="s">
        <v>812</v>
      </c>
      <c r="CZ17" s="295" t="s">
        <v>812</v>
      </c>
      <c r="DA17" s="295" t="s">
        <v>812</v>
      </c>
      <c r="DB17" s="295" t="s">
        <v>812</v>
      </c>
      <c r="DC17" s="295" t="s">
        <v>812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812</v>
      </c>
      <c r="DS17" s="295" t="s">
        <v>812</v>
      </c>
      <c r="DT17" s="292">
        <v>0</v>
      </c>
      <c r="DU17" s="295" t="s">
        <v>812</v>
      </c>
      <c r="DV17" s="295" t="s">
        <v>812</v>
      </c>
      <c r="DW17" s="295" t="s">
        <v>812</v>
      </c>
      <c r="DX17" s="295" t="s">
        <v>812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812</v>
      </c>
      <c r="EL17" s="295" t="s">
        <v>812</v>
      </c>
      <c r="EM17" s="295" t="s">
        <v>812</v>
      </c>
      <c r="EN17" s="292">
        <v>0</v>
      </c>
      <c r="EO17" s="292">
        <v>0</v>
      </c>
      <c r="EP17" s="295" t="s">
        <v>812</v>
      </c>
      <c r="EQ17" s="295" t="s">
        <v>812</v>
      </c>
      <c r="ER17" s="295" t="s">
        <v>812</v>
      </c>
      <c r="ES17" s="292">
        <v>0</v>
      </c>
      <c r="ET17" s="292">
        <v>0</v>
      </c>
      <c r="EU17" s="292">
        <f>SUM(EV17:FO17)</f>
        <v>570</v>
      </c>
      <c r="EV17" s="292">
        <v>302</v>
      </c>
      <c r="EW17" s="292">
        <v>2</v>
      </c>
      <c r="EX17" s="292">
        <v>97</v>
      </c>
      <c r="EY17" s="292">
        <v>27</v>
      </c>
      <c r="EZ17" s="292">
        <v>97</v>
      </c>
      <c r="FA17" s="292">
        <v>39</v>
      </c>
      <c r="FB17" s="292">
        <v>1</v>
      </c>
      <c r="FC17" s="292">
        <v>5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812</v>
      </c>
      <c r="FI17" s="295" t="s">
        <v>812</v>
      </c>
      <c r="FJ17" s="295" t="s">
        <v>812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1303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95</v>
      </c>
      <c r="I18" s="292">
        <f>SUM(AD18,AY18,BT18,CO18,DJ18,EE18,EZ18)</f>
        <v>176</v>
      </c>
      <c r="J18" s="292">
        <f>SUM(AE18,AZ18,BU18,CP18,DK18,EF18,FA18)</f>
        <v>31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628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255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118</v>
      </c>
      <c r="Y18" s="292">
        <f>SUM(Z18:AS18)</f>
        <v>1001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812</v>
      </c>
      <c r="AK18" s="295" t="s">
        <v>812</v>
      </c>
      <c r="AL18" s="292">
        <v>628</v>
      </c>
      <c r="AM18" s="295" t="s">
        <v>812</v>
      </c>
      <c r="AN18" s="295" t="s">
        <v>812</v>
      </c>
      <c r="AO18" s="292">
        <v>255</v>
      </c>
      <c r="AP18" s="295" t="s">
        <v>812</v>
      </c>
      <c r="AQ18" s="292">
        <v>0</v>
      </c>
      <c r="AR18" s="295" t="s">
        <v>812</v>
      </c>
      <c r="AS18" s="292">
        <v>118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812</v>
      </c>
      <c r="BF18" s="295" t="s">
        <v>812</v>
      </c>
      <c r="BG18" s="295" t="s">
        <v>812</v>
      </c>
      <c r="BH18" s="295" t="s">
        <v>812</v>
      </c>
      <c r="BI18" s="295" t="s">
        <v>812</v>
      </c>
      <c r="BJ18" s="295" t="s">
        <v>812</v>
      </c>
      <c r="BK18" s="295" t="s">
        <v>812</v>
      </c>
      <c r="BL18" s="295" t="s">
        <v>812</v>
      </c>
      <c r="BM18" s="295" t="s">
        <v>812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812</v>
      </c>
      <c r="CC18" s="295" t="s">
        <v>812</v>
      </c>
      <c r="CD18" s="295" t="s">
        <v>812</v>
      </c>
      <c r="CE18" s="295" t="s">
        <v>812</v>
      </c>
      <c r="CF18" s="295" t="s">
        <v>812</v>
      </c>
      <c r="CG18" s="295" t="s">
        <v>812</v>
      </c>
      <c r="CH18" s="295" t="s">
        <v>812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812</v>
      </c>
      <c r="CX18" s="295" t="s">
        <v>812</v>
      </c>
      <c r="CY18" s="295" t="s">
        <v>812</v>
      </c>
      <c r="CZ18" s="295" t="s">
        <v>812</v>
      </c>
      <c r="DA18" s="295" t="s">
        <v>812</v>
      </c>
      <c r="DB18" s="295" t="s">
        <v>812</v>
      </c>
      <c r="DC18" s="295" t="s">
        <v>812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812</v>
      </c>
      <c r="DS18" s="295" t="s">
        <v>812</v>
      </c>
      <c r="DT18" s="292">
        <v>0</v>
      </c>
      <c r="DU18" s="295" t="s">
        <v>812</v>
      </c>
      <c r="DV18" s="295" t="s">
        <v>812</v>
      </c>
      <c r="DW18" s="295" t="s">
        <v>812</v>
      </c>
      <c r="DX18" s="295" t="s">
        <v>812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812</v>
      </c>
      <c r="EL18" s="295" t="s">
        <v>812</v>
      </c>
      <c r="EM18" s="295" t="s">
        <v>812</v>
      </c>
      <c r="EN18" s="292">
        <v>0</v>
      </c>
      <c r="EO18" s="292">
        <v>0</v>
      </c>
      <c r="EP18" s="295" t="s">
        <v>812</v>
      </c>
      <c r="EQ18" s="295" t="s">
        <v>812</v>
      </c>
      <c r="ER18" s="295" t="s">
        <v>812</v>
      </c>
      <c r="ES18" s="292">
        <v>0</v>
      </c>
      <c r="ET18" s="292">
        <v>0</v>
      </c>
      <c r="EU18" s="292">
        <f>SUM(EV18:FO18)</f>
        <v>302</v>
      </c>
      <c r="EV18" s="292">
        <v>0</v>
      </c>
      <c r="EW18" s="292">
        <v>0</v>
      </c>
      <c r="EX18" s="292">
        <v>0</v>
      </c>
      <c r="EY18" s="292">
        <v>95</v>
      </c>
      <c r="EZ18" s="292">
        <v>176</v>
      </c>
      <c r="FA18" s="292">
        <v>31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812</v>
      </c>
      <c r="FI18" s="295" t="s">
        <v>812</v>
      </c>
      <c r="FJ18" s="295" t="s">
        <v>812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304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72</v>
      </c>
      <c r="I19" s="292">
        <f>SUM(AD19,AY19,BT19,CO19,DJ19,EE19,EZ19)</f>
        <v>36</v>
      </c>
      <c r="J19" s="292">
        <f>SUM(AE19,AZ19,BU19,CP19,DK19,EF19,FA19)</f>
        <v>17</v>
      </c>
      <c r="K19" s="292">
        <f>SUM(AF19,BA19,BV19,CQ19,DL19,EG19,FB19)</f>
        <v>1</v>
      </c>
      <c r="L19" s="292">
        <f>SUM(AG19,BB19,BW19,CR19,DM19,EH19,FC19)</f>
        <v>1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175</v>
      </c>
      <c r="W19" s="292">
        <f>SUM(AR19,BM19,CH19,DC19,DX19,ES19,FN19)</f>
        <v>0</v>
      </c>
      <c r="X19" s="292">
        <f>SUM(AS19,BN19,CI19,DD19,DY19,ET19,FO19)</f>
        <v>2</v>
      </c>
      <c r="Y19" s="292">
        <f>SUM(Z19:AS19)</f>
        <v>175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812</v>
      </c>
      <c r="AK19" s="295" t="s">
        <v>812</v>
      </c>
      <c r="AL19" s="292">
        <v>0</v>
      </c>
      <c r="AM19" s="295" t="s">
        <v>812</v>
      </c>
      <c r="AN19" s="295" t="s">
        <v>812</v>
      </c>
      <c r="AO19" s="292">
        <v>0</v>
      </c>
      <c r="AP19" s="295" t="s">
        <v>812</v>
      </c>
      <c r="AQ19" s="292">
        <v>175</v>
      </c>
      <c r="AR19" s="295" t="s">
        <v>812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812</v>
      </c>
      <c r="BF19" s="295" t="s">
        <v>812</v>
      </c>
      <c r="BG19" s="295" t="s">
        <v>812</v>
      </c>
      <c r="BH19" s="295" t="s">
        <v>812</v>
      </c>
      <c r="BI19" s="295" t="s">
        <v>812</v>
      </c>
      <c r="BJ19" s="295" t="s">
        <v>812</v>
      </c>
      <c r="BK19" s="295" t="s">
        <v>812</v>
      </c>
      <c r="BL19" s="295" t="s">
        <v>812</v>
      </c>
      <c r="BM19" s="295" t="s">
        <v>812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812</v>
      </c>
      <c r="CC19" s="295" t="s">
        <v>812</v>
      </c>
      <c r="CD19" s="295" t="s">
        <v>812</v>
      </c>
      <c r="CE19" s="295" t="s">
        <v>812</v>
      </c>
      <c r="CF19" s="295" t="s">
        <v>812</v>
      </c>
      <c r="CG19" s="295" t="s">
        <v>812</v>
      </c>
      <c r="CH19" s="295" t="s">
        <v>812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812</v>
      </c>
      <c r="CX19" s="295" t="s">
        <v>812</v>
      </c>
      <c r="CY19" s="295" t="s">
        <v>812</v>
      </c>
      <c r="CZ19" s="295" t="s">
        <v>812</v>
      </c>
      <c r="DA19" s="295" t="s">
        <v>812</v>
      </c>
      <c r="DB19" s="295" t="s">
        <v>812</v>
      </c>
      <c r="DC19" s="295" t="s">
        <v>812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812</v>
      </c>
      <c r="DS19" s="295" t="s">
        <v>812</v>
      </c>
      <c r="DT19" s="292">
        <v>0</v>
      </c>
      <c r="DU19" s="295" t="s">
        <v>812</v>
      </c>
      <c r="DV19" s="295" t="s">
        <v>812</v>
      </c>
      <c r="DW19" s="295" t="s">
        <v>812</v>
      </c>
      <c r="DX19" s="295" t="s">
        <v>812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812</v>
      </c>
      <c r="EL19" s="295" t="s">
        <v>812</v>
      </c>
      <c r="EM19" s="295" t="s">
        <v>812</v>
      </c>
      <c r="EN19" s="292">
        <v>0</v>
      </c>
      <c r="EO19" s="292">
        <v>0</v>
      </c>
      <c r="EP19" s="295" t="s">
        <v>812</v>
      </c>
      <c r="EQ19" s="295" t="s">
        <v>812</v>
      </c>
      <c r="ER19" s="295" t="s">
        <v>812</v>
      </c>
      <c r="ES19" s="292">
        <v>0</v>
      </c>
      <c r="ET19" s="292">
        <v>0</v>
      </c>
      <c r="EU19" s="292">
        <f>SUM(EV19:FO19)</f>
        <v>129</v>
      </c>
      <c r="EV19" s="292">
        <v>0</v>
      </c>
      <c r="EW19" s="292">
        <v>0</v>
      </c>
      <c r="EX19" s="292">
        <v>0</v>
      </c>
      <c r="EY19" s="292">
        <v>72</v>
      </c>
      <c r="EZ19" s="292">
        <v>36</v>
      </c>
      <c r="FA19" s="292">
        <v>17</v>
      </c>
      <c r="FB19" s="292">
        <v>1</v>
      </c>
      <c r="FC19" s="292">
        <v>1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812</v>
      </c>
      <c r="FI19" s="295" t="s">
        <v>812</v>
      </c>
      <c r="FJ19" s="295" t="s">
        <v>812</v>
      </c>
      <c r="FK19" s="292">
        <v>0</v>
      </c>
      <c r="FL19" s="292">
        <v>0</v>
      </c>
      <c r="FM19" s="292">
        <v>0</v>
      </c>
      <c r="FN19" s="292">
        <v>0</v>
      </c>
      <c r="FO19" s="292">
        <v>2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0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0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812</v>
      </c>
      <c r="AK20" s="295" t="s">
        <v>812</v>
      </c>
      <c r="AL20" s="292">
        <v>0</v>
      </c>
      <c r="AM20" s="295" t="s">
        <v>812</v>
      </c>
      <c r="AN20" s="295" t="s">
        <v>812</v>
      </c>
      <c r="AO20" s="292">
        <v>0</v>
      </c>
      <c r="AP20" s="295" t="s">
        <v>812</v>
      </c>
      <c r="AQ20" s="292">
        <v>0</v>
      </c>
      <c r="AR20" s="295" t="s">
        <v>812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812</v>
      </c>
      <c r="BF20" s="295" t="s">
        <v>812</v>
      </c>
      <c r="BG20" s="295" t="s">
        <v>812</v>
      </c>
      <c r="BH20" s="295" t="s">
        <v>812</v>
      </c>
      <c r="BI20" s="295" t="s">
        <v>812</v>
      </c>
      <c r="BJ20" s="295" t="s">
        <v>812</v>
      </c>
      <c r="BK20" s="295" t="s">
        <v>812</v>
      </c>
      <c r="BL20" s="295" t="s">
        <v>812</v>
      </c>
      <c r="BM20" s="295" t="s">
        <v>812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812</v>
      </c>
      <c r="CC20" s="295" t="s">
        <v>812</v>
      </c>
      <c r="CD20" s="295" t="s">
        <v>812</v>
      </c>
      <c r="CE20" s="295" t="s">
        <v>812</v>
      </c>
      <c r="CF20" s="295" t="s">
        <v>812</v>
      </c>
      <c r="CG20" s="295" t="s">
        <v>812</v>
      </c>
      <c r="CH20" s="295" t="s">
        <v>812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812</v>
      </c>
      <c r="CX20" s="295" t="s">
        <v>812</v>
      </c>
      <c r="CY20" s="295" t="s">
        <v>812</v>
      </c>
      <c r="CZ20" s="295" t="s">
        <v>812</v>
      </c>
      <c r="DA20" s="295" t="s">
        <v>812</v>
      </c>
      <c r="DB20" s="295" t="s">
        <v>812</v>
      </c>
      <c r="DC20" s="295" t="s">
        <v>812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812</v>
      </c>
      <c r="DS20" s="295" t="s">
        <v>812</v>
      </c>
      <c r="DT20" s="292">
        <v>0</v>
      </c>
      <c r="DU20" s="295" t="s">
        <v>812</v>
      </c>
      <c r="DV20" s="295" t="s">
        <v>812</v>
      </c>
      <c r="DW20" s="295" t="s">
        <v>812</v>
      </c>
      <c r="DX20" s="295" t="s">
        <v>812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812</v>
      </c>
      <c r="EL20" s="295" t="s">
        <v>812</v>
      </c>
      <c r="EM20" s="295" t="s">
        <v>812</v>
      </c>
      <c r="EN20" s="292">
        <v>0</v>
      </c>
      <c r="EO20" s="292">
        <v>0</v>
      </c>
      <c r="EP20" s="295" t="s">
        <v>812</v>
      </c>
      <c r="EQ20" s="295" t="s">
        <v>812</v>
      </c>
      <c r="ER20" s="295" t="s">
        <v>812</v>
      </c>
      <c r="ES20" s="292">
        <v>0</v>
      </c>
      <c r="ET20" s="292">
        <v>0</v>
      </c>
      <c r="EU20" s="292">
        <f>SUM(EV20:FO20)</f>
        <v>0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812</v>
      </c>
      <c r="FI20" s="295" t="s">
        <v>812</v>
      </c>
      <c r="FJ20" s="295" t="s">
        <v>812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443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60</v>
      </c>
      <c r="I21" s="292">
        <f>SUM(AD21,AY21,BT21,CO21,DJ21,EE21,EZ21)</f>
        <v>147</v>
      </c>
      <c r="J21" s="292">
        <f>SUM(AE21,AZ21,BU21,CP21,DK21,EF21,FA21)</f>
        <v>48</v>
      </c>
      <c r="K21" s="292">
        <f>SUM(AF21,BA21,BV21,CQ21,DL21,EG21,FB21)</f>
        <v>0</v>
      </c>
      <c r="L21" s="292">
        <f>SUM(AG21,BB21,BW21,CR21,DM21,EH21,FC21)</f>
        <v>180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8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812</v>
      </c>
      <c r="AK21" s="295" t="s">
        <v>812</v>
      </c>
      <c r="AL21" s="292">
        <v>0</v>
      </c>
      <c r="AM21" s="295" t="s">
        <v>812</v>
      </c>
      <c r="AN21" s="295" t="s">
        <v>812</v>
      </c>
      <c r="AO21" s="292">
        <v>0</v>
      </c>
      <c r="AP21" s="295" t="s">
        <v>812</v>
      </c>
      <c r="AQ21" s="292">
        <v>0</v>
      </c>
      <c r="AR21" s="295" t="s">
        <v>812</v>
      </c>
      <c r="AS21" s="292">
        <v>0</v>
      </c>
      <c r="AT21" s="292">
        <f>SUM(AU21:BN21)</f>
        <v>60</v>
      </c>
      <c r="AU21" s="292">
        <v>0</v>
      </c>
      <c r="AV21" s="292">
        <v>0</v>
      </c>
      <c r="AW21" s="292">
        <v>0</v>
      </c>
      <c r="AX21" s="292">
        <v>60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812</v>
      </c>
      <c r="BF21" s="295" t="s">
        <v>812</v>
      </c>
      <c r="BG21" s="295" t="s">
        <v>812</v>
      </c>
      <c r="BH21" s="295" t="s">
        <v>812</v>
      </c>
      <c r="BI21" s="295" t="s">
        <v>812</v>
      </c>
      <c r="BJ21" s="295" t="s">
        <v>812</v>
      </c>
      <c r="BK21" s="295" t="s">
        <v>812</v>
      </c>
      <c r="BL21" s="295" t="s">
        <v>812</v>
      </c>
      <c r="BM21" s="295" t="s">
        <v>812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812</v>
      </c>
      <c r="CC21" s="295" t="s">
        <v>812</v>
      </c>
      <c r="CD21" s="295" t="s">
        <v>812</v>
      </c>
      <c r="CE21" s="295" t="s">
        <v>812</v>
      </c>
      <c r="CF21" s="295" t="s">
        <v>812</v>
      </c>
      <c r="CG21" s="295" t="s">
        <v>812</v>
      </c>
      <c r="CH21" s="295" t="s">
        <v>812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812</v>
      </c>
      <c r="CX21" s="295" t="s">
        <v>812</v>
      </c>
      <c r="CY21" s="295" t="s">
        <v>812</v>
      </c>
      <c r="CZ21" s="295" t="s">
        <v>812</v>
      </c>
      <c r="DA21" s="295" t="s">
        <v>812</v>
      </c>
      <c r="DB21" s="295" t="s">
        <v>812</v>
      </c>
      <c r="DC21" s="295" t="s">
        <v>812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812</v>
      </c>
      <c r="DS21" s="295" t="s">
        <v>812</v>
      </c>
      <c r="DT21" s="292">
        <v>0</v>
      </c>
      <c r="DU21" s="295" t="s">
        <v>812</v>
      </c>
      <c r="DV21" s="295" t="s">
        <v>812</v>
      </c>
      <c r="DW21" s="295" t="s">
        <v>812</v>
      </c>
      <c r="DX21" s="295" t="s">
        <v>812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812</v>
      </c>
      <c r="EL21" s="295" t="s">
        <v>812</v>
      </c>
      <c r="EM21" s="295" t="s">
        <v>812</v>
      </c>
      <c r="EN21" s="292">
        <v>0</v>
      </c>
      <c r="EO21" s="292">
        <v>0</v>
      </c>
      <c r="EP21" s="295" t="s">
        <v>812</v>
      </c>
      <c r="EQ21" s="295" t="s">
        <v>812</v>
      </c>
      <c r="ER21" s="295" t="s">
        <v>812</v>
      </c>
      <c r="ES21" s="292">
        <v>0</v>
      </c>
      <c r="ET21" s="292">
        <v>0</v>
      </c>
      <c r="EU21" s="292">
        <f>SUM(EV21:FO21)</f>
        <v>383</v>
      </c>
      <c r="EV21" s="292">
        <v>0</v>
      </c>
      <c r="EW21" s="292">
        <v>0</v>
      </c>
      <c r="EX21" s="292">
        <v>0</v>
      </c>
      <c r="EY21" s="292">
        <v>0</v>
      </c>
      <c r="EZ21" s="292">
        <v>147</v>
      </c>
      <c r="FA21" s="292">
        <v>48</v>
      </c>
      <c r="FB21" s="292">
        <v>0</v>
      </c>
      <c r="FC21" s="292">
        <v>180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812</v>
      </c>
      <c r="FI21" s="295" t="s">
        <v>812</v>
      </c>
      <c r="FJ21" s="295" t="s">
        <v>812</v>
      </c>
      <c r="FK21" s="292">
        <v>0</v>
      </c>
      <c r="FL21" s="292">
        <v>0</v>
      </c>
      <c r="FM21" s="292">
        <v>0</v>
      </c>
      <c r="FN21" s="292">
        <v>0</v>
      </c>
      <c r="FO21" s="292">
        <v>8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113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</v>
      </c>
      <c r="I22" s="292">
        <f>SUM(AD22,AY22,BT22,CO22,DJ22,EE22,EZ22)</f>
        <v>45</v>
      </c>
      <c r="J22" s="292">
        <f>SUM(AE22,AZ22,BU22,CP22,DK22,EF22,FA22)</f>
        <v>18</v>
      </c>
      <c r="K22" s="292">
        <f>SUM(AF22,BA22,BV22,CQ22,DL22,EG22,FB22)</f>
        <v>0</v>
      </c>
      <c r="L22" s="292">
        <f>SUM(AG22,BB22,BW22,CR22,DM22,EH22,FC22)</f>
        <v>49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812</v>
      </c>
      <c r="AK22" s="295" t="s">
        <v>812</v>
      </c>
      <c r="AL22" s="292">
        <v>0</v>
      </c>
      <c r="AM22" s="295" t="s">
        <v>812</v>
      </c>
      <c r="AN22" s="295" t="s">
        <v>812</v>
      </c>
      <c r="AO22" s="292">
        <v>0</v>
      </c>
      <c r="AP22" s="295" t="s">
        <v>812</v>
      </c>
      <c r="AQ22" s="292">
        <v>0</v>
      </c>
      <c r="AR22" s="295" t="s">
        <v>812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812</v>
      </c>
      <c r="BF22" s="295" t="s">
        <v>812</v>
      </c>
      <c r="BG22" s="295" t="s">
        <v>812</v>
      </c>
      <c r="BH22" s="295" t="s">
        <v>812</v>
      </c>
      <c r="BI22" s="295" t="s">
        <v>812</v>
      </c>
      <c r="BJ22" s="295" t="s">
        <v>812</v>
      </c>
      <c r="BK22" s="295" t="s">
        <v>812</v>
      </c>
      <c r="BL22" s="295" t="s">
        <v>812</v>
      </c>
      <c r="BM22" s="295" t="s">
        <v>812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812</v>
      </c>
      <c r="CC22" s="295" t="s">
        <v>812</v>
      </c>
      <c r="CD22" s="295" t="s">
        <v>812</v>
      </c>
      <c r="CE22" s="295" t="s">
        <v>812</v>
      </c>
      <c r="CF22" s="295" t="s">
        <v>812</v>
      </c>
      <c r="CG22" s="295" t="s">
        <v>812</v>
      </c>
      <c r="CH22" s="295" t="s">
        <v>812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812</v>
      </c>
      <c r="CX22" s="295" t="s">
        <v>812</v>
      </c>
      <c r="CY22" s="295" t="s">
        <v>812</v>
      </c>
      <c r="CZ22" s="295" t="s">
        <v>812</v>
      </c>
      <c r="DA22" s="295" t="s">
        <v>812</v>
      </c>
      <c r="DB22" s="295" t="s">
        <v>812</v>
      </c>
      <c r="DC22" s="295" t="s">
        <v>812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812</v>
      </c>
      <c r="DS22" s="295" t="s">
        <v>812</v>
      </c>
      <c r="DT22" s="292">
        <v>0</v>
      </c>
      <c r="DU22" s="295" t="s">
        <v>812</v>
      </c>
      <c r="DV22" s="295" t="s">
        <v>812</v>
      </c>
      <c r="DW22" s="295" t="s">
        <v>812</v>
      </c>
      <c r="DX22" s="295" t="s">
        <v>812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812</v>
      </c>
      <c r="EL22" s="295" t="s">
        <v>812</v>
      </c>
      <c r="EM22" s="295" t="s">
        <v>812</v>
      </c>
      <c r="EN22" s="292">
        <v>0</v>
      </c>
      <c r="EO22" s="292">
        <v>0</v>
      </c>
      <c r="EP22" s="295" t="s">
        <v>812</v>
      </c>
      <c r="EQ22" s="295" t="s">
        <v>812</v>
      </c>
      <c r="ER22" s="295" t="s">
        <v>812</v>
      </c>
      <c r="ES22" s="292">
        <v>0</v>
      </c>
      <c r="ET22" s="292">
        <v>0</v>
      </c>
      <c r="EU22" s="292">
        <f>SUM(EV22:FO22)</f>
        <v>113</v>
      </c>
      <c r="EV22" s="292">
        <v>0</v>
      </c>
      <c r="EW22" s="292">
        <v>0</v>
      </c>
      <c r="EX22" s="292">
        <v>0</v>
      </c>
      <c r="EY22" s="292">
        <v>1</v>
      </c>
      <c r="EZ22" s="292">
        <v>45</v>
      </c>
      <c r="FA22" s="292">
        <v>18</v>
      </c>
      <c r="FB22" s="292">
        <v>0</v>
      </c>
      <c r="FC22" s="292">
        <v>49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812</v>
      </c>
      <c r="FI22" s="295" t="s">
        <v>812</v>
      </c>
      <c r="FJ22" s="295" t="s">
        <v>812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76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52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24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812</v>
      </c>
      <c r="AK23" s="295" t="s">
        <v>812</v>
      </c>
      <c r="AL23" s="292">
        <v>0</v>
      </c>
      <c r="AM23" s="295" t="s">
        <v>812</v>
      </c>
      <c r="AN23" s="295" t="s">
        <v>812</v>
      </c>
      <c r="AO23" s="292">
        <v>0</v>
      </c>
      <c r="AP23" s="295" t="s">
        <v>812</v>
      </c>
      <c r="AQ23" s="292">
        <v>0</v>
      </c>
      <c r="AR23" s="295" t="s">
        <v>812</v>
      </c>
      <c r="AS23" s="292">
        <v>0</v>
      </c>
      <c r="AT23" s="292">
        <f>SUM(AU23:BN23)</f>
        <v>76</v>
      </c>
      <c r="AU23" s="292">
        <v>0</v>
      </c>
      <c r="AV23" s="292">
        <v>0</v>
      </c>
      <c r="AW23" s="292">
        <v>0</v>
      </c>
      <c r="AX23" s="292">
        <v>52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812</v>
      </c>
      <c r="BF23" s="295" t="s">
        <v>812</v>
      </c>
      <c r="BG23" s="295" t="s">
        <v>812</v>
      </c>
      <c r="BH23" s="295" t="s">
        <v>812</v>
      </c>
      <c r="BI23" s="295" t="s">
        <v>812</v>
      </c>
      <c r="BJ23" s="295" t="s">
        <v>812</v>
      </c>
      <c r="BK23" s="295" t="s">
        <v>812</v>
      </c>
      <c r="BL23" s="295" t="s">
        <v>812</v>
      </c>
      <c r="BM23" s="295" t="s">
        <v>812</v>
      </c>
      <c r="BN23" s="292">
        <v>24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812</v>
      </c>
      <c r="CC23" s="295" t="s">
        <v>812</v>
      </c>
      <c r="CD23" s="295" t="s">
        <v>812</v>
      </c>
      <c r="CE23" s="295" t="s">
        <v>812</v>
      </c>
      <c r="CF23" s="295" t="s">
        <v>812</v>
      </c>
      <c r="CG23" s="295" t="s">
        <v>812</v>
      </c>
      <c r="CH23" s="295" t="s">
        <v>812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812</v>
      </c>
      <c r="CX23" s="295" t="s">
        <v>812</v>
      </c>
      <c r="CY23" s="295" t="s">
        <v>812</v>
      </c>
      <c r="CZ23" s="295" t="s">
        <v>812</v>
      </c>
      <c r="DA23" s="295" t="s">
        <v>812</v>
      </c>
      <c r="DB23" s="295" t="s">
        <v>812</v>
      </c>
      <c r="DC23" s="295" t="s">
        <v>812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812</v>
      </c>
      <c r="DS23" s="295" t="s">
        <v>812</v>
      </c>
      <c r="DT23" s="292">
        <v>0</v>
      </c>
      <c r="DU23" s="295" t="s">
        <v>812</v>
      </c>
      <c r="DV23" s="295" t="s">
        <v>812</v>
      </c>
      <c r="DW23" s="295" t="s">
        <v>812</v>
      </c>
      <c r="DX23" s="295" t="s">
        <v>812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812</v>
      </c>
      <c r="EL23" s="295" t="s">
        <v>812</v>
      </c>
      <c r="EM23" s="295" t="s">
        <v>812</v>
      </c>
      <c r="EN23" s="292">
        <v>0</v>
      </c>
      <c r="EO23" s="292">
        <v>0</v>
      </c>
      <c r="EP23" s="295" t="s">
        <v>812</v>
      </c>
      <c r="EQ23" s="295" t="s">
        <v>812</v>
      </c>
      <c r="ER23" s="295" t="s">
        <v>812</v>
      </c>
      <c r="ES23" s="292">
        <v>0</v>
      </c>
      <c r="ET23" s="292">
        <v>0</v>
      </c>
      <c r="EU23" s="292">
        <f>SUM(EV23:FO23)</f>
        <v>0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812</v>
      </c>
      <c r="FI23" s="295" t="s">
        <v>812</v>
      </c>
      <c r="FJ23" s="295" t="s">
        <v>812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49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0</v>
      </c>
      <c r="I24" s="292">
        <f>SUM(AD24,AY24,BT24,CO24,DJ24,EE24,EZ24)</f>
        <v>0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49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812</v>
      </c>
      <c r="AK24" s="295" t="s">
        <v>812</v>
      </c>
      <c r="AL24" s="292">
        <v>0</v>
      </c>
      <c r="AM24" s="295" t="s">
        <v>812</v>
      </c>
      <c r="AN24" s="295" t="s">
        <v>812</v>
      </c>
      <c r="AO24" s="292">
        <v>0</v>
      </c>
      <c r="AP24" s="295" t="s">
        <v>812</v>
      </c>
      <c r="AQ24" s="292">
        <v>0</v>
      </c>
      <c r="AR24" s="295" t="s">
        <v>812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812</v>
      </c>
      <c r="BF24" s="295" t="s">
        <v>812</v>
      </c>
      <c r="BG24" s="295" t="s">
        <v>812</v>
      </c>
      <c r="BH24" s="295" t="s">
        <v>812</v>
      </c>
      <c r="BI24" s="295" t="s">
        <v>812</v>
      </c>
      <c r="BJ24" s="295" t="s">
        <v>812</v>
      </c>
      <c r="BK24" s="295" t="s">
        <v>812</v>
      </c>
      <c r="BL24" s="295" t="s">
        <v>812</v>
      </c>
      <c r="BM24" s="295" t="s">
        <v>812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812</v>
      </c>
      <c r="CC24" s="295" t="s">
        <v>812</v>
      </c>
      <c r="CD24" s="295" t="s">
        <v>812</v>
      </c>
      <c r="CE24" s="295" t="s">
        <v>812</v>
      </c>
      <c r="CF24" s="295" t="s">
        <v>812</v>
      </c>
      <c r="CG24" s="295" t="s">
        <v>812</v>
      </c>
      <c r="CH24" s="295" t="s">
        <v>812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812</v>
      </c>
      <c r="CX24" s="295" t="s">
        <v>812</v>
      </c>
      <c r="CY24" s="295" t="s">
        <v>812</v>
      </c>
      <c r="CZ24" s="295" t="s">
        <v>812</v>
      </c>
      <c r="DA24" s="295" t="s">
        <v>812</v>
      </c>
      <c r="DB24" s="295" t="s">
        <v>812</v>
      </c>
      <c r="DC24" s="295" t="s">
        <v>812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812</v>
      </c>
      <c r="DS24" s="295" t="s">
        <v>812</v>
      </c>
      <c r="DT24" s="292">
        <v>0</v>
      </c>
      <c r="DU24" s="295" t="s">
        <v>812</v>
      </c>
      <c r="DV24" s="295" t="s">
        <v>812</v>
      </c>
      <c r="DW24" s="295" t="s">
        <v>812</v>
      </c>
      <c r="DX24" s="295" t="s">
        <v>812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812</v>
      </c>
      <c r="EL24" s="295" t="s">
        <v>812</v>
      </c>
      <c r="EM24" s="295" t="s">
        <v>812</v>
      </c>
      <c r="EN24" s="292">
        <v>0</v>
      </c>
      <c r="EO24" s="292">
        <v>0</v>
      </c>
      <c r="EP24" s="295" t="s">
        <v>812</v>
      </c>
      <c r="EQ24" s="295" t="s">
        <v>812</v>
      </c>
      <c r="ER24" s="295" t="s">
        <v>812</v>
      </c>
      <c r="ES24" s="292">
        <v>0</v>
      </c>
      <c r="ET24" s="292">
        <v>0</v>
      </c>
      <c r="EU24" s="292">
        <f>SUM(EV24:FO24)</f>
        <v>49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49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812</v>
      </c>
      <c r="FI24" s="295" t="s">
        <v>812</v>
      </c>
      <c r="FJ24" s="295" t="s">
        <v>812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5"/>
      <c r="AK25" s="295"/>
      <c r="AL25" s="292"/>
      <c r="AM25" s="295"/>
      <c r="AN25" s="295"/>
      <c r="AO25" s="292"/>
      <c r="AP25" s="295"/>
      <c r="AQ25" s="292"/>
      <c r="AR25" s="295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5"/>
      <c r="BF25" s="295"/>
      <c r="BG25" s="295"/>
      <c r="BH25" s="295"/>
      <c r="BI25" s="295"/>
      <c r="BJ25" s="295"/>
      <c r="BK25" s="295"/>
      <c r="BL25" s="295"/>
      <c r="BM25" s="295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5"/>
      <c r="CC25" s="295"/>
      <c r="CD25" s="295"/>
      <c r="CE25" s="295"/>
      <c r="CF25" s="295"/>
      <c r="CG25" s="295"/>
      <c r="CH25" s="295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5"/>
      <c r="CX25" s="295"/>
      <c r="CY25" s="295"/>
      <c r="CZ25" s="295"/>
      <c r="DA25" s="295"/>
      <c r="DB25" s="295"/>
      <c r="DC25" s="295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5"/>
      <c r="DS25" s="295"/>
      <c r="DT25" s="292"/>
      <c r="DU25" s="295"/>
      <c r="DV25" s="295"/>
      <c r="DW25" s="295"/>
      <c r="DX25" s="295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5"/>
      <c r="EL25" s="295"/>
      <c r="EM25" s="295"/>
      <c r="EN25" s="292"/>
      <c r="EO25" s="292"/>
      <c r="EP25" s="295"/>
      <c r="EQ25" s="295"/>
      <c r="ER25" s="295"/>
      <c r="ES25" s="292"/>
      <c r="ET25" s="292"/>
      <c r="EU25" s="292"/>
      <c r="EV25" s="292"/>
      <c r="EW25" s="292"/>
      <c r="EX25" s="292"/>
      <c r="EY25" s="292"/>
      <c r="EZ25" s="292"/>
      <c r="FA25" s="292"/>
      <c r="FB25" s="292"/>
      <c r="FC25" s="292"/>
      <c r="FD25" s="292"/>
      <c r="FE25" s="292"/>
      <c r="FF25" s="292"/>
      <c r="FG25" s="292"/>
      <c r="FH25" s="295"/>
      <c r="FI25" s="295"/>
      <c r="FJ25" s="295"/>
      <c r="FK25" s="292"/>
      <c r="FL25" s="292"/>
      <c r="FM25" s="292"/>
      <c r="FN25" s="292"/>
      <c r="FO25" s="292"/>
    </row>
    <row r="26" spans="1:171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5"/>
      <c r="AK26" s="295"/>
      <c r="AL26" s="292"/>
      <c r="AM26" s="295"/>
      <c r="AN26" s="295"/>
      <c r="AO26" s="292"/>
      <c r="AP26" s="295"/>
      <c r="AQ26" s="292"/>
      <c r="AR26" s="295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5"/>
      <c r="BF26" s="295"/>
      <c r="BG26" s="295"/>
      <c r="BH26" s="295"/>
      <c r="BI26" s="295"/>
      <c r="BJ26" s="295"/>
      <c r="BK26" s="295"/>
      <c r="BL26" s="295"/>
      <c r="BM26" s="295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5"/>
      <c r="CC26" s="295"/>
      <c r="CD26" s="295"/>
      <c r="CE26" s="295"/>
      <c r="CF26" s="295"/>
      <c r="CG26" s="295"/>
      <c r="CH26" s="295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5"/>
      <c r="CX26" s="295"/>
      <c r="CY26" s="295"/>
      <c r="CZ26" s="295"/>
      <c r="DA26" s="295"/>
      <c r="DB26" s="295"/>
      <c r="DC26" s="295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5"/>
      <c r="DS26" s="295"/>
      <c r="DT26" s="292"/>
      <c r="DU26" s="295"/>
      <c r="DV26" s="295"/>
      <c r="DW26" s="295"/>
      <c r="DX26" s="295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5"/>
      <c r="EL26" s="295"/>
      <c r="EM26" s="295"/>
      <c r="EN26" s="292"/>
      <c r="EO26" s="292"/>
      <c r="EP26" s="295"/>
      <c r="EQ26" s="295"/>
      <c r="ER26" s="295"/>
      <c r="ES26" s="292"/>
      <c r="ET26" s="292"/>
      <c r="EU26" s="292"/>
      <c r="EV26" s="292"/>
      <c r="EW26" s="292"/>
      <c r="EX26" s="292"/>
      <c r="EY26" s="292"/>
      <c r="EZ26" s="292"/>
      <c r="FA26" s="292"/>
      <c r="FB26" s="292"/>
      <c r="FC26" s="292"/>
      <c r="FD26" s="292"/>
      <c r="FE26" s="292"/>
      <c r="FF26" s="292"/>
      <c r="FG26" s="292"/>
      <c r="FH26" s="295"/>
      <c r="FI26" s="295"/>
      <c r="FJ26" s="295"/>
      <c r="FK26" s="292"/>
      <c r="FL26" s="292"/>
      <c r="FM26" s="292"/>
      <c r="FN26" s="292"/>
      <c r="FO26" s="292"/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4">
    <sortCondition ref="A8:A24"/>
    <sortCondition ref="B8:B24"/>
    <sortCondition ref="C8:C24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3" man="1"/>
    <brk id="45" min="1" max="23" man="1"/>
    <brk id="66" min="1" max="23" man="1"/>
    <brk id="87" min="1" max="23" man="1"/>
    <brk id="108" min="1" max="23" man="1"/>
    <brk id="129" min="1" max="23" man="1"/>
    <brk id="150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香川県</v>
      </c>
      <c r="B7" s="303" t="str">
        <f>ごみ処理概要!B7</f>
        <v>37000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</row>
    <row r="26" spans="1:103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4">
    <sortCondition ref="A8:A24"/>
    <sortCondition ref="B8:B24"/>
    <sortCondition ref="C8:C24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3" man="1"/>
    <brk id="31" min="1" max="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37000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37201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37202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37203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37204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37205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37206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37207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37208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37322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37324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37341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37364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37386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37387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37403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37404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37406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>
        <f t="shared" ca="1" si="0"/>
        <v>0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>
        <f t="shared" ca="1" si="0"/>
        <v>0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2018-02-22T05:37:11Z</dcterms:modified>
</cp:coreProperties>
</file>