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minimized="1"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ごみ処理概要!$A$6:$AQ$30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ごみ処理概要!$2:$31</definedName>
    <definedName name="_xlnm.Print_Area" localSheetId="3">ごみ処理量内訳!$2:$31</definedName>
    <definedName name="_xlnm.Print_Area" localSheetId="1">ごみ搬入量内訳!$2:$31</definedName>
    <definedName name="_xlnm.Print_Area" localSheetId="6">災害廃棄物搬入量!$2:$31</definedName>
    <definedName name="_xlnm.Print_Area" localSheetId="2">施設区分別搬入量内訳!$2:$31</definedName>
    <definedName name="_xlnm.Print_Area" localSheetId="5">施設資源化量内訳!$2:$31</definedName>
    <definedName name="_xlnm.Print_Area" localSheetId="4">資源化量内訳!$2:$31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X8" i="9"/>
  <c r="BN8" i="4" s="1"/>
  <c r="X8" i="4" s="1"/>
  <c r="X9" i="9"/>
  <c r="X10" i="9"/>
  <c r="BN10" i="4" s="1"/>
  <c r="X10" i="4" s="1"/>
  <c r="X11" i="9"/>
  <c r="X12" i="9"/>
  <c r="BN12" i="4" s="1"/>
  <c r="X12" i="4" s="1"/>
  <c r="X13" i="9"/>
  <c r="X14" i="9"/>
  <c r="BN14" i="4" s="1"/>
  <c r="X14" i="4" s="1"/>
  <c r="X15" i="9"/>
  <c r="X16" i="9"/>
  <c r="BN16" i="4" s="1"/>
  <c r="X16" i="4" s="1"/>
  <c r="X17" i="9"/>
  <c r="X18" i="9"/>
  <c r="BN18" i="4" s="1"/>
  <c r="X18" i="4" s="1"/>
  <c r="X19" i="9"/>
  <c r="X20" i="9"/>
  <c r="BN20" i="4" s="1"/>
  <c r="X20" i="4" s="1"/>
  <c r="X21" i="9"/>
  <c r="X22" i="9"/>
  <c r="BN22" i="4" s="1"/>
  <c r="X22" i="4" s="1"/>
  <c r="X23" i="9"/>
  <c r="X24" i="9"/>
  <c r="BN24" i="4" s="1"/>
  <c r="X24" i="4" s="1"/>
  <c r="X25" i="9"/>
  <c r="X26" i="9"/>
  <c r="BN26" i="4" s="1"/>
  <c r="X26" i="4" s="1"/>
  <c r="X27" i="9"/>
  <c r="X28" i="9"/>
  <c r="BN28" i="4" s="1"/>
  <c r="X28" i="4" s="1"/>
  <c r="X29" i="9"/>
  <c r="X30" i="9"/>
  <c r="BN30" i="4" s="1"/>
  <c r="X30" i="4" s="1"/>
  <c r="X31" i="9"/>
  <c r="W8" i="9"/>
  <c r="BM8" i="4" s="1"/>
  <c r="W8" i="4" s="1"/>
  <c r="W9" i="9"/>
  <c r="W10" i="9"/>
  <c r="BM10" i="4" s="1"/>
  <c r="W10" i="4" s="1"/>
  <c r="W11" i="9"/>
  <c r="W12" i="9"/>
  <c r="BM12" i="4" s="1"/>
  <c r="W12" i="4" s="1"/>
  <c r="W13" i="9"/>
  <c r="W14" i="9"/>
  <c r="BM14" i="4" s="1"/>
  <c r="W14" i="4" s="1"/>
  <c r="W15" i="9"/>
  <c r="W16" i="9"/>
  <c r="BM16" i="4" s="1"/>
  <c r="W16" i="4" s="1"/>
  <c r="W17" i="9"/>
  <c r="W18" i="9"/>
  <c r="BM18" i="4" s="1"/>
  <c r="W18" i="4" s="1"/>
  <c r="W19" i="9"/>
  <c r="W20" i="9"/>
  <c r="BM20" i="4" s="1"/>
  <c r="W20" i="4" s="1"/>
  <c r="W21" i="9"/>
  <c r="W22" i="9"/>
  <c r="BM22" i="4" s="1"/>
  <c r="W22" i="4" s="1"/>
  <c r="W23" i="9"/>
  <c r="W24" i="9"/>
  <c r="BM24" i="4" s="1"/>
  <c r="W24" i="4" s="1"/>
  <c r="W25" i="9"/>
  <c r="W26" i="9"/>
  <c r="BM26" i="4" s="1"/>
  <c r="W26" i="4" s="1"/>
  <c r="W27" i="9"/>
  <c r="W28" i="9"/>
  <c r="BM28" i="4" s="1"/>
  <c r="W28" i="4" s="1"/>
  <c r="W29" i="9"/>
  <c r="W30" i="9"/>
  <c r="BM30" i="4" s="1"/>
  <c r="W30" i="4" s="1"/>
  <c r="W31" i="9"/>
  <c r="V8" i="9"/>
  <c r="BL8" i="4" s="1"/>
  <c r="V8" i="4" s="1"/>
  <c r="V9" i="9"/>
  <c r="V10" i="9"/>
  <c r="BL10" i="4" s="1"/>
  <c r="V10" i="4" s="1"/>
  <c r="V11" i="9"/>
  <c r="V12" i="9"/>
  <c r="BL12" i="4" s="1"/>
  <c r="V12" i="4" s="1"/>
  <c r="V13" i="9"/>
  <c r="V14" i="9"/>
  <c r="BL14" i="4" s="1"/>
  <c r="V14" i="4" s="1"/>
  <c r="V15" i="9"/>
  <c r="V16" i="9"/>
  <c r="BL16" i="4" s="1"/>
  <c r="V16" i="4" s="1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V24" i="9"/>
  <c r="BL24" i="4" s="1"/>
  <c r="V24" i="4" s="1"/>
  <c r="V25" i="9"/>
  <c r="V26" i="9"/>
  <c r="BL26" i="4" s="1"/>
  <c r="V26" i="4" s="1"/>
  <c r="V27" i="9"/>
  <c r="V28" i="9"/>
  <c r="BL28" i="4" s="1"/>
  <c r="V28" i="4" s="1"/>
  <c r="V29" i="9"/>
  <c r="V30" i="9"/>
  <c r="BL30" i="4" s="1"/>
  <c r="V30" i="4" s="1"/>
  <c r="V31" i="9"/>
  <c r="U8" i="9"/>
  <c r="BK8" i="4" s="1"/>
  <c r="U8" i="4" s="1"/>
  <c r="U9" i="9"/>
  <c r="U10" i="9"/>
  <c r="BK10" i="4" s="1"/>
  <c r="U10" i="4" s="1"/>
  <c r="U11" i="9"/>
  <c r="U12" i="9"/>
  <c r="BK12" i="4" s="1"/>
  <c r="U12" i="4" s="1"/>
  <c r="U13" i="9"/>
  <c r="U14" i="9"/>
  <c r="BK14" i="4" s="1"/>
  <c r="U14" i="4" s="1"/>
  <c r="U15" i="9"/>
  <c r="U16" i="9"/>
  <c r="BK16" i="4" s="1"/>
  <c r="U16" i="4" s="1"/>
  <c r="U17" i="9"/>
  <c r="U18" i="9"/>
  <c r="BK18" i="4" s="1"/>
  <c r="U18" i="4" s="1"/>
  <c r="U19" i="9"/>
  <c r="U20" i="9"/>
  <c r="BK20" i="4" s="1"/>
  <c r="U20" i="4" s="1"/>
  <c r="U21" i="9"/>
  <c r="U22" i="9"/>
  <c r="BK22" i="4" s="1"/>
  <c r="U22" i="4" s="1"/>
  <c r="U23" i="9"/>
  <c r="U24" i="9"/>
  <c r="BK24" i="4" s="1"/>
  <c r="U24" i="4" s="1"/>
  <c r="U25" i="9"/>
  <c r="U26" i="9"/>
  <c r="BK26" i="4" s="1"/>
  <c r="U26" i="4" s="1"/>
  <c r="U27" i="9"/>
  <c r="U28" i="9"/>
  <c r="BK28" i="4" s="1"/>
  <c r="U28" i="4" s="1"/>
  <c r="U29" i="9"/>
  <c r="U30" i="9"/>
  <c r="BK30" i="4" s="1"/>
  <c r="U30" i="4" s="1"/>
  <c r="U31" i="9"/>
  <c r="T8" i="9"/>
  <c r="BJ8" i="4" s="1"/>
  <c r="T8" i="4" s="1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T28" i="9"/>
  <c r="BJ28" i="4" s="1"/>
  <c r="T28" i="4" s="1"/>
  <c r="T29" i="9"/>
  <c r="T30" i="9"/>
  <c r="BJ30" i="4" s="1"/>
  <c r="T30" i="4" s="1"/>
  <c r="T31" i="9"/>
  <c r="S8" i="9"/>
  <c r="BI8" i="4" s="1"/>
  <c r="S8" i="4" s="1"/>
  <c r="S9" i="9"/>
  <c r="S10" i="9"/>
  <c r="BI10" i="4" s="1"/>
  <c r="S10" i="4" s="1"/>
  <c r="S11" i="9"/>
  <c r="S12" i="9"/>
  <c r="BI12" i="4" s="1"/>
  <c r="S12" i="4" s="1"/>
  <c r="S13" i="9"/>
  <c r="S14" i="9"/>
  <c r="BI14" i="4" s="1"/>
  <c r="S14" i="4" s="1"/>
  <c r="S15" i="9"/>
  <c r="S16" i="9"/>
  <c r="BI16" i="4" s="1"/>
  <c r="S16" i="4" s="1"/>
  <c r="S17" i="9"/>
  <c r="S18" i="9"/>
  <c r="BI18" i="4" s="1"/>
  <c r="S18" i="4" s="1"/>
  <c r="S19" i="9"/>
  <c r="S20" i="9"/>
  <c r="BI20" i="4" s="1"/>
  <c r="S20" i="4" s="1"/>
  <c r="S21" i="9"/>
  <c r="S22" i="9"/>
  <c r="BI22" i="4" s="1"/>
  <c r="S22" i="4" s="1"/>
  <c r="S23" i="9"/>
  <c r="S24" i="9"/>
  <c r="BI24" i="4" s="1"/>
  <c r="S24" i="4" s="1"/>
  <c r="S25" i="9"/>
  <c r="S26" i="9"/>
  <c r="BI26" i="4" s="1"/>
  <c r="S26" i="4" s="1"/>
  <c r="S27" i="9"/>
  <c r="S28" i="9"/>
  <c r="BI28" i="4" s="1"/>
  <c r="S28" i="4" s="1"/>
  <c r="S29" i="9"/>
  <c r="S30" i="9"/>
  <c r="BI30" i="4" s="1"/>
  <c r="S30" i="4" s="1"/>
  <c r="S31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R27" i="9"/>
  <c r="R28" i="9"/>
  <c r="BH28" i="4" s="1"/>
  <c r="R28" i="4" s="1"/>
  <c r="R29" i="9"/>
  <c r="R30" i="9"/>
  <c r="BH30" i="4" s="1"/>
  <c r="R30" i="4" s="1"/>
  <c r="R31" i="9"/>
  <c r="Q8" i="9"/>
  <c r="BG8" i="4" s="1"/>
  <c r="Q8" i="4" s="1"/>
  <c r="Q9" i="9"/>
  <c r="BG9" i="4" s="1"/>
  <c r="Q9" i="4" s="1"/>
  <c r="Q10" i="9"/>
  <c r="BG10" i="4" s="1"/>
  <c r="Q10" i="4" s="1"/>
  <c r="Q11" i="9"/>
  <c r="Q12" i="9"/>
  <c r="BG12" i="4" s="1"/>
  <c r="Q12" i="4" s="1"/>
  <c r="Q13" i="9"/>
  <c r="BG13" i="4" s="1"/>
  <c r="Q13" i="4" s="1"/>
  <c r="Q14" i="9"/>
  <c r="BG14" i="4" s="1"/>
  <c r="Q14" i="4" s="1"/>
  <c r="Q15" i="9"/>
  <c r="Q16" i="9"/>
  <c r="BG16" i="4" s="1"/>
  <c r="Q16" i="4" s="1"/>
  <c r="Q17" i="9"/>
  <c r="BG17" i="4" s="1"/>
  <c r="Q17" i="4" s="1"/>
  <c r="Q18" i="9"/>
  <c r="BG18" i="4" s="1"/>
  <c r="Q18" i="4" s="1"/>
  <c r="Q19" i="9"/>
  <c r="Q20" i="9"/>
  <c r="BG20" i="4" s="1"/>
  <c r="Q20" i="4" s="1"/>
  <c r="Q21" i="9"/>
  <c r="BG21" i="4" s="1"/>
  <c r="Q21" i="4" s="1"/>
  <c r="Q22" i="9"/>
  <c r="BG22" i="4" s="1"/>
  <c r="Q22" i="4" s="1"/>
  <c r="Q23" i="9"/>
  <c r="Q24" i="9"/>
  <c r="BG24" i="4" s="1"/>
  <c r="Q24" i="4" s="1"/>
  <c r="Q25" i="9"/>
  <c r="BG25" i="4" s="1"/>
  <c r="Q25" i="4" s="1"/>
  <c r="Q26" i="9"/>
  <c r="BG26" i="4" s="1"/>
  <c r="Q26" i="4" s="1"/>
  <c r="Q27" i="9"/>
  <c r="Q28" i="9"/>
  <c r="BG28" i="4" s="1"/>
  <c r="Q28" i="4" s="1"/>
  <c r="Q29" i="9"/>
  <c r="BG29" i="4" s="1"/>
  <c r="Q29" i="4" s="1"/>
  <c r="Q30" i="9"/>
  <c r="BG30" i="4" s="1"/>
  <c r="Q30" i="4" s="1"/>
  <c r="Q31" i="9"/>
  <c r="P8" i="9"/>
  <c r="BF8" i="4" s="1"/>
  <c r="P8" i="4" s="1"/>
  <c r="P9" i="9"/>
  <c r="P10" i="9"/>
  <c r="BF10" i="4" s="1"/>
  <c r="P10" i="4" s="1"/>
  <c r="P11" i="9"/>
  <c r="P12" i="9"/>
  <c r="BF12" i="4" s="1"/>
  <c r="P12" i="4" s="1"/>
  <c r="P13" i="9"/>
  <c r="P14" i="9"/>
  <c r="BF14" i="4" s="1"/>
  <c r="P14" i="4" s="1"/>
  <c r="P15" i="9"/>
  <c r="P16" i="9"/>
  <c r="BF16" i="4" s="1"/>
  <c r="P16" i="4" s="1"/>
  <c r="P17" i="9"/>
  <c r="P18" i="9"/>
  <c r="BF18" i="4" s="1"/>
  <c r="P18" i="4" s="1"/>
  <c r="P19" i="9"/>
  <c r="P20" i="9"/>
  <c r="BF20" i="4" s="1"/>
  <c r="P20" i="4" s="1"/>
  <c r="P21" i="9"/>
  <c r="P22" i="9"/>
  <c r="BF22" i="4" s="1"/>
  <c r="P22" i="4" s="1"/>
  <c r="P23" i="9"/>
  <c r="P24" i="9"/>
  <c r="BF24" i="4" s="1"/>
  <c r="P24" i="4" s="1"/>
  <c r="P25" i="9"/>
  <c r="P26" i="9"/>
  <c r="BF26" i="4" s="1"/>
  <c r="P26" i="4" s="1"/>
  <c r="P27" i="9"/>
  <c r="P28" i="9"/>
  <c r="BF28" i="4" s="1"/>
  <c r="P28" i="4" s="1"/>
  <c r="P29" i="9"/>
  <c r="P30" i="9"/>
  <c r="BF30" i="4" s="1"/>
  <c r="P30" i="4" s="1"/>
  <c r="P31" i="9"/>
  <c r="O8" i="9"/>
  <c r="BE8" i="4" s="1"/>
  <c r="O8" i="4" s="1"/>
  <c r="O9" i="9"/>
  <c r="O10" i="9"/>
  <c r="BE10" i="4" s="1"/>
  <c r="O10" i="4" s="1"/>
  <c r="O11" i="9"/>
  <c r="O12" i="9"/>
  <c r="BE12" i="4" s="1"/>
  <c r="O12" i="4" s="1"/>
  <c r="O13" i="9"/>
  <c r="O14" i="9"/>
  <c r="BE14" i="4" s="1"/>
  <c r="O14" i="4" s="1"/>
  <c r="O15" i="9"/>
  <c r="O16" i="9"/>
  <c r="BE16" i="4" s="1"/>
  <c r="O16" i="4" s="1"/>
  <c r="O17" i="9"/>
  <c r="O18" i="9"/>
  <c r="BE18" i="4" s="1"/>
  <c r="O18" i="4" s="1"/>
  <c r="O19" i="9"/>
  <c r="O20" i="9"/>
  <c r="BE20" i="4" s="1"/>
  <c r="O20" i="4" s="1"/>
  <c r="O21" i="9"/>
  <c r="O22" i="9"/>
  <c r="BE22" i="4" s="1"/>
  <c r="O22" i="4" s="1"/>
  <c r="O23" i="9"/>
  <c r="O24" i="9"/>
  <c r="BE24" i="4" s="1"/>
  <c r="O24" i="4" s="1"/>
  <c r="O25" i="9"/>
  <c r="O26" i="9"/>
  <c r="BE26" i="4" s="1"/>
  <c r="O26" i="4" s="1"/>
  <c r="O27" i="9"/>
  <c r="O28" i="9"/>
  <c r="BE28" i="4" s="1"/>
  <c r="O28" i="4" s="1"/>
  <c r="O29" i="9"/>
  <c r="O30" i="9"/>
  <c r="BE30" i="4" s="1"/>
  <c r="O30" i="4" s="1"/>
  <c r="O31" i="9"/>
  <c r="N8" i="9"/>
  <c r="BD8" i="4" s="1"/>
  <c r="N8" i="4" s="1"/>
  <c r="N9" i="9"/>
  <c r="BD9" i="4" s="1"/>
  <c r="N9" i="4" s="1"/>
  <c r="N10" i="9"/>
  <c r="N11" i="9"/>
  <c r="N12" i="9"/>
  <c r="N13" i="9"/>
  <c r="BD13" i="4" s="1"/>
  <c r="N13" i="4" s="1"/>
  <c r="N14" i="9"/>
  <c r="BD14" i="4" s="1"/>
  <c r="N14" i="4" s="1"/>
  <c r="N15" i="9"/>
  <c r="N16" i="9"/>
  <c r="N17" i="9"/>
  <c r="BD17" i="4" s="1"/>
  <c r="N17" i="4" s="1"/>
  <c r="N18" i="9"/>
  <c r="N19" i="9"/>
  <c r="N20" i="9"/>
  <c r="N21" i="9"/>
  <c r="BD21" i="4" s="1"/>
  <c r="N21" i="4" s="1"/>
  <c r="N22" i="9"/>
  <c r="N23" i="9"/>
  <c r="N24" i="9"/>
  <c r="BD24" i="4" s="1"/>
  <c r="N24" i="4" s="1"/>
  <c r="N25" i="9"/>
  <c r="BD25" i="4" s="1"/>
  <c r="N25" i="4" s="1"/>
  <c r="N26" i="9"/>
  <c r="N27" i="9"/>
  <c r="N28" i="9"/>
  <c r="N29" i="9"/>
  <c r="BD29" i="4" s="1"/>
  <c r="N29" i="4" s="1"/>
  <c r="N30" i="9"/>
  <c r="BD30" i="4" s="1"/>
  <c r="N30" i="4" s="1"/>
  <c r="N31" i="9"/>
  <c r="M8" i="9"/>
  <c r="BC8" i="4" s="1"/>
  <c r="M8" i="4" s="1"/>
  <c r="M9" i="9"/>
  <c r="M10" i="9"/>
  <c r="BC10" i="4" s="1"/>
  <c r="M10" i="4" s="1"/>
  <c r="M11" i="9"/>
  <c r="M12" i="9"/>
  <c r="BC12" i="4" s="1"/>
  <c r="M12" i="4" s="1"/>
  <c r="M13" i="9"/>
  <c r="M14" i="9"/>
  <c r="BC14" i="4" s="1"/>
  <c r="M14" i="4" s="1"/>
  <c r="M15" i="9"/>
  <c r="M16" i="9"/>
  <c r="BC16" i="4" s="1"/>
  <c r="M16" i="4" s="1"/>
  <c r="M17" i="9"/>
  <c r="M18" i="9"/>
  <c r="BC18" i="4" s="1"/>
  <c r="M18" i="4" s="1"/>
  <c r="M19" i="9"/>
  <c r="M20" i="9"/>
  <c r="BC20" i="4" s="1"/>
  <c r="M20" i="4" s="1"/>
  <c r="M21" i="9"/>
  <c r="M22" i="9"/>
  <c r="BC22" i="4" s="1"/>
  <c r="M22" i="4" s="1"/>
  <c r="M23" i="9"/>
  <c r="M24" i="9"/>
  <c r="BC24" i="4" s="1"/>
  <c r="M24" i="4" s="1"/>
  <c r="M25" i="9"/>
  <c r="M26" i="9"/>
  <c r="BC26" i="4" s="1"/>
  <c r="M26" i="4" s="1"/>
  <c r="M27" i="9"/>
  <c r="M28" i="9"/>
  <c r="BC28" i="4" s="1"/>
  <c r="M28" i="4" s="1"/>
  <c r="M29" i="9"/>
  <c r="M30" i="9"/>
  <c r="BC30" i="4" s="1"/>
  <c r="M30" i="4" s="1"/>
  <c r="M31" i="9"/>
  <c r="L8" i="9"/>
  <c r="L9" i="9"/>
  <c r="BB9" i="4" s="1"/>
  <c r="L9" i="4" s="1"/>
  <c r="L10" i="9"/>
  <c r="L11" i="9"/>
  <c r="L12" i="9"/>
  <c r="L13" i="9"/>
  <c r="BB13" i="4" s="1"/>
  <c r="L13" i="4" s="1"/>
  <c r="L14" i="9"/>
  <c r="L15" i="9"/>
  <c r="L16" i="9"/>
  <c r="BB16" i="4" s="1"/>
  <c r="L16" i="4" s="1"/>
  <c r="L17" i="9"/>
  <c r="BB17" i="4" s="1"/>
  <c r="L17" i="4" s="1"/>
  <c r="L18" i="9"/>
  <c r="L19" i="9"/>
  <c r="L20" i="9"/>
  <c r="L21" i="9"/>
  <c r="BB21" i="4" s="1"/>
  <c r="L21" i="4" s="1"/>
  <c r="L22" i="9"/>
  <c r="BB22" i="4" s="1"/>
  <c r="L22" i="4" s="1"/>
  <c r="L23" i="9"/>
  <c r="L24" i="9"/>
  <c r="L25" i="9"/>
  <c r="BB25" i="4" s="1"/>
  <c r="L25" i="4" s="1"/>
  <c r="L26" i="9"/>
  <c r="L27" i="9"/>
  <c r="L28" i="9"/>
  <c r="L29" i="9"/>
  <c r="BB29" i="4" s="1"/>
  <c r="L29" i="4" s="1"/>
  <c r="L30" i="9"/>
  <c r="L31" i="9"/>
  <c r="K8" i="9"/>
  <c r="BA8" i="4" s="1"/>
  <c r="K8" i="4" s="1"/>
  <c r="K9" i="9"/>
  <c r="BA9" i="4" s="1"/>
  <c r="K9" i="4" s="1"/>
  <c r="K10" i="9"/>
  <c r="K11" i="9"/>
  <c r="K12" i="9"/>
  <c r="K13" i="9"/>
  <c r="BA13" i="4" s="1"/>
  <c r="K13" i="4" s="1"/>
  <c r="K14" i="9"/>
  <c r="BA14" i="4" s="1"/>
  <c r="K14" i="4" s="1"/>
  <c r="K15" i="9"/>
  <c r="K16" i="9"/>
  <c r="K17" i="9"/>
  <c r="BA17" i="4" s="1"/>
  <c r="K17" i="4" s="1"/>
  <c r="K18" i="9"/>
  <c r="K19" i="9"/>
  <c r="K20" i="9"/>
  <c r="K21" i="9"/>
  <c r="BA21" i="4" s="1"/>
  <c r="K21" i="4" s="1"/>
  <c r="K22" i="9"/>
  <c r="K23" i="9"/>
  <c r="K24" i="9"/>
  <c r="BA24" i="4" s="1"/>
  <c r="K24" i="4" s="1"/>
  <c r="K25" i="9"/>
  <c r="BA25" i="4" s="1"/>
  <c r="K25" i="4" s="1"/>
  <c r="K26" i="9"/>
  <c r="K27" i="9"/>
  <c r="K28" i="9"/>
  <c r="K29" i="9"/>
  <c r="BA29" i="4" s="1"/>
  <c r="K29" i="4" s="1"/>
  <c r="K30" i="9"/>
  <c r="BA30" i="4" s="1"/>
  <c r="K30" i="4" s="1"/>
  <c r="K31" i="9"/>
  <c r="J8" i="9"/>
  <c r="AZ8" i="4" s="1"/>
  <c r="J8" i="4" s="1"/>
  <c r="J9" i="9"/>
  <c r="J10" i="9"/>
  <c r="AZ10" i="4" s="1"/>
  <c r="J10" i="4" s="1"/>
  <c r="J11" i="9"/>
  <c r="J12" i="9"/>
  <c r="AZ12" i="4" s="1"/>
  <c r="J12" i="4" s="1"/>
  <c r="J13" i="9"/>
  <c r="J14" i="9"/>
  <c r="AZ14" i="4" s="1"/>
  <c r="J14" i="4" s="1"/>
  <c r="J15" i="9"/>
  <c r="J16" i="9"/>
  <c r="AZ16" i="4" s="1"/>
  <c r="J16" i="4" s="1"/>
  <c r="J17" i="9"/>
  <c r="J18" i="9"/>
  <c r="AZ18" i="4" s="1"/>
  <c r="J18" i="4" s="1"/>
  <c r="J19" i="9"/>
  <c r="J20" i="9"/>
  <c r="AZ20" i="4" s="1"/>
  <c r="J20" i="4" s="1"/>
  <c r="J21" i="9"/>
  <c r="J22" i="9"/>
  <c r="AZ22" i="4" s="1"/>
  <c r="J22" i="4" s="1"/>
  <c r="J23" i="9"/>
  <c r="J24" i="9"/>
  <c r="AZ24" i="4" s="1"/>
  <c r="J24" i="4" s="1"/>
  <c r="J25" i="9"/>
  <c r="J26" i="9"/>
  <c r="AZ26" i="4" s="1"/>
  <c r="J26" i="4" s="1"/>
  <c r="J27" i="9"/>
  <c r="J28" i="9"/>
  <c r="AZ28" i="4" s="1"/>
  <c r="J28" i="4" s="1"/>
  <c r="J29" i="9"/>
  <c r="J30" i="9"/>
  <c r="AZ30" i="4" s="1"/>
  <c r="J30" i="4" s="1"/>
  <c r="J31" i="9"/>
  <c r="I8" i="9"/>
  <c r="AY8" i="4" s="1"/>
  <c r="I8" i="4" s="1"/>
  <c r="I9" i="9"/>
  <c r="AY9" i="4" s="1"/>
  <c r="I9" i="4" s="1"/>
  <c r="I10" i="9"/>
  <c r="I11" i="9"/>
  <c r="I12" i="9"/>
  <c r="I13" i="9"/>
  <c r="AY13" i="4" s="1"/>
  <c r="I13" i="4" s="1"/>
  <c r="I14" i="9"/>
  <c r="AY14" i="4" s="1"/>
  <c r="I14" i="4" s="1"/>
  <c r="I15" i="9"/>
  <c r="I16" i="9"/>
  <c r="AY16" i="4" s="1"/>
  <c r="I16" i="4" s="1"/>
  <c r="I17" i="9"/>
  <c r="AY17" i="4" s="1"/>
  <c r="I17" i="4" s="1"/>
  <c r="I18" i="9"/>
  <c r="I19" i="9"/>
  <c r="I20" i="9"/>
  <c r="I21" i="9"/>
  <c r="AY21" i="4" s="1"/>
  <c r="I21" i="4" s="1"/>
  <c r="I22" i="9"/>
  <c r="AY22" i="4" s="1"/>
  <c r="I22" i="4" s="1"/>
  <c r="I23" i="9"/>
  <c r="I24" i="9"/>
  <c r="AY24" i="4" s="1"/>
  <c r="I24" i="4" s="1"/>
  <c r="I25" i="9"/>
  <c r="AY25" i="4" s="1"/>
  <c r="I25" i="4" s="1"/>
  <c r="I26" i="9"/>
  <c r="I27" i="9"/>
  <c r="I28" i="9"/>
  <c r="I29" i="9"/>
  <c r="AY29" i="4" s="1"/>
  <c r="I29" i="4" s="1"/>
  <c r="I30" i="9"/>
  <c r="AY30" i="4" s="1"/>
  <c r="I30" i="4" s="1"/>
  <c r="I31" i="9"/>
  <c r="H8" i="9"/>
  <c r="AX8" i="4" s="1"/>
  <c r="H8" i="4" s="1"/>
  <c r="H9" i="9"/>
  <c r="AX9" i="4" s="1"/>
  <c r="H9" i="4" s="1"/>
  <c r="H10" i="9"/>
  <c r="H11" i="9"/>
  <c r="H12" i="9"/>
  <c r="H13" i="9"/>
  <c r="AX13" i="4" s="1"/>
  <c r="H13" i="4" s="1"/>
  <c r="H14" i="9"/>
  <c r="AX14" i="4" s="1"/>
  <c r="H14" i="4" s="1"/>
  <c r="H15" i="9"/>
  <c r="H16" i="9"/>
  <c r="AX16" i="4" s="1"/>
  <c r="H16" i="4" s="1"/>
  <c r="H17" i="9"/>
  <c r="AX17" i="4" s="1"/>
  <c r="H17" i="4" s="1"/>
  <c r="H18" i="9"/>
  <c r="H19" i="9"/>
  <c r="H20" i="9"/>
  <c r="H21" i="9"/>
  <c r="AX21" i="4" s="1"/>
  <c r="H21" i="4" s="1"/>
  <c r="H22" i="9"/>
  <c r="AX22" i="4" s="1"/>
  <c r="H22" i="4" s="1"/>
  <c r="H23" i="9"/>
  <c r="H24" i="9"/>
  <c r="AX24" i="4" s="1"/>
  <c r="H24" i="4" s="1"/>
  <c r="H25" i="9"/>
  <c r="AX25" i="4" s="1"/>
  <c r="H25" i="4" s="1"/>
  <c r="H26" i="9"/>
  <c r="H27" i="9"/>
  <c r="H28" i="9"/>
  <c r="H29" i="9"/>
  <c r="AX29" i="4" s="1"/>
  <c r="H29" i="4" s="1"/>
  <c r="H30" i="9"/>
  <c r="AX30" i="4" s="1"/>
  <c r="H30" i="4" s="1"/>
  <c r="H31" i="9"/>
  <c r="G8" i="9"/>
  <c r="AW8" i="4" s="1"/>
  <c r="G8" i="4" s="1"/>
  <c r="G9" i="9"/>
  <c r="G10" i="9"/>
  <c r="AW10" i="4" s="1"/>
  <c r="G10" i="4" s="1"/>
  <c r="G11" i="9"/>
  <c r="G12" i="9"/>
  <c r="AW12" i="4" s="1"/>
  <c r="G12" i="4" s="1"/>
  <c r="G13" i="9"/>
  <c r="G14" i="9"/>
  <c r="AW14" i="4" s="1"/>
  <c r="G14" i="4" s="1"/>
  <c r="G15" i="9"/>
  <c r="G16" i="9"/>
  <c r="AW16" i="4" s="1"/>
  <c r="G16" i="4" s="1"/>
  <c r="G17" i="9"/>
  <c r="G18" i="9"/>
  <c r="AW18" i="4" s="1"/>
  <c r="G18" i="4" s="1"/>
  <c r="G19" i="9"/>
  <c r="G20" i="9"/>
  <c r="AW20" i="4" s="1"/>
  <c r="G20" i="4" s="1"/>
  <c r="G21" i="9"/>
  <c r="G22" i="9"/>
  <c r="AW22" i="4" s="1"/>
  <c r="G22" i="4" s="1"/>
  <c r="G23" i="9"/>
  <c r="G24" i="9"/>
  <c r="AW24" i="4" s="1"/>
  <c r="G24" i="4" s="1"/>
  <c r="G25" i="9"/>
  <c r="G26" i="9"/>
  <c r="AW26" i="4" s="1"/>
  <c r="G26" i="4" s="1"/>
  <c r="G27" i="9"/>
  <c r="G28" i="9"/>
  <c r="AW28" i="4" s="1"/>
  <c r="G28" i="4" s="1"/>
  <c r="G29" i="9"/>
  <c r="G30" i="9"/>
  <c r="AW30" i="4" s="1"/>
  <c r="G30" i="4" s="1"/>
  <c r="G31" i="9"/>
  <c r="F8" i="9"/>
  <c r="AV8" i="4" s="1"/>
  <c r="F8" i="4" s="1"/>
  <c r="F9" i="9"/>
  <c r="F10" i="9"/>
  <c r="AV10" i="4" s="1"/>
  <c r="F10" i="4" s="1"/>
  <c r="F11" i="9"/>
  <c r="F12" i="9"/>
  <c r="AV12" i="4" s="1"/>
  <c r="F12" i="4" s="1"/>
  <c r="F13" i="9"/>
  <c r="F14" i="9"/>
  <c r="AV14" i="4" s="1"/>
  <c r="F14" i="4" s="1"/>
  <c r="F15" i="9"/>
  <c r="F16" i="9"/>
  <c r="AV16" i="4" s="1"/>
  <c r="F16" i="4" s="1"/>
  <c r="F17" i="9"/>
  <c r="F18" i="9"/>
  <c r="AV18" i="4" s="1"/>
  <c r="F18" i="4" s="1"/>
  <c r="F19" i="9"/>
  <c r="F20" i="9"/>
  <c r="AV20" i="4" s="1"/>
  <c r="F20" i="4" s="1"/>
  <c r="F21" i="9"/>
  <c r="F22" i="9"/>
  <c r="AV22" i="4" s="1"/>
  <c r="F22" i="4" s="1"/>
  <c r="F23" i="9"/>
  <c r="F24" i="9"/>
  <c r="AV24" i="4" s="1"/>
  <c r="F24" i="4" s="1"/>
  <c r="F25" i="9"/>
  <c r="F26" i="9"/>
  <c r="AV26" i="4" s="1"/>
  <c r="F26" i="4" s="1"/>
  <c r="F27" i="9"/>
  <c r="F28" i="9"/>
  <c r="AV28" i="4" s="1"/>
  <c r="F28" i="4" s="1"/>
  <c r="F29" i="9"/>
  <c r="F30" i="9"/>
  <c r="AV30" i="4" s="1"/>
  <c r="F30" i="4" s="1"/>
  <c r="F31" i="9"/>
  <c r="E8" i="9"/>
  <c r="AU8" i="4" s="1"/>
  <c r="E8" i="4" s="1"/>
  <c r="E9" i="9"/>
  <c r="AU9" i="4" s="1"/>
  <c r="E9" i="4" s="1"/>
  <c r="E10" i="9"/>
  <c r="E11" i="9"/>
  <c r="E12" i="9"/>
  <c r="E13" i="9"/>
  <c r="AU13" i="4" s="1"/>
  <c r="E13" i="4" s="1"/>
  <c r="E14" i="9"/>
  <c r="AU14" i="4" s="1"/>
  <c r="E14" i="4" s="1"/>
  <c r="E15" i="9"/>
  <c r="E16" i="9"/>
  <c r="AU16" i="4" s="1"/>
  <c r="E16" i="4" s="1"/>
  <c r="E17" i="9"/>
  <c r="AU17" i="4" s="1"/>
  <c r="E17" i="4" s="1"/>
  <c r="E18" i="9"/>
  <c r="E19" i="9"/>
  <c r="E20" i="9"/>
  <c r="E21" i="9"/>
  <c r="AU21" i="4" s="1"/>
  <c r="E21" i="4" s="1"/>
  <c r="E22" i="9"/>
  <c r="AU22" i="4" s="1"/>
  <c r="E22" i="4" s="1"/>
  <c r="E23" i="9"/>
  <c r="E24" i="9"/>
  <c r="AU24" i="4" s="1"/>
  <c r="E24" i="4" s="1"/>
  <c r="E25" i="9"/>
  <c r="AU25" i="4" s="1"/>
  <c r="E25" i="4" s="1"/>
  <c r="E26" i="9"/>
  <c r="E27" i="9"/>
  <c r="E28" i="9"/>
  <c r="E29" i="9"/>
  <c r="AU29" i="4" s="1"/>
  <c r="E29" i="4" s="1"/>
  <c r="E30" i="9"/>
  <c r="AU30" i="4" s="1"/>
  <c r="E30" i="4" s="1"/>
  <c r="E31" i="9"/>
  <c r="D8" i="9"/>
  <c r="AT8" i="4" s="1"/>
  <c r="D8" i="4" s="1"/>
  <c r="D9" i="9"/>
  <c r="AT9" i="4" s="1"/>
  <c r="D9" i="4" s="1"/>
  <c r="D10" i="9"/>
  <c r="AT10" i="4" s="1"/>
  <c r="D10" i="4" s="1"/>
  <c r="D11" i="9"/>
  <c r="D12" i="9"/>
  <c r="AT12" i="4" s="1"/>
  <c r="D12" i="4" s="1"/>
  <c r="D13" i="9"/>
  <c r="D14" i="9"/>
  <c r="AT14" i="4" s="1"/>
  <c r="D14" i="4" s="1"/>
  <c r="D15" i="9"/>
  <c r="D16" i="9"/>
  <c r="AT16" i="4" s="1"/>
  <c r="D16" i="4" s="1"/>
  <c r="D17" i="9"/>
  <c r="AT17" i="4" s="1"/>
  <c r="D17" i="4" s="1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AT25" i="4" s="1"/>
  <c r="D25" i="4" s="1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N9" i="4"/>
  <c r="BN11" i="4"/>
  <c r="X11" i="4" s="1"/>
  <c r="BN13" i="4"/>
  <c r="BN15" i="4"/>
  <c r="X15" i="4" s="1"/>
  <c r="BN17" i="4"/>
  <c r="BN19" i="4"/>
  <c r="X19" i="4" s="1"/>
  <c r="BN21" i="4"/>
  <c r="BN23" i="4"/>
  <c r="X23" i="4" s="1"/>
  <c r="BN25" i="4"/>
  <c r="BN27" i="4"/>
  <c r="X27" i="4" s="1"/>
  <c r="BN29" i="4"/>
  <c r="BN31" i="4"/>
  <c r="X31" i="4" s="1"/>
  <c r="BM9" i="4"/>
  <c r="BM11" i="4"/>
  <c r="W11" i="4" s="1"/>
  <c r="BM13" i="4"/>
  <c r="BM15" i="4"/>
  <c r="W15" i="4" s="1"/>
  <c r="BM17" i="4"/>
  <c r="BM19" i="4"/>
  <c r="W19" i="4" s="1"/>
  <c r="BM21" i="4"/>
  <c r="BM23" i="4"/>
  <c r="W23" i="4" s="1"/>
  <c r="BM25" i="4"/>
  <c r="BM27" i="4"/>
  <c r="W27" i="4" s="1"/>
  <c r="BM29" i="4"/>
  <c r="BM31" i="4"/>
  <c r="W31" i="4" s="1"/>
  <c r="BL9" i="4"/>
  <c r="BL11" i="4"/>
  <c r="V11" i="4" s="1"/>
  <c r="BL13" i="4"/>
  <c r="BL15" i="4"/>
  <c r="V15" i="4" s="1"/>
  <c r="BL17" i="4"/>
  <c r="BL19" i="4"/>
  <c r="V19" i="4" s="1"/>
  <c r="BL21" i="4"/>
  <c r="BL23" i="4"/>
  <c r="V23" i="4" s="1"/>
  <c r="BL25" i="4"/>
  <c r="BL27" i="4"/>
  <c r="V27" i="4" s="1"/>
  <c r="BL29" i="4"/>
  <c r="BL31" i="4"/>
  <c r="V31" i="4" s="1"/>
  <c r="BK9" i="4"/>
  <c r="BK11" i="4"/>
  <c r="U11" i="4" s="1"/>
  <c r="BK13" i="4"/>
  <c r="BK15" i="4"/>
  <c r="U15" i="4" s="1"/>
  <c r="BK17" i="4"/>
  <c r="BK19" i="4"/>
  <c r="U19" i="4" s="1"/>
  <c r="BK21" i="4"/>
  <c r="BK23" i="4"/>
  <c r="U23" i="4" s="1"/>
  <c r="BK25" i="4"/>
  <c r="BK27" i="4"/>
  <c r="U27" i="4" s="1"/>
  <c r="BK29" i="4"/>
  <c r="BK31" i="4"/>
  <c r="U31" i="4" s="1"/>
  <c r="BJ9" i="4"/>
  <c r="BJ11" i="4"/>
  <c r="T11" i="4" s="1"/>
  <c r="BJ13" i="4"/>
  <c r="BJ15" i="4"/>
  <c r="T15" i="4" s="1"/>
  <c r="BJ17" i="4"/>
  <c r="BJ19" i="4"/>
  <c r="T19" i="4" s="1"/>
  <c r="BJ21" i="4"/>
  <c r="BJ23" i="4"/>
  <c r="T23" i="4" s="1"/>
  <c r="BJ25" i="4"/>
  <c r="BJ27" i="4"/>
  <c r="T27" i="4" s="1"/>
  <c r="BJ29" i="4"/>
  <c r="BJ31" i="4"/>
  <c r="T31" i="4" s="1"/>
  <c r="BI9" i="4"/>
  <c r="BI11" i="4"/>
  <c r="S11" i="4" s="1"/>
  <c r="BI13" i="4"/>
  <c r="BI15" i="4"/>
  <c r="S15" i="4" s="1"/>
  <c r="BI17" i="4"/>
  <c r="BI19" i="4"/>
  <c r="S19" i="4" s="1"/>
  <c r="BI21" i="4"/>
  <c r="BI23" i="4"/>
  <c r="S23" i="4" s="1"/>
  <c r="BI25" i="4"/>
  <c r="BI27" i="4"/>
  <c r="S27" i="4" s="1"/>
  <c r="BI29" i="4"/>
  <c r="BI31" i="4"/>
  <c r="S31" i="4" s="1"/>
  <c r="BH9" i="4"/>
  <c r="BH11" i="4"/>
  <c r="R11" i="4" s="1"/>
  <c r="BH13" i="4"/>
  <c r="BH15" i="4"/>
  <c r="R15" i="4" s="1"/>
  <c r="BH17" i="4"/>
  <c r="BH19" i="4"/>
  <c r="R19" i="4" s="1"/>
  <c r="BH21" i="4"/>
  <c r="BH23" i="4"/>
  <c r="R23" i="4" s="1"/>
  <c r="BH25" i="4"/>
  <c r="BH27" i="4"/>
  <c r="R27" i="4" s="1"/>
  <c r="BH29" i="4"/>
  <c r="BH31" i="4"/>
  <c r="R31" i="4" s="1"/>
  <c r="BG11" i="4"/>
  <c r="BG15" i="4"/>
  <c r="Q15" i="4" s="1"/>
  <c r="BG19" i="4"/>
  <c r="BG23" i="4"/>
  <c r="Q23" i="4" s="1"/>
  <c r="BG27" i="4"/>
  <c r="BG31" i="4"/>
  <c r="Q31" i="4" s="1"/>
  <c r="BF9" i="4"/>
  <c r="BF11" i="4"/>
  <c r="P11" i="4" s="1"/>
  <c r="BF13" i="4"/>
  <c r="BF15" i="4"/>
  <c r="P15" i="4" s="1"/>
  <c r="BF17" i="4"/>
  <c r="BF19" i="4"/>
  <c r="P19" i="4" s="1"/>
  <c r="BF21" i="4"/>
  <c r="BF23" i="4"/>
  <c r="P23" i="4" s="1"/>
  <c r="BF25" i="4"/>
  <c r="BF27" i="4"/>
  <c r="P27" i="4" s="1"/>
  <c r="BF29" i="4"/>
  <c r="BF31" i="4"/>
  <c r="P31" i="4" s="1"/>
  <c r="BE9" i="4"/>
  <c r="BE11" i="4"/>
  <c r="O11" i="4" s="1"/>
  <c r="BE13" i="4"/>
  <c r="BE15" i="4"/>
  <c r="O15" i="4" s="1"/>
  <c r="BE17" i="4"/>
  <c r="BE19" i="4"/>
  <c r="O19" i="4" s="1"/>
  <c r="BE21" i="4"/>
  <c r="BE23" i="4"/>
  <c r="O23" i="4" s="1"/>
  <c r="BE25" i="4"/>
  <c r="BE27" i="4"/>
  <c r="O27" i="4" s="1"/>
  <c r="BE29" i="4"/>
  <c r="BE31" i="4"/>
  <c r="O31" i="4" s="1"/>
  <c r="BD10" i="4"/>
  <c r="BD11" i="4"/>
  <c r="N11" i="4" s="1"/>
  <c r="BD12" i="4"/>
  <c r="N12" i="4" s="1"/>
  <c r="BD15" i="4"/>
  <c r="N15" i="4" s="1"/>
  <c r="BD16" i="4"/>
  <c r="N16" i="4" s="1"/>
  <c r="BD18" i="4"/>
  <c r="BD19" i="4"/>
  <c r="N19" i="4" s="1"/>
  <c r="BD20" i="4"/>
  <c r="N20" i="4" s="1"/>
  <c r="BD22" i="4"/>
  <c r="N22" i="4" s="1"/>
  <c r="BD23" i="4"/>
  <c r="N23" i="4" s="1"/>
  <c r="BD26" i="4"/>
  <c r="BD27" i="4"/>
  <c r="N27" i="4" s="1"/>
  <c r="BD28" i="4"/>
  <c r="N28" i="4" s="1"/>
  <c r="BD31" i="4"/>
  <c r="N31" i="4" s="1"/>
  <c r="BC9" i="4"/>
  <c r="BC11" i="4"/>
  <c r="M11" i="4" s="1"/>
  <c r="BC13" i="4"/>
  <c r="BC15" i="4"/>
  <c r="M15" i="4" s="1"/>
  <c r="BC17" i="4"/>
  <c r="BC19" i="4"/>
  <c r="M19" i="4" s="1"/>
  <c r="BC21" i="4"/>
  <c r="BC23" i="4"/>
  <c r="M23" i="4" s="1"/>
  <c r="BC25" i="4"/>
  <c r="BC27" i="4"/>
  <c r="M27" i="4" s="1"/>
  <c r="BC29" i="4"/>
  <c r="BC31" i="4"/>
  <c r="M31" i="4" s="1"/>
  <c r="BB8" i="4"/>
  <c r="BB10" i="4"/>
  <c r="L10" i="4" s="1"/>
  <c r="BB11" i="4"/>
  <c r="BB12" i="4"/>
  <c r="L12" i="4" s="1"/>
  <c r="BB14" i="4"/>
  <c r="BB15" i="4"/>
  <c r="L15" i="4" s="1"/>
  <c r="BB18" i="4"/>
  <c r="L18" i="4" s="1"/>
  <c r="BB19" i="4"/>
  <c r="BB20" i="4"/>
  <c r="L20" i="4" s="1"/>
  <c r="BB23" i="4"/>
  <c r="L23" i="4" s="1"/>
  <c r="BB24" i="4"/>
  <c r="BB26" i="4"/>
  <c r="L26" i="4" s="1"/>
  <c r="BB27" i="4"/>
  <c r="BB28" i="4"/>
  <c r="L28" i="4" s="1"/>
  <c r="BB30" i="4"/>
  <c r="BB31" i="4"/>
  <c r="L31" i="4" s="1"/>
  <c r="BA10" i="4"/>
  <c r="BA11" i="4"/>
  <c r="K11" i="4" s="1"/>
  <c r="BA12" i="4"/>
  <c r="K12" i="4" s="1"/>
  <c r="BA15" i="4"/>
  <c r="K15" i="4" s="1"/>
  <c r="BA16" i="4"/>
  <c r="K16" i="4" s="1"/>
  <c r="BA18" i="4"/>
  <c r="BA19" i="4"/>
  <c r="K19" i="4" s="1"/>
  <c r="BA20" i="4"/>
  <c r="K20" i="4" s="1"/>
  <c r="BA22" i="4"/>
  <c r="K22" i="4" s="1"/>
  <c r="BA23" i="4"/>
  <c r="K23" i="4" s="1"/>
  <c r="BA26" i="4"/>
  <c r="BA27" i="4"/>
  <c r="K27" i="4" s="1"/>
  <c r="BA28" i="4"/>
  <c r="K28" i="4" s="1"/>
  <c r="BA31" i="4"/>
  <c r="K31" i="4" s="1"/>
  <c r="AZ9" i="4"/>
  <c r="AZ11" i="4"/>
  <c r="J11" i="4" s="1"/>
  <c r="AZ13" i="4"/>
  <c r="AZ15" i="4"/>
  <c r="J15" i="4" s="1"/>
  <c r="AZ17" i="4"/>
  <c r="AZ19" i="4"/>
  <c r="J19" i="4" s="1"/>
  <c r="AZ21" i="4"/>
  <c r="AZ23" i="4"/>
  <c r="J23" i="4" s="1"/>
  <c r="AZ25" i="4"/>
  <c r="AZ27" i="4"/>
  <c r="J27" i="4" s="1"/>
  <c r="AZ29" i="4"/>
  <c r="AZ31" i="4"/>
  <c r="J31" i="4" s="1"/>
  <c r="AY10" i="4"/>
  <c r="I10" i="4" s="1"/>
  <c r="AY11" i="4"/>
  <c r="AY12" i="4"/>
  <c r="I12" i="4" s="1"/>
  <c r="AY15" i="4"/>
  <c r="I15" i="4" s="1"/>
  <c r="AY18" i="4"/>
  <c r="I18" i="4" s="1"/>
  <c r="AY19" i="4"/>
  <c r="AY20" i="4"/>
  <c r="I20" i="4" s="1"/>
  <c r="AY23" i="4"/>
  <c r="I23" i="4" s="1"/>
  <c r="AY26" i="4"/>
  <c r="I26" i="4" s="1"/>
  <c r="AY27" i="4"/>
  <c r="AY28" i="4"/>
  <c r="I28" i="4" s="1"/>
  <c r="AY31" i="4"/>
  <c r="I31" i="4" s="1"/>
  <c r="AX10" i="4"/>
  <c r="AX11" i="4"/>
  <c r="H11" i="4" s="1"/>
  <c r="AX12" i="4"/>
  <c r="H12" i="4" s="1"/>
  <c r="AX15" i="4"/>
  <c r="H15" i="4" s="1"/>
  <c r="AX18" i="4"/>
  <c r="AX19" i="4"/>
  <c r="H19" i="4" s="1"/>
  <c r="AX20" i="4"/>
  <c r="H20" i="4" s="1"/>
  <c r="AX23" i="4"/>
  <c r="H23" i="4" s="1"/>
  <c r="AX26" i="4"/>
  <c r="AX27" i="4"/>
  <c r="H27" i="4" s="1"/>
  <c r="AX28" i="4"/>
  <c r="H28" i="4" s="1"/>
  <c r="AX31" i="4"/>
  <c r="H31" i="4" s="1"/>
  <c r="AW9" i="4"/>
  <c r="AW11" i="4"/>
  <c r="G11" i="4" s="1"/>
  <c r="AW13" i="4"/>
  <c r="AW15" i="4"/>
  <c r="G15" i="4" s="1"/>
  <c r="AW17" i="4"/>
  <c r="AW19" i="4"/>
  <c r="G19" i="4" s="1"/>
  <c r="AW21" i="4"/>
  <c r="AW23" i="4"/>
  <c r="G23" i="4" s="1"/>
  <c r="AW25" i="4"/>
  <c r="AW27" i="4"/>
  <c r="G27" i="4" s="1"/>
  <c r="AW29" i="4"/>
  <c r="AW31" i="4"/>
  <c r="G31" i="4" s="1"/>
  <c r="AV9" i="4"/>
  <c r="AV11" i="4"/>
  <c r="F11" i="4" s="1"/>
  <c r="AV13" i="4"/>
  <c r="AV15" i="4"/>
  <c r="F15" i="4" s="1"/>
  <c r="AV17" i="4"/>
  <c r="AV19" i="4"/>
  <c r="F19" i="4" s="1"/>
  <c r="AV21" i="4"/>
  <c r="AV23" i="4"/>
  <c r="F23" i="4" s="1"/>
  <c r="AV25" i="4"/>
  <c r="AV27" i="4"/>
  <c r="F27" i="4" s="1"/>
  <c r="AV29" i="4"/>
  <c r="AV31" i="4"/>
  <c r="F31" i="4" s="1"/>
  <c r="AU10" i="4"/>
  <c r="E10" i="4" s="1"/>
  <c r="AU11" i="4"/>
  <c r="AU12" i="4"/>
  <c r="E12" i="4" s="1"/>
  <c r="AU15" i="4"/>
  <c r="E15" i="4" s="1"/>
  <c r="AU18" i="4"/>
  <c r="E18" i="4" s="1"/>
  <c r="AU19" i="4"/>
  <c r="AU20" i="4"/>
  <c r="E20" i="4" s="1"/>
  <c r="AU23" i="4"/>
  <c r="E23" i="4" s="1"/>
  <c r="AU26" i="4"/>
  <c r="E26" i="4" s="1"/>
  <c r="AU27" i="4"/>
  <c r="AU28" i="4"/>
  <c r="E28" i="4" s="1"/>
  <c r="AU31" i="4"/>
  <c r="E31" i="4" s="1"/>
  <c r="AT11" i="4"/>
  <c r="D11" i="4" s="1"/>
  <c r="AT13" i="4"/>
  <c r="AT15" i="4"/>
  <c r="D15" i="4" s="1"/>
  <c r="AT19" i="4"/>
  <c r="D19" i="4" s="1"/>
  <c r="AT21" i="4"/>
  <c r="D21" i="4" s="1"/>
  <c r="AT23" i="4"/>
  <c r="D23" i="4" s="1"/>
  <c r="AT27" i="4"/>
  <c r="AT29" i="4"/>
  <c r="D29" i="4" s="1"/>
  <c r="AT31" i="4"/>
  <c r="Y8" i="4"/>
  <c r="O8" i="3" s="1"/>
  <c r="D8" i="3" s="1"/>
  <c r="Y9" i="4"/>
  <c r="Y10" i="4"/>
  <c r="O10" i="3" s="1"/>
  <c r="D10" i="3" s="1"/>
  <c r="Y11" i="4"/>
  <c r="Y12" i="4"/>
  <c r="O12" i="3" s="1"/>
  <c r="D12" i="3" s="1"/>
  <c r="Y13" i="4"/>
  <c r="Y14" i="4"/>
  <c r="O14" i="3" s="1"/>
  <c r="D14" i="3" s="1"/>
  <c r="Y15" i="4"/>
  <c r="Y16" i="4"/>
  <c r="O16" i="3" s="1"/>
  <c r="D16" i="3" s="1"/>
  <c r="Y17" i="4"/>
  <c r="Y18" i="4"/>
  <c r="O18" i="3" s="1"/>
  <c r="D18" i="3" s="1"/>
  <c r="Y19" i="4"/>
  <c r="Y20" i="4"/>
  <c r="O20" i="3" s="1"/>
  <c r="D20" i="3" s="1"/>
  <c r="Y21" i="4"/>
  <c r="Y22" i="4"/>
  <c r="O22" i="3" s="1"/>
  <c r="D22" i="3" s="1"/>
  <c r="Y23" i="4"/>
  <c r="Y24" i="4"/>
  <c r="O24" i="3" s="1"/>
  <c r="D24" i="3" s="1"/>
  <c r="Y25" i="4"/>
  <c r="Y26" i="4"/>
  <c r="O26" i="3" s="1"/>
  <c r="D26" i="3" s="1"/>
  <c r="Y27" i="4"/>
  <c r="Y28" i="4"/>
  <c r="O28" i="3" s="1"/>
  <c r="D28" i="3" s="1"/>
  <c r="Y29" i="4"/>
  <c r="Y30" i="4"/>
  <c r="O30" i="3" s="1"/>
  <c r="D30" i="3" s="1"/>
  <c r="Y31" i="4"/>
  <c r="X9" i="4"/>
  <c r="X13" i="4"/>
  <c r="X17" i="4"/>
  <c r="X21" i="4"/>
  <c r="X25" i="4"/>
  <c r="X29" i="4"/>
  <c r="W9" i="4"/>
  <c r="W13" i="4"/>
  <c r="W17" i="4"/>
  <c r="W21" i="4"/>
  <c r="W25" i="4"/>
  <c r="W29" i="4"/>
  <c r="V9" i="4"/>
  <c r="V13" i="4"/>
  <c r="V17" i="4"/>
  <c r="V21" i="4"/>
  <c r="V25" i="4"/>
  <c r="V29" i="4"/>
  <c r="U9" i="4"/>
  <c r="U13" i="4"/>
  <c r="U17" i="4"/>
  <c r="U21" i="4"/>
  <c r="U25" i="4"/>
  <c r="U29" i="4"/>
  <c r="T9" i="4"/>
  <c r="T13" i="4"/>
  <c r="T17" i="4"/>
  <c r="T21" i="4"/>
  <c r="T25" i="4"/>
  <c r="T29" i="4"/>
  <c r="S9" i="4"/>
  <c r="S13" i="4"/>
  <c r="S17" i="4"/>
  <c r="S21" i="4"/>
  <c r="S25" i="4"/>
  <c r="S29" i="4"/>
  <c r="R9" i="4"/>
  <c r="R13" i="4"/>
  <c r="R17" i="4"/>
  <c r="R21" i="4"/>
  <c r="R25" i="4"/>
  <c r="R29" i="4"/>
  <c r="Q11" i="4"/>
  <c r="Q19" i="4"/>
  <c r="Q27" i="4"/>
  <c r="P9" i="4"/>
  <c r="P13" i="4"/>
  <c r="P17" i="4"/>
  <c r="P21" i="4"/>
  <c r="P25" i="4"/>
  <c r="P29" i="4"/>
  <c r="O9" i="4"/>
  <c r="O13" i="4"/>
  <c r="O17" i="4"/>
  <c r="O21" i="4"/>
  <c r="O25" i="4"/>
  <c r="O29" i="4"/>
  <c r="N10" i="4"/>
  <c r="N18" i="4"/>
  <c r="N26" i="4"/>
  <c r="M9" i="4"/>
  <c r="M13" i="4"/>
  <c r="M17" i="4"/>
  <c r="M21" i="4"/>
  <c r="M25" i="4"/>
  <c r="M29" i="4"/>
  <c r="L8" i="4"/>
  <c r="L11" i="4"/>
  <c r="L14" i="4"/>
  <c r="L19" i="4"/>
  <c r="L24" i="4"/>
  <c r="L27" i="4"/>
  <c r="L30" i="4"/>
  <c r="K10" i="4"/>
  <c r="K18" i="4"/>
  <c r="K26" i="4"/>
  <c r="J9" i="4"/>
  <c r="J13" i="4"/>
  <c r="J17" i="4"/>
  <c r="J21" i="4"/>
  <c r="J25" i="4"/>
  <c r="J29" i="4"/>
  <c r="I11" i="4"/>
  <c r="I19" i="4"/>
  <c r="I27" i="4"/>
  <c r="H10" i="4"/>
  <c r="H18" i="4"/>
  <c r="H26" i="4"/>
  <c r="G9" i="4"/>
  <c r="G13" i="4"/>
  <c r="G17" i="4"/>
  <c r="G21" i="4"/>
  <c r="G25" i="4"/>
  <c r="G29" i="4"/>
  <c r="F9" i="4"/>
  <c r="F13" i="4"/>
  <c r="F17" i="4"/>
  <c r="F21" i="4"/>
  <c r="F25" i="4"/>
  <c r="F29" i="4"/>
  <c r="E11" i="4"/>
  <c r="E19" i="4"/>
  <c r="E27" i="4"/>
  <c r="D13" i="4"/>
  <c r="D27" i="4"/>
  <c r="D31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O9" i="3"/>
  <c r="O11" i="3"/>
  <c r="O13" i="3"/>
  <c r="O15" i="3"/>
  <c r="O17" i="3"/>
  <c r="O19" i="3"/>
  <c r="O21" i="3"/>
  <c r="O23" i="3"/>
  <c r="O25" i="3"/>
  <c r="O27" i="3"/>
  <c r="O29" i="3"/>
  <c r="O3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D9" i="3"/>
  <c r="D11" i="3"/>
  <c r="D13" i="3"/>
  <c r="D15" i="3"/>
  <c r="D17" i="3"/>
  <c r="D19" i="3"/>
  <c r="D21" i="3"/>
  <c r="D23" i="3"/>
  <c r="D25" i="3"/>
  <c r="D27" i="3"/>
  <c r="D29" i="3"/>
  <c r="D3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C8" i="10"/>
  <c r="I8" i="1" s="1"/>
  <c r="BC9" i="10"/>
  <c r="BC10" i="10"/>
  <c r="I10" i="1" s="1"/>
  <c r="BC11" i="10"/>
  <c r="BC12" i="10"/>
  <c r="I12" i="1" s="1"/>
  <c r="BC13" i="10"/>
  <c r="BC14" i="10"/>
  <c r="I14" i="1" s="1"/>
  <c r="BC15" i="10"/>
  <c r="BC16" i="10"/>
  <c r="I16" i="1" s="1"/>
  <c r="BC17" i="10"/>
  <c r="BC18" i="10"/>
  <c r="I18" i="1" s="1"/>
  <c r="BC19" i="10"/>
  <c r="BC20" i="10"/>
  <c r="I20" i="1" s="1"/>
  <c r="BC21" i="10"/>
  <c r="BC22" i="10"/>
  <c r="I22" i="1" s="1"/>
  <c r="BC23" i="10"/>
  <c r="BC24" i="10"/>
  <c r="I24" i="1" s="1"/>
  <c r="BC25" i="10"/>
  <c r="BC26" i="10"/>
  <c r="I26" i="1" s="1"/>
  <c r="BC27" i="10"/>
  <c r="BC28" i="10"/>
  <c r="I28" i="1" s="1"/>
  <c r="BC29" i="10"/>
  <c r="BC30" i="10"/>
  <c r="I30" i="1" s="1"/>
  <c r="BC31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F8" i="10"/>
  <c r="BZ8" i="10" s="1"/>
  <c r="F9" i="10"/>
  <c r="BZ9" i="10" s="1"/>
  <c r="BY9" i="10" s="1"/>
  <c r="BR9" i="10" s="1"/>
  <c r="F10" i="10"/>
  <c r="BZ10" i="10" s="1"/>
  <c r="F11" i="10"/>
  <c r="BZ11" i="10" s="1"/>
  <c r="BY11" i="10" s="1"/>
  <c r="BR11" i="10" s="1"/>
  <c r="F12" i="10"/>
  <c r="BZ12" i="10" s="1"/>
  <c r="F13" i="10"/>
  <c r="BZ13" i="10" s="1"/>
  <c r="BY13" i="10" s="1"/>
  <c r="BR13" i="10" s="1"/>
  <c r="F14" i="10"/>
  <c r="BZ14" i="10" s="1"/>
  <c r="F15" i="10"/>
  <c r="BZ15" i="10" s="1"/>
  <c r="BY15" i="10" s="1"/>
  <c r="BR15" i="10" s="1"/>
  <c r="F16" i="10"/>
  <c r="BZ16" i="10" s="1"/>
  <c r="F17" i="10"/>
  <c r="BZ17" i="10" s="1"/>
  <c r="BY17" i="10" s="1"/>
  <c r="BR17" i="10" s="1"/>
  <c r="F18" i="10"/>
  <c r="BZ18" i="10" s="1"/>
  <c r="F19" i="10"/>
  <c r="BZ19" i="10" s="1"/>
  <c r="BY19" i="10" s="1"/>
  <c r="BR19" i="10" s="1"/>
  <c r="F20" i="10"/>
  <c r="BZ20" i="10" s="1"/>
  <c r="F21" i="10"/>
  <c r="BZ21" i="10" s="1"/>
  <c r="BY21" i="10" s="1"/>
  <c r="BR21" i="10" s="1"/>
  <c r="F22" i="10"/>
  <c r="BZ22" i="10" s="1"/>
  <c r="F23" i="10"/>
  <c r="BZ23" i="10" s="1"/>
  <c r="BY23" i="10" s="1"/>
  <c r="BR23" i="10" s="1"/>
  <c r="F24" i="10"/>
  <c r="BZ24" i="10" s="1"/>
  <c r="F25" i="10"/>
  <c r="BZ25" i="10" s="1"/>
  <c r="BY25" i="10" s="1"/>
  <c r="BR25" i="10" s="1"/>
  <c r="F26" i="10"/>
  <c r="BZ26" i="10" s="1"/>
  <c r="F27" i="10"/>
  <c r="BZ27" i="10" s="1"/>
  <c r="BY27" i="10" s="1"/>
  <c r="BR27" i="10" s="1"/>
  <c r="F28" i="10"/>
  <c r="BZ28" i="10" s="1"/>
  <c r="F29" i="10"/>
  <c r="BZ29" i="10" s="1"/>
  <c r="BY29" i="10" s="1"/>
  <c r="BR29" i="10" s="1"/>
  <c r="F30" i="10"/>
  <c r="BZ30" i="10" s="1"/>
  <c r="F31" i="10"/>
  <c r="BZ31" i="10" s="1"/>
  <c r="BY31" i="10" s="1"/>
  <c r="BR31" i="10" s="1"/>
  <c r="E8" i="10"/>
  <c r="H8" i="1" s="1"/>
  <c r="E9" i="10"/>
  <c r="E10" i="10"/>
  <c r="H10" i="1" s="1"/>
  <c r="E11" i="10"/>
  <c r="E12" i="10"/>
  <c r="H12" i="1" s="1"/>
  <c r="E13" i="10"/>
  <c r="H13" i="1" s="1"/>
  <c r="E14" i="10"/>
  <c r="H14" i="1" s="1"/>
  <c r="E15" i="10"/>
  <c r="E16" i="10"/>
  <c r="H16" i="1" s="1"/>
  <c r="E17" i="10"/>
  <c r="E18" i="10"/>
  <c r="H18" i="1" s="1"/>
  <c r="E19" i="10"/>
  <c r="E20" i="10"/>
  <c r="H20" i="1" s="1"/>
  <c r="E21" i="10"/>
  <c r="H21" i="1" s="1"/>
  <c r="E22" i="10"/>
  <c r="H22" i="1" s="1"/>
  <c r="E23" i="10"/>
  <c r="E24" i="10"/>
  <c r="H24" i="1" s="1"/>
  <c r="E25" i="10"/>
  <c r="H25" i="1" s="1"/>
  <c r="E26" i="10"/>
  <c r="H26" i="1" s="1"/>
  <c r="E27" i="10"/>
  <c r="E28" i="10"/>
  <c r="H28" i="1" s="1"/>
  <c r="E29" i="10"/>
  <c r="H29" i="1" s="1"/>
  <c r="E30" i="10"/>
  <c r="H30" i="1" s="1"/>
  <c r="E31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I9" i="1"/>
  <c r="I11" i="1"/>
  <c r="I13" i="1"/>
  <c r="I15" i="1"/>
  <c r="I17" i="1"/>
  <c r="I19" i="1"/>
  <c r="I21" i="1"/>
  <c r="I23" i="1"/>
  <c r="I25" i="1"/>
  <c r="I27" i="1"/>
  <c r="I29" i="1"/>
  <c r="I31" i="1"/>
  <c r="H9" i="1"/>
  <c r="H11" i="1"/>
  <c r="H15" i="1"/>
  <c r="H17" i="1"/>
  <c r="K17" i="1" s="1"/>
  <c r="H19" i="1"/>
  <c r="H23" i="1"/>
  <c r="H27" i="1"/>
  <c r="H31" i="1"/>
  <c r="K31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K11" i="1" l="1"/>
  <c r="K23" i="1"/>
  <c r="BY24" i="10"/>
  <c r="BR24" i="10" s="1"/>
  <c r="BS24" i="10"/>
  <c r="BY16" i="10"/>
  <c r="BR16" i="10" s="1"/>
  <c r="BS16" i="10"/>
  <c r="BY12" i="10"/>
  <c r="BR12" i="10" s="1"/>
  <c r="BS12" i="10"/>
  <c r="BY8" i="10"/>
  <c r="BR8" i="10" s="1"/>
  <c r="BS8" i="10"/>
  <c r="BS30" i="10"/>
  <c r="BY30" i="10"/>
  <c r="BR30" i="10" s="1"/>
  <c r="BS26" i="10"/>
  <c r="BY26" i="10"/>
  <c r="BR26" i="10" s="1"/>
  <c r="BS22" i="10"/>
  <c r="BY22" i="10"/>
  <c r="BR22" i="10" s="1"/>
  <c r="BS18" i="10"/>
  <c r="BY18" i="10"/>
  <c r="BR18" i="10" s="1"/>
  <c r="BS14" i="10"/>
  <c r="BY14" i="10"/>
  <c r="BR14" i="10" s="1"/>
  <c r="BS10" i="10"/>
  <c r="BY10" i="10"/>
  <c r="BR10" i="10" s="1"/>
  <c r="BY28" i="10"/>
  <c r="BR28" i="10" s="1"/>
  <c r="BS28" i="10"/>
  <c r="BY20" i="10"/>
  <c r="BR20" i="10" s="1"/>
  <c r="BS20" i="10"/>
  <c r="CT28" i="10"/>
  <c r="CM28" i="10" s="1"/>
  <c r="CN28" i="10"/>
  <c r="CT24" i="10"/>
  <c r="CM24" i="10" s="1"/>
  <c r="CN24" i="10"/>
  <c r="CT20" i="10"/>
  <c r="CM20" i="10" s="1"/>
  <c r="CN20" i="10"/>
  <c r="CT16" i="10"/>
  <c r="CM16" i="10" s="1"/>
  <c r="CN16" i="10"/>
  <c r="CT12" i="10"/>
  <c r="CM12" i="10" s="1"/>
  <c r="CN12" i="10"/>
  <c r="CT8" i="10"/>
  <c r="CM8" i="10" s="1"/>
  <c r="CN8" i="10"/>
  <c r="CT29" i="10"/>
  <c r="CM29" i="10" s="1"/>
  <c r="CN29" i="10"/>
  <c r="CT25" i="10"/>
  <c r="CM25" i="10" s="1"/>
  <c r="CN25" i="10"/>
  <c r="CT21" i="10"/>
  <c r="CM21" i="10" s="1"/>
  <c r="CN21" i="10"/>
  <c r="CT17" i="10"/>
  <c r="CM17" i="10" s="1"/>
  <c r="CN17" i="10"/>
  <c r="CT13" i="10"/>
  <c r="CM13" i="10" s="1"/>
  <c r="N13" i="1" s="1"/>
  <c r="CN13" i="10"/>
  <c r="CT9" i="10"/>
  <c r="CM9" i="10" s="1"/>
  <c r="CN9" i="10"/>
  <c r="BS29" i="10"/>
  <c r="BS25" i="10"/>
  <c r="BS21" i="10"/>
  <c r="BS17" i="10"/>
  <c r="BS13" i="10"/>
  <c r="BS9" i="10"/>
  <c r="N25" i="1"/>
  <c r="N17" i="1"/>
  <c r="CT31" i="10"/>
  <c r="CM31" i="10" s="1"/>
  <c r="N31" i="1" s="1"/>
  <c r="CN31" i="10"/>
  <c r="CT27" i="10"/>
  <c r="CM27" i="10" s="1"/>
  <c r="N27" i="1" s="1"/>
  <c r="CN27" i="10"/>
  <c r="CT23" i="10"/>
  <c r="CM23" i="10" s="1"/>
  <c r="N23" i="1" s="1"/>
  <c r="CN23" i="10"/>
  <c r="CT19" i="10"/>
  <c r="CM19" i="10" s="1"/>
  <c r="N19" i="1" s="1"/>
  <c r="CN19" i="10"/>
  <c r="CT15" i="10"/>
  <c r="CM15" i="10" s="1"/>
  <c r="N15" i="1" s="1"/>
  <c r="CN15" i="10"/>
  <c r="CT11" i="10"/>
  <c r="CM11" i="10" s="1"/>
  <c r="N11" i="1" s="1"/>
  <c r="CN11" i="10"/>
  <c r="BS31" i="10"/>
  <c r="BS27" i="10"/>
  <c r="BS23" i="10"/>
  <c r="BS19" i="10"/>
  <c r="BS15" i="10"/>
  <c r="BS11" i="10"/>
  <c r="N29" i="1"/>
  <c r="N21" i="1"/>
  <c r="N9" i="1"/>
  <c r="CT30" i="10"/>
  <c r="CM30" i="10" s="1"/>
  <c r="CN30" i="10"/>
  <c r="CT26" i="10"/>
  <c r="CM26" i="10" s="1"/>
  <c r="CN26" i="10"/>
  <c r="CT22" i="10"/>
  <c r="CM22" i="10" s="1"/>
  <c r="CN22" i="10"/>
  <c r="CT18" i="10"/>
  <c r="CM18" i="10" s="1"/>
  <c r="N18" i="1" s="1"/>
  <c r="CN18" i="10"/>
  <c r="CT14" i="10"/>
  <c r="CM14" i="10" s="1"/>
  <c r="CN14" i="10"/>
  <c r="CT10" i="10"/>
  <c r="CM10" i="10" s="1"/>
  <c r="N10" i="1" s="1"/>
  <c r="CN10" i="10"/>
  <c r="N30" i="1"/>
  <c r="N26" i="1"/>
  <c r="N22" i="1"/>
  <c r="N14" i="1"/>
  <c r="N28" i="1"/>
  <c r="N24" i="1"/>
  <c r="N20" i="1"/>
  <c r="N16" i="1"/>
  <c r="N12" i="1"/>
  <c r="N8" i="1"/>
  <c r="K27" i="1"/>
  <c r="L27" i="1" s="1"/>
  <c r="K15" i="1"/>
  <c r="L15" i="1" s="1"/>
  <c r="K19" i="1"/>
  <c r="L19" i="1" s="1"/>
  <c r="K9" i="1"/>
  <c r="L9" i="1" s="1"/>
  <c r="K30" i="1"/>
  <c r="K26" i="1"/>
  <c r="L26" i="1" s="1"/>
  <c r="K22" i="1"/>
  <c r="L22" i="1" s="1"/>
  <c r="K18" i="1"/>
  <c r="K14" i="1"/>
  <c r="K10" i="1"/>
  <c r="L10" i="1" s="1"/>
  <c r="K29" i="1"/>
  <c r="K25" i="1"/>
  <c r="L25" i="1" s="1"/>
  <c r="K21" i="1"/>
  <c r="K13" i="1"/>
  <c r="K28" i="1"/>
  <c r="K24" i="1"/>
  <c r="L24" i="1" s="1"/>
  <c r="K20" i="1"/>
  <c r="K16" i="1"/>
  <c r="L16" i="1" s="1"/>
  <c r="K12" i="1"/>
  <c r="K8" i="1"/>
  <c r="L8" i="1" s="1"/>
  <c r="AL28" i="1"/>
  <c r="AK28" i="1"/>
  <c r="AB28" i="1"/>
  <c r="AL31" i="1"/>
  <c r="AK31" i="1"/>
  <c r="AB31" i="1"/>
  <c r="AL27" i="1"/>
  <c r="AK27" i="1"/>
  <c r="AB27" i="1"/>
  <c r="AL23" i="1"/>
  <c r="AK23" i="1"/>
  <c r="AB23" i="1"/>
  <c r="AL19" i="1"/>
  <c r="AK19" i="1"/>
  <c r="AB19" i="1"/>
  <c r="AL15" i="1"/>
  <c r="AK15" i="1"/>
  <c r="AB15" i="1"/>
  <c r="AL11" i="1"/>
  <c r="AK11" i="1"/>
  <c r="AB11" i="1"/>
  <c r="AL30" i="1"/>
  <c r="AK30" i="1"/>
  <c r="AB30" i="1"/>
  <c r="AL26" i="1"/>
  <c r="AK26" i="1"/>
  <c r="AB26" i="1"/>
  <c r="AL22" i="1"/>
  <c r="AK22" i="1"/>
  <c r="AB22" i="1"/>
  <c r="AL18" i="1"/>
  <c r="AK18" i="1"/>
  <c r="AB18" i="1"/>
  <c r="AL14" i="1"/>
  <c r="AK14" i="1"/>
  <c r="AB14" i="1"/>
  <c r="AL10" i="1"/>
  <c r="AK10" i="1"/>
  <c r="AB10" i="1"/>
  <c r="AL29" i="1"/>
  <c r="AK29" i="1"/>
  <c r="AB29" i="1"/>
  <c r="AL25" i="1"/>
  <c r="AK25" i="1"/>
  <c r="AB25" i="1"/>
  <c r="AL21" i="1"/>
  <c r="AK21" i="1"/>
  <c r="AB21" i="1"/>
  <c r="AL17" i="1"/>
  <c r="AK17" i="1"/>
  <c r="AB17" i="1"/>
  <c r="AL13" i="1"/>
  <c r="AK13" i="1"/>
  <c r="AB13" i="1"/>
  <c r="AL9" i="1"/>
  <c r="AK9" i="1"/>
  <c r="AB9" i="1"/>
  <c r="AL24" i="1"/>
  <c r="AK24" i="1"/>
  <c r="AB24" i="1"/>
  <c r="AL20" i="1"/>
  <c r="AK20" i="1"/>
  <c r="AB20" i="1"/>
  <c r="AL16" i="1"/>
  <c r="AK16" i="1"/>
  <c r="AB16" i="1"/>
  <c r="AL12" i="1"/>
  <c r="AK12" i="1"/>
  <c r="AB12" i="1"/>
  <c r="AL8" i="1"/>
  <c r="AK8" i="1"/>
  <c r="AB8" i="1"/>
  <c r="L31" i="1"/>
  <c r="L23" i="1"/>
  <c r="L11" i="1"/>
  <c r="M31" i="1"/>
  <c r="M27" i="1"/>
  <c r="M23" i="1"/>
  <c r="M19" i="1"/>
  <c r="M15" i="1"/>
  <c r="M11" i="1"/>
  <c r="L30" i="1"/>
  <c r="L18" i="1"/>
  <c r="L14" i="1"/>
  <c r="M30" i="1"/>
  <c r="M26" i="1"/>
  <c r="M22" i="1"/>
  <c r="M18" i="1"/>
  <c r="M14" i="1"/>
  <c r="M10" i="1"/>
  <c r="L29" i="1"/>
  <c r="L21" i="1"/>
  <c r="L17" i="1"/>
  <c r="L13" i="1"/>
  <c r="M29" i="1"/>
  <c r="M25" i="1"/>
  <c r="M21" i="1"/>
  <c r="M17" i="1"/>
  <c r="M13" i="1"/>
  <c r="M9" i="1"/>
  <c r="L28" i="1"/>
  <c r="L20" i="1"/>
  <c r="L12" i="1"/>
  <c r="M28" i="1"/>
  <c r="M24" i="1"/>
  <c r="M20" i="1"/>
  <c r="M16" i="1"/>
  <c r="M12" i="1"/>
  <c r="M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45" i="13"/>
  <c r="AA155" i="13"/>
  <c r="AA118" i="13"/>
  <c r="AA153" i="13"/>
  <c r="AA160" i="13"/>
  <c r="AA201" i="13"/>
  <c r="AA105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53" i="13"/>
  <c r="AA181" i="13"/>
  <c r="AA237" i="13"/>
  <c r="AA134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94" i="13"/>
  <c r="AA238" i="13"/>
  <c r="AA241" i="13"/>
  <c r="AA244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89" i="13"/>
  <c r="AA187" i="13"/>
  <c r="AA21" i="13"/>
  <c r="AA31" i="13"/>
  <c r="AA243" i="13"/>
  <c r="AA143" i="13"/>
  <c r="AA17" i="13"/>
  <c r="AA136" i="13"/>
  <c r="AA77" i="13"/>
  <c r="AA144" i="13"/>
  <c r="AA44" i="13"/>
  <c r="AA87" i="13"/>
  <c r="AA221" i="13"/>
  <c r="AA235" i="13"/>
  <c r="AA2" i="13"/>
  <c r="AA65" i="13"/>
  <c r="AA239" i="13"/>
  <c r="AA200" i="13"/>
  <c r="AA115" i="13"/>
  <c r="AA13" i="13"/>
  <c r="AA223" i="13"/>
  <c r="AA88" i="13"/>
  <c r="AA20" i="13"/>
  <c r="AA71" i="13"/>
  <c r="AA232" i="13"/>
  <c r="AA216" i="13"/>
  <c r="AA29" i="13"/>
  <c r="AA109" i="13"/>
  <c r="AA55" i="13"/>
  <c r="AA130" i="13"/>
  <c r="AA191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46" i="13"/>
  <c r="AA32" i="13"/>
  <c r="AA9" i="13"/>
  <c r="AA196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185" i="13"/>
  <c r="AA90" i="13"/>
  <c r="AA233" i="13"/>
  <c r="AA197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156" i="13"/>
  <c r="AA70" i="13"/>
  <c r="AA94" i="13"/>
  <c r="AA178" i="13"/>
  <c r="AA45" i="13"/>
  <c r="AA138" i="13"/>
  <c r="AA139" i="13"/>
  <c r="AA97" i="13"/>
  <c r="AA6" i="13"/>
  <c r="AA126" i="13"/>
  <c r="AA83" i="13"/>
  <c r="AA168" i="13"/>
  <c r="AA180" i="13"/>
  <c r="AA23" i="13"/>
  <c r="AA63" i="13"/>
  <c r="AA234" i="13"/>
  <c r="AA67" i="13"/>
  <c r="AA48" i="13"/>
  <c r="AA34" i="13"/>
  <c r="AA224" i="13"/>
  <c r="AA231" i="13"/>
  <c r="AA169" i="13"/>
  <c r="AA43" i="13"/>
  <c r="AA96" i="13"/>
  <c r="AA95" i="13"/>
  <c r="AA72" i="13"/>
  <c r="AA119" i="13"/>
  <c r="AA113" i="13"/>
  <c r="AA188" i="13"/>
  <c r="AA129" i="13"/>
  <c r="AA47" i="13"/>
  <c r="AA75" i="13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173" i="13"/>
  <c r="AA145" i="13"/>
  <c r="AA104" i="13"/>
  <c r="AA59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56" i="13"/>
  <c r="AA150" i="13"/>
  <c r="AA141" i="13"/>
  <c r="AA30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121" i="13"/>
  <c r="AA108" i="13"/>
  <c r="AA174" i="13"/>
  <c r="AA128" i="13"/>
  <c r="AA184" i="13"/>
  <c r="AA250" i="13"/>
  <c r="AA103" i="13"/>
  <c r="AA93" i="13"/>
  <c r="AA100" i="13"/>
  <c r="AA64" i="13"/>
  <c r="AA101" i="13"/>
  <c r="AA236" i="13"/>
  <c r="AA26" i="13"/>
  <c r="AA5" i="13"/>
  <c r="AA102" i="13"/>
  <c r="AA50" i="13"/>
  <c r="AA206" i="13"/>
  <c r="AA89" i="13"/>
  <c r="AA78" i="13"/>
  <c r="AA27" i="13"/>
  <c r="AA112" i="13"/>
  <c r="AA179" i="13"/>
  <c r="AA193" i="13"/>
  <c r="AA207" i="13"/>
  <c r="AA190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Z7" i="1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DI7" i="10"/>
  <c r="BK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A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B7" i="8" l="1"/>
  <c r="AP7" i="1"/>
  <c r="Z7" i="3"/>
  <c r="CQ7" i="8"/>
  <c r="T7" i="8"/>
  <c r="AD7" i="10"/>
  <c r="AJ7" i="1"/>
  <c r="O7" i="3"/>
  <c r="D7" i="3" s="1"/>
  <c r="DZ7" i="8"/>
  <c r="DF7" i="8"/>
  <c r="BM7" i="8"/>
  <c r="AX7" i="8"/>
  <c r="E7" i="8"/>
  <c r="AI7" i="8"/>
  <c r="BC7" i="10"/>
  <c r="I7" i="1" s="1"/>
  <c r="E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1" i="14"/>
  <c r="C14" i="14"/>
  <c r="M26" i="14"/>
  <c r="F40" i="14"/>
  <c r="I21" i="14"/>
  <c r="M29" i="14"/>
  <c r="M32" i="14"/>
  <c r="I33" i="14"/>
  <c r="I17" i="14"/>
  <c r="C16" i="14"/>
  <c r="M17" i="14"/>
  <c r="M14" i="14"/>
  <c r="M37" i="14"/>
  <c r="M13" i="14"/>
  <c r="M30" i="14"/>
  <c r="M38" i="14"/>
  <c r="M34" i="14"/>
  <c r="I29" i="14"/>
  <c r="M16" i="14"/>
  <c r="F8" i="14"/>
  <c r="C38" i="14"/>
  <c r="C20" i="14"/>
  <c r="M9" i="14"/>
  <c r="M18" i="14"/>
  <c r="M24" i="14"/>
  <c r="M33" i="14"/>
  <c r="C24" i="14"/>
  <c r="M21" i="14"/>
  <c r="F5" i="14"/>
  <c r="M12" i="14"/>
  <c r="C12" i="14"/>
  <c r="C39" i="14"/>
  <c r="I25" i="14"/>
  <c r="M19" i="14"/>
  <c r="M15" i="14"/>
  <c r="M20" i="14"/>
  <c r="C10" i="14"/>
  <c r="M8" i="14"/>
  <c r="C18" i="14"/>
  <c r="M7" i="14"/>
  <c r="M28" i="14"/>
  <c r="I37" i="14"/>
  <c r="M25" i="14"/>
  <c r="M23" i="14"/>
  <c r="M22" i="14"/>
  <c r="M35" i="14"/>
  <c r="M27" i="14"/>
  <c r="M36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O37" i="14"/>
  <c r="C40" i="14"/>
  <c r="F21" i="14"/>
  <c r="M10" i="14"/>
  <c r="C22" i="14"/>
  <c r="C26" i="14"/>
  <c r="P11" i="14"/>
  <c r="I8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<sst xmlns="http://schemas.openxmlformats.org/spreadsheetml/2006/main" count="4387" uniqueCount="834">
  <si>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</si>
  <si>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</si>
  <si>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</si>
  <si>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</si>
  <si>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</si>
  <si>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</si>
  <si>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</si>
  <si>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</si>
  <si>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</si>
  <si>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</si>
  <si>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</si>
  <si>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</si>
  <si>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</si>
  <si>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</si>
  <si>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</si>
  <si>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</si>
  <si>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</si>
  <si>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</si>
  <si>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</si>
  <si>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</si>
  <si>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</si>
  <si>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</si>
  <si>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</si>
  <si>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</si>
  <si>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</si>
  <si>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</si>
  <si>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</si>
  <si>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</si>
  <si>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</si>
  <si>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</si>
  <si>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</si>
  <si>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</si>
  <si>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</si>
  <si>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</si>
  <si>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</si>
  <si>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</si>
  <si>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</si>
  <si>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</si>
  <si>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</si>
  <si>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</si>
  <si>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</si>
  <si>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</si>
  <si>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</si>
  <si>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</si>
  <si>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</si>
  <si>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</si>
  <si>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</si>
  <si>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</si>
  <si>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</si>
  <si>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</si>
  <si>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</si>
  <si>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</si>
  <si>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</si>
  <si>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</si>
  <si>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</si>
  <si>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</si>
  <si>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</si>
  <si>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</si>
  <si>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</si>
  <si>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</si>
  <si>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</si>
  <si>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</si>
  <si>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</si>
  <si>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</si>
  <si>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</si>
  <si>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</si>
  <si>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</si>
  <si>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</si>
  <si>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</si>
  <si>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</si>
  <si>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</si>
  <si>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</si>
  <si>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</si>
  <si>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</si>
  <si>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</si>
  <si>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</si>
  <si>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</si>
  <si>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</si>
  <si>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</si>
  <si>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</si>
  <si>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</si>
  <si>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</si>
  <si>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</si>
  <si>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</si>
  <si>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</si>
  <si>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</si>
  <si>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</si>
  <si>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</si>
  <si>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</si>
  <si>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</si>
  <si>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</si>
  <si>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</si>
  <si>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</si>
  <si>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</si>
  <si>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</si>
  <si>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</si>
  <si>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</si>
  <si>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</si>
  <si>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</si>
  <si>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</si>
  <si>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</si>
  <si>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</si>
  <si>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</si>
  <si>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</si>
  <si>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</si>
  <si>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</si>
  <si>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</si>
  <si>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</si>
  <si>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</si>
  <si>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</si>
  <si>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</si>
  <si>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</si>
  <si>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</si>
  <si>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</si>
  <si>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</si>
  <si>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</si>
  <si>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</si>
  <si>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</si>
  <si>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</si>
  <si>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</si>
  <si>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</si>
  <si>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</si>
  <si>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</si>
  <si>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</si>
  <si>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</si>
  <si>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</si>
  <si>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</si>
  <si>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</si>
  <si>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</si>
  <si>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</si>
  <si>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</si>
  <si>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</si>
  <si>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</si>
  <si>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</si>
  <si>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</si>
  <si>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</si>
  <si>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</si>
  <si>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</si>
  <si>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</si>
  <si>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</si>
  <si>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</si>
  <si>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</si>
  <si>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</si>
  <si>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</si>
  <si>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</si>
  <si>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</si>
  <si>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</si>
  <si>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</si>
  <si>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</si>
  <si>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</si>
  <si>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</si>
  <si>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</si>
  <si>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</si>
  <si>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</si>
  <si>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</si>
  <si>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</si>
  <si>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</si>
  <si>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</si>
  <si>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</si>
  <si>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</si>
  <si>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</si>
  <si>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</si>
  <si>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</si>
  <si>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</si>
  <si>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</si>
  <si>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</si>
  <si>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</si>
  <si>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</si>
  <si>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</si>
  <si>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</si>
  <si>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</si>
  <si>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</si>
  <si>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</si>
  <si>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</si>
  <si>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</si>
  <si>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</si>
  <si>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</si>
  <si>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</si>
  <si>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</si>
  <si>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</si>
  <si>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</si>
  <si>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</si>
  <si>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</si>
  <si>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</si>
  <si>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</si>
  <si>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</si>
  <si>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</si>
  <si>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</si>
  <si>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</si>
  <si>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</si>
  <si>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</si>
  <si>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</si>
  <si>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</si>
  <si>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</si>
  <si>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</si>
  <si>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</si>
  <si>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</si>
  <si>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</si>
  <si>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</si>
  <si>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</si>
  <si>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</si>
  <si>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</si>
  <si>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</si>
  <si>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</si>
  <si>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</si>
  <si>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</si>
  <si>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</si>
  <si>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</si>
  <si>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</si>
  <si>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</si>
  <si>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</si>
  <si>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</si>
  <si>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</si>
  <si>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</si>
  <si>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</si>
  <si>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</si>
  <si>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</si>
  <si>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</si>
  <si>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</si>
  <si>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</si>
  <si>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</si>
  <si>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</si>
  <si>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</si>
  <si>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</si>
  <si>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</si>
  <si>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</si>
  <si>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</si>
  <si>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</si>
  <si>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</si>
  <si>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</si>
  <si>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</si>
  <si>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</si>
  <si>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</si>
  <si>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</si>
  <si>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</si>
  <si>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</si>
  <si>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</si>
  <si>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</si>
  <si>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</si>
  <si>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</si>
  <si>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</si>
  <si>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</si>
  <si>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</si>
  <si>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</si>
  <si>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</si>
  <si>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</si>
  <si>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</si>
  <si>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</si>
  <si>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</si>
  <si>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</si>
  <si>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</si>
  <si>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</si>
  <si>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</si>
  <si>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</si>
  <si>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</si>
  <si>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</si>
  <si>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</si>
  <si>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</si>
  <si>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</si>
  <si>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</si>
  <si>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</si>
  <si>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</si>
  <si>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</si>
  <si>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</si>
  <si>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</si>
  <si>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</si>
  <si>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</si>
  <si>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</si>
  <si>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</si>
  <si>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</si>
  <si>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</si>
  <si>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</si>
  <si>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</si>
  <si>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</si>
  <si>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</si>
  <si>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</si>
  <si>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</si>
  <si>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</si>
  <si>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</si>
  <si>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</si>
  <si>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</si>
  <si>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</si>
  <si>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</si>
  <si>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</si>
  <si>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</si>
  <si>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</si>
  <si>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</si>
  <si>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</si>
  <si>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</si>
  <si>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</si>
  <si>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</si>
  <si>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</si>
  <si>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</si>
  <si>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</si>
  <si>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</si>
  <si>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</si>
  <si>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</si>
  <si>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</si>
  <si>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</si>
  <si>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</si>
  <si>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</si>
  <si>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</si>
  <si>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</si>
  <si>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</si>
  <si>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</si>
  <si>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</si>
  <si>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</si>
  <si>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</si>
  <si>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</si>
  <si>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</si>
  <si>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</si>
  <si>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</si>
  <si>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</si>
  <si>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</si>
  <si>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</si>
  <si>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</si>
  <si>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</si>
  <si>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</si>
  <si>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</si>
  <si>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</si>
  <si>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</si>
  <si>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</si>
  <si>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</si>
  <si>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</si>
  <si>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</si>
  <si>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</si>
  <si>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</si>
  <si>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</si>
  <si>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</si>
  <si>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</si>
  <si>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</si>
  <si>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</si>
  <si>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</si>
  <si>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</si>
  <si>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</si>
  <si>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</si>
  <si>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</si>
  <si>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</si>
  <si>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</si>
  <si>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</si>
  <si>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</si>
  <si>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</si>
  <si>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</si>
  <si>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</si>
  <si>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</si>
  <si>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</si>
  <si>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</si>
  <si>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</si>
  <si>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</si>
  <si>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</si>
  <si>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</si>
  <si>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</si>
  <si>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</si>
  <si>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</si>
  <si>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</si>
  <si>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</si>
  <si>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</si>
  <si>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</si>
  <si>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</si>
  <si>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</si>
  <si>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</si>
  <si>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</si>
  <si>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</si>
  <si>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</si>
  <si>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</si>
  <si>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</si>
  <si>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</si>
  <si>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</si>
  <si>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</si>
  <si>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</si>
  <si>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</si>
  <si>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</si>
  <si>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</si>
  <si>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</si>
  <si>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</si>
  <si>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</si>
  <si>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</si>
  <si>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</si>
  <si>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</si>
  <si>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</si>
  <si>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</si>
  <si>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</si>
  <si>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</si>
  <si>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</si>
  <si>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</si>
  <si>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</si>
  <si>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</si>
  <si>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</si>
  <si>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</si>
  <si>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</si>
  <si>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</si>
  <si>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</si>
  <si>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</si>
  <si>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</si>
  <si>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</si>
  <si>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</si>
  <si>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</si>
  <si>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</si>
  <si>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</si>
  <si>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</si>
  <si>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</si>
  <si>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</si>
  <si>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</si>
  <si>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</si>
  <si>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</si>
  <si>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</si>
  <si>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</si>
  <si>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</si>
  <si>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</si>
  <si>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</si>
  <si>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</si>
  <si>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</si>
  <si>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</si>
  <si>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</si>
  <si>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</si>
  <si>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</si>
  <si>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</si>
  <si>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</si>
  <si>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</si>
  <si>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</si>
  <si>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</si>
  <si>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</si>
  <si>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</si>
  <si>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</si>
  <si>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</si>
  <si>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</si>
  <si>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</si>
  <si>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</si>
  <si>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</si>
  <si>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</si>
  <si>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</si>
  <si>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</si>
  <si>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</si>
  <si>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</si>
  <si>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</si>
  <si>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</si>
  <si>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</si>
  <si>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</si>
  <si>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</si>
  <si>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</si>
  <si>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</si>
  <si>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</si>
  <si>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</si>
  <si>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</si>
  <si>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</si>
  <si>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</si>
  <si>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</si>
  <si>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</si>
  <si>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</si>
  <si>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</si>
  <si>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</si>
  <si>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</si>
  <si>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</si>
  <si>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</si>
  <si>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</si>
  <si>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</si>
  <si>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</si>
  <si>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</si>
  <si>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</si>
  <si>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</si>
  <si>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</si>
  <si>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</si>
  <si>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</si>
  <si>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</si>
  <si>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</si>
  <si>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</si>
  <si>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</si>
  <si>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</si>
  <si>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</si>
  <si>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</si>
  <si>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</si>
  <si>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</si>
  <si>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</si>
  <si>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</si>
  <si>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</si>
  <si>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</si>
  <si>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</si>
  <si>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</si>
  <si>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</si>
  <si>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</si>
  <si>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</si>
  <si>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</si>
  <si>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</si>
  <si>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</si>
  <si>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</si>
  <si>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</si>
  <si>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</si>
  <si>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</si>
  <si>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</si>
  <si>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</si>
  <si>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</si>
  <si>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</si>
  <si>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</si>
  <si>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</si>
  <si>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</si>
  <si>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</si>
  <si>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</si>
  <si>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</si>
  <si>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</si>
  <si>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</si>
  <si>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</si>
  <si>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</si>
  <si>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</si>
  <si>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</si>
  <si>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</si>
  <si>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</si>
  <si>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</si>
  <si>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</si>
  <si>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</si>
  <si>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</si>
  <si>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</si>
  <si>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</si>
  <si>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</si>
  <si>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</si>
  <si>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</si>
  <si>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</si>
  <si>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</si>
  <si>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</si>
  <si>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</si>
  <si>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</si>
  <si>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</si>
  <si>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</si>
  <si>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</si>
  <si>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</si>
  <si>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</si>
  <si>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</si>
  <si>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</si>
  <si>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</si>
  <si>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</si>
  <si>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</si>
  <si>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</si>
  <si>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</si>
  <si>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</si>
  <si>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</si>
  <si>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</si>
  <si>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</si>
  <si>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</si>
  <si>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</si>
  <si>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</si>
  <si>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</si>
  <si>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</si>
  <si>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</si>
  <si>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</si>
  <si>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</si>
  <si>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</si>
  <si>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</si>
  <si>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</si>
  <si>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</si>
  <si>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</si>
  <si>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</si>
  <si>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</si>
  <si>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</si>
  <si>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</si>
  <si>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</si>
  <si>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</si>
  <si>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</si>
  <si>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</si>
  <si>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</si>
  <si>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</si>
  <si>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</si>
  <si>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</si>
  <si>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</si>
  <si>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</si>
  <si>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</si>
  <si>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</si>
  <si>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</si>
  <si>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</si>
  <si>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</si>
  <si>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</si>
  <si>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</si>
  <si>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</si>
  <si>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</si>
  <si>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</si>
  <si>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</si>
  <si>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</si>
  <si>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</si>
  <si>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</si>
  <si>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</si>
  <si>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</si>
  <si>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</si>
  <si>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</si>
  <si>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</si>
  <si>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</si>
  <si>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</si>
  <si>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</si>
  <si>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</si>
  <si>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</si>
  <si>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</si>
  <si>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</si>
  <si>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</si>
  <si>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</si>
  <si>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</si>
  <si>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</si>
  <si>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</si>
  <si>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</si>
  <si>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</si>
  <si>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</si>
  <si>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</si>
  <si>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</si>
  <si>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</si>
  <si>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</si>
  <si>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</si>
  <si>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</si>
  <si>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</si>
  <si>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</si>
  <si>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</si>
  <si>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</si>
  <si>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</si>
  <si>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</si>
  <si>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</si>
  <si>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</si>
  <si>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</si>
  <si>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</si>
  <si>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</si>
  <si>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</si>
  <si>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</si>
  <si>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</si>
  <si>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</si>
  <si>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</si>
  <si>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</si>
  <si>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</si>
  <si>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</si>
  <si>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</si>
  <si>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</si>
  <si>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</si>
  <si>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</si>
  <si>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</si>
  <si>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</si>
  <si>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</si>
  <si>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</si>
  <si>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</si>
  <si>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</si>
  <si>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</si>
  <si>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</si>
  <si>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</si>
  <si>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</si>
  <si>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</si>
  <si>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</si>
  <si>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</si>
  <si>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</si>
  <si>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</si>
  <si>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</si>
  <si>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</si>
  <si>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</si>
  <si>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</si>
  <si>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</si>
  <si>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</si>
  <si>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</si>
  <si>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</si>
  <si>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</si>
  <si>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</si>
  <si>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</si>
  <si>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</si>
  <si>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</si>
  <si>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</si>
  <si>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</si>
  <si>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</si>
  <si>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</si>
  <si>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</si>
  <si>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</si>
  <si>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</si>
  <si>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</si>
  <si>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</si>
  <si>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</si>
  <si>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</si>
  <si>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</si>
  <si>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</si>
  <si>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</si>
  <si>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</si>
  <si>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</si>
  <si>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</si>
  <si>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</si>
  <si>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</si>
  <si>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</si>
  <si>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</si>
  <si>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</si>
  <si>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</si>
  <si>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</si>
  <si>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</si>
  <si>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</si>
  <si>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</si>
  <si>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</si>
  <si>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</si>
  <si>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</si>
  <si>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</si>
  <si>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</si>
  <si>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</si>
  <si>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</si>
  <si>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</si>
  <si>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</si>
  <si>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</si>
  <si>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</si>
  <si>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</si>
  <si>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</si>
  <si>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</si>
  <si>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</si>
  <si>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</si>
  <si>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</si>
  <si>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</si>
  <si>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</si>
  <si>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</si>
  <si>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</si>
  <si>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</si>
  <si>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</si>
  <si>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</si>
  <si>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</si>
  <si>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</si>
  <si>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</si>
  <si>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</si>
  <si>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</si>
  <si>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</si>
  <si>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</si>
  <si>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</si>
  <si>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</si>
  <si>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</si>
  <si>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</si>
  <si>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</si>
  <si>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</si>
  <si>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</si>
  <si>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</si>
  <si>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</si>
  <si>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</si>
  <si>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</si>
  <si>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</si>
  <si>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</si>
  <si>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</si>
  <si>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</si>
  <si>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</si>
  <si>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</si>
  <si>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</si>
  <si>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</si>
  <si>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</si>
  <si>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</si>
  <si>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</si>
  <si>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</si>
  <si>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</si>
  <si>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</si>
  <si>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</si>
  <si>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</si>
  <si>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</si>
  <si>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</si>
  <si>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</si>
  <si>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</si>
  <si>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</si>
  <si>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</si>
  <si>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徳島県</t>
  </si>
  <si>
    <t>36000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</si>
  <si>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</si>
  <si>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</si>
  <si>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</si>
  <si>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</si>
  <si>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</si>
  <si>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</si>
  <si>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</si>
  <si>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</si>
  <si>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</si>
  <si>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</si>
  <si>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</si>
  <si>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</si>
  <si>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36201</t>
  </si>
  <si>
    <t>徳島市</t>
  </si>
  <si>
    <t>361201</t>
  </si>
  <si>
    <t>有る</t>
  </si>
  <si>
    <t>36202</t>
  </si>
  <si>
    <t>鳴門市</t>
  </si>
  <si>
    <t>361202</t>
  </si>
  <si>
    <t>無い</t>
  </si>
  <si>
    <t>36203</t>
  </si>
  <si>
    <t>小松島市</t>
  </si>
  <si>
    <t>361203</t>
  </si>
  <si>
    <t>36204</t>
  </si>
  <si>
    <t>阿南市</t>
  </si>
  <si>
    <t>361204</t>
  </si>
  <si>
    <t>36205</t>
  </si>
  <si>
    <t>吉野川市</t>
  </si>
  <si>
    <t>361205</t>
  </si>
  <si>
    <t>36206</t>
  </si>
  <si>
    <t>阿波市</t>
  </si>
  <si>
    <t>361206</t>
  </si>
  <si>
    <t>36207</t>
  </si>
  <si>
    <t>美馬市</t>
  </si>
  <si>
    <t>361207</t>
  </si>
  <si>
    <t>36208</t>
  </si>
  <si>
    <t>三好市</t>
  </si>
  <si>
    <t>361208</t>
  </si>
  <si>
    <t>36301</t>
  </si>
  <si>
    <t>勝浦町</t>
  </si>
  <si>
    <t>361301</t>
  </si>
  <si>
    <t>36302</t>
  </si>
  <si>
    <t>上勝町</t>
  </si>
  <si>
    <t>361302</t>
  </si>
  <si>
    <t>36321</t>
  </si>
  <si>
    <t>佐那河内村</t>
  </si>
  <si>
    <t>361321</t>
  </si>
  <si>
    <t>36341</t>
  </si>
  <si>
    <t>石井町</t>
  </si>
  <si>
    <t>361341</t>
  </si>
  <si>
    <t>36342</t>
  </si>
  <si>
    <t>神山町</t>
  </si>
  <si>
    <t>361342</t>
  </si>
  <si>
    <t>36368</t>
  </si>
  <si>
    <t>那賀町</t>
  </si>
  <si>
    <t>361368</t>
  </si>
  <si>
    <t>36383</t>
  </si>
  <si>
    <t>牟岐町</t>
  </si>
  <si>
    <t>361383</t>
  </si>
  <si>
    <t>36387</t>
  </si>
  <si>
    <t>美波町</t>
  </si>
  <si>
    <t>361387</t>
  </si>
  <si>
    <t>36388</t>
  </si>
  <si>
    <t>海陽町</t>
  </si>
  <si>
    <t>361388</t>
  </si>
  <si>
    <t>36401</t>
  </si>
  <si>
    <t>松茂町</t>
  </si>
  <si>
    <t>361401</t>
  </si>
  <si>
    <t>36402</t>
  </si>
  <si>
    <t>北島町</t>
  </si>
  <si>
    <t>361402</t>
  </si>
  <si>
    <t>36403</t>
  </si>
  <si>
    <t>藍住町</t>
  </si>
  <si>
    <t>361403</t>
  </si>
  <si>
    <t>36404</t>
  </si>
  <si>
    <t>板野町</t>
  </si>
  <si>
    <t>361404</t>
  </si>
  <si>
    <t>36405</t>
  </si>
  <si>
    <t>上板町</t>
  </si>
  <si>
    <t>361405</t>
  </si>
  <si>
    <t>36468</t>
  </si>
  <si>
    <t>つるぎ町</t>
  </si>
  <si>
    <t>361468</t>
  </si>
  <si>
    <t>36489</t>
  </si>
  <si>
    <t>東みよし町</t>
  </si>
  <si>
    <t>361489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</si>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</sst>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765401</v>
      </c>
      <c r="E7" s="306">
        <f>SUM(E$8:E$1000)</f>
        <v>765384</v>
      </c>
      <c r="F7" s="306">
        <f>SUM(F$8:F$1000)</f>
        <v>17</v>
      </c>
      <c r="G7" s="306">
        <f>SUM(G$8:G$1000)</f>
        <v>5273</v>
      </c>
      <c r="H7" s="306">
        <f>SUM(ごみ搬入量内訳!E7,+ごみ搬入量内訳!AD7)</f>
        <v>242874</v>
      </c>
      <c r="I7" s="306">
        <f>ごみ搬入量内訳!BC7</f>
        <v>13613</v>
      </c>
      <c r="J7" s="306">
        <f>資源化量内訳!BO7</f>
        <v>7516</v>
      </c>
      <c r="K7" s="306">
        <f>SUM(H7:J7)</f>
        <v>264003</v>
      </c>
      <c r="L7" s="306">
        <f>IF(D7&lt;&gt;0,K7/D7/365*1000000,"-")</f>
        <v>944.98947664160221</v>
      </c>
      <c r="M7" s="306">
        <f>IF(D7&lt;&gt;0,(ごみ搬入量内訳!BR7+ごみ処理概要!J7)/ごみ処理概要!D7/365*1000000,"-")</f>
        <v>705.27987003965143</v>
      </c>
      <c r="N7" s="306">
        <f>IF(D7&lt;&gt;0,ごみ搬入量内訳!CM7/ごみ処理概要!D7/365*1000000,"-")</f>
        <v>239.70960660195075</v>
      </c>
      <c r="O7" s="306">
        <f>ごみ搬入量内訳!DH7</f>
        <v>720</v>
      </c>
      <c r="P7" s="306">
        <f>ごみ処理量内訳!E7</f>
        <v>206479</v>
      </c>
      <c r="Q7" s="306">
        <f>ごみ処理量内訳!N7</f>
        <v>436</v>
      </c>
      <c r="R7" s="306">
        <f>SUM(S7:Y7)</f>
        <v>35907</v>
      </c>
      <c r="S7" s="306">
        <f>ごみ処理量内訳!G7</f>
        <v>19061</v>
      </c>
      <c r="T7" s="306">
        <f>ごみ処理量内訳!L7</f>
        <v>15785</v>
      </c>
      <c r="U7" s="306">
        <f>ごみ処理量内訳!H7</f>
        <v>0</v>
      </c>
      <c r="V7" s="306">
        <f>ごみ処理量内訳!I7</f>
        <v>0</v>
      </c>
      <c r="W7" s="306">
        <f>ごみ処理量内訳!J7</f>
        <v>0</v>
      </c>
      <c r="X7" s="306">
        <f>ごみ処理量内訳!K7</f>
        <v>987</v>
      </c>
      <c r="Y7" s="306">
        <f>ごみ処理量内訳!M7</f>
        <v>74</v>
      </c>
      <c r="Z7" s="306">
        <f>資源化量内訳!Y7</f>
        <v>13654</v>
      </c>
      <c r="AA7" s="306">
        <f>SUM(P7,Q7,R7,Z7)</f>
        <v>256476</v>
      </c>
      <c r="AB7" s="309">
        <f>IF(AA7&lt;&gt;0,(Z7+P7+R7)/AA7*100,"-")</f>
        <v>99.83000358708027</v>
      </c>
      <c r="AC7" s="306">
        <f>施設資源化量内訳!Y7</f>
        <v>5249</v>
      </c>
      <c r="AD7" s="306">
        <f>施設資源化量内訳!AT7</f>
        <v>5773</v>
      </c>
      <c r="AE7" s="306">
        <f>施設資源化量内訳!BO7</f>
        <v>0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987</v>
      </c>
      <c r="AI7" s="306">
        <f>施設資源化量内訳!EU7</f>
        <v>10928</v>
      </c>
      <c r="AJ7" s="306">
        <f>SUM(AC7:AI7)</f>
        <v>22937</v>
      </c>
      <c r="AK7" s="309">
        <f>IF((AA7+J7)&lt;&gt;0,(Z7+AJ7+J7)/(AA7+J7)*100,"-")</f>
        <v>16.707703263735265</v>
      </c>
      <c r="AL7" s="309">
        <f>IF((AA7+J7)&lt;&gt;0,(資源化量内訳!D7-資源化量内訳!R7-資源化量内訳!T7-資源化量内訳!V7-資源化量内訳!U7)/(AA7+J7)*100,"-")</f>
        <v>16.137989029970605</v>
      </c>
      <c r="AM7" s="306">
        <f>ごみ処理量内訳!AA7</f>
        <v>436</v>
      </c>
      <c r="AN7" s="306">
        <f>ごみ処理量内訳!AB7</f>
        <v>20513</v>
      </c>
      <c r="AO7" s="306">
        <f>ごみ処理量内訳!AC7</f>
        <v>8988</v>
      </c>
      <c r="AP7" s="306">
        <f>SUM(AM7:AO7)</f>
        <v>29937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256006</v>
      </c>
      <c r="E8" s="292">
        <v>256006</v>
      </c>
      <c r="F8" s="292">
        <v>0</v>
      </c>
      <c r="G8" s="292">
        <v>1744</v>
      </c>
      <c r="H8" s="292">
        <f>SUM(ごみ搬入量内訳!E8,+ごみ搬入量内訳!AD8)</f>
        <v>92315</v>
      </c>
      <c r="I8" s="292">
        <f>ごみ搬入量内訳!BC8</f>
        <v>2748</v>
      </c>
      <c r="J8" s="292">
        <f>資源化量内訳!BO8</f>
        <v>3533</v>
      </c>
      <c r="K8" s="292">
        <f>SUM(H8:J8)</f>
        <v>98596</v>
      </c>
      <c r="L8" s="295">
        <f>IF(D8&lt;&gt;0,K8/D8/365*1000000,"-")</f>
        <v>1055.1550643237279</v>
      </c>
      <c r="M8" s="292">
        <f>IF(D8&lt;&gt;0,(ごみ搬入量内訳!BR8+ごみ処理概要!J8)/ごみ処理概要!D8/365*1000000,"-")</f>
        <v>722.77843659272105</v>
      </c>
      <c r="N8" s="292">
        <f>IF(D8&lt;&gt;0,ごみ搬入量内訳!CM8/ごみ処理概要!D8/365*1000000,"-")</f>
        <v>332.37662773100669</v>
      </c>
      <c r="O8" s="292">
        <f>ごみ搬入量内訳!DH8</f>
        <v>96</v>
      </c>
      <c r="P8" s="292">
        <f>ごみ処理量内訳!E8</f>
        <v>75123</v>
      </c>
      <c r="Q8" s="292">
        <f>ごみ処理量内訳!N8</f>
        <v>0</v>
      </c>
      <c r="R8" s="292">
        <f>SUM(S8:Y8)</f>
        <v>15509</v>
      </c>
      <c r="S8" s="292">
        <f>ごみ処理量内訳!G8</f>
        <v>12019</v>
      </c>
      <c r="T8" s="292">
        <f>ごみ処理量内訳!L8</f>
        <v>3490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4430</v>
      </c>
      <c r="AA8" s="292">
        <f>SUM(P8,Q8,R8,Z8)</f>
        <v>95062</v>
      </c>
      <c r="AB8" s="297">
        <f>IF(AA8&lt;&gt;0,(Z8+P8+R8)/AA8*100,"-")</f>
        <v>100</v>
      </c>
      <c r="AC8" s="292">
        <f>施設資源化量内訳!Y8</f>
        <v>0</v>
      </c>
      <c r="AD8" s="292">
        <f>施設資源化量内訳!AT8</f>
        <v>2811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3270</v>
      </c>
      <c r="AJ8" s="292">
        <f>SUM(AC8:AI8)</f>
        <v>6081</v>
      </c>
      <c r="AK8" s="297">
        <f>IF((AA8+J8)&lt;&gt;0,(Z8+AJ8+J8)/(AA8+J8)*100,"-")</f>
        <v>14.244130026877629</v>
      </c>
      <c r="AL8" s="297">
        <f>IF((AA8+J8)&lt;&gt;0,(資源化量内訳!D8-資源化量内訳!R8-資源化量内訳!T8-資源化量内訳!V8-資源化量内訳!U8)/(AA8+J8)*100,"-")</f>
        <v>14.244130026877629</v>
      </c>
      <c r="AM8" s="292">
        <f>ごみ処理量内訳!AA8</f>
        <v>0</v>
      </c>
      <c r="AN8" s="292">
        <f>ごみ処理量内訳!AB8</f>
        <v>11206</v>
      </c>
      <c r="AO8" s="292">
        <f>ごみ処理量内訳!AC8</f>
        <v>6131</v>
      </c>
      <c r="AP8" s="292">
        <f>SUM(AM8:AO8)</f>
        <v>17337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59632</v>
      </c>
      <c r="E9" s="292">
        <v>59632</v>
      </c>
      <c r="F9" s="292">
        <v>0</v>
      </c>
      <c r="G9" s="292">
        <v>389</v>
      </c>
      <c r="H9" s="292">
        <f>SUM(ごみ搬入量内訳!E9,+ごみ搬入量内訳!AD9)</f>
        <v>15677</v>
      </c>
      <c r="I9" s="292">
        <f>ごみ搬入量内訳!BC9</f>
        <v>2077</v>
      </c>
      <c r="J9" s="292">
        <f>資源化量内訳!BO9</f>
        <v>1847</v>
      </c>
      <c r="K9" s="292">
        <f>SUM(H9:J9)</f>
        <v>19601</v>
      </c>
      <c r="L9" s="295">
        <f>IF(D9&lt;&gt;0,K9/D9/365*1000000,"-")</f>
        <v>900.546180960117</v>
      </c>
      <c r="M9" s="292">
        <f>IF(D9&lt;&gt;0,(ごみ搬入量内訳!BR9+ごみ処理概要!J9)/ごみ処理概要!D9/365*1000000,"-")</f>
        <v>686.2179357594157</v>
      </c>
      <c r="N9" s="292">
        <f>IF(D9&lt;&gt;0,ごみ搬入量内訳!CM9/ごみ処理概要!D9/365*1000000,"-")</f>
        <v>214.3282452007013</v>
      </c>
      <c r="O9" s="292">
        <f>ごみ搬入量内訳!DH9</f>
        <v>0</v>
      </c>
      <c r="P9" s="292">
        <f>ごみ処理量内訳!E9</f>
        <v>14711</v>
      </c>
      <c r="Q9" s="292">
        <f>ごみ処理量内訳!N9</f>
        <v>0</v>
      </c>
      <c r="R9" s="292">
        <f>SUM(S9:Y9)</f>
        <v>3093</v>
      </c>
      <c r="S9" s="292">
        <f>ごみ処理量内訳!G9</f>
        <v>2581</v>
      </c>
      <c r="T9" s="292">
        <f>ごみ処理量内訳!L9</f>
        <v>512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17804</v>
      </c>
      <c r="AB9" s="297">
        <f>IF(AA9&lt;&gt;0,(Z9+P9+R9)/AA9*100,"-")</f>
        <v>100</v>
      </c>
      <c r="AC9" s="292">
        <f>施設資源化量内訳!Y9</f>
        <v>1596</v>
      </c>
      <c r="AD9" s="292">
        <f>施設資源化量内訳!AT9</f>
        <v>1306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512</v>
      </c>
      <c r="AJ9" s="292">
        <f>SUM(AC9:AI9)</f>
        <v>3414</v>
      </c>
      <c r="AK9" s="297">
        <f>IF((AA9+J9)&lt;&gt;0,(Z9+AJ9+J9)/(AA9+J9)*100,"-")</f>
        <v>26.772174444048645</v>
      </c>
      <c r="AL9" s="297">
        <f>IF((AA9+J9)&lt;&gt;0,(資源化量内訳!D9-資源化量内訳!R9-資源化量内訳!T9-資源化量内訳!V9-資源化量内訳!U9)/(AA9+J9)*100,"-")</f>
        <v>23.642562719454478</v>
      </c>
      <c r="AM9" s="292">
        <f>ごみ処理量内訳!AA9</f>
        <v>0</v>
      </c>
      <c r="AN9" s="292">
        <f>ごみ処理量内訳!AB9</f>
        <v>0</v>
      </c>
      <c r="AO9" s="292">
        <f>ごみ処理量内訳!AC9</f>
        <v>347</v>
      </c>
      <c r="AP9" s="292">
        <f>SUM(AM9:AO9)</f>
        <v>347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+E10+F10</f>
        <v>39193</v>
      </c>
      <c r="E10" s="292">
        <v>39193</v>
      </c>
      <c r="F10" s="292">
        <v>0</v>
      </c>
      <c r="G10" s="292">
        <v>214</v>
      </c>
      <c r="H10" s="292">
        <f>SUM(ごみ搬入量内訳!E10,+ごみ搬入量内訳!AD10)</f>
        <v>13714</v>
      </c>
      <c r="I10" s="292">
        <f>ごみ搬入量内訳!BC10</f>
        <v>630</v>
      </c>
      <c r="J10" s="292">
        <f>資源化量内訳!BO10</f>
        <v>258</v>
      </c>
      <c r="K10" s="292">
        <f>SUM(H10:J10)</f>
        <v>14602</v>
      </c>
      <c r="L10" s="295">
        <f>IF(D10&lt;&gt;0,K10/D10/365*1000000,"-")</f>
        <v>1020.7302184587757</v>
      </c>
      <c r="M10" s="292">
        <f>IF(D10&lt;&gt;0,(ごみ搬入量内訳!BR10+ごみ処理概要!J10)/ごみ処理概要!D10/365*1000000,"-")</f>
        <v>787.95172048125733</v>
      </c>
      <c r="N10" s="292">
        <f>IF(D10&lt;&gt;0,ごみ搬入量内訳!CM10/ごみ処理概要!D10/365*1000000,"-")</f>
        <v>232.77849797751836</v>
      </c>
      <c r="O10" s="292">
        <f>ごみ搬入量内訳!DH10</f>
        <v>0</v>
      </c>
      <c r="P10" s="292">
        <f>ごみ処理量内訳!E10</f>
        <v>11995</v>
      </c>
      <c r="Q10" s="292">
        <f>ごみ処理量内訳!N10</f>
        <v>18</v>
      </c>
      <c r="R10" s="292">
        <f>SUM(S10:Y10)</f>
        <v>1660</v>
      </c>
      <c r="S10" s="292">
        <f>ごみ処理量内訳!G10</f>
        <v>0</v>
      </c>
      <c r="T10" s="292">
        <f>ごみ処理量内訳!L10</f>
        <v>1660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671</v>
      </c>
      <c r="AA10" s="292">
        <f>SUM(P10,Q10,R10,Z10)</f>
        <v>14344</v>
      </c>
      <c r="AB10" s="297">
        <f>IF(AA10&lt;&gt;0,(Z10+P10+R10)/AA10*100,"-")</f>
        <v>99.874511991076403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892</v>
      </c>
      <c r="AJ10" s="292">
        <f>SUM(AC10:AI10)</f>
        <v>892</v>
      </c>
      <c r="AK10" s="297">
        <f>IF((AA10+J10)&lt;&gt;0,(Z10+AJ10+J10)/(AA10+J10)*100,"-")</f>
        <v>12.470894398027667</v>
      </c>
      <c r="AL10" s="297">
        <f>IF((AA10+J10)&lt;&gt;0,(資源化量内訳!D10-資源化量内訳!R10-資源化量内訳!T10-資源化量内訳!V10-資源化量内訳!U10)/(AA10+J10)*100,"-")</f>
        <v>12.470894398027667</v>
      </c>
      <c r="AM10" s="292">
        <f>ごみ処理量内訳!AA10</f>
        <v>18</v>
      </c>
      <c r="AN10" s="292">
        <f>ごみ処理量内訳!AB10</f>
        <v>1266</v>
      </c>
      <c r="AO10" s="292">
        <f>ごみ処理量内訳!AC10</f>
        <v>768</v>
      </c>
      <c r="AP10" s="292">
        <f>SUM(AM10:AO10)</f>
        <v>2052</v>
      </c>
      <c r="AQ10" s="412" t="s">
        <v>769</v>
      </c>
      <c r="AR10" s="413"/>
    </row>
    <row r="11" spans="1: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+E11+F11</f>
        <v>75109</v>
      </c>
      <c r="E11" s="292">
        <v>75109</v>
      </c>
      <c r="F11" s="292">
        <v>0</v>
      </c>
      <c r="G11" s="292">
        <v>327</v>
      </c>
      <c r="H11" s="292">
        <f>SUM(ごみ搬入量内訳!E11,+ごみ搬入量内訳!AD11)</f>
        <v>24844</v>
      </c>
      <c r="I11" s="292">
        <f>ごみ搬入量内訳!BC11</f>
        <v>938</v>
      </c>
      <c r="J11" s="292">
        <f>資源化量内訳!BO11</f>
        <v>1540</v>
      </c>
      <c r="K11" s="292">
        <f>SUM(H11:J11)</f>
        <v>27322</v>
      </c>
      <c r="L11" s="295">
        <f>IF(D11&lt;&gt;0,K11/D11/365*1000000,"-")</f>
        <v>996.61551239595701</v>
      </c>
      <c r="M11" s="292">
        <f>IF(D11&lt;&gt;0,(ごみ搬入量内訳!BR11+ごみ処理概要!J11)/ごみ処理概要!D11/365*1000000,"-")</f>
        <v>844.25247179578457</v>
      </c>
      <c r="N11" s="292">
        <f>IF(D11&lt;&gt;0,ごみ搬入量内訳!CM11/ごみ処理概要!D11/365*1000000,"-")</f>
        <v>152.3630406001725</v>
      </c>
      <c r="O11" s="292">
        <f>ごみ搬入量内訳!DH11</f>
        <v>0</v>
      </c>
      <c r="P11" s="292">
        <f>ごみ処理量内訳!E11</f>
        <v>19443</v>
      </c>
      <c r="Q11" s="292">
        <f>ごみ処理量内訳!N11</f>
        <v>0</v>
      </c>
      <c r="R11" s="292">
        <f>SUM(S11:Y11)</f>
        <v>5234</v>
      </c>
      <c r="S11" s="292">
        <f>ごみ処理量内訳!G11</f>
        <v>793</v>
      </c>
      <c r="T11" s="292">
        <f>ごみ処理量内訳!L11</f>
        <v>4441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1105</v>
      </c>
      <c r="AA11" s="292">
        <f>SUM(P11,Q11,R11,Z11)</f>
        <v>25782</v>
      </c>
      <c r="AB11" s="297">
        <f>IF(AA11&lt;&gt;0,(Z11+P11+R11)/AA11*100,"-")</f>
        <v>100</v>
      </c>
      <c r="AC11" s="292">
        <f>施設資源化量内訳!Y11</f>
        <v>927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1941</v>
      </c>
      <c r="AJ11" s="292">
        <f>SUM(AC11:AI11)</f>
        <v>2868</v>
      </c>
      <c r="AK11" s="297">
        <f>IF((AA11+J11)&lt;&gt;0,(Z11+AJ11+J11)/(AA11+J11)*100,"-")</f>
        <v>20.177878632603765</v>
      </c>
      <c r="AL11" s="297">
        <f>IF((AA11+J11)&lt;&gt;0,(資源化量内訳!D11-資源化量内訳!R11-資源化量内訳!T11-資源化量内訳!V11-資源化量内訳!U11)/(AA11+J11)*100,"-")</f>
        <v>20.177878632603765</v>
      </c>
      <c r="AM11" s="292">
        <f>ごみ処理量内訳!AA11</f>
        <v>0</v>
      </c>
      <c r="AN11" s="292">
        <f>ごみ処理量内訳!AB11</f>
        <v>1003</v>
      </c>
      <c r="AO11" s="292">
        <f>ごみ処理量内訳!AC11</f>
        <v>327</v>
      </c>
      <c r="AP11" s="292">
        <f>SUM(AM11:AO11)</f>
        <v>1330</v>
      </c>
      <c r="AQ11" s="412" t="s">
        <v>772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42527</v>
      </c>
      <c r="E12" s="292">
        <v>42527</v>
      </c>
      <c r="F12" s="292">
        <v>0</v>
      </c>
      <c r="G12" s="292">
        <v>368</v>
      </c>
      <c r="H12" s="292">
        <f>SUM(ごみ搬入量内訳!E12,+ごみ搬入量内訳!AD12)</f>
        <v>14500</v>
      </c>
      <c r="I12" s="292">
        <f>ごみ搬入量内訳!BC12</f>
        <v>0</v>
      </c>
      <c r="J12" s="292">
        <f>資源化量内訳!BO12</f>
        <v>0</v>
      </c>
      <c r="K12" s="292">
        <f>SUM(H12:J12)</f>
        <v>14500</v>
      </c>
      <c r="L12" s="295">
        <f>IF(D12&lt;&gt;0,K12/D12/365*1000000,"-")</f>
        <v>934.13660491594226</v>
      </c>
      <c r="M12" s="292">
        <f>IF(D12&lt;&gt;0,(ごみ搬入量内訳!BR12+ごみ処理概要!J12)/ごみ処理概要!D12/365*1000000,"-")</f>
        <v>650.35234666389226</v>
      </c>
      <c r="N12" s="292">
        <f>IF(D12&lt;&gt;0,ごみ搬入量内訳!CM12/ごみ処理概要!D12/365*1000000,"-")</f>
        <v>283.78425825204999</v>
      </c>
      <c r="O12" s="292">
        <f>ごみ搬入量内訳!DH12</f>
        <v>0</v>
      </c>
      <c r="P12" s="292">
        <f>ごみ処理量内訳!E12</f>
        <v>12495</v>
      </c>
      <c r="Q12" s="292">
        <f>ごみ処理量内訳!N12</f>
        <v>155</v>
      </c>
      <c r="R12" s="292">
        <f>SUM(S12:Y12)</f>
        <v>687</v>
      </c>
      <c r="S12" s="292">
        <f>ごみ処理量内訳!G12</f>
        <v>145</v>
      </c>
      <c r="T12" s="292">
        <f>ごみ処理量内訳!L12</f>
        <v>542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1163</v>
      </c>
      <c r="AA12" s="292">
        <f>SUM(P12,Q12,R12,Z12)</f>
        <v>14500</v>
      </c>
      <c r="AB12" s="297">
        <f>IF(AA12&lt;&gt;0,(Z12+P12+R12)/AA12*100,"-")</f>
        <v>98.931034482758619</v>
      </c>
      <c r="AC12" s="292">
        <f>施設資源化量内訳!Y12</f>
        <v>1124</v>
      </c>
      <c r="AD12" s="292">
        <f>施設資源化量内訳!AT12</f>
        <v>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542</v>
      </c>
      <c r="AJ12" s="292">
        <f>SUM(AC12:AI12)</f>
        <v>1675</v>
      </c>
      <c r="AK12" s="297">
        <f>IF((AA12+J12)&lt;&gt;0,(Z12+AJ12+J12)/(AA12+J12)*100,"-")</f>
        <v>19.572413793103451</v>
      </c>
      <c r="AL12" s="297">
        <f>IF((AA12+J12)&lt;&gt;0,(資源化量内訳!D12-資源化量内訳!R12-資源化量内訳!T12-資源化量内訳!V12-資源化量内訳!U12)/(AA12+J12)*100,"-")</f>
        <v>19.572413793103451</v>
      </c>
      <c r="AM12" s="292">
        <f>ごみ処理量内訳!AA12</f>
        <v>155</v>
      </c>
      <c r="AN12" s="292">
        <f>ごみ処理量内訳!AB12</f>
        <v>85</v>
      </c>
      <c r="AO12" s="292">
        <f>ごみ処理量内訳!AC12</f>
        <v>0</v>
      </c>
      <c r="AP12" s="292">
        <f>SUM(AM12:AO12)</f>
        <v>240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38822</v>
      </c>
      <c r="E13" s="292">
        <v>38822</v>
      </c>
      <c r="F13" s="292">
        <v>0</v>
      </c>
      <c r="G13" s="292">
        <v>412</v>
      </c>
      <c r="H13" s="292">
        <f>SUM(ごみ搬入量内訳!E13,+ごみ搬入量内訳!AD13)</f>
        <v>10765</v>
      </c>
      <c r="I13" s="292">
        <f>ごみ搬入量内訳!BC13</f>
        <v>0</v>
      </c>
      <c r="J13" s="292">
        <f>資源化量内訳!BO13</f>
        <v>0</v>
      </c>
      <c r="K13" s="292">
        <f>SUM(H13:J13)</f>
        <v>10765</v>
      </c>
      <c r="L13" s="295">
        <f>IF(D13&lt;&gt;0,K13/D13/365*1000000,"-")</f>
        <v>759.7019907509017</v>
      </c>
      <c r="M13" s="292">
        <f>IF(D13&lt;&gt;0,(ごみ搬入量内訳!BR13+ごみ処理概要!J13)/ごみ処理概要!D13/365*1000000,"-")</f>
        <v>539.37782771102104</v>
      </c>
      <c r="N13" s="292">
        <f>IF(D13&lt;&gt;0,ごみ搬入量内訳!CM13/ごみ処理概要!D13/365*1000000,"-")</f>
        <v>220.32416303988066</v>
      </c>
      <c r="O13" s="292">
        <f>ごみ搬入量内訳!DH13</f>
        <v>0</v>
      </c>
      <c r="P13" s="292">
        <f>ごみ処理量内訳!E13</f>
        <v>9808</v>
      </c>
      <c r="Q13" s="292">
        <f>ごみ処理量内訳!N13</f>
        <v>0</v>
      </c>
      <c r="R13" s="292">
        <f>SUM(S13:Y13)</f>
        <v>165</v>
      </c>
      <c r="S13" s="292">
        <f>ごみ処理量内訳!G13</f>
        <v>165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678</v>
      </c>
      <c r="AA13" s="292">
        <f>SUM(P13,Q13,R13,Z13)</f>
        <v>10651</v>
      </c>
      <c r="AB13" s="297">
        <f>IF(AA13&lt;&gt;0,(Z13+P13+R13)/AA13*100,"-")</f>
        <v>100</v>
      </c>
      <c r="AC13" s="292">
        <f>施設資源化量内訳!Y13</f>
        <v>898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898</v>
      </c>
      <c r="AK13" s="297">
        <f>IF((AA13+J13)&lt;&gt;0,(Z13+AJ13+J13)/(AA13+J13)*100,"-")</f>
        <v>14.796732701154822</v>
      </c>
      <c r="AL13" s="297">
        <f>IF((AA13+J13)&lt;&gt;0,(資源化量内訳!D13-資源化量内訳!R13-資源化量内訳!T13-資源化量内訳!V13-資源化量内訳!U13)/(AA13+J13)*100,"-")</f>
        <v>14.796732701154822</v>
      </c>
      <c r="AM13" s="292">
        <f>ごみ処理量内訳!AA13</f>
        <v>0</v>
      </c>
      <c r="AN13" s="292">
        <f>ごみ処理量内訳!AB13</f>
        <v>66</v>
      </c>
      <c r="AO13" s="292">
        <f>ごみ処理量内訳!AC13</f>
        <v>0</v>
      </c>
      <c r="AP13" s="292">
        <f>SUM(AM13:AO13)</f>
        <v>66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30489</v>
      </c>
      <c r="E14" s="292">
        <v>30489</v>
      </c>
      <c r="F14" s="292">
        <v>0</v>
      </c>
      <c r="G14" s="292">
        <v>340</v>
      </c>
      <c r="H14" s="292">
        <f>SUM(ごみ搬入量内訳!E14,+ごみ搬入量内訳!AD14)</f>
        <v>7023</v>
      </c>
      <c r="I14" s="292">
        <f>ごみ搬入量内訳!BC14</f>
        <v>1257</v>
      </c>
      <c r="J14" s="292">
        <f>資源化量内訳!BO14</f>
        <v>0</v>
      </c>
      <c r="K14" s="292">
        <f>SUM(H14:J14)</f>
        <v>8280</v>
      </c>
      <c r="L14" s="295">
        <f>IF(D14&lt;&gt;0,K14/D14/365*1000000,"-")</f>
        <v>744.0365871904396</v>
      </c>
      <c r="M14" s="292">
        <f>IF(D14&lt;&gt;0,(ごみ搬入量内訳!BR14+ごみ処理概要!J14)/ごみ処理概要!D14/365*1000000,"-")</f>
        <v>568.00184391675953</v>
      </c>
      <c r="N14" s="292">
        <f>IF(D14&lt;&gt;0,ごみ搬入量内訳!CM14/ごみ処理概要!D14/365*1000000,"-")</f>
        <v>176.03474327368011</v>
      </c>
      <c r="O14" s="292">
        <f>ごみ搬入量内訳!DH14</f>
        <v>0</v>
      </c>
      <c r="P14" s="292">
        <f>ごみ処理量内訳!E14</f>
        <v>6818</v>
      </c>
      <c r="Q14" s="292">
        <f>ごみ処理量内訳!N14</f>
        <v>0</v>
      </c>
      <c r="R14" s="292">
        <f>SUM(S14:Y14)</f>
        <v>661</v>
      </c>
      <c r="S14" s="292">
        <f>ごみ処理量内訳!G14</f>
        <v>517</v>
      </c>
      <c r="T14" s="292">
        <f>ごみ処理量内訳!L14</f>
        <v>144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801</v>
      </c>
      <c r="AA14" s="292">
        <f>SUM(P14,Q14,R14,Z14)</f>
        <v>8280</v>
      </c>
      <c r="AB14" s="297">
        <f>IF(AA14&lt;&gt;0,(Z14+P14+R14)/AA14*100,"-")</f>
        <v>100</v>
      </c>
      <c r="AC14" s="292">
        <f>施設資源化量内訳!Y14</f>
        <v>22</v>
      </c>
      <c r="AD14" s="292">
        <f>施設資源化量内訳!AT14</f>
        <v>204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144</v>
      </c>
      <c r="AJ14" s="292">
        <f>SUM(AC14:AI14)</f>
        <v>370</v>
      </c>
      <c r="AK14" s="297">
        <f>IF((AA14+J14)&lt;&gt;0,(Z14+AJ14+J14)/(AA14+J14)*100,"-")</f>
        <v>14.142512077294686</v>
      </c>
      <c r="AL14" s="297">
        <f>IF((AA14+J14)&lt;&gt;0,(資源化量内訳!D14-資源化量内訳!R14-資源化量内訳!T14-資源化量内訳!V14-資源化量内訳!U14)/(AA14+J14)*100,"-")</f>
        <v>14.142512077294686</v>
      </c>
      <c r="AM14" s="292">
        <f>ごみ処理量内訳!AA14</f>
        <v>0</v>
      </c>
      <c r="AN14" s="292">
        <f>ごみ処理量内訳!AB14</f>
        <v>860</v>
      </c>
      <c r="AO14" s="292">
        <f>ごみ処理量内訳!AC14</f>
        <v>183</v>
      </c>
      <c r="AP14" s="292">
        <f>SUM(AM14:AO14)</f>
        <v>1043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27801</v>
      </c>
      <c r="E15" s="292">
        <v>27788</v>
      </c>
      <c r="F15" s="292">
        <v>13</v>
      </c>
      <c r="G15" s="292">
        <v>203</v>
      </c>
      <c r="H15" s="292">
        <f>SUM(ごみ搬入量内訳!E15,+ごみ搬入量内訳!AD15)</f>
        <v>8542</v>
      </c>
      <c r="I15" s="292">
        <f>ごみ搬入量内訳!BC15</f>
        <v>603</v>
      </c>
      <c r="J15" s="292">
        <f>資源化量内訳!BO15</f>
        <v>0</v>
      </c>
      <c r="K15" s="292">
        <f>SUM(H15:J15)</f>
        <v>9145</v>
      </c>
      <c r="L15" s="295">
        <f>IF(D15&lt;&gt;0,K15/D15/365*1000000,"-")</f>
        <v>901.21918350231806</v>
      </c>
      <c r="M15" s="292">
        <f>IF(D15&lt;&gt;0,(ごみ搬入量内訳!BR15+ごみ処理概要!J15)/ごみ処理概要!D15/365*1000000,"-")</f>
        <v>738.91103749594106</v>
      </c>
      <c r="N15" s="292">
        <f>IF(D15&lt;&gt;0,ごみ搬入量内訳!CM15/ごみ処理概要!D15/365*1000000,"-")</f>
        <v>162.30814600637703</v>
      </c>
      <c r="O15" s="292">
        <f>ごみ搬入量内訳!DH15</f>
        <v>3</v>
      </c>
      <c r="P15" s="292">
        <f>ごみ処理量内訳!E15</f>
        <v>7412</v>
      </c>
      <c r="Q15" s="292">
        <f>ごみ処理量内訳!N15</f>
        <v>0</v>
      </c>
      <c r="R15" s="292">
        <f>SUM(S15:Y15)</f>
        <v>1721</v>
      </c>
      <c r="S15" s="292">
        <f>ごみ処理量内訳!G15</f>
        <v>740</v>
      </c>
      <c r="T15" s="292">
        <f>ごみ処理量内訳!L15</f>
        <v>981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12</v>
      </c>
      <c r="AA15" s="292">
        <f>SUM(P15,Q15,R15,Z15)</f>
        <v>9145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196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909</v>
      </c>
      <c r="AJ15" s="292">
        <f>SUM(AC15:AI15)</f>
        <v>1105</v>
      </c>
      <c r="AK15" s="297">
        <f>IF((AA15+J15)&lt;&gt;0,(Z15+AJ15+J15)/(AA15+J15)*100,"-")</f>
        <v>12.214324767632586</v>
      </c>
      <c r="AL15" s="297">
        <f>IF((AA15+J15)&lt;&gt;0,(資源化量内訳!D15-資源化量内訳!R15-資源化量内訳!T15-資源化量内訳!V15-資源化量内訳!U15)/(AA15+J15)*100,"-")</f>
        <v>12.214324767632586</v>
      </c>
      <c r="AM15" s="292">
        <f>ごみ処理量内訳!AA15</f>
        <v>0</v>
      </c>
      <c r="AN15" s="292">
        <f>ごみ処理量内訳!AB15</f>
        <v>806</v>
      </c>
      <c r="AO15" s="292">
        <f>ごみ処理量内訳!AC15</f>
        <v>345</v>
      </c>
      <c r="AP15" s="292">
        <f>SUM(AM15:AO15)</f>
        <v>1151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5452</v>
      </c>
      <c r="E16" s="292">
        <v>5452</v>
      </c>
      <c r="F16" s="292">
        <v>0</v>
      </c>
      <c r="G16" s="292">
        <v>19</v>
      </c>
      <c r="H16" s="292">
        <f>SUM(ごみ搬入量内訳!E16,+ごみ搬入量内訳!AD16)</f>
        <v>1144</v>
      </c>
      <c r="I16" s="292">
        <f>ごみ搬入量内訳!BC16</f>
        <v>29</v>
      </c>
      <c r="J16" s="292">
        <f>資源化量内訳!BO16</f>
        <v>120</v>
      </c>
      <c r="K16" s="292">
        <f>SUM(H16:J16)</f>
        <v>1293</v>
      </c>
      <c r="L16" s="295">
        <f>IF(D16&lt;&gt;0,K16/D16/365*1000000,"-")</f>
        <v>649.75527392235097</v>
      </c>
      <c r="M16" s="292">
        <f>IF(D16&lt;&gt;0,(ごみ搬入量内訳!BR16+ごみ処理概要!J16)/ごみ処理概要!D16/365*1000000,"-")</f>
        <v>640.20743927074648</v>
      </c>
      <c r="N16" s="292">
        <f>IF(D16&lt;&gt;0,ごみ搬入量内訳!CM16/ごみ処理概要!D16/365*1000000,"-")</f>
        <v>9.5478346516045391</v>
      </c>
      <c r="O16" s="292">
        <f>ごみ搬入量内訳!DH16</f>
        <v>0</v>
      </c>
      <c r="P16" s="292">
        <f>ごみ処理量内訳!E16</f>
        <v>1021</v>
      </c>
      <c r="Q16" s="292">
        <f>ごみ処理量内訳!N16</f>
        <v>0</v>
      </c>
      <c r="R16" s="292">
        <f>SUM(S16:Y16)</f>
        <v>38</v>
      </c>
      <c r="S16" s="292">
        <f>ごみ処理量内訳!G16</f>
        <v>0</v>
      </c>
      <c r="T16" s="292">
        <f>ごみ処理量内訳!L16</f>
        <v>38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114</v>
      </c>
      <c r="AA16" s="292">
        <f>SUM(P16,Q16,R16,Z16)</f>
        <v>1173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38</v>
      </c>
      <c r="AJ16" s="292">
        <f>SUM(AC16:AI16)</f>
        <v>38</v>
      </c>
      <c r="AK16" s="297">
        <f>IF((AA16+J16)&lt;&gt;0,(Z16+AJ16+J16)/(AA16+J16)*100,"-")</f>
        <v>21.036349574632638</v>
      </c>
      <c r="AL16" s="297">
        <f>IF((AA16+J16)&lt;&gt;0,(資源化量内訳!D16-資源化量内訳!R16-資源化量内訳!T16-資源化量内訳!V16-資源化量内訳!U16)/(AA16+J16)*100,"-")</f>
        <v>21.036349574632638</v>
      </c>
      <c r="AM16" s="292">
        <f>ごみ処理量内訳!AA16</f>
        <v>0</v>
      </c>
      <c r="AN16" s="292">
        <f>ごみ処理量内訳!AB16</f>
        <v>148</v>
      </c>
      <c r="AO16" s="292">
        <f>ごみ処理量内訳!AC16</f>
        <v>0</v>
      </c>
      <c r="AP16" s="292">
        <f>SUM(AM16:AO16)</f>
        <v>148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1637</v>
      </c>
      <c r="E17" s="292">
        <v>1637</v>
      </c>
      <c r="F17" s="292">
        <v>0</v>
      </c>
      <c r="G17" s="292">
        <v>10</v>
      </c>
      <c r="H17" s="292">
        <f>SUM(ごみ搬入量内訳!E17,+ごみ搬入量内訳!AD17)</f>
        <v>0</v>
      </c>
      <c r="I17" s="292">
        <f>ごみ搬入量内訳!BC17</f>
        <v>310</v>
      </c>
      <c r="J17" s="292">
        <f>資源化量内訳!BO17</f>
        <v>0</v>
      </c>
      <c r="K17" s="292">
        <f>SUM(H17:J17)</f>
        <v>310</v>
      </c>
      <c r="L17" s="295">
        <f>IF(D17&lt;&gt;0,K17/D17/365*1000000,"-")</f>
        <v>518.8241102584916</v>
      </c>
      <c r="M17" s="292">
        <f>IF(D17&lt;&gt;0,(ごみ搬入量内訳!BR17+ごみ処理概要!J17)/ごみ処理概要!D17/365*1000000,"-")</f>
        <v>436.81642831440735</v>
      </c>
      <c r="N17" s="292">
        <f>IF(D17&lt;&gt;0,ごみ搬入量内訳!CM17/ごみ処理概要!D17/365*1000000,"-")</f>
        <v>82.007681944084155</v>
      </c>
      <c r="O17" s="292">
        <f>ごみ搬入量内訳!DH17</f>
        <v>0</v>
      </c>
      <c r="P17" s="292">
        <f>ごみ処理量内訳!E17</f>
        <v>56</v>
      </c>
      <c r="Q17" s="292">
        <f>ごみ処理量内訳!N17</f>
        <v>3</v>
      </c>
      <c r="R17" s="292">
        <f>SUM(S17:Y17)</f>
        <v>0</v>
      </c>
      <c r="S17" s="292">
        <f>ごみ処理量内訳!G17</f>
        <v>0</v>
      </c>
      <c r="T17" s="292">
        <f>ごみ処理量内訳!L17</f>
        <v>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251</v>
      </c>
      <c r="AA17" s="292">
        <f>SUM(P17,Q17,R17,Z17)</f>
        <v>310</v>
      </c>
      <c r="AB17" s="297">
        <f>IF(AA17&lt;&gt;0,(Z17+P17+R17)/AA17*100,"-")</f>
        <v>99.032258064516128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0</v>
      </c>
      <c r="AJ17" s="292">
        <f>SUM(AC17:AI17)</f>
        <v>0</v>
      </c>
      <c r="AK17" s="297">
        <f>IF((AA17+J17)&lt;&gt;0,(Z17+AJ17+J17)/(AA17+J17)*100,"-")</f>
        <v>80.967741935483872</v>
      </c>
      <c r="AL17" s="297">
        <f>IF((AA17+J17)&lt;&gt;0,(資源化量内訳!D17-資源化量内訳!R17-資源化量内訳!T17-資源化量内訳!V17-資源化量内訳!U17)/(AA17+J17)*100,"-")</f>
        <v>80.967741935483872</v>
      </c>
      <c r="AM17" s="292">
        <f>ごみ処理量内訳!AA17</f>
        <v>3</v>
      </c>
      <c r="AN17" s="292">
        <f>ごみ処理量内訳!AB17</f>
        <v>6</v>
      </c>
      <c r="AO17" s="292">
        <f>ごみ処理量内訳!AC17</f>
        <v>0</v>
      </c>
      <c r="AP17" s="292">
        <f>SUM(AM17:AO17)</f>
        <v>9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2470</v>
      </c>
      <c r="E18" s="292">
        <v>2470</v>
      </c>
      <c r="F18" s="292">
        <v>0</v>
      </c>
      <c r="G18" s="292">
        <v>9</v>
      </c>
      <c r="H18" s="292">
        <f>SUM(ごみ搬入量内訳!E18,+ごみ搬入量内訳!AD18)</f>
        <v>426</v>
      </c>
      <c r="I18" s="292">
        <f>ごみ搬入量内訳!BC18</f>
        <v>0</v>
      </c>
      <c r="J18" s="292">
        <f>資源化量内訳!BO18</f>
        <v>0</v>
      </c>
      <c r="K18" s="292">
        <f>SUM(H18:J18)</f>
        <v>426</v>
      </c>
      <c r="L18" s="295">
        <f>IF(D18&lt;&gt;0,K18/D18/365*1000000,"-")</f>
        <v>472.51954966446681</v>
      </c>
      <c r="M18" s="292">
        <f>IF(D18&lt;&gt;0,(ごみ搬入量内訳!BR18+ごみ処理概要!J18)/ごみ処理概要!D18/365*1000000,"-")</f>
        <v>472.51954966446681</v>
      </c>
      <c r="N18" s="292">
        <f>IF(D18&lt;&gt;0,ごみ搬入量内訳!CM18/ごみ処理概要!D18/365*1000000,"-")</f>
        <v>0</v>
      </c>
      <c r="O18" s="292">
        <f>ごみ搬入量内訳!DH18</f>
        <v>0</v>
      </c>
      <c r="P18" s="292">
        <f>ごみ処理量内訳!E18</f>
        <v>226</v>
      </c>
      <c r="Q18" s="292">
        <f>ごみ処理量内訳!N18</f>
        <v>28</v>
      </c>
      <c r="R18" s="292">
        <f>SUM(S18:Y18)</f>
        <v>61</v>
      </c>
      <c r="S18" s="292">
        <f>ごみ処理量内訳!G18</f>
        <v>0</v>
      </c>
      <c r="T18" s="292">
        <f>ごみ処理量内訳!L18</f>
        <v>61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111</v>
      </c>
      <c r="AA18" s="292">
        <f>SUM(P18,Q18,R18,Z18)</f>
        <v>426</v>
      </c>
      <c r="AB18" s="297">
        <f>IF(AA18&lt;&gt;0,(Z18+P18+R18)/AA18*100,"-")</f>
        <v>93.427230046948367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35</v>
      </c>
      <c r="AJ18" s="292">
        <f>SUM(AC18:AI18)</f>
        <v>35</v>
      </c>
      <c r="AK18" s="297">
        <f>IF((AA18+J18)&lt;&gt;0,(Z18+AJ18+J18)/(AA18+J18)*100,"-")</f>
        <v>34.272300469483568</v>
      </c>
      <c r="AL18" s="297">
        <f>IF((AA18+J18)&lt;&gt;0,(資源化量内訳!D18-資源化量内訳!R18-資源化量内訳!T18-資源化量内訳!V18-資源化量内訳!U18)/(AA18+J18)*100,"-")</f>
        <v>34.272300469483568</v>
      </c>
      <c r="AM18" s="292">
        <f>ごみ処理量内訳!AA18</f>
        <v>28</v>
      </c>
      <c r="AN18" s="292">
        <f>ごみ処理量内訳!AB18</f>
        <v>22</v>
      </c>
      <c r="AO18" s="292">
        <f>ごみ処理量内訳!AC18</f>
        <v>0</v>
      </c>
      <c r="AP18" s="292">
        <f>SUM(AM18:AO18)</f>
        <v>50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26253</v>
      </c>
      <c r="E19" s="292">
        <v>26253</v>
      </c>
      <c r="F19" s="292">
        <v>0</v>
      </c>
      <c r="G19" s="292">
        <v>169</v>
      </c>
      <c r="H19" s="292">
        <f>SUM(ごみ搬入量内訳!E19,+ごみ搬入量内訳!AD19)</f>
        <v>7638</v>
      </c>
      <c r="I19" s="292">
        <f>ごみ搬入量内訳!BC19</f>
        <v>1056</v>
      </c>
      <c r="J19" s="292">
        <f>資源化量内訳!BO19</f>
        <v>0</v>
      </c>
      <c r="K19" s="292">
        <f>SUM(H19:J19)</f>
        <v>8694</v>
      </c>
      <c r="L19" s="295">
        <f>IF(D19&lt;&gt;0,K19/D19/365*1000000,"-")</f>
        <v>907.29356958030621</v>
      </c>
      <c r="M19" s="292">
        <f>IF(D19&lt;&gt;0,(ごみ搬入量内訳!BR19+ごみ処理概要!J19)/ごみ処理概要!D19/365*1000000,"-")</f>
        <v>674.36519975016552</v>
      </c>
      <c r="N19" s="292">
        <f>IF(D19&lt;&gt;0,ごみ搬入量内訳!CM19/ごみ処理概要!D19/365*1000000,"-")</f>
        <v>232.92836983014072</v>
      </c>
      <c r="O19" s="292">
        <f>ごみ搬入量内訳!DH19</f>
        <v>0</v>
      </c>
      <c r="P19" s="292">
        <f>ごみ処理量内訳!E19</f>
        <v>6571</v>
      </c>
      <c r="Q19" s="292">
        <f>ごみ処理量内訳!N19</f>
        <v>59</v>
      </c>
      <c r="R19" s="292">
        <f>SUM(S19:Y19)</f>
        <v>1656</v>
      </c>
      <c r="S19" s="292">
        <f>ごみ処理量内訳!G19</f>
        <v>0</v>
      </c>
      <c r="T19" s="292">
        <f>ごみ処理量内訳!L19</f>
        <v>880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776</v>
      </c>
      <c r="Y19" s="292">
        <f>ごみ処理量内訳!M19</f>
        <v>0</v>
      </c>
      <c r="Z19" s="292">
        <f>資源化量内訳!Y19</f>
        <v>408</v>
      </c>
      <c r="AA19" s="292">
        <f>SUM(P19,Q19,R19,Z19)</f>
        <v>8694</v>
      </c>
      <c r="AB19" s="297">
        <f>IF(AA19&lt;&gt;0,(Z19+P19+R19)/AA19*100,"-")</f>
        <v>99.321371060501491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776</v>
      </c>
      <c r="AI19" s="292">
        <f>施設資源化量内訳!EU19</f>
        <v>655</v>
      </c>
      <c r="AJ19" s="292">
        <f>SUM(AC19:AI19)</f>
        <v>1431</v>
      </c>
      <c r="AK19" s="297">
        <f>IF((AA19+J19)&lt;&gt;0,(Z19+AJ19+J19)/(AA19+J19)*100,"-")</f>
        <v>21.152518978605936</v>
      </c>
      <c r="AL19" s="297">
        <f>IF((AA19+J19)&lt;&gt;0,(資源化量内訳!D19-資源化量内訳!R19-資源化量内訳!T19-資源化量内訳!V19-資源化量内訳!U19)/(AA19+J19)*100,"-")</f>
        <v>12.226823096388314</v>
      </c>
      <c r="AM19" s="292">
        <f>ごみ処理量内訳!AA19</f>
        <v>59</v>
      </c>
      <c r="AN19" s="292">
        <f>ごみ処理量内訳!AB19</f>
        <v>846</v>
      </c>
      <c r="AO19" s="292">
        <f>ごみ処理量内訳!AC19</f>
        <v>215</v>
      </c>
      <c r="AP19" s="292">
        <f>SUM(AM19:AO19)</f>
        <v>1120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5695</v>
      </c>
      <c r="E20" s="292">
        <v>5695</v>
      </c>
      <c r="F20" s="292">
        <v>0</v>
      </c>
      <c r="G20" s="292">
        <v>46</v>
      </c>
      <c r="H20" s="292">
        <f>SUM(ごみ搬入量内訳!E20,+ごみ搬入量内訳!AD20)</f>
        <v>625</v>
      </c>
      <c r="I20" s="292">
        <f>ごみ搬入量内訳!BC20</f>
        <v>0</v>
      </c>
      <c r="J20" s="292">
        <f>資源化量内訳!BO20</f>
        <v>0</v>
      </c>
      <c r="K20" s="292">
        <f>SUM(H20:J20)</f>
        <v>625</v>
      </c>
      <c r="L20" s="295">
        <f>IF(D20&lt;&gt;0,K20/D20/365*1000000,"-")</f>
        <v>300.67230327011197</v>
      </c>
      <c r="M20" s="292">
        <f>IF(D20&lt;&gt;0,(ごみ搬入量内訳!BR20+ごみ処理概要!J20)/ごみ処理概要!D20/365*1000000,"-")</f>
        <v>292.97509230639713</v>
      </c>
      <c r="N20" s="292">
        <f>IF(D20&lt;&gt;0,ごみ搬入量内訳!CM20/ごみ処理概要!D20/365*1000000,"-")</f>
        <v>7.6972109637148671</v>
      </c>
      <c r="O20" s="292">
        <f>ごみ搬入量内訳!DH20</f>
        <v>620</v>
      </c>
      <c r="P20" s="292">
        <f>ごみ処理量内訳!E20</f>
        <v>249</v>
      </c>
      <c r="Q20" s="292">
        <f>ごみ処理量内訳!N20</f>
        <v>26</v>
      </c>
      <c r="R20" s="292">
        <f>SUM(S20:Y20)</f>
        <v>244</v>
      </c>
      <c r="S20" s="292">
        <f>ごみ処理量内訳!G20</f>
        <v>0</v>
      </c>
      <c r="T20" s="292">
        <f>ごみ処理量内訳!L20</f>
        <v>146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98</v>
      </c>
      <c r="Y20" s="292">
        <f>ごみ処理量内訳!M20</f>
        <v>0</v>
      </c>
      <c r="Z20" s="292">
        <f>資源化量内訳!Y20</f>
        <v>106</v>
      </c>
      <c r="AA20" s="292">
        <f>SUM(P20,Q20,R20,Z20)</f>
        <v>625</v>
      </c>
      <c r="AB20" s="297">
        <f>IF(AA20&lt;&gt;0,(Z20+P20+R20)/AA20*100,"-")</f>
        <v>95.84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98</v>
      </c>
      <c r="AI20" s="292">
        <f>施設資源化量内訳!EU20</f>
        <v>146</v>
      </c>
      <c r="AJ20" s="292">
        <f>SUM(AC20:AI20)</f>
        <v>244</v>
      </c>
      <c r="AK20" s="297">
        <f>IF((AA20+J20)&lt;&gt;0,(Z20+AJ20+J20)/(AA20+J20)*100,"-")</f>
        <v>56.000000000000007</v>
      </c>
      <c r="AL20" s="297">
        <f>IF((AA20+J20)&lt;&gt;0,(資源化量内訳!D20-資源化量内訳!R20-資源化量内訳!T20-資源化量内訳!V20-資源化量内訳!U20)/(AA20+J20)*100,"-")</f>
        <v>56.000000000000007</v>
      </c>
      <c r="AM20" s="292">
        <f>ごみ処理量内訳!AA20</f>
        <v>26</v>
      </c>
      <c r="AN20" s="292">
        <f>ごみ処理量内訳!AB20</f>
        <v>5</v>
      </c>
      <c r="AO20" s="292">
        <f>ごみ処理量内訳!AC20</f>
        <v>0</v>
      </c>
      <c r="AP20" s="292">
        <f>SUM(AM20:AO20)</f>
        <v>31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8922</v>
      </c>
      <c r="E21" s="292">
        <v>8918</v>
      </c>
      <c r="F21" s="292">
        <v>4</v>
      </c>
      <c r="G21" s="292">
        <v>14</v>
      </c>
      <c r="H21" s="292">
        <f>SUM(ごみ搬入量内訳!E21,+ごみ搬入量内訳!AD21)</f>
        <v>2172</v>
      </c>
      <c r="I21" s="292">
        <f>ごみ搬入量内訳!BC21</f>
        <v>169</v>
      </c>
      <c r="J21" s="292">
        <f>資源化量内訳!BO21</f>
        <v>0</v>
      </c>
      <c r="K21" s="292">
        <f>SUM(H21:J21)</f>
        <v>2341</v>
      </c>
      <c r="L21" s="295">
        <f>IF(D21&lt;&gt;0,K21/D21/365*1000000,"-")</f>
        <v>718.86332998621231</v>
      </c>
      <c r="M21" s="292">
        <f>IF(D21&lt;&gt;0,(ごみ搬入量内訳!BR21+ごみ処理概要!J21)/ごみ処理概要!D21/365*1000000,"-")</f>
        <v>570.54594921588318</v>
      </c>
      <c r="N21" s="292">
        <f>IF(D21&lt;&gt;0,ごみ搬入量内訳!CM21/ごみ処理概要!D21/365*1000000,"-")</f>
        <v>148.31738077032915</v>
      </c>
      <c r="O21" s="292">
        <f>ごみ搬入量内訳!DH21</f>
        <v>1</v>
      </c>
      <c r="P21" s="292">
        <f>ごみ処理量内訳!E21</f>
        <v>1564</v>
      </c>
      <c r="Q21" s="292">
        <f>ごみ処理量内訳!N21</f>
        <v>0</v>
      </c>
      <c r="R21" s="292">
        <f>SUM(S21:Y21)</f>
        <v>316</v>
      </c>
      <c r="S21" s="292">
        <f>ごみ処理量内訳!G21</f>
        <v>240</v>
      </c>
      <c r="T21" s="292">
        <f>ごみ処理量内訳!L21</f>
        <v>76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461</v>
      </c>
      <c r="AA21" s="292">
        <f>SUM(P21,Q21,R21,Z21)</f>
        <v>2341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93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73</v>
      </c>
      <c r="AJ21" s="292">
        <f>SUM(AC21:AI21)</f>
        <v>166</v>
      </c>
      <c r="AK21" s="297">
        <f>IF((AA21+J21)&lt;&gt;0,(Z21+AJ21+J21)/(AA21+J21)*100,"-")</f>
        <v>26.783425886373347</v>
      </c>
      <c r="AL21" s="297">
        <f>IF((AA21+J21)&lt;&gt;0,(資源化量内訳!D21-資源化量内訳!R21-資源化量内訳!T21-資源化量内訳!V21-資源化量内訳!U21)/(AA21+J21)*100,"-")</f>
        <v>26.783425886373347</v>
      </c>
      <c r="AM21" s="292">
        <f>ごみ処理量内訳!AA21</f>
        <v>0</v>
      </c>
      <c r="AN21" s="292">
        <f>ごみ処理量内訳!AB21</f>
        <v>196</v>
      </c>
      <c r="AO21" s="292">
        <f>ごみ処理量内訳!AC21</f>
        <v>102</v>
      </c>
      <c r="AP21" s="292">
        <f>SUM(AM21:AO21)</f>
        <v>298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4391</v>
      </c>
      <c r="E22" s="292">
        <v>4391</v>
      </c>
      <c r="F22" s="292">
        <v>0</v>
      </c>
      <c r="G22" s="292">
        <v>36</v>
      </c>
      <c r="H22" s="292">
        <f>SUM(ごみ搬入量内訳!E22,+ごみ搬入量内訳!AD22)</f>
        <v>1429</v>
      </c>
      <c r="I22" s="292">
        <f>ごみ搬入量内訳!BC22</f>
        <v>393</v>
      </c>
      <c r="J22" s="292">
        <f>資源化量内訳!BO22</f>
        <v>0</v>
      </c>
      <c r="K22" s="292">
        <f>SUM(H22:J22)</f>
        <v>1822</v>
      </c>
      <c r="L22" s="295">
        <f>IF(D22&lt;&gt;0,K22/D22/365*1000000,"-")</f>
        <v>1136.8209569386947</v>
      </c>
      <c r="M22" s="292">
        <f>IF(D22&lt;&gt;0,(ごみ搬入量内訳!BR22+ごみ処理概要!J22)/ごみ処理概要!D22/365*1000000,"-")</f>
        <v>837.32915708656878</v>
      </c>
      <c r="N22" s="292">
        <f>IF(D22&lt;&gt;0,ごみ搬入量内訳!CM22/ごみ処理概要!D22/365*1000000,"-")</f>
        <v>299.49179985212589</v>
      </c>
      <c r="O22" s="292">
        <f>ごみ搬入量内訳!DH22</f>
        <v>0</v>
      </c>
      <c r="P22" s="292">
        <f>ごみ処理量内訳!E22</f>
        <v>1540</v>
      </c>
      <c r="Q22" s="292">
        <f>ごみ処理量内訳!N22</f>
        <v>2</v>
      </c>
      <c r="R22" s="292">
        <f>SUM(S22:Y22)</f>
        <v>161</v>
      </c>
      <c r="S22" s="292">
        <f>ごみ処理量内訳!G22</f>
        <v>0</v>
      </c>
      <c r="T22" s="292">
        <f>ごみ処理量内訳!L22</f>
        <v>161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119</v>
      </c>
      <c r="AA22" s="292">
        <f>SUM(P22,Q22,R22,Z22)</f>
        <v>1822</v>
      </c>
      <c r="AB22" s="297">
        <f>IF(AA22&lt;&gt;0,(Z22+P22+R22)/AA22*100,"-")</f>
        <v>99.890230515916585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83</v>
      </c>
      <c r="AJ22" s="292">
        <f>SUM(AC22:AI22)</f>
        <v>83</v>
      </c>
      <c r="AK22" s="297">
        <f>IF((AA22+J22)&lt;&gt;0,(Z22+AJ22+J22)/(AA22+J22)*100,"-")</f>
        <v>11.086717892425906</v>
      </c>
      <c r="AL22" s="297">
        <f>IF((AA22+J22)&lt;&gt;0,(資源化量内訳!D22-資源化量内訳!R22-資源化量内訳!T22-資源化量内訳!V22-資源化量内訳!U22)/(AA22+J22)*100,"-")</f>
        <v>11.086717892425906</v>
      </c>
      <c r="AM22" s="292">
        <f>ごみ処理量内訳!AA22</f>
        <v>2</v>
      </c>
      <c r="AN22" s="292">
        <f>ごみ処理量内訳!AB22</f>
        <v>253</v>
      </c>
      <c r="AO22" s="292">
        <f>ごみ処理量内訳!AC22</f>
        <v>0</v>
      </c>
      <c r="AP22" s="292">
        <f>SUM(AM22:AO22)</f>
        <v>255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7173</v>
      </c>
      <c r="E23" s="292">
        <v>7173</v>
      </c>
      <c r="F23" s="292">
        <v>0</v>
      </c>
      <c r="G23" s="292">
        <v>50</v>
      </c>
      <c r="H23" s="292">
        <f>SUM(ごみ搬入量内訳!E23,+ごみ搬入量内訳!AD23)</f>
        <v>2148</v>
      </c>
      <c r="I23" s="292">
        <f>ごみ搬入量内訳!BC23</f>
        <v>223</v>
      </c>
      <c r="J23" s="292">
        <f>資源化量内訳!BO23</f>
        <v>0</v>
      </c>
      <c r="K23" s="292">
        <f>SUM(H23:J23)</f>
        <v>2371</v>
      </c>
      <c r="L23" s="295">
        <f>IF(D23&lt;&gt;0,K23/D23/365*1000000,"-")</f>
        <v>905.60301282014564</v>
      </c>
      <c r="M23" s="292">
        <f>IF(D23&lt;&gt;0,(ごみ搬入量内訳!BR23+ごみ処理概要!J23)/ごみ処理概要!D23/365*1000000,"-")</f>
        <v>766.57327993674903</v>
      </c>
      <c r="N23" s="292">
        <f>IF(D23&lt;&gt;0,ごみ搬入量内訳!CM23/ごみ処理概要!D23/365*1000000,"-")</f>
        <v>139.02973288339646</v>
      </c>
      <c r="O23" s="292">
        <f>ごみ搬入量内訳!DH23</f>
        <v>0</v>
      </c>
      <c r="P23" s="292">
        <f>ごみ処理量内訳!E23</f>
        <v>2116</v>
      </c>
      <c r="Q23" s="292">
        <f>ごみ処理量内訳!N23</f>
        <v>2</v>
      </c>
      <c r="R23" s="292">
        <f>SUM(S23:Y23)</f>
        <v>180</v>
      </c>
      <c r="S23" s="292">
        <f>ごみ処理量内訳!G23</f>
        <v>0</v>
      </c>
      <c r="T23" s="292">
        <f>ごみ処理量内訳!L23</f>
        <v>180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126</v>
      </c>
      <c r="AA23" s="292">
        <f>SUM(P23,Q23,R23,Z23)</f>
        <v>2424</v>
      </c>
      <c r="AB23" s="297">
        <f>IF(AA23&lt;&gt;0,(Z23+P23+R23)/AA23*100,"-")</f>
        <v>99.917491749174914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38</v>
      </c>
      <c r="AJ23" s="292">
        <f>SUM(AC23:AI23)</f>
        <v>38</v>
      </c>
      <c r="AK23" s="297">
        <f>IF((AA23+J23)&lt;&gt;0,(Z23+AJ23+J23)/(AA23+J23)*100,"-")</f>
        <v>6.7656765676567661</v>
      </c>
      <c r="AL23" s="297">
        <f>IF((AA23+J23)&lt;&gt;0,(資源化量内訳!D23-資源化量内訳!R23-資源化量内訳!T23-資源化量内訳!V23-資源化量内訳!U23)/(AA23+J23)*100,"-")</f>
        <v>6.7656765676567661</v>
      </c>
      <c r="AM23" s="292">
        <f>ごみ処理量内訳!AA23</f>
        <v>2</v>
      </c>
      <c r="AN23" s="292">
        <f>ごみ処理量内訳!AB23</f>
        <v>347</v>
      </c>
      <c r="AO23" s="292">
        <f>ごみ処理量内訳!AC23</f>
        <v>0</v>
      </c>
      <c r="AP23" s="292">
        <f>SUM(AM23:AO23)</f>
        <v>349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9880</v>
      </c>
      <c r="E24" s="292">
        <v>9880</v>
      </c>
      <c r="F24" s="292">
        <v>0</v>
      </c>
      <c r="G24" s="292">
        <v>166</v>
      </c>
      <c r="H24" s="292">
        <f>SUM(ごみ搬入量内訳!E24,+ごみ搬入量内訳!AD24)</f>
        <v>3111</v>
      </c>
      <c r="I24" s="292">
        <f>ごみ搬入量内訳!BC24</f>
        <v>346</v>
      </c>
      <c r="J24" s="292">
        <f>資源化量内訳!BO24</f>
        <v>0</v>
      </c>
      <c r="K24" s="292">
        <f>SUM(H24:J24)</f>
        <v>3457</v>
      </c>
      <c r="L24" s="295">
        <f>IF(D24&lt;&gt;0,K24/D24/365*1000000,"-")</f>
        <v>958.62680938383903</v>
      </c>
      <c r="M24" s="292">
        <f>IF(D24&lt;&gt;0,(ごみ搬入量内訳!BR24+ごみ処理概要!J24)/ごみ処理概要!D24/365*1000000,"-")</f>
        <v>824.13620986079525</v>
      </c>
      <c r="N24" s="292">
        <f>IF(D24&lt;&gt;0,ごみ搬入量内訳!CM24/ごみ処理概要!D24/365*1000000,"-")</f>
        <v>134.49059952304364</v>
      </c>
      <c r="O24" s="292">
        <f>ごみ搬入量内訳!DH24</f>
        <v>0</v>
      </c>
      <c r="P24" s="292">
        <f>ごみ処理量内訳!E24</f>
        <v>3005</v>
      </c>
      <c r="Q24" s="292">
        <f>ごみ処理量内訳!N24</f>
        <v>5</v>
      </c>
      <c r="R24" s="292">
        <f>SUM(S24:Y24)</f>
        <v>331</v>
      </c>
      <c r="S24" s="292">
        <f>ごみ処理量内訳!G24</f>
        <v>0</v>
      </c>
      <c r="T24" s="292">
        <f>ごみ処理量内訳!L24</f>
        <v>331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116</v>
      </c>
      <c r="AA24" s="292">
        <f>SUM(P24,Q24,R24,Z24)</f>
        <v>3457</v>
      </c>
      <c r="AB24" s="297">
        <f>IF(AA24&lt;&gt;0,(Z24+P24+R24)/AA24*100,"-")</f>
        <v>99.855365924211753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165</v>
      </c>
      <c r="AJ24" s="292">
        <f>SUM(AC24:AI24)</f>
        <v>165</v>
      </c>
      <c r="AK24" s="297">
        <f>IF((AA24+J24)&lt;&gt;0,(Z24+AJ24+J24)/(AA24+J24)*100,"-")</f>
        <v>8.1284350592999708</v>
      </c>
      <c r="AL24" s="297">
        <f>IF((AA24+J24)&lt;&gt;0,(資源化量内訳!D24-資源化量内訳!R24-資源化量内訳!T24-資源化量内訳!V24-資源化量内訳!U24)/(AA24+J24)*100,"-")</f>
        <v>8.1284350592999708</v>
      </c>
      <c r="AM24" s="292">
        <f>ごみ処理量内訳!AA24</f>
        <v>5</v>
      </c>
      <c r="AN24" s="292">
        <f>ごみ処理量内訳!AB24</f>
        <v>492</v>
      </c>
      <c r="AO24" s="292">
        <f>ごみ処理量内訳!AC24</f>
        <v>0</v>
      </c>
      <c r="AP24" s="292">
        <f>SUM(AM24:AO24)</f>
        <v>497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15396</v>
      </c>
      <c r="E25" s="292">
        <v>15396</v>
      </c>
      <c r="F25" s="292">
        <v>0</v>
      </c>
      <c r="G25" s="292">
        <v>99</v>
      </c>
      <c r="H25" s="292">
        <f>SUM(ごみ搬入量内訳!E25,+ごみ搬入量内訳!AD25)</f>
        <v>5580</v>
      </c>
      <c r="I25" s="292">
        <f>ごみ搬入量内訳!BC25</f>
        <v>792</v>
      </c>
      <c r="J25" s="292">
        <f>資源化量内訳!BO25</f>
        <v>0</v>
      </c>
      <c r="K25" s="292">
        <f>SUM(H25:J25)</f>
        <v>6372</v>
      </c>
      <c r="L25" s="295">
        <f>IF(D25&lt;&gt;0,K25/D25/365*1000000,"-")</f>
        <v>1133.9006395541271</v>
      </c>
      <c r="M25" s="292">
        <f>IF(D25&lt;&gt;0,(ごみ搬入量内訳!BR25+ごみ処理概要!J25)/ごみ処理概要!D25/365*1000000,"-")</f>
        <v>907.01374133825902</v>
      </c>
      <c r="N25" s="292">
        <f>IF(D25&lt;&gt;0,ごみ搬入量内訳!CM25/ごみ処理概要!D25/365*1000000,"-")</f>
        <v>226.8868982158682</v>
      </c>
      <c r="O25" s="292">
        <f>ごみ搬入量内訳!DH25</f>
        <v>0</v>
      </c>
      <c r="P25" s="292">
        <f>ごみ処理量内訳!E25</f>
        <v>5219</v>
      </c>
      <c r="Q25" s="292">
        <f>ごみ処理量内訳!N25</f>
        <v>0</v>
      </c>
      <c r="R25" s="292">
        <f>SUM(S25:Y25)</f>
        <v>866</v>
      </c>
      <c r="S25" s="292">
        <f>ごみ処理量内訳!G25</f>
        <v>866</v>
      </c>
      <c r="T25" s="292">
        <f>ごみ処理量内訳!L25</f>
        <v>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287</v>
      </c>
      <c r="AA25" s="292">
        <f>SUM(P25,Q25,R25,Z25)</f>
        <v>6372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634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0</v>
      </c>
      <c r="AJ25" s="292">
        <f>SUM(AC25:AI25)</f>
        <v>634</v>
      </c>
      <c r="AK25" s="297">
        <f>IF((AA25+J25)&lt;&gt;0,(Z25+AJ25+J25)/(AA25+J25)*100,"-")</f>
        <v>14.453860640301318</v>
      </c>
      <c r="AL25" s="297">
        <f>IF((AA25+J25)&lt;&gt;0,(資源化量内訳!D25-資源化量内訳!R25-資源化量内訳!T25-資源化量内訳!V25-資源化量内訳!U25)/(AA25+J25)*100,"-")</f>
        <v>14.453860640301318</v>
      </c>
      <c r="AM25" s="292">
        <f>ごみ処理量内訳!AA25</f>
        <v>0</v>
      </c>
      <c r="AN25" s="292">
        <f>ごみ処理量内訳!AB25</f>
        <v>646</v>
      </c>
      <c r="AO25" s="292">
        <f>ごみ処理量内訳!AC25</f>
        <v>0</v>
      </c>
      <c r="AP25" s="292">
        <f>SUM(AM25:AO25)</f>
        <v>646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23095</v>
      </c>
      <c r="E26" s="292">
        <v>23095</v>
      </c>
      <c r="F26" s="292">
        <v>0</v>
      </c>
      <c r="G26" s="292">
        <v>128</v>
      </c>
      <c r="H26" s="292">
        <f>SUM(ごみ搬入量内訳!E26,+ごみ搬入量内訳!AD26)</f>
        <v>5776</v>
      </c>
      <c r="I26" s="292">
        <f>ごみ搬入量内訳!BC26</f>
        <v>1113</v>
      </c>
      <c r="J26" s="292">
        <f>資源化量内訳!BO26</f>
        <v>16</v>
      </c>
      <c r="K26" s="292">
        <f>SUM(H26:J26)</f>
        <v>6905</v>
      </c>
      <c r="L26" s="295">
        <f>IF(D26&lt;&gt;0,K26/D26/365*1000000,"-")</f>
        <v>819.13003763490281</v>
      </c>
      <c r="M26" s="292">
        <f>IF(D26&lt;&gt;0,(ごみ搬入量内訳!BR26+ごみ処理概要!J26)/ごみ処理概要!D26/365*1000000,"-")</f>
        <v>658.26974349544923</v>
      </c>
      <c r="N26" s="292">
        <f>IF(D26&lt;&gt;0,ごみ搬入量内訳!CM26/ごみ処理概要!D26/365*1000000,"-")</f>
        <v>160.86029413945377</v>
      </c>
      <c r="O26" s="292">
        <f>ごみ搬入量内訳!DH26</f>
        <v>0</v>
      </c>
      <c r="P26" s="292">
        <f>ごみ処理量内訳!E26</f>
        <v>5415</v>
      </c>
      <c r="Q26" s="292">
        <f>ごみ処理量内訳!N26</f>
        <v>0</v>
      </c>
      <c r="R26" s="292">
        <f>SUM(S26:Y26)</f>
        <v>807</v>
      </c>
      <c r="S26" s="292">
        <f>ごみ処理量内訳!G26</f>
        <v>0</v>
      </c>
      <c r="T26" s="292">
        <f>ごみ処理量内訳!L26</f>
        <v>620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113</v>
      </c>
      <c r="Y26" s="292">
        <f>ごみ処理量内訳!M26</f>
        <v>74</v>
      </c>
      <c r="Z26" s="292">
        <f>資源化量内訳!Y26</f>
        <v>667</v>
      </c>
      <c r="AA26" s="292">
        <f>SUM(P26,Q26,R26,Z26)</f>
        <v>6889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113</v>
      </c>
      <c r="AI26" s="292">
        <f>施設資源化量内訳!EU26</f>
        <v>245</v>
      </c>
      <c r="AJ26" s="292">
        <f>SUM(AC26:AI26)</f>
        <v>358</v>
      </c>
      <c r="AK26" s="297">
        <f>IF((AA26+J26)&lt;&gt;0,(Z26+AJ26+J26)/(AA26+J26)*100,"-")</f>
        <v>15.076031860970312</v>
      </c>
      <c r="AL26" s="297">
        <f>IF((AA26+J26)&lt;&gt;0,(資源化量内訳!D26-資源化量内訳!R26-資源化量内訳!T26-資源化量内訳!V26-資源化量内訳!U26)/(AA26+J26)*100,"-")</f>
        <v>13.439536567704563</v>
      </c>
      <c r="AM26" s="292">
        <f>ごみ処理量内訳!AA26</f>
        <v>0</v>
      </c>
      <c r="AN26" s="292">
        <f>ごみ処理量内訳!AB26</f>
        <v>645</v>
      </c>
      <c r="AO26" s="292">
        <f>ごみ処理量内訳!AC26</f>
        <v>75</v>
      </c>
      <c r="AP26" s="292">
        <f>SUM(AM26:AO26)</f>
        <v>720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34931</v>
      </c>
      <c r="E27" s="292">
        <v>34931</v>
      </c>
      <c r="F27" s="292">
        <v>0</v>
      </c>
      <c r="G27" s="292">
        <v>185</v>
      </c>
      <c r="H27" s="292">
        <f>SUM(ごみ搬入量内訳!E27,+ごみ搬入量内訳!AD27)</f>
        <v>10164</v>
      </c>
      <c r="I27" s="292">
        <f>ごみ搬入量内訳!BC27</f>
        <v>223</v>
      </c>
      <c r="J27" s="292">
        <f>資源化量内訳!BO27</f>
        <v>0</v>
      </c>
      <c r="K27" s="292">
        <f>SUM(H27:J27)</f>
        <v>10387</v>
      </c>
      <c r="L27" s="295">
        <f>IF(D27&lt;&gt;0,K27/D27/365*1000000,"-")</f>
        <v>814.67848749177926</v>
      </c>
      <c r="M27" s="292">
        <f>IF(D27&lt;&gt;0,(ごみ搬入量内訳!BR27+ごみ処理概要!J27)/ごみ処理概要!D27/365*1000000,"-")</f>
        <v>653.49967823062525</v>
      </c>
      <c r="N27" s="292">
        <f>IF(D27&lt;&gt;0,ごみ搬入量内訳!CM27/ごみ処理概要!D27/365*1000000,"-")</f>
        <v>161.17880926115399</v>
      </c>
      <c r="O27" s="292">
        <f>ごみ搬入量内訳!DH27</f>
        <v>0</v>
      </c>
      <c r="P27" s="292">
        <f>ごみ処理量内訳!E27</f>
        <v>7863</v>
      </c>
      <c r="Q27" s="292">
        <f>ごみ処理量内訳!N27</f>
        <v>104</v>
      </c>
      <c r="R27" s="292">
        <f>SUM(S27:Y27)</f>
        <v>1395</v>
      </c>
      <c r="S27" s="292">
        <f>ごみ処理量内訳!G27</f>
        <v>340</v>
      </c>
      <c r="T27" s="292">
        <f>ごみ処理量内訳!L27</f>
        <v>1055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1026</v>
      </c>
      <c r="AA27" s="292">
        <f>SUM(P27,Q27,R27,Z27)</f>
        <v>10388</v>
      </c>
      <c r="AB27" s="297">
        <f>IF(AA27&lt;&gt;0,(Z27+P27+R27)/AA27*100,"-")</f>
        <v>98.998844820947255</v>
      </c>
      <c r="AC27" s="292">
        <f>施設資源化量内訳!Y27</f>
        <v>0</v>
      </c>
      <c r="AD27" s="292">
        <f>施設資源化量内訳!AT27</f>
        <v>340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807</v>
      </c>
      <c r="AJ27" s="292">
        <f>SUM(AC27:AI27)</f>
        <v>1147</v>
      </c>
      <c r="AK27" s="297">
        <f>IF((AA27+J27)&lt;&gt;0,(Z27+AJ27+J27)/(AA27+J27)*100,"-")</f>
        <v>20.918367346938776</v>
      </c>
      <c r="AL27" s="297">
        <f>IF((AA27+J27)&lt;&gt;0,(資源化量内訳!D27-資源化量内訳!R27-資源化量内訳!T27-資源化量内訳!V27-資源化量内訳!U27)/(AA27+J27)*100,"-")</f>
        <v>20.918367346938776</v>
      </c>
      <c r="AM27" s="292">
        <f>ごみ処理量内訳!AA27</f>
        <v>104</v>
      </c>
      <c r="AN27" s="292">
        <f>ごみ処理量内訳!AB27</f>
        <v>839</v>
      </c>
      <c r="AO27" s="292">
        <f>ごみ処理量内訳!AC27</f>
        <v>248</v>
      </c>
      <c r="AP27" s="292">
        <f>SUM(AM27:AO27)</f>
        <v>1191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13686</v>
      </c>
      <c r="E28" s="292">
        <v>13686</v>
      </c>
      <c r="F28" s="292">
        <v>0</v>
      </c>
      <c r="G28" s="292">
        <v>135</v>
      </c>
      <c r="H28" s="292">
        <f>SUM(ごみ搬入量内訳!E28,+ごみ搬入量内訳!AD28)</f>
        <v>4453</v>
      </c>
      <c r="I28" s="292">
        <f>ごみ搬入量内訳!BC28</f>
        <v>128</v>
      </c>
      <c r="J28" s="292">
        <f>資源化量内訳!BO28</f>
        <v>143</v>
      </c>
      <c r="K28" s="292">
        <f>SUM(H28:J28)</f>
        <v>4724</v>
      </c>
      <c r="L28" s="295">
        <f>IF(D28&lt;&gt;0,K28/D28/365*1000000,"-")</f>
        <v>945.67190950055942</v>
      </c>
      <c r="M28" s="292">
        <f>IF(D28&lt;&gt;0,(ごみ搬入量内訳!BR28+ごみ処理概要!J28)/ごみ処理概要!D28/365*1000000,"-")</f>
        <v>767.30745747579272</v>
      </c>
      <c r="N28" s="292">
        <f>IF(D28&lt;&gt;0,ごみ搬入量内訳!CM28/ごみ処理概要!D28/365*1000000,"-")</f>
        <v>178.36445202476685</v>
      </c>
      <c r="O28" s="292">
        <f>ごみ搬入量内訳!DH28</f>
        <v>0</v>
      </c>
      <c r="P28" s="292">
        <f>ごみ処理量内訳!E28</f>
        <v>4121</v>
      </c>
      <c r="Q28" s="292">
        <f>ごみ処理量内訳!N28</f>
        <v>0</v>
      </c>
      <c r="R28" s="292">
        <f>SUM(S28:Y28)</f>
        <v>69</v>
      </c>
      <c r="S28" s="292">
        <f>ごみ処理量内訳!G28</f>
        <v>69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391</v>
      </c>
      <c r="AA28" s="292">
        <f>SUM(P28,Q28,R28,Z28)</f>
        <v>4581</v>
      </c>
      <c r="AB28" s="297">
        <f>IF(AA28&lt;&gt;0,(Z28+P28+R28)/AA28*100,"-")</f>
        <v>100</v>
      </c>
      <c r="AC28" s="292">
        <f>施設資源化量内訳!Y28</f>
        <v>371</v>
      </c>
      <c r="AD28" s="292">
        <f>施設資源化量内訳!AT28</f>
        <v>7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378</v>
      </c>
      <c r="AK28" s="297">
        <f>IF((AA28+J28)&lt;&gt;0,(Z28+AJ28+J28)/(AA28+J28)*100,"-")</f>
        <v>19.30567315834039</v>
      </c>
      <c r="AL28" s="297">
        <f>IF((AA28+J28)&lt;&gt;0,(資源化量内訳!D28-資源化量内訳!R28-資源化量内訳!T28-資源化量内訳!V28-資源化量内訳!U28)/(AA28+J28)*100,"-")</f>
        <v>19.30567315834039</v>
      </c>
      <c r="AM28" s="292">
        <f>ごみ処理量内訳!AA28</f>
        <v>0</v>
      </c>
      <c r="AN28" s="292">
        <f>ごみ処理量内訳!AB28</f>
        <v>28</v>
      </c>
      <c r="AO28" s="292">
        <f>ごみ処理量内訳!AC28</f>
        <v>0</v>
      </c>
      <c r="AP28" s="292">
        <f>SUM(AM28:AO28)</f>
        <v>28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12357</v>
      </c>
      <c r="E29" s="292">
        <v>12357</v>
      </c>
      <c r="F29" s="292">
        <v>0</v>
      </c>
      <c r="G29" s="292">
        <v>97</v>
      </c>
      <c r="H29" s="292">
        <f>SUM(ごみ搬入量内訳!E29,+ごみ搬入量内訳!AD29)</f>
        <v>3835</v>
      </c>
      <c r="I29" s="292">
        <f>ごみ搬入量内訳!BC29</f>
        <v>0</v>
      </c>
      <c r="J29" s="292">
        <f>資源化量内訳!BO29</f>
        <v>59</v>
      </c>
      <c r="K29" s="292">
        <f>SUM(H29:J29)</f>
        <v>3894</v>
      </c>
      <c r="L29" s="295">
        <f>IF(D29&lt;&gt;0,K29/D29/365*1000000,"-")</f>
        <v>863.35624752649767</v>
      </c>
      <c r="M29" s="292">
        <f>IF(D29&lt;&gt;0,(ごみ搬入量内訳!BR29+ごみ処理概要!J29)/ごみ処理概要!D29/365*1000000,"-")</f>
        <v>595.96856531875335</v>
      </c>
      <c r="N29" s="292">
        <f>IF(D29&lt;&gt;0,ごみ搬入量内訳!CM29/ごみ処理概要!D29/365*1000000,"-")</f>
        <v>267.38768220774432</v>
      </c>
      <c r="O29" s="292">
        <f>ごみ搬入量内訳!DH29</f>
        <v>0</v>
      </c>
      <c r="P29" s="292">
        <f>ごみ処理量内訳!E29</f>
        <v>3377</v>
      </c>
      <c r="Q29" s="292">
        <f>ごみ処理量内訳!N29</f>
        <v>34</v>
      </c>
      <c r="R29" s="292">
        <f>SUM(S29:Y29)</f>
        <v>73</v>
      </c>
      <c r="S29" s="292">
        <f>ごみ処理量内訳!G29</f>
        <v>24</v>
      </c>
      <c r="T29" s="292">
        <f>ごみ処理量内訳!L29</f>
        <v>49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351</v>
      </c>
      <c r="AA29" s="292">
        <f>SUM(P29,Q29,R29,Z29)</f>
        <v>3835</v>
      </c>
      <c r="AB29" s="297">
        <f>IF(AA29&lt;&gt;0,(Z29+P29+R29)/AA29*100,"-")</f>
        <v>99.113428943937421</v>
      </c>
      <c r="AC29" s="292">
        <f>施設資源化量内訳!Y29</f>
        <v>304</v>
      </c>
      <c r="AD29" s="292">
        <f>施設資源化量内訳!AT29</f>
        <v>2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49</v>
      </c>
      <c r="AJ29" s="292">
        <f>SUM(AC29:AI29)</f>
        <v>355</v>
      </c>
      <c r="AK29" s="297">
        <f>IF((AA29+J29)&lt;&gt;0,(Z29+AJ29+J29)/(AA29+J29)*100,"-")</f>
        <v>19.645608628659474</v>
      </c>
      <c r="AL29" s="297">
        <f>IF((AA29+J29)&lt;&gt;0,(資源化量内訳!D29-資源化量内訳!R29-資源化量内訳!T29-資源化量内訳!V29-資源化量内訳!U29)/(AA29+J29)*100,"-")</f>
        <v>19.645608628659474</v>
      </c>
      <c r="AM29" s="292">
        <f>ごみ処理量内訳!AA29</f>
        <v>34</v>
      </c>
      <c r="AN29" s="292">
        <f>ごみ処理量内訳!AB29</f>
        <v>23</v>
      </c>
      <c r="AO29" s="292">
        <f>ごみ処理量内訳!AC29</f>
        <v>0</v>
      </c>
      <c r="AP29" s="292">
        <f>SUM(AM29:AO29)</f>
        <v>57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9660</v>
      </c>
      <c r="E30" s="292">
        <v>9660</v>
      </c>
      <c r="F30" s="292">
        <v>0</v>
      </c>
      <c r="G30" s="292">
        <v>35</v>
      </c>
      <c r="H30" s="292">
        <f>SUM(ごみ搬入量内訳!E30,+ごみ搬入量内訳!AD30)</f>
        <v>2190</v>
      </c>
      <c r="I30" s="292">
        <f>ごみ搬入量内訳!BC30</f>
        <v>381</v>
      </c>
      <c r="J30" s="292">
        <f>資源化量内訳!BO30</f>
        <v>0</v>
      </c>
      <c r="K30" s="292">
        <f>SUM(H30:J30)</f>
        <v>2571</v>
      </c>
      <c r="L30" s="295">
        <f>IF(D30&lt;&gt;0,K30/D30/365*1000000,"-")</f>
        <v>729.17552965200366</v>
      </c>
      <c r="M30" s="292">
        <f>IF(D30&lt;&gt;0,(ごみ搬入量内訳!BR30+ごみ処理概要!J30)/ごみ処理概要!D30/365*1000000,"-")</f>
        <v>560.70790436484299</v>
      </c>
      <c r="N30" s="292">
        <f>IF(D30&lt;&gt;0,ごみ搬入量内訳!CM30/ごみ処理概要!D30/365*1000000,"-")</f>
        <v>168.46762528716073</v>
      </c>
      <c r="O30" s="292">
        <f>ごみ搬入量内訳!DH30</f>
        <v>0</v>
      </c>
      <c r="P30" s="292">
        <f>ごみ処理量内訳!E30</f>
        <v>2118</v>
      </c>
      <c r="Q30" s="292">
        <f>ごみ処理量内訳!N30</f>
        <v>0</v>
      </c>
      <c r="R30" s="292">
        <f>SUM(S30:Y30)</f>
        <v>201</v>
      </c>
      <c r="S30" s="292">
        <f>ごみ処理量内訳!G30</f>
        <v>156</v>
      </c>
      <c r="T30" s="292">
        <f>ごみ処理量内訳!L30</f>
        <v>45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252</v>
      </c>
      <c r="AA30" s="292">
        <f>SUM(P30,Q30,R30,Z30)</f>
        <v>2571</v>
      </c>
      <c r="AB30" s="297">
        <f>IF(AA30&lt;&gt;0,(Z30+P30+R30)/AA30*100,"-")</f>
        <v>100</v>
      </c>
      <c r="AC30" s="292">
        <f>施設資源化量内訳!Y30</f>
        <v>7</v>
      </c>
      <c r="AD30" s="292">
        <f>施設資源化量内訳!AT30</f>
        <v>63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45</v>
      </c>
      <c r="AJ30" s="292">
        <f>SUM(AC30:AI30)</f>
        <v>115</v>
      </c>
      <c r="AK30" s="297">
        <f>IF((AA30+J30)&lt;&gt;0,(Z30+AJ30+J30)/(AA30+J30)*100,"-")</f>
        <v>14.27460132244263</v>
      </c>
      <c r="AL30" s="297">
        <f>IF((AA30+J30)&lt;&gt;0,(資源化量内訳!D30-資源化量内訳!R30-資源化量内訳!T30-資源化量内訳!V30-資源化量内訳!U30)/(AA30+J30)*100,"-")</f>
        <v>14.27460132244263</v>
      </c>
      <c r="AM30" s="292">
        <f>ごみ処理量内訳!AA30</f>
        <v>0</v>
      </c>
      <c r="AN30" s="292">
        <f>ごみ処理量内訳!AB30</f>
        <v>267</v>
      </c>
      <c r="AO30" s="292">
        <f>ごみ処理量内訳!AC30</f>
        <v>57</v>
      </c>
      <c r="AP30" s="292">
        <f>SUM(AM30:AO30)</f>
        <v>324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14824</v>
      </c>
      <c r="E31" s="292">
        <v>14824</v>
      </c>
      <c r="F31" s="292">
        <v>0</v>
      </c>
      <c r="G31" s="292">
        <v>78</v>
      </c>
      <c r="H31" s="292">
        <f>SUM(ごみ搬入量内訳!E31,+ごみ搬入量内訳!AD31)</f>
        <v>4803</v>
      </c>
      <c r="I31" s="292">
        <f>ごみ搬入量内訳!BC31</f>
        <v>197</v>
      </c>
      <c r="J31" s="292">
        <f>資源化量内訳!BO31</f>
        <v>0</v>
      </c>
      <c r="K31" s="292">
        <f>SUM(H31:J31)</f>
        <v>5000</v>
      </c>
      <c r="L31" s="295">
        <f>IF(D31&lt;&gt;0,K31/D31/365*1000000,"-")</f>
        <v>924.08460179346343</v>
      </c>
      <c r="M31" s="292">
        <f>IF(D31&lt;&gt;0,(ごみ搬入量内訳!BR31+ごみ処理概要!J31)/ごみ処理概要!D31/365*1000000,"-")</f>
        <v>720.78598939890151</v>
      </c>
      <c r="N31" s="292">
        <f>IF(D31&lt;&gt;0,ごみ搬入量内訳!CM31/ごみ処理概要!D31/365*1000000,"-")</f>
        <v>203.29861239456193</v>
      </c>
      <c r="O31" s="292">
        <f>ごみ搬入量内訳!DH31</f>
        <v>0</v>
      </c>
      <c r="P31" s="292">
        <f>ごみ処理量内訳!E31</f>
        <v>4213</v>
      </c>
      <c r="Q31" s="292">
        <f>ごみ処理量内訳!N31</f>
        <v>0</v>
      </c>
      <c r="R31" s="292">
        <f>SUM(S31:Y31)</f>
        <v>779</v>
      </c>
      <c r="S31" s="292">
        <f>ごみ処理量内訳!G31</f>
        <v>406</v>
      </c>
      <c r="T31" s="292">
        <f>ごみ処理量内訳!L31</f>
        <v>373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8</v>
      </c>
      <c r="AA31" s="292">
        <f>SUM(P31,Q31,R31,Z31)</f>
        <v>5000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108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339</v>
      </c>
      <c r="AJ31" s="292">
        <f>SUM(AC31:AI31)</f>
        <v>447</v>
      </c>
      <c r="AK31" s="297">
        <f>IF((AA31+J31)&lt;&gt;0,(Z31+AJ31+J31)/(AA31+J31)*100,"-")</f>
        <v>9.1</v>
      </c>
      <c r="AL31" s="297">
        <f>IF((AA31+J31)&lt;&gt;0,(資源化量内訳!D31-資源化量内訳!R31-資源化量内訳!T31-資源化量内訳!V31-資源化量内訳!U31)/(AA31+J31)*100,"-")</f>
        <v>9.1</v>
      </c>
      <c r="AM31" s="292">
        <f>ごみ処理量内訳!AA31</f>
        <v>0</v>
      </c>
      <c r="AN31" s="292">
        <f>ごみ処理量内訳!AB31</f>
        <v>458</v>
      </c>
      <c r="AO31" s="292">
        <f>ごみ処理量内訳!AC31</f>
        <v>190</v>
      </c>
      <c r="AP31" s="292">
        <f>SUM(AM31:AO31)</f>
        <v>648</v>
      </c>
      <c r="AQ31" s="412" t="s">
        <v>832</v>
      </c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1">
    <sortCondition ref="A8:A31"/>
    <sortCondition ref="B8:B31"/>
    <sortCondition ref="C8:C31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0" man="1"/>
    <brk id="28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8">
        <f>SUM(E7,AD7,BC7)</f>
        <v>256487</v>
      </c>
      <c r="E7" s="308">
        <f>SUM(F7,J7,N7,R7,V7,Z7)</f>
        <v>181278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136052</v>
      </c>
      <c r="K7" s="308">
        <f>SUM(K$8:K$1000)</f>
        <v>112803</v>
      </c>
      <c r="L7" s="308">
        <f>SUM(L$8:L$1000)</f>
        <v>23249</v>
      </c>
      <c r="M7" s="308">
        <f>SUM(M$8:M$1000)</f>
        <v>0</v>
      </c>
      <c r="N7" s="308">
        <f>SUM(O7:Q7)</f>
        <v>12823</v>
      </c>
      <c r="O7" s="308">
        <f>SUM(O$8:O$1000)</f>
        <v>8669</v>
      </c>
      <c r="P7" s="308">
        <f>SUM(P$8:P$1000)</f>
        <v>1756</v>
      </c>
      <c r="Q7" s="308">
        <f>SUM(Q$8:Q$1000)</f>
        <v>2398</v>
      </c>
      <c r="R7" s="308">
        <f>SUM(S7:U7)</f>
        <v>27844</v>
      </c>
      <c r="S7" s="308">
        <f>SUM(S$8:S$1000)</f>
        <v>22714</v>
      </c>
      <c r="T7" s="308">
        <f>SUM(T$8:T$1000)</f>
        <v>5130</v>
      </c>
      <c r="U7" s="308">
        <f>SUM(U$8:U$1000)</f>
        <v>0</v>
      </c>
      <c r="V7" s="308">
        <f>SUM(W7:Y7)</f>
        <v>971</v>
      </c>
      <c r="W7" s="308">
        <f>SUM(W$8:W$1000)</f>
        <v>73</v>
      </c>
      <c r="X7" s="308">
        <f>SUM(X$8:X$1000)</f>
        <v>898</v>
      </c>
      <c r="Y7" s="308">
        <f>SUM(Y$8:Y$1000)</f>
        <v>0</v>
      </c>
      <c r="Z7" s="308">
        <f>SUM(AA7:AC7)</f>
        <v>3588</v>
      </c>
      <c r="AA7" s="308">
        <f>SUM(AA$8:AA$1000)</f>
        <v>2952</v>
      </c>
      <c r="AB7" s="308">
        <f>SUM(AB$8:AB$1000)</f>
        <v>636</v>
      </c>
      <c r="AC7" s="308">
        <f>SUM(AC$8:AC$1000)</f>
        <v>0</v>
      </c>
      <c r="AD7" s="308">
        <f>SUM(AE7,AI7,AM7,AQ7,AU7,AY7)</f>
        <v>61596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61162</v>
      </c>
      <c r="AJ7" s="308">
        <f>SUM(AJ$8:AJ$1000)</f>
        <v>319</v>
      </c>
      <c r="AK7" s="308">
        <f>SUM(AK$8:AK$1000)</f>
        <v>0</v>
      </c>
      <c r="AL7" s="308">
        <f>SUM(AL$8:AL$1000)</f>
        <v>60843</v>
      </c>
      <c r="AM7" s="308">
        <f>SUM(AN7:AP7)</f>
        <v>254</v>
      </c>
      <c r="AN7" s="308">
        <f>SUM(AN$8:AN$1000)</f>
        <v>28</v>
      </c>
      <c r="AO7" s="308">
        <f>SUM(AO$8:AO$1000)</f>
        <v>0</v>
      </c>
      <c r="AP7" s="308">
        <f>SUM(AP$8:AP$1000)</f>
        <v>226</v>
      </c>
      <c r="AQ7" s="308">
        <f>SUM(AR7:AT7)</f>
        <v>128</v>
      </c>
      <c r="AR7" s="308">
        <f>SUM(AR$8:AR$1000)</f>
        <v>125</v>
      </c>
      <c r="AS7" s="308">
        <f>SUM(AS$8:AS$1000)</f>
        <v>0</v>
      </c>
      <c r="AT7" s="308">
        <f>SUM(AT$8:AT$1000)</f>
        <v>3</v>
      </c>
      <c r="AU7" s="308">
        <f>SUM(AV7:AX7)</f>
        <v>1</v>
      </c>
      <c r="AV7" s="308">
        <f>SUM(AV$8:AV$1000)</f>
        <v>1</v>
      </c>
      <c r="AW7" s="308">
        <f>SUM(AW$8:AW$1000)</f>
        <v>0</v>
      </c>
      <c r="AX7" s="308">
        <f>SUM(AX$8:AX$1000)</f>
        <v>0</v>
      </c>
      <c r="AY7" s="308">
        <f>SUM(AZ7:BB7)</f>
        <v>51</v>
      </c>
      <c r="AZ7" s="308">
        <f>SUM(AZ$8:AZ$1000)</f>
        <v>2</v>
      </c>
      <c r="BA7" s="308">
        <f>SUM(BA$8:BA$1000)</f>
        <v>0</v>
      </c>
      <c r="BB7" s="308">
        <f>SUM(BB$8:BB$1000)</f>
        <v>49</v>
      </c>
      <c r="BC7" s="308">
        <f>SUM(BD7,BK7)</f>
        <v>13613</v>
      </c>
      <c r="BD7" s="308">
        <f>SUM(BE7:BJ7)</f>
        <v>8241</v>
      </c>
      <c r="BE7" s="308">
        <f t="shared" ref="BE7:BJ7" si="0">SUM(BE$8:BE$1000)</f>
        <v>0</v>
      </c>
      <c r="BF7" s="308">
        <f t="shared" si="0"/>
        <v>3858</v>
      </c>
      <c r="BG7" s="308">
        <f t="shared" si="0"/>
        <v>2134</v>
      </c>
      <c r="BH7" s="308">
        <f t="shared" si="0"/>
        <v>778</v>
      </c>
      <c r="BI7" s="308">
        <f t="shared" si="0"/>
        <v>5</v>
      </c>
      <c r="BJ7" s="308">
        <f t="shared" si="0"/>
        <v>1466</v>
      </c>
      <c r="BK7" s="308">
        <f>SUM(BL7:BQ7)</f>
        <v>5372</v>
      </c>
      <c r="BL7" s="308">
        <f t="shared" ref="BL7:BQ7" si="1">SUM(BL$8:BL$1000)</f>
        <v>0</v>
      </c>
      <c r="BM7" s="308">
        <f t="shared" si="1"/>
        <v>4965</v>
      </c>
      <c r="BN7" s="308">
        <f t="shared" si="1"/>
        <v>124</v>
      </c>
      <c r="BO7" s="308">
        <f t="shared" si="1"/>
        <v>116</v>
      </c>
      <c r="BP7" s="308">
        <f t="shared" si="1"/>
        <v>0</v>
      </c>
      <c r="BQ7" s="308">
        <f t="shared" si="1"/>
        <v>167</v>
      </c>
      <c r="BR7" s="308">
        <f t="shared" ref="BR7:BX7" si="2">SUM(BY7,CF7)</f>
        <v>189519</v>
      </c>
      <c r="BS7" s="308">
        <f t="shared" si="2"/>
        <v>0</v>
      </c>
      <c r="BT7" s="308">
        <f t="shared" si="2"/>
        <v>139910</v>
      </c>
      <c r="BU7" s="308">
        <f t="shared" si="2"/>
        <v>14957</v>
      </c>
      <c r="BV7" s="308">
        <f t="shared" si="2"/>
        <v>28622</v>
      </c>
      <c r="BW7" s="308">
        <f t="shared" si="2"/>
        <v>976</v>
      </c>
      <c r="BX7" s="308">
        <f t="shared" si="2"/>
        <v>5054</v>
      </c>
      <c r="BY7" s="308">
        <f>SUM(BZ7:CE7)</f>
        <v>181278</v>
      </c>
      <c r="BZ7" s="308">
        <f>F7</f>
        <v>0</v>
      </c>
      <c r="CA7" s="308">
        <f>J7</f>
        <v>136052</v>
      </c>
      <c r="CB7" s="308">
        <f>N7</f>
        <v>12823</v>
      </c>
      <c r="CC7" s="308">
        <f>R7</f>
        <v>27844</v>
      </c>
      <c r="CD7" s="308">
        <f>V7</f>
        <v>971</v>
      </c>
      <c r="CE7" s="308">
        <f>Z7</f>
        <v>3588</v>
      </c>
      <c r="CF7" s="308">
        <f>SUM(CG7:CL7)</f>
        <v>8241</v>
      </c>
      <c r="CG7" s="308">
        <f t="shared" ref="CG7:CL7" si="3">BE7</f>
        <v>0</v>
      </c>
      <c r="CH7" s="308">
        <f t="shared" si="3"/>
        <v>3858</v>
      </c>
      <c r="CI7" s="308">
        <f t="shared" si="3"/>
        <v>2134</v>
      </c>
      <c r="CJ7" s="308">
        <f t="shared" si="3"/>
        <v>778</v>
      </c>
      <c r="CK7" s="308">
        <f t="shared" si="3"/>
        <v>5</v>
      </c>
      <c r="CL7" s="308">
        <f t="shared" si="3"/>
        <v>1466</v>
      </c>
      <c r="CM7" s="308">
        <f t="shared" ref="CM7:CS7" si="4">SUM(CT7,DA7)</f>
        <v>66968</v>
      </c>
      <c r="CN7" s="308">
        <f t="shared" si="4"/>
        <v>0</v>
      </c>
      <c r="CO7" s="308">
        <f t="shared" si="4"/>
        <v>66127</v>
      </c>
      <c r="CP7" s="308">
        <f t="shared" si="4"/>
        <v>378</v>
      </c>
      <c r="CQ7" s="308">
        <f t="shared" si="4"/>
        <v>244</v>
      </c>
      <c r="CR7" s="308">
        <f t="shared" si="4"/>
        <v>1</v>
      </c>
      <c r="CS7" s="308">
        <f t="shared" si="4"/>
        <v>218</v>
      </c>
      <c r="CT7" s="308">
        <f>SUM(CU7:CZ7)</f>
        <v>61596</v>
      </c>
      <c r="CU7" s="308">
        <f>AE7</f>
        <v>0</v>
      </c>
      <c r="CV7" s="308">
        <f>AI7</f>
        <v>61162</v>
      </c>
      <c r="CW7" s="308">
        <f>AM7</f>
        <v>254</v>
      </c>
      <c r="CX7" s="308">
        <f>AQ7</f>
        <v>128</v>
      </c>
      <c r="CY7" s="308">
        <f>AU7</f>
        <v>1</v>
      </c>
      <c r="CZ7" s="308">
        <f>AY7</f>
        <v>51</v>
      </c>
      <c r="DA7" s="308">
        <f>SUM(DB7:DG7)</f>
        <v>5372</v>
      </c>
      <c r="DB7" s="308">
        <f t="shared" ref="DB7:DG7" si="5">BL7</f>
        <v>0</v>
      </c>
      <c r="DC7" s="308">
        <f t="shared" si="5"/>
        <v>4965</v>
      </c>
      <c r="DD7" s="308">
        <f t="shared" si="5"/>
        <v>124</v>
      </c>
      <c r="DE7" s="308">
        <f t="shared" si="5"/>
        <v>116</v>
      </c>
      <c r="DF7" s="308">
        <f t="shared" si="5"/>
        <v>0</v>
      </c>
      <c r="DG7" s="308">
        <f t="shared" si="5"/>
        <v>167</v>
      </c>
      <c r="DH7" s="308">
        <f>SUM(DH$8:DH$1000)</f>
        <v>720</v>
      </c>
      <c r="DI7" s="308">
        <f>SUM(DJ7:DM7)</f>
        <v>17</v>
      </c>
      <c r="DJ7" s="308">
        <f>SUM(DJ$8:DJ$1000)</f>
        <v>11</v>
      </c>
      <c r="DK7" s="308">
        <f>SUM(DK$8:DK$1000)</f>
        <v>0</v>
      </c>
      <c r="DL7" s="308">
        <f>SUM(DL$8:DL$1000)</f>
        <v>0</v>
      </c>
      <c r="DM7" s="308">
        <f>SUM(DM$8:DM$1000)</f>
        <v>6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95063</v>
      </c>
      <c r="E8" s="292">
        <f>SUM(F8,J8,N8,R8,V8,Z8)</f>
        <v>62733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43919</v>
      </c>
      <c r="K8" s="292">
        <v>43919</v>
      </c>
      <c r="L8" s="292">
        <v>0</v>
      </c>
      <c r="M8" s="292">
        <v>0</v>
      </c>
      <c r="N8" s="292">
        <f>SUM(O8:Q8)</f>
        <v>5584</v>
      </c>
      <c r="O8" s="292">
        <v>3184</v>
      </c>
      <c r="P8" s="292">
        <v>2</v>
      </c>
      <c r="Q8" s="292">
        <v>2398</v>
      </c>
      <c r="R8" s="292">
        <f>SUM(S8:U8)</f>
        <v>11475</v>
      </c>
      <c r="S8" s="292">
        <v>11475</v>
      </c>
      <c r="T8" s="292">
        <v>0</v>
      </c>
      <c r="U8" s="292">
        <v>0</v>
      </c>
      <c r="V8" s="292">
        <f>SUM(W8:Y8)</f>
        <v>48</v>
      </c>
      <c r="W8" s="292">
        <v>48</v>
      </c>
      <c r="X8" s="292">
        <v>0</v>
      </c>
      <c r="Y8" s="292">
        <v>0</v>
      </c>
      <c r="Z8" s="292">
        <f>SUM(AA8:AC8)</f>
        <v>1707</v>
      </c>
      <c r="AA8" s="292">
        <v>1707</v>
      </c>
      <c r="AB8" s="292">
        <v>0</v>
      </c>
      <c r="AC8" s="292">
        <v>0</v>
      </c>
      <c r="AD8" s="292">
        <f>SUM(AE8,AI8,AM8,AQ8,AU8,AY8)</f>
        <v>29582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29582</v>
      </c>
      <c r="AJ8" s="292">
        <v>0</v>
      </c>
      <c r="AK8" s="292">
        <v>0</v>
      </c>
      <c r="AL8" s="292">
        <v>29582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2748</v>
      </c>
      <c r="BD8" s="292">
        <f>SUM(BE8:BJ8)</f>
        <v>1272</v>
      </c>
      <c r="BE8" s="292">
        <v>0</v>
      </c>
      <c r="BF8" s="292">
        <v>146</v>
      </c>
      <c r="BG8" s="292">
        <v>1126</v>
      </c>
      <c r="BH8" s="292">
        <v>0</v>
      </c>
      <c r="BI8" s="292">
        <v>0</v>
      </c>
      <c r="BJ8" s="292">
        <v>0</v>
      </c>
      <c r="BK8" s="292">
        <f>SUM(BL8:BQ8)</f>
        <v>1476</v>
      </c>
      <c r="BL8" s="292">
        <v>0</v>
      </c>
      <c r="BM8" s="292">
        <v>1476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64005</v>
      </c>
      <c r="BS8" s="292">
        <f>SUM(BZ8,CG8)</f>
        <v>0</v>
      </c>
      <c r="BT8" s="292">
        <f>SUM(CA8,CH8)</f>
        <v>44065</v>
      </c>
      <c r="BU8" s="292">
        <f>SUM(CB8,CI8)</f>
        <v>6710</v>
      </c>
      <c r="BV8" s="292">
        <f>SUM(CC8,CJ8)</f>
        <v>11475</v>
      </c>
      <c r="BW8" s="292">
        <f>SUM(CD8,CK8)</f>
        <v>48</v>
      </c>
      <c r="BX8" s="292">
        <f>SUM(CE8,CL8)</f>
        <v>1707</v>
      </c>
      <c r="BY8" s="292">
        <f>SUM(BZ8:CE8)</f>
        <v>62733</v>
      </c>
      <c r="BZ8" s="292">
        <f>F8</f>
        <v>0</v>
      </c>
      <c r="CA8" s="292">
        <f>J8</f>
        <v>43919</v>
      </c>
      <c r="CB8" s="292">
        <f>N8</f>
        <v>5584</v>
      </c>
      <c r="CC8" s="292">
        <f>R8</f>
        <v>11475</v>
      </c>
      <c r="CD8" s="292">
        <f>V8</f>
        <v>48</v>
      </c>
      <c r="CE8" s="292">
        <f>Z8</f>
        <v>1707</v>
      </c>
      <c r="CF8" s="292">
        <f>SUM(CG8:CL8)</f>
        <v>1272</v>
      </c>
      <c r="CG8" s="292">
        <f>BE8</f>
        <v>0</v>
      </c>
      <c r="CH8" s="292">
        <f>BF8</f>
        <v>146</v>
      </c>
      <c r="CI8" s="292">
        <f>BG8</f>
        <v>1126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31058</v>
      </c>
      <c r="CN8" s="292">
        <f>SUM(CU8,DB8)</f>
        <v>0</v>
      </c>
      <c r="CO8" s="292">
        <f>SUM(CV8,DC8)</f>
        <v>31058</v>
      </c>
      <c r="CP8" s="292">
        <f>SUM(CW8,DD8)</f>
        <v>0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29582</v>
      </c>
      <c r="CU8" s="292">
        <f>AE8</f>
        <v>0</v>
      </c>
      <c r="CV8" s="292">
        <f>AI8</f>
        <v>29582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1476</v>
      </c>
      <c r="DB8" s="292">
        <f>BL8</f>
        <v>0</v>
      </c>
      <c r="DC8" s="292">
        <f>BM8</f>
        <v>1476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96</v>
      </c>
      <c r="DI8" s="292">
        <f>SUM(DJ8:DM8)</f>
        <v>3</v>
      </c>
      <c r="DJ8" s="292">
        <v>3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17754</v>
      </c>
      <c r="E9" s="292">
        <f>SUM(F9,J9,N9,R9,V9,Z9)</f>
        <v>11302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9051</v>
      </c>
      <c r="K9" s="292">
        <v>9051</v>
      </c>
      <c r="L9" s="292">
        <v>0</v>
      </c>
      <c r="M9" s="292">
        <v>0</v>
      </c>
      <c r="N9" s="292">
        <f>SUM(O9:Q9)</f>
        <v>655</v>
      </c>
      <c r="O9" s="292">
        <v>655</v>
      </c>
      <c r="P9" s="292">
        <v>0</v>
      </c>
      <c r="Q9" s="292">
        <v>0</v>
      </c>
      <c r="R9" s="292">
        <f>SUM(S9:U9)</f>
        <v>1596</v>
      </c>
      <c r="S9" s="292">
        <v>1596</v>
      </c>
      <c r="T9" s="292">
        <v>0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4375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4306</v>
      </c>
      <c r="AJ9" s="292">
        <v>0</v>
      </c>
      <c r="AK9" s="292">
        <v>0</v>
      </c>
      <c r="AL9" s="292">
        <v>4306</v>
      </c>
      <c r="AM9" s="292">
        <f>SUM(AN9:AP9)</f>
        <v>69</v>
      </c>
      <c r="AN9" s="292">
        <v>0</v>
      </c>
      <c r="AO9" s="292">
        <v>0</v>
      </c>
      <c r="AP9" s="292">
        <v>69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2077</v>
      </c>
      <c r="BD9" s="292">
        <f>SUM(BE9:BJ9)</f>
        <v>1787</v>
      </c>
      <c r="BE9" s="292">
        <v>0</v>
      </c>
      <c r="BF9" s="292">
        <v>1098</v>
      </c>
      <c r="BG9" s="292">
        <v>621</v>
      </c>
      <c r="BH9" s="292">
        <v>68</v>
      </c>
      <c r="BI9" s="292">
        <v>0</v>
      </c>
      <c r="BJ9" s="292">
        <v>0</v>
      </c>
      <c r="BK9" s="292">
        <f>SUM(BL9:BQ9)</f>
        <v>290</v>
      </c>
      <c r="BL9" s="292">
        <v>0</v>
      </c>
      <c r="BM9" s="292">
        <v>256</v>
      </c>
      <c r="BN9" s="292">
        <v>34</v>
      </c>
      <c r="BO9" s="292">
        <v>0</v>
      </c>
      <c r="BP9" s="292">
        <v>0</v>
      </c>
      <c r="BQ9" s="292">
        <v>0</v>
      </c>
      <c r="BR9" s="292">
        <f>SUM(BY9,CF9)</f>
        <v>13089</v>
      </c>
      <c r="BS9" s="292">
        <f>SUM(BZ9,CG9)</f>
        <v>0</v>
      </c>
      <c r="BT9" s="292">
        <f>SUM(CA9,CH9)</f>
        <v>10149</v>
      </c>
      <c r="BU9" s="292">
        <f>SUM(CB9,CI9)</f>
        <v>1276</v>
      </c>
      <c r="BV9" s="292">
        <f>SUM(CC9,CJ9)</f>
        <v>1664</v>
      </c>
      <c r="BW9" s="292">
        <f>SUM(CD9,CK9)</f>
        <v>0</v>
      </c>
      <c r="BX9" s="292">
        <f>SUM(CE9,CL9)</f>
        <v>0</v>
      </c>
      <c r="BY9" s="292">
        <f>SUM(BZ9:CE9)</f>
        <v>11302</v>
      </c>
      <c r="BZ9" s="292">
        <f>F9</f>
        <v>0</v>
      </c>
      <c r="CA9" s="292">
        <f>J9</f>
        <v>9051</v>
      </c>
      <c r="CB9" s="292">
        <f>N9</f>
        <v>655</v>
      </c>
      <c r="CC9" s="292">
        <f>R9</f>
        <v>1596</v>
      </c>
      <c r="CD9" s="292">
        <f>V9</f>
        <v>0</v>
      </c>
      <c r="CE9" s="292">
        <f>Z9</f>
        <v>0</v>
      </c>
      <c r="CF9" s="292">
        <f>SUM(CG9:CL9)</f>
        <v>1787</v>
      </c>
      <c r="CG9" s="292">
        <f>BE9</f>
        <v>0</v>
      </c>
      <c r="CH9" s="292">
        <f>BF9</f>
        <v>1098</v>
      </c>
      <c r="CI9" s="292">
        <f>BG9</f>
        <v>621</v>
      </c>
      <c r="CJ9" s="292">
        <f>BH9</f>
        <v>68</v>
      </c>
      <c r="CK9" s="292">
        <f>BI9</f>
        <v>0</v>
      </c>
      <c r="CL9" s="292">
        <f>BJ9</f>
        <v>0</v>
      </c>
      <c r="CM9" s="292">
        <f>SUM(CT9,DA9)</f>
        <v>4665</v>
      </c>
      <c r="CN9" s="292">
        <f>SUM(CU9,DB9)</f>
        <v>0</v>
      </c>
      <c r="CO9" s="292">
        <f>SUM(CV9,DC9)</f>
        <v>4562</v>
      </c>
      <c r="CP9" s="292">
        <f>SUM(CW9,DD9)</f>
        <v>103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4375</v>
      </c>
      <c r="CU9" s="292">
        <f>AE9</f>
        <v>0</v>
      </c>
      <c r="CV9" s="292">
        <f>AI9</f>
        <v>4306</v>
      </c>
      <c r="CW9" s="292">
        <f>AM9</f>
        <v>69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290</v>
      </c>
      <c r="DB9" s="292">
        <f>BL9</f>
        <v>0</v>
      </c>
      <c r="DC9" s="292">
        <f>BM9</f>
        <v>256</v>
      </c>
      <c r="DD9" s="292">
        <f>BN9</f>
        <v>34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SUM(E10,AD10,BC10)</f>
        <v>14344</v>
      </c>
      <c r="E10" s="292">
        <f>SUM(F10,J10,N10,R10,V10,Z10)</f>
        <v>10384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8063</v>
      </c>
      <c r="K10" s="292">
        <v>8063</v>
      </c>
      <c r="L10" s="292">
        <v>0</v>
      </c>
      <c r="M10" s="292">
        <v>0</v>
      </c>
      <c r="N10" s="292">
        <f>SUM(O10:Q10)</f>
        <v>740</v>
      </c>
      <c r="O10" s="292">
        <v>740</v>
      </c>
      <c r="P10" s="292">
        <v>0</v>
      </c>
      <c r="Q10" s="292">
        <v>0</v>
      </c>
      <c r="R10" s="292">
        <f>SUM(S10:U10)</f>
        <v>671</v>
      </c>
      <c r="S10" s="292">
        <v>0</v>
      </c>
      <c r="T10" s="292">
        <v>671</v>
      </c>
      <c r="U10" s="292">
        <v>0</v>
      </c>
      <c r="V10" s="292">
        <f>SUM(W10:Y10)</f>
        <v>910</v>
      </c>
      <c r="W10" s="292">
        <v>18</v>
      </c>
      <c r="X10" s="292">
        <v>892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3330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3302</v>
      </c>
      <c r="AJ10" s="292">
        <v>0</v>
      </c>
      <c r="AK10" s="292">
        <v>0</v>
      </c>
      <c r="AL10" s="292">
        <v>3302</v>
      </c>
      <c r="AM10" s="292">
        <f>SUM(AN10:AP10)</f>
        <v>28</v>
      </c>
      <c r="AN10" s="292">
        <v>0</v>
      </c>
      <c r="AO10" s="292">
        <v>0</v>
      </c>
      <c r="AP10" s="292">
        <v>28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630</v>
      </c>
      <c r="BD10" s="292">
        <f>SUM(BE10:BJ10)</f>
        <v>630</v>
      </c>
      <c r="BE10" s="292">
        <v>0</v>
      </c>
      <c r="BF10" s="292">
        <v>545</v>
      </c>
      <c r="BG10" s="292">
        <v>0</v>
      </c>
      <c r="BH10" s="292">
        <v>0</v>
      </c>
      <c r="BI10" s="292">
        <v>0</v>
      </c>
      <c r="BJ10" s="292">
        <v>85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11014</v>
      </c>
      <c r="BS10" s="292">
        <f>SUM(BZ10,CG10)</f>
        <v>0</v>
      </c>
      <c r="BT10" s="292">
        <f>SUM(CA10,CH10)</f>
        <v>8608</v>
      </c>
      <c r="BU10" s="292">
        <f>SUM(CB10,CI10)</f>
        <v>740</v>
      </c>
      <c r="BV10" s="292">
        <f>SUM(CC10,CJ10)</f>
        <v>671</v>
      </c>
      <c r="BW10" s="292">
        <f>SUM(CD10,CK10)</f>
        <v>910</v>
      </c>
      <c r="BX10" s="292">
        <f>SUM(CE10,CL10)</f>
        <v>85</v>
      </c>
      <c r="BY10" s="292">
        <f>SUM(BZ10:CE10)</f>
        <v>10384</v>
      </c>
      <c r="BZ10" s="292">
        <f>F10</f>
        <v>0</v>
      </c>
      <c r="CA10" s="292">
        <f>J10</f>
        <v>8063</v>
      </c>
      <c r="CB10" s="292">
        <f>N10</f>
        <v>740</v>
      </c>
      <c r="CC10" s="292">
        <f>R10</f>
        <v>671</v>
      </c>
      <c r="CD10" s="292">
        <f>V10</f>
        <v>910</v>
      </c>
      <c r="CE10" s="292">
        <f>Z10</f>
        <v>0</v>
      </c>
      <c r="CF10" s="292">
        <f>SUM(CG10:CL10)</f>
        <v>630</v>
      </c>
      <c r="CG10" s="292">
        <f>BE10</f>
        <v>0</v>
      </c>
      <c r="CH10" s="292">
        <f>BF10</f>
        <v>545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85</v>
      </c>
      <c r="CM10" s="292">
        <f>SUM(CT10,DA10)</f>
        <v>3330</v>
      </c>
      <c r="CN10" s="292">
        <f>SUM(CU10,DB10)</f>
        <v>0</v>
      </c>
      <c r="CO10" s="292">
        <f>SUM(CV10,DC10)</f>
        <v>3302</v>
      </c>
      <c r="CP10" s="292">
        <f>SUM(CW10,DD10)</f>
        <v>28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3330</v>
      </c>
      <c r="CU10" s="292">
        <f>AE10</f>
        <v>0</v>
      </c>
      <c r="CV10" s="292">
        <f>AI10</f>
        <v>3302</v>
      </c>
      <c r="CW10" s="292">
        <f>AM10</f>
        <v>28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SUM(E11,AD11,BC11)</f>
        <v>25782</v>
      </c>
      <c r="E11" s="292">
        <f>SUM(F11,J11,N11,R11,V11,Z11)</f>
        <v>20667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14543</v>
      </c>
      <c r="K11" s="292">
        <v>14543</v>
      </c>
      <c r="L11" s="292">
        <v>0</v>
      </c>
      <c r="M11" s="292">
        <v>0</v>
      </c>
      <c r="N11" s="292">
        <f>SUM(O11:Q11)</f>
        <v>2110</v>
      </c>
      <c r="O11" s="292">
        <v>2110</v>
      </c>
      <c r="P11" s="292">
        <v>0</v>
      </c>
      <c r="Q11" s="292">
        <v>0</v>
      </c>
      <c r="R11" s="292">
        <f>SUM(S11:U11)</f>
        <v>3291</v>
      </c>
      <c r="S11" s="292">
        <v>3291</v>
      </c>
      <c r="T11" s="292">
        <v>0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723</v>
      </c>
      <c r="AA11" s="292">
        <v>723</v>
      </c>
      <c r="AB11" s="292">
        <v>0</v>
      </c>
      <c r="AC11" s="292">
        <v>0</v>
      </c>
      <c r="AD11" s="292">
        <f>SUM(AE11,AI11,AM11,AQ11,AU11,AY11)</f>
        <v>4177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4177</v>
      </c>
      <c r="AJ11" s="292">
        <v>0</v>
      </c>
      <c r="AK11" s="292">
        <v>0</v>
      </c>
      <c r="AL11" s="292">
        <v>4177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938</v>
      </c>
      <c r="BD11" s="292">
        <f>SUM(BE11:BJ11)</f>
        <v>938</v>
      </c>
      <c r="BE11" s="292">
        <v>0</v>
      </c>
      <c r="BF11" s="292">
        <v>723</v>
      </c>
      <c r="BG11" s="292">
        <v>145</v>
      </c>
      <c r="BH11" s="292">
        <v>0</v>
      </c>
      <c r="BI11" s="292">
        <v>0</v>
      </c>
      <c r="BJ11" s="292">
        <v>70</v>
      </c>
      <c r="BK11" s="292">
        <f>SUM(BL11:BQ11)</f>
        <v>0</v>
      </c>
      <c r="BL11" s="292">
        <v>0</v>
      </c>
      <c r="BM11" s="292">
        <v>0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21605</v>
      </c>
      <c r="BS11" s="292">
        <f>SUM(BZ11,CG11)</f>
        <v>0</v>
      </c>
      <c r="BT11" s="292">
        <f>SUM(CA11,CH11)</f>
        <v>15266</v>
      </c>
      <c r="BU11" s="292">
        <f>SUM(CB11,CI11)</f>
        <v>2255</v>
      </c>
      <c r="BV11" s="292">
        <f>SUM(CC11,CJ11)</f>
        <v>3291</v>
      </c>
      <c r="BW11" s="292">
        <f>SUM(CD11,CK11)</f>
        <v>0</v>
      </c>
      <c r="BX11" s="292">
        <f>SUM(CE11,CL11)</f>
        <v>793</v>
      </c>
      <c r="BY11" s="292">
        <f>SUM(BZ11:CE11)</f>
        <v>20667</v>
      </c>
      <c r="BZ11" s="292">
        <f>F11</f>
        <v>0</v>
      </c>
      <c r="CA11" s="292">
        <f>J11</f>
        <v>14543</v>
      </c>
      <c r="CB11" s="292">
        <f>N11</f>
        <v>2110</v>
      </c>
      <c r="CC11" s="292">
        <f>R11</f>
        <v>3291</v>
      </c>
      <c r="CD11" s="292">
        <f>V11</f>
        <v>0</v>
      </c>
      <c r="CE11" s="292">
        <f>Z11</f>
        <v>723</v>
      </c>
      <c r="CF11" s="292">
        <f>SUM(CG11:CL11)</f>
        <v>938</v>
      </c>
      <c r="CG11" s="292">
        <f>BE11</f>
        <v>0</v>
      </c>
      <c r="CH11" s="292">
        <f>BF11</f>
        <v>723</v>
      </c>
      <c r="CI11" s="292">
        <f>BG11</f>
        <v>145</v>
      </c>
      <c r="CJ11" s="292">
        <f>BH11</f>
        <v>0</v>
      </c>
      <c r="CK11" s="292">
        <f>BI11</f>
        <v>0</v>
      </c>
      <c r="CL11" s="292">
        <f>BJ11</f>
        <v>70</v>
      </c>
      <c r="CM11" s="292">
        <f>SUM(CT11,DA11)</f>
        <v>4177</v>
      </c>
      <c r="CN11" s="292">
        <f>SUM(CU11,DB11)</f>
        <v>0</v>
      </c>
      <c r="CO11" s="292">
        <f>SUM(CV11,DC11)</f>
        <v>4177</v>
      </c>
      <c r="CP11" s="292">
        <f>SUM(CW11,DD11)</f>
        <v>0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4177</v>
      </c>
      <c r="CU11" s="292">
        <f>AE11</f>
        <v>0</v>
      </c>
      <c r="CV11" s="292">
        <f>AI11</f>
        <v>4177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0</v>
      </c>
      <c r="DB11" s="292">
        <f>BL11</f>
        <v>0</v>
      </c>
      <c r="DC11" s="292">
        <f>BM11</f>
        <v>0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14500</v>
      </c>
      <c r="E12" s="292">
        <f>SUM(F12,J12,N12,R12,V12,Z12)</f>
        <v>10095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8090</v>
      </c>
      <c r="K12" s="292">
        <v>8090</v>
      </c>
      <c r="L12" s="292">
        <v>0</v>
      </c>
      <c r="M12" s="292">
        <v>0</v>
      </c>
      <c r="N12" s="292">
        <f>SUM(O12:Q12)</f>
        <v>155</v>
      </c>
      <c r="O12" s="292">
        <v>155</v>
      </c>
      <c r="P12" s="292">
        <v>0</v>
      </c>
      <c r="Q12" s="292">
        <v>0</v>
      </c>
      <c r="R12" s="292">
        <f>SUM(S12:U12)</f>
        <v>1704</v>
      </c>
      <c r="S12" s="292">
        <v>1704</v>
      </c>
      <c r="T12" s="292">
        <v>0</v>
      </c>
      <c r="U12" s="292">
        <v>0</v>
      </c>
      <c r="V12" s="292">
        <f>SUM(W12:Y12)</f>
        <v>1</v>
      </c>
      <c r="W12" s="292">
        <v>1</v>
      </c>
      <c r="X12" s="292">
        <v>0</v>
      </c>
      <c r="Y12" s="292">
        <v>0</v>
      </c>
      <c r="Z12" s="292">
        <f>SUM(AA12:AC12)</f>
        <v>145</v>
      </c>
      <c r="AA12" s="292">
        <v>145</v>
      </c>
      <c r="AB12" s="292">
        <v>0</v>
      </c>
      <c r="AC12" s="292">
        <v>0</v>
      </c>
      <c r="AD12" s="292">
        <f>SUM(AE12,AI12,AM12,AQ12,AU12,AY12)</f>
        <v>4405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4405</v>
      </c>
      <c r="AJ12" s="292">
        <v>0</v>
      </c>
      <c r="AK12" s="292">
        <v>0</v>
      </c>
      <c r="AL12" s="292">
        <v>4405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0</v>
      </c>
      <c r="BD12" s="292">
        <f>SUM(BE12:BJ12)</f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10095</v>
      </c>
      <c r="BS12" s="292">
        <f>SUM(BZ12,CG12)</f>
        <v>0</v>
      </c>
      <c r="BT12" s="292">
        <f>SUM(CA12,CH12)</f>
        <v>8090</v>
      </c>
      <c r="BU12" s="292">
        <f>SUM(CB12,CI12)</f>
        <v>155</v>
      </c>
      <c r="BV12" s="292">
        <f>SUM(CC12,CJ12)</f>
        <v>1704</v>
      </c>
      <c r="BW12" s="292">
        <f>SUM(CD12,CK12)</f>
        <v>1</v>
      </c>
      <c r="BX12" s="292">
        <f>SUM(CE12,CL12)</f>
        <v>145</v>
      </c>
      <c r="BY12" s="292">
        <f>SUM(BZ12:CE12)</f>
        <v>10095</v>
      </c>
      <c r="BZ12" s="292">
        <f>F12</f>
        <v>0</v>
      </c>
      <c r="CA12" s="292">
        <f>J12</f>
        <v>8090</v>
      </c>
      <c r="CB12" s="292">
        <f>N12</f>
        <v>155</v>
      </c>
      <c r="CC12" s="292">
        <f>R12</f>
        <v>1704</v>
      </c>
      <c r="CD12" s="292">
        <f>V12</f>
        <v>1</v>
      </c>
      <c r="CE12" s="292">
        <f>Z12</f>
        <v>145</v>
      </c>
      <c r="CF12" s="292">
        <f>SUM(CG12:CL12)</f>
        <v>0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4405</v>
      </c>
      <c r="CN12" s="292">
        <f>SUM(CU12,DB12)</f>
        <v>0</v>
      </c>
      <c r="CO12" s="292">
        <f>SUM(CV12,DC12)</f>
        <v>4405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4405</v>
      </c>
      <c r="CU12" s="292">
        <f>AE12</f>
        <v>0</v>
      </c>
      <c r="CV12" s="292">
        <f>AI12</f>
        <v>4405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10765</v>
      </c>
      <c r="E13" s="292">
        <f>SUM(F13,J13,N13,R13,V13,Z13)</f>
        <v>7643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6686</v>
      </c>
      <c r="K13" s="292">
        <v>3736</v>
      </c>
      <c r="L13" s="292">
        <v>2950</v>
      </c>
      <c r="M13" s="292">
        <v>0</v>
      </c>
      <c r="N13" s="292">
        <f>SUM(O13:Q13)</f>
        <v>108</v>
      </c>
      <c r="O13" s="292">
        <v>60</v>
      </c>
      <c r="P13" s="292">
        <v>48</v>
      </c>
      <c r="Q13" s="292">
        <v>0</v>
      </c>
      <c r="R13" s="292">
        <f>SUM(S13:U13)</f>
        <v>678</v>
      </c>
      <c r="S13" s="292">
        <v>380</v>
      </c>
      <c r="T13" s="292">
        <v>298</v>
      </c>
      <c r="U13" s="292">
        <v>0</v>
      </c>
      <c r="V13" s="292">
        <f>SUM(W13:Y13)</f>
        <v>6</v>
      </c>
      <c r="W13" s="292">
        <v>6</v>
      </c>
      <c r="X13" s="292">
        <v>0</v>
      </c>
      <c r="Y13" s="292">
        <v>0</v>
      </c>
      <c r="Z13" s="292">
        <f>SUM(AA13:AC13)</f>
        <v>165</v>
      </c>
      <c r="AA13" s="292">
        <v>92</v>
      </c>
      <c r="AB13" s="292">
        <v>73</v>
      </c>
      <c r="AC13" s="292">
        <v>0</v>
      </c>
      <c r="AD13" s="292">
        <f>SUM(AE13,AI13,AM13,AQ13,AU13,AY13)</f>
        <v>3122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3122</v>
      </c>
      <c r="AJ13" s="292">
        <v>0</v>
      </c>
      <c r="AK13" s="292">
        <v>0</v>
      </c>
      <c r="AL13" s="292">
        <v>3122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0</v>
      </c>
      <c r="BD13" s="292">
        <f>SUM(BE13:BJ13)</f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>SUM(BL13:BQ13)</f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7643</v>
      </c>
      <c r="BS13" s="292">
        <f>SUM(BZ13,CG13)</f>
        <v>0</v>
      </c>
      <c r="BT13" s="292">
        <f>SUM(CA13,CH13)</f>
        <v>6686</v>
      </c>
      <c r="BU13" s="292">
        <f>SUM(CB13,CI13)</f>
        <v>108</v>
      </c>
      <c r="BV13" s="292">
        <f>SUM(CC13,CJ13)</f>
        <v>678</v>
      </c>
      <c r="BW13" s="292">
        <f>SUM(CD13,CK13)</f>
        <v>6</v>
      </c>
      <c r="BX13" s="292">
        <f>SUM(CE13,CL13)</f>
        <v>165</v>
      </c>
      <c r="BY13" s="292">
        <f>SUM(BZ13:CE13)</f>
        <v>7643</v>
      </c>
      <c r="BZ13" s="292">
        <f>F13</f>
        <v>0</v>
      </c>
      <c r="CA13" s="292">
        <f>J13</f>
        <v>6686</v>
      </c>
      <c r="CB13" s="292">
        <f>N13</f>
        <v>108</v>
      </c>
      <c r="CC13" s="292">
        <f>R13</f>
        <v>678</v>
      </c>
      <c r="CD13" s="292">
        <f>V13</f>
        <v>6</v>
      </c>
      <c r="CE13" s="292">
        <f>Z13</f>
        <v>165</v>
      </c>
      <c r="CF13" s="292">
        <f>SUM(CG13:CL13)</f>
        <v>0</v>
      </c>
      <c r="CG13" s="292">
        <f>BE13</f>
        <v>0</v>
      </c>
      <c r="CH13" s="292">
        <f>BF13</f>
        <v>0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3122</v>
      </c>
      <c r="CN13" s="292">
        <f>SUM(CU13,DB13)</f>
        <v>0</v>
      </c>
      <c r="CO13" s="292">
        <f>SUM(CV13,DC13)</f>
        <v>3122</v>
      </c>
      <c r="CP13" s="292">
        <f>SUM(CW13,DD13)</f>
        <v>0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3122</v>
      </c>
      <c r="CU13" s="292">
        <f>AE13</f>
        <v>0</v>
      </c>
      <c r="CV13" s="292">
        <f>AI13</f>
        <v>3122</v>
      </c>
      <c r="CW13" s="292">
        <f>AM13</f>
        <v>0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0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8280</v>
      </c>
      <c r="E14" s="292">
        <f>SUM(F14,J14,N14,R14,V14,Z14)</f>
        <v>6310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4950</v>
      </c>
      <c r="K14" s="292">
        <v>4901</v>
      </c>
      <c r="L14" s="292">
        <v>49</v>
      </c>
      <c r="M14" s="292">
        <v>0</v>
      </c>
      <c r="N14" s="292">
        <f>SUM(O14:Q14)</f>
        <v>400</v>
      </c>
      <c r="O14" s="292">
        <v>393</v>
      </c>
      <c r="P14" s="292">
        <v>7</v>
      </c>
      <c r="Q14" s="292">
        <v>0</v>
      </c>
      <c r="R14" s="292">
        <f>SUM(S14:U14)</f>
        <v>940</v>
      </c>
      <c r="S14" s="292">
        <v>925</v>
      </c>
      <c r="T14" s="292">
        <v>15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20</v>
      </c>
      <c r="AA14" s="292">
        <v>20</v>
      </c>
      <c r="AB14" s="292">
        <v>0</v>
      </c>
      <c r="AC14" s="292">
        <v>0</v>
      </c>
      <c r="AD14" s="292">
        <f>SUM(AE14,AI14,AM14,AQ14,AU14,AY14)</f>
        <v>713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710</v>
      </c>
      <c r="AJ14" s="292">
        <v>6</v>
      </c>
      <c r="AK14" s="292">
        <v>0</v>
      </c>
      <c r="AL14" s="292">
        <v>704</v>
      </c>
      <c r="AM14" s="292">
        <f>SUM(AN14:AP14)</f>
        <v>3</v>
      </c>
      <c r="AN14" s="292">
        <v>3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1257</v>
      </c>
      <c r="BD14" s="292">
        <f>SUM(BE14:BJ14)</f>
        <v>11</v>
      </c>
      <c r="BE14" s="292">
        <v>0</v>
      </c>
      <c r="BF14" s="292">
        <v>7</v>
      </c>
      <c r="BG14" s="292">
        <v>3</v>
      </c>
      <c r="BH14" s="292">
        <v>1</v>
      </c>
      <c r="BI14" s="292">
        <v>0</v>
      </c>
      <c r="BJ14" s="292">
        <v>0</v>
      </c>
      <c r="BK14" s="292">
        <f>SUM(BL14:BQ14)</f>
        <v>1246</v>
      </c>
      <c r="BL14" s="292">
        <v>0</v>
      </c>
      <c r="BM14" s="292">
        <v>1151</v>
      </c>
      <c r="BN14" s="292">
        <v>18</v>
      </c>
      <c r="BO14" s="292">
        <v>57</v>
      </c>
      <c r="BP14" s="292">
        <v>0</v>
      </c>
      <c r="BQ14" s="292">
        <v>20</v>
      </c>
      <c r="BR14" s="292">
        <f>SUM(BY14,CF14)</f>
        <v>6321</v>
      </c>
      <c r="BS14" s="292">
        <f>SUM(BZ14,CG14)</f>
        <v>0</v>
      </c>
      <c r="BT14" s="292">
        <f>SUM(CA14,CH14)</f>
        <v>4957</v>
      </c>
      <c r="BU14" s="292">
        <f>SUM(CB14,CI14)</f>
        <v>403</v>
      </c>
      <c r="BV14" s="292">
        <f>SUM(CC14,CJ14)</f>
        <v>941</v>
      </c>
      <c r="BW14" s="292">
        <f>SUM(CD14,CK14)</f>
        <v>0</v>
      </c>
      <c r="BX14" s="292">
        <f>SUM(CE14,CL14)</f>
        <v>20</v>
      </c>
      <c r="BY14" s="292">
        <f>SUM(BZ14:CE14)</f>
        <v>6310</v>
      </c>
      <c r="BZ14" s="292">
        <f>F14</f>
        <v>0</v>
      </c>
      <c r="CA14" s="292">
        <f>J14</f>
        <v>4950</v>
      </c>
      <c r="CB14" s="292">
        <f>N14</f>
        <v>400</v>
      </c>
      <c r="CC14" s="292">
        <f>R14</f>
        <v>940</v>
      </c>
      <c r="CD14" s="292">
        <f>V14</f>
        <v>0</v>
      </c>
      <c r="CE14" s="292">
        <f>Z14</f>
        <v>20</v>
      </c>
      <c r="CF14" s="292">
        <f>SUM(CG14:CL14)</f>
        <v>11</v>
      </c>
      <c r="CG14" s="292">
        <f>BE14</f>
        <v>0</v>
      </c>
      <c r="CH14" s="292">
        <f>BF14</f>
        <v>7</v>
      </c>
      <c r="CI14" s="292">
        <f>BG14</f>
        <v>3</v>
      </c>
      <c r="CJ14" s="292">
        <f>BH14</f>
        <v>1</v>
      </c>
      <c r="CK14" s="292">
        <f>BI14</f>
        <v>0</v>
      </c>
      <c r="CL14" s="292">
        <f>BJ14</f>
        <v>0</v>
      </c>
      <c r="CM14" s="292">
        <f>SUM(CT14,DA14)</f>
        <v>1959</v>
      </c>
      <c r="CN14" s="292">
        <f>SUM(CU14,DB14)</f>
        <v>0</v>
      </c>
      <c r="CO14" s="292">
        <f>SUM(CV14,DC14)</f>
        <v>1861</v>
      </c>
      <c r="CP14" s="292">
        <f>SUM(CW14,DD14)</f>
        <v>21</v>
      </c>
      <c r="CQ14" s="292">
        <f>SUM(CX14,DE14)</f>
        <v>57</v>
      </c>
      <c r="CR14" s="292">
        <f>SUM(CY14,DF14)</f>
        <v>0</v>
      </c>
      <c r="CS14" s="292">
        <f>SUM(CZ14,DG14)</f>
        <v>20</v>
      </c>
      <c r="CT14" s="292">
        <f>SUM(CU14:CZ14)</f>
        <v>713</v>
      </c>
      <c r="CU14" s="292">
        <f>AE14</f>
        <v>0</v>
      </c>
      <c r="CV14" s="292">
        <f>AI14</f>
        <v>710</v>
      </c>
      <c r="CW14" s="292">
        <f>AM14</f>
        <v>3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1246</v>
      </c>
      <c r="DB14" s="292">
        <f>BL14</f>
        <v>0</v>
      </c>
      <c r="DC14" s="292">
        <f>BM14</f>
        <v>1151</v>
      </c>
      <c r="DD14" s="292">
        <f>BN14</f>
        <v>18</v>
      </c>
      <c r="DE14" s="292">
        <f>BO14</f>
        <v>57</v>
      </c>
      <c r="DF14" s="292">
        <f>BP14</f>
        <v>0</v>
      </c>
      <c r="DG14" s="292">
        <f>BQ14</f>
        <v>20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9145</v>
      </c>
      <c r="E15" s="292">
        <f>SUM(F15,J15,N15,R15,V15,Z15)</f>
        <v>7063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5612</v>
      </c>
      <c r="K15" s="292">
        <v>2644</v>
      </c>
      <c r="L15" s="292">
        <v>2968</v>
      </c>
      <c r="M15" s="292">
        <v>0</v>
      </c>
      <c r="N15" s="292">
        <f>SUM(O15:Q15)</f>
        <v>411</v>
      </c>
      <c r="O15" s="292">
        <v>0</v>
      </c>
      <c r="P15" s="292">
        <v>411</v>
      </c>
      <c r="Q15" s="292">
        <v>0</v>
      </c>
      <c r="R15" s="292">
        <f>SUM(S15:U15)</f>
        <v>966</v>
      </c>
      <c r="S15" s="292">
        <v>6</v>
      </c>
      <c r="T15" s="292">
        <v>960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74</v>
      </c>
      <c r="AA15" s="292">
        <v>74</v>
      </c>
      <c r="AB15" s="292">
        <v>0</v>
      </c>
      <c r="AC15" s="292">
        <v>0</v>
      </c>
      <c r="AD15" s="292">
        <f>SUM(AE15,AI15,AM15,AQ15,AU15,AY15)</f>
        <v>1479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1397</v>
      </c>
      <c r="AJ15" s="292">
        <v>0</v>
      </c>
      <c r="AK15" s="292">
        <v>0</v>
      </c>
      <c r="AL15" s="292">
        <v>1397</v>
      </c>
      <c r="AM15" s="292">
        <f>SUM(AN15:AP15)</f>
        <v>40</v>
      </c>
      <c r="AN15" s="292">
        <v>0</v>
      </c>
      <c r="AO15" s="292">
        <v>0</v>
      </c>
      <c r="AP15" s="292">
        <v>40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42</v>
      </c>
      <c r="AZ15" s="292">
        <v>0</v>
      </c>
      <c r="BA15" s="292">
        <v>0</v>
      </c>
      <c r="BB15" s="292">
        <v>42</v>
      </c>
      <c r="BC15" s="292">
        <f>SUM(BD15,BK15)</f>
        <v>603</v>
      </c>
      <c r="BD15" s="292">
        <f>SUM(BE15:BJ15)</f>
        <v>435</v>
      </c>
      <c r="BE15" s="292">
        <v>0</v>
      </c>
      <c r="BF15" s="292">
        <v>254</v>
      </c>
      <c r="BG15" s="292">
        <v>32</v>
      </c>
      <c r="BH15" s="292">
        <v>27</v>
      </c>
      <c r="BI15" s="292">
        <v>0</v>
      </c>
      <c r="BJ15" s="292">
        <v>122</v>
      </c>
      <c r="BK15" s="292">
        <f>SUM(BL15:BQ15)</f>
        <v>168</v>
      </c>
      <c r="BL15" s="292">
        <v>0</v>
      </c>
      <c r="BM15" s="292">
        <v>149</v>
      </c>
      <c r="BN15" s="292">
        <v>10</v>
      </c>
      <c r="BO15" s="292">
        <v>0</v>
      </c>
      <c r="BP15" s="292">
        <v>0</v>
      </c>
      <c r="BQ15" s="292">
        <v>9</v>
      </c>
      <c r="BR15" s="292">
        <f>SUM(BY15,CF15)</f>
        <v>7498</v>
      </c>
      <c r="BS15" s="292">
        <f>SUM(BZ15,CG15)</f>
        <v>0</v>
      </c>
      <c r="BT15" s="292">
        <f>SUM(CA15,CH15)</f>
        <v>5866</v>
      </c>
      <c r="BU15" s="292">
        <f>SUM(CB15,CI15)</f>
        <v>443</v>
      </c>
      <c r="BV15" s="292">
        <f>SUM(CC15,CJ15)</f>
        <v>993</v>
      </c>
      <c r="BW15" s="292">
        <f>SUM(CD15,CK15)</f>
        <v>0</v>
      </c>
      <c r="BX15" s="292">
        <f>SUM(CE15,CL15)</f>
        <v>196</v>
      </c>
      <c r="BY15" s="292">
        <f>SUM(BZ15:CE15)</f>
        <v>7063</v>
      </c>
      <c r="BZ15" s="292">
        <f>F15</f>
        <v>0</v>
      </c>
      <c r="CA15" s="292">
        <f>J15</f>
        <v>5612</v>
      </c>
      <c r="CB15" s="292">
        <f>N15</f>
        <v>411</v>
      </c>
      <c r="CC15" s="292">
        <f>R15</f>
        <v>966</v>
      </c>
      <c r="CD15" s="292">
        <f>V15</f>
        <v>0</v>
      </c>
      <c r="CE15" s="292">
        <f>Z15</f>
        <v>74</v>
      </c>
      <c r="CF15" s="292">
        <f>SUM(CG15:CL15)</f>
        <v>435</v>
      </c>
      <c r="CG15" s="292">
        <f>BE15</f>
        <v>0</v>
      </c>
      <c r="CH15" s="292">
        <f>BF15</f>
        <v>254</v>
      </c>
      <c r="CI15" s="292">
        <f>BG15</f>
        <v>32</v>
      </c>
      <c r="CJ15" s="292">
        <f>BH15</f>
        <v>27</v>
      </c>
      <c r="CK15" s="292">
        <f>BI15</f>
        <v>0</v>
      </c>
      <c r="CL15" s="292">
        <f>BJ15</f>
        <v>122</v>
      </c>
      <c r="CM15" s="292">
        <f>SUM(CT15,DA15)</f>
        <v>1647</v>
      </c>
      <c r="CN15" s="292">
        <f>SUM(CU15,DB15)</f>
        <v>0</v>
      </c>
      <c r="CO15" s="292">
        <f>SUM(CV15,DC15)</f>
        <v>1546</v>
      </c>
      <c r="CP15" s="292">
        <f>SUM(CW15,DD15)</f>
        <v>50</v>
      </c>
      <c r="CQ15" s="292">
        <f>SUM(CX15,DE15)</f>
        <v>0</v>
      </c>
      <c r="CR15" s="292">
        <f>SUM(CY15,DF15)</f>
        <v>0</v>
      </c>
      <c r="CS15" s="292">
        <f>SUM(CZ15,DG15)</f>
        <v>51</v>
      </c>
      <c r="CT15" s="292">
        <f>SUM(CU15:CZ15)</f>
        <v>1479</v>
      </c>
      <c r="CU15" s="292">
        <f>AE15</f>
        <v>0</v>
      </c>
      <c r="CV15" s="292">
        <f>AI15</f>
        <v>1397</v>
      </c>
      <c r="CW15" s="292">
        <f>AM15</f>
        <v>40</v>
      </c>
      <c r="CX15" s="292">
        <f>AQ15</f>
        <v>0</v>
      </c>
      <c r="CY15" s="292">
        <f>AU15</f>
        <v>0</v>
      </c>
      <c r="CZ15" s="292">
        <f>AY15</f>
        <v>42</v>
      </c>
      <c r="DA15" s="292">
        <f>SUM(DB15:DG15)</f>
        <v>168</v>
      </c>
      <c r="DB15" s="292">
        <f>BL15</f>
        <v>0</v>
      </c>
      <c r="DC15" s="292">
        <f>BM15</f>
        <v>149</v>
      </c>
      <c r="DD15" s="292">
        <f>BN15</f>
        <v>10</v>
      </c>
      <c r="DE15" s="292">
        <f>BO15</f>
        <v>0</v>
      </c>
      <c r="DF15" s="292">
        <f>BP15</f>
        <v>0</v>
      </c>
      <c r="DG15" s="292">
        <f>BQ15</f>
        <v>9</v>
      </c>
      <c r="DH15" s="292">
        <v>3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1173</v>
      </c>
      <c r="E16" s="292">
        <f>SUM(F16,J16,N16,R16,V16,Z16)</f>
        <v>1144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1002</v>
      </c>
      <c r="K16" s="292">
        <v>0</v>
      </c>
      <c r="L16" s="292">
        <v>1002</v>
      </c>
      <c r="M16" s="292">
        <v>0</v>
      </c>
      <c r="N16" s="292">
        <f>SUM(O16:Q16)</f>
        <v>30</v>
      </c>
      <c r="O16" s="292">
        <v>0</v>
      </c>
      <c r="P16" s="292">
        <v>30</v>
      </c>
      <c r="Q16" s="292">
        <v>0</v>
      </c>
      <c r="R16" s="292">
        <f>SUM(S16:U16)</f>
        <v>112</v>
      </c>
      <c r="S16" s="292">
        <v>0</v>
      </c>
      <c r="T16" s="292">
        <v>112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0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29</v>
      </c>
      <c r="BD16" s="292">
        <f>SUM(BE16:BJ16)</f>
        <v>10</v>
      </c>
      <c r="BE16" s="292">
        <v>0</v>
      </c>
      <c r="BF16" s="292">
        <v>0</v>
      </c>
      <c r="BG16" s="292">
        <v>0</v>
      </c>
      <c r="BH16" s="292">
        <v>10</v>
      </c>
      <c r="BI16" s="292">
        <v>0</v>
      </c>
      <c r="BJ16" s="292">
        <v>0</v>
      </c>
      <c r="BK16" s="292">
        <f>SUM(BL16:BQ16)</f>
        <v>19</v>
      </c>
      <c r="BL16" s="292">
        <v>0</v>
      </c>
      <c r="BM16" s="292">
        <v>19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1154</v>
      </c>
      <c r="BS16" s="292">
        <f>SUM(BZ16,CG16)</f>
        <v>0</v>
      </c>
      <c r="BT16" s="292">
        <f>SUM(CA16,CH16)</f>
        <v>1002</v>
      </c>
      <c r="BU16" s="292">
        <f>SUM(CB16,CI16)</f>
        <v>30</v>
      </c>
      <c r="BV16" s="292">
        <f>SUM(CC16,CJ16)</f>
        <v>122</v>
      </c>
      <c r="BW16" s="292">
        <f>SUM(CD16,CK16)</f>
        <v>0</v>
      </c>
      <c r="BX16" s="292">
        <f>SUM(CE16,CL16)</f>
        <v>0</v>
      </c>
      <c r="BY16" s="292">
        <f>SUM(BZ16:CE16)</f>
        <v>1144</v>
      </c>
      <c r="BZ16" s="292">
        <f>F16</f>
        <v>0</v>
      </c>
      <c r="CA16" s="292">
        <f>J16</f>
        <v>1002</v>
      </c>
      <c r="CB16" s="292">
        <f>N16</f>
        <v>30</v>
      </c>
      <c r="CC16" s="292">
        <f>R16</f>
        <v>112</v>
      </c>
      <c r="CD16" s="292">
        <f>V16</f>
        <v>0</v>
      </c>
      <c r="CE16" s="292">
        <f>Z16</f>
        <v>0</v>
      </c>
      <c r="CF16" s="292">
        <f>SUM(CG16:CL16)</f>
        <v>10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10</v>
      </c>
      <c r="CK16" s="292">
        <f>BI16</f>
        <v>0</v>
      </c>
      <c r="CL16" s="292">
        <f>BJ16</f>
        <v>0</v>
      </c>
      <c r="CM16" s="292">
        <f>SUM(CT16,DA16)</f>
        <v>19</v>
      </c>
      <c r="CN16" s="292">
        <f>SUM(CU16,DB16)</f>
        <v>0</v>
      </c>
      <c r="CO16" s="292">
        <f>SUM(CV16,DC16)</f>
        <v>19</v>
      </c>
      <c r="CP16" s="292">
        <f>SUM(CW16,DD16)</f>
        <v>0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0</v>
      </c>
      <c r="CU16" s="292">
        <f>AE16</f>
        <v>0</v>
      </c>
      <c r="CV16" s="292">
        <f>AI16</f>
        <v>0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19</v>
      </c>
      <c r="DB16" s="292">
        <f>BL16</f>
        <v>0</v>
      </c>
      <c r="DC16" s="292">
        <f>BM16</f>
        <v>19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310</v>
      </c>
      <c r="E17" s="292">
        <f>SUM(F17,J17,N17,R17,V17,Z17)</f>
        <v>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0</v>
      </c>
      <c r="K17" s="292">
        <v>0</v>
      </c>
      <c r="L17" s="292">
        <v>0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0</v>
      </c>
      <c r="S17" s="292">
        <v>0</v>
      </c>
      <c r="T17" s="292">
        <v>0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310</v>
      </c>
      <c r="BD17" s="292">
        <f>SUM(BE17:BJ17)</f>
        <v>261</v>
      </c>
      <c r="BE17" s="292">
        <v>0</v>
      </c>
      <c r="BF17" s="292">
        <v>47</v>
      </c>
      <c r="BG17" s="292">
        <v>3</v>
      </c>
      <c r="BH17" s="292">
        <v>211</v>
      </c>
      <c r="BI17" s="292">
        <v>0</v>
      </c>
      <c r="BJ17" s="292">
        <v>0</v>
      </c>
      <c r="BK17" s="292">
        <f>SUM(BL17:BQ17)</f>
        <v>49</v>
      </c>
      <c r="BL17" s="292">
        <v>0</v>
      </c>
      <c r="BM17" s="292">
        <v>9</v>
      </c>
      <c r="BN17" s="292">
        <v>0</v>
      </c>
      <c r="BO17" s="292">
        <v>40</v>
      </c>
      <c r="BP17" s="292">
        <v>0</v>
      </c>
      <c r="BQ17" s="292">
        <v>0</v>
      </c>
      <c r="BR17" s="292">
        <f>SUM(BY17,CF17)</f>
        <v>261</v>
      </c>
      <c r="BS17" s="292">
        <f>SUM(BZ17,CG17)</f>
        <v>0</v>
      </c>
      <c r="BT17" s="292">
        <f>SUM(CA17,CH17)</f>
        <v>47</v>
      </c>
      <c r="BU17" s="292">
        <f>SUM(CB17,CI17)</f>
        <v>3</v>
      </c>
      <c r="BV17" s="292">
        <f>SUM(CC17,CJ17)</f>
        <v>211</v>
      </c>
      <c r="BW17" s="292">
        <f>SUM(CD17,CK17)</f>
        <v>0</v>
      </c>
      <c r="BX17" s="292">
        <f>SUM(CE17,CL17)</f>
        <v>0</v>
      </c>
      <c r="BY17" s="292">
        <f>SUM(BZ17:CE17)</f>
        <v>0</v>
      </c>
      <c r="BZ17" s="292">
        <f>F17</f>
        <v>0</v>
      </c>
      <c r="CA17" s="292">
        <f>J17</f>
        <v>0</v>
      </c>
      <c r="CB17" s="292">
        <f>N17</f>
        <v>0</v>
      </c>
      <c r="CC17" s="292">
        <f>R17</f>
        <v>0</v>
      </c>
      <c r="CD17" s="292">
        <f>V17</f>
        <v>0</v>
      </c>
      <c r="CE17" s="292">
        <f>Z17</f>
        <v>0</v>
      </c>
      <c r="CF17" s="292">
        <f>SUM(CG17:CL17)</f>
        <v>261</v>
      </c>
      <c r="CG17" s="292">
        <f>BE17</f>
        <v>0</v>
      </c>
      <c r="CH17" s="292">
        <f>BF17</f>
        <v>47</v>
      </c>
      <c r="CI17" s="292">
        <f>BG17</f>
        <v>3</v>
      </c>
      <c r="CJ17" s="292">
        <f>BH17</f>
        <v>211</v>
      </c>
      <c r="CK17" s="292">
        <f>BI17</f>
        <v>0</v>
      </c>
      <c r="CL17" s="292">
        <f>BJ17</f>
        <v>0</v>
      </c>
      <c r="CM17" s="292">
        <f>SUM(CT17,DA17)</f>
        <v>49</v>
      </c>
      <c r="CN17" s="292">
        <f>SUM(CU17,DB17)</f>
        <v>0</v>
      </c>
      <c r="CO17" s="292">
        <f>SUM(CV17,DC17)</f>
        <v>9</v>
      </c>
      <c r="CP17" s="292">
        <f>SUM(CW17,DD17)</f>
        <v>0</v>
      </c>
      <c r="CQ17" s="292">
        <f>SUM(CX17,DE17)</f>
        <v>40</v>
      </c>
      <c r="CR17" s="292">
        <f>SUM(CY17,DF17)</f>
        <v>0</v>
      </c>
      <c r="CS17" s="292">
        <f>SUM(CZ17,DG17)</f>
        <v>0</v>
      </c>
      <c r="CT17" s="292">
        <f>SUM(CU17:CZ17)</f>
        <v>0</v>
      </c>
      <c r="CU17" s="292">
        <f>AE17</f>
        <v>0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49</v>
      </c>
      <c r="DB17" s="292">
        <f>BL17</f>
        <v>0</v>
      </c>
      <c r="DC17" s="292">
        <f>BM17</f>
        <v>9</v>
      </c>
      <c r="DD17" s="292">
        <f>BN17</f>
        <v>0</v>
      </c>
      <c r="DE17" s="292">
        <f>BO17</f>
        <v>40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3</v>
      </c>
      <c r="DJ17" s="292">
        <v>0</v>
      </c>
      <c r="DK17" s="292">
        <v>0</v>
      </c>
      <c r="DL17" s="292">
        <v>0</v>
      </c>
      <c r="DM17" s="292">
        <v>3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426</v>
      </c>
      <c r="E18" s="292">
        <f>SUM(F18,J18,N18,R18,V18,Z18)</f>
        <v>426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226</v>
      </c>
      <c r="K18" s="292">
        <v>15</v>
      </c>
      <c r="L18" s="292">
        <v>211</v>
      </c>
      <c r="M18" s="292">
        <v>0</v>
      </c>
      <c r="N18" s="292">
        <f>SUM(O18:Q18)</f>
        <v>28</v>
      </c>
      <c r="O18" s="292">
        <v>6</v>
      </c>
      <c r="P18" s="292">
        <v>22</v>
      </c>
      <c r="Q18" s="292">
        <v>0</v>
      </c>
      <c r="R18" s="292">
        <f>SUM(S18:U18)</f>
        <v>146</v>
      </c>
      <c r="S18" s="292">
        <v>15</v>
      </c>
      <c r="T18" s="292">
        <v>131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26</v>
      </c>
      <c r="AA18" s="292">
        <v>0</v>
      </c>
      <c r="AB18" s="292">
        <v>26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0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426</v>
      </c>
      <c r="BS18" s="292">
        <f>SUM(BZ18,CG18)</f>
        <v>0</v>
      </c>
      <c r="BT18" s="292">
        <f>SUM(CA18,CH18)</f>
        <v>226</v>
      </c>
      <c r="BU18" s="292">
        <f>SUM(CB18,CI18)</f>
        <v>28</v>
      </c>
      <c r="BV18" s="292">
        <f>SUM(CC18,CJ18)</f>
        <v>146</v>
      </c>
      <c r="BW18" s="292">
        <f>SUM(CD18,CK18)</f>
        <v>0</v>
      </c>
      <c r="BX18" s="292">
        <f>SUM(CE18,CL18)</f>
        <v>26</v>
      </c>
      <c r="BY18" s="292">
        <f>SUM(BZ18:CE18)</f>
        <v>426</v>
      </c>
      <c r="BZ18" s="292">
        <f>F18</f>
        <v>0</v>
      </c>
      <c r="CA18" s="292">
        <f>J18</f>
        <v>226</v>
      </c>
      <c r="CB18" s="292">
        <f>N18</f>
        <v>28</v>
      </c>
      <c r="CC18" s="292">
        <f>R18</f>
        <v>146</v>
      </c>
      <c r="CD18" s="292">
        <f>V18</f>
        <v>0</v>
      </c>
      <c r="CE18" s="292">
        <f>Z18</f>
        <v>26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0</v>
      </c>
      <c r="CN18" s="292">
        <f>SUM(CU18,DB18)</f>
        <v>0</v>
      </c>
      <c r="CO18" s="292">
        <f>SUM(CV18,DC18)</f>
        <v>0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0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3</v>
      </c>
      <c r="DJ18" s="292">
        <v>3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8694</v>
      </c>
      <c r="E19" s="292">
        <f>SUM(F19,J19,N19,R19,V19,Z19)</f>
        <v>5756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4168</v>
      </c>
      <c r="K19" s="292">
        <v>0</v>
      </c>
      <c r="L19" s="292">
        <v>4168</v>
      </c>
      <c r="M19" s="292">
        <v>0</v>
      </c>
      <c r="N19" s="292">
        <f>SUM(O19:Q19)</f>
        <v>463</v>
      </c>
      <c r="O19" s="292">
        <v>0</v>
      </c>
      <c r="P19" s="292">
        <v>463</v>
      </c>
      <c r="Q19" s="292">
        <v>0</v>
      </c>
      <c r="R19" s="292">
        <f>SUM(S19:U19)</f>
        <v>1119</v>
      </c>
      <c r="S19" s="292">
        <v>1</v>
      </c>
      <c r="T19" s="292">
        <v>1118</v>
      </c>
      <c r="U19" s="292">
        <v>0</v>
      </c>
      <c r="V19" s="292">
        <f>SUM(W19:Y19)</f>
        <v>6</v>
      </c>
      <c r="W19" s="292">
        <v>0</v>
      </c>
      <c r="X19" s="292">
        <v>6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1882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1822</v>
      </c>
      <c r="AJ19" s="292">
        <v>0</v>
      </c>
      <c r="AK19" s="292">
        <v>0</v>
      </c>
      <c r="AL19" s="292">
        <v>1822</v>
      </c>
      <c r="AM19" s="292">
        <f>SUM(AN19:AP19)</f>
        <v>60</v>
      </c>
      <c r="AN19" s="292">
        <v>0</v>
      </c>
      <c r="AO19" s="292">
        <v>0</v>
      </c>
      <c r="AP19" s="292">
        <v>60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1056</v>
      </c>
      <c r="BD19" s="292">
        <f>SUM(BE19:BJ19)</f>
        <v>706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706</v>
      </c>
      <c r="BK19" s="292">
        <f>SUM(BL19:BQ19)</f>
        <v>350</v>
      </c>
      <c r="BL19" s="292">
        <v>0</v>
      </c>
      <c r="BM19" s="292">
        <v>227</v>
      </c>
      <c r="BN19" s="292">
        <v>12</v>
      </c>
      <c r="BO19" s="292">
        <v>0</v>
      </c>
      <c r="BP19" s="292">
        <v>0</v>
      </c>
      <c r="BQ19" s="292">
        <v>111</v>
      </c>
      <c r="BR19" s="292">
        <f>SUM(BY19,CF19)</f>
        <v>6462</v>
      </c>
      <c r="BS19" s="292">
        <f>SUM(BZ19,CG19)</f>
        <v>0</v>
      </c>
      <c r="BT19" s="292">
        <f>SUM(CA19,CH19)</f>
        <v>4168</v>
      </c>
      <c r="BU19" s="292">
        <f>SUM(CB19,CI19)</f>
        <v>463</v>
      </c>
      <c r="BV19" s="292">
        <f>SUM(CC19,CJ19)</f>
        <v>1119</v>
      </c>
      <c r="BW19" s="292">
        <f>SUM(CD19,CK19)</f>
        <v>6</v>
      </c>
      <c r="BX19" s="292">
        <f>SUM(CE19,CL19)</f>
        <v>706</v>
      </c>
      <c r="BY19" s="292">
        <f>SUM(BZ19:CE19)</f>
        <v>5756</v>
      </c>
      <c r="BZ19" s="292">
        <f>F19</f>
        <v>0</v>
      </c>
      <c r="CA19" s="292">
        <f>J19</f>
        <v>4168</v>
      </c>
      <c r="CB19" s="292">
        <f>N19</f>
        <v>463</v>
      </c>
      <c r="CC19" s="292">
        <f>R19</f>
        <v>1119</v>
      </c>
      <c r="CD19" s="292">
        <f>V19</f>
        <v>6</v>
      </c>
      <c r="CE19" s="292">
        <f>Z19</f>
        <v>0</v>
      </c>
      <c r="CF19" s="292">
        <f>SUM(CG19:CL19)</f>
        <v>706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706</v>
      </c>
      <c r="CM19" s="292">
        <f>SUM(CT19,DA19)</f>
        <v>2232</v>
      </c>
      <c r="CN19" s="292">
        <f>SUM(CU19,DB19)</f>
        <v>0</v>
      </c>
      <c r="CO19" s="292">
        <f>SUM(CV19,DC19)</f>
        <v>2049</v>
      </c>
      <c r="CP19" s="292">
        <f>SUM(CW19,DD19)</f>
        <v>72</v>
      </c>
      <c r="CQ19" s="292">
        <f>SUM(CX19,DE19)</f>
        <v>0</v>
      </c>
      <c r="CR19" s="292">
        <f>SUM(CY19,DF19)</f>
        <v>0</v>
      </c>
      <c r="CS19" s="292">
        <f>SUM(CZ19,DG19)</f>
        <v>111</v>
      </c>
      <c r="CT19" s="292">
        <f>SUM(CU19:CZ19)</f>
        <v>1882</v>
      </c>
      <c r="CU19" s="292">
        <f>AE19</f>
        <v>0</v>
      </c>
      <c r="CV19" s="292">
        <f>AI19</f>
        <v>1822</v>
      </c>
      <c r="CW19" s="292">
        <f>AM19</f>
        <v>60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350</v>
      </c>
      <c r="DB19" s="292">
        <f>BL19</f>
        <v>0</v>
      </c>
      <c r="DC19" s="292">
        <f>BM19</f>
        <v>227</v>
      </c>
      <c r="DD19" s="292">
        <f>BN19</f>
        <v>12</v>
      </c>
      <c r="DE19" s="292">
        <f>BO19</f>
        <v>0</v>
      </c>
      <c r="DF19" s="292">
        <f>BP19</f>
        <v>0</v>
      </c>
      <c r="DG19" s="292">
        <f>BQ19</f>
        <v>111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625</v>
      </c>
      <c r="E20" s="292">
        <f>SUM(F20,J20,N20,R20,V20,Z20)</f>
        <v>609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244</v>
      </c>
      <c r="K20" s="292">
        <v>217</v>
      </c>
      <c r="L20" s="292">
        <v>27</v>
      </c>
      <c r="M20" s="292">
        <v>0</v>
      </c>
      <c r="N20" s="292">
        <f>SUM(O20:Q20)</f>
        <v>26</v>
      </c>
      <c r="O20" s="292">
        <v>26</v>
      </c>
      <c r="P20" s="292">
        <v>0</v>
      </c>
      <c r="Q20" s="292">
        <v>0</v>
      </c>
      <c r="R20" s="292">
        <f>SUM(S20:U20)</f>
        <v>257</v>
      </c>
      <c r="S20" s="292">
        <v>257</v>
      </c>
      <c r="T20" s="292">
        <v>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82</v>
      </c>
      <c r="AA20" s="292">
        <v>82</v>
      </c>
      <c r="AB20" s="292">
        <v>0</v>
      </c>
      <c r="AC20" s="292">
        <v>0</v>
      </c>
      <c r="AD20" s="292">
        <f>SUM(AE20,AI20,AM20,AQ20,AU20,AY20)</f>
        <v>16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5</v>
      </c>
      <c r="AJ20" s="292">
        <v>5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11</v>
      </c>
      <c r="AR20" s="292">
        <v>11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0</v>
      </c>
      <c r="BD20" s="292">
        <f>SUM(BE20:BJ20)</f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609</v>
      </c>
      <c r="BS20" s="292">
        <f>SUM(BZ20,CG20)</f>
        <v>0</v>
      </c>
      <c r="BT20" s="292">
        <f>SUM(CA20,CH20)</f>
        <v>244</v>
      </c>
      <c r="BU20" s="292">
        <f>SUM(CB20,CI20)</f>
        <v>26</v>
      </c>
      <c r="BV20" s="292">
        <f>SUM(CC20,CJ20)</f>
        <v>257</v>
      </c>
      <c r="BW20" s="292">
        <f>SUM(CD20,CK20)</f>
        <v>0</v>
      </c>
      <c r="BX20" s="292">
        <f>SUM(CE20,CL20)</f>
        <v>82</v>
      </c>
      <c r="BY20" s="292">
        <f>SUM(BZ20:CE20)</f>
        <v>609</v>
      </c>
      <c r="BZ20" s="292">
        <f>F20</f>
        <v>0</v>
      </c>
      <c r="CA20" s="292">
        <f>J20</f>
        <v>244</v>
      </c>
      <c r="CB20" s="292">
        <f>N20</f>
        <v>26</v>
      </c>
      <c r="CC20" s="292">
        <f>R20</f>
        <v>257</v>
      </c>
      <c r="CD20" s="292">
        <f>V20</f>
        <v>0</v>
      </c>
      <c r="CE20" s="292">
        <f>Z20</f>
        <v>82</v>
      </c>
      <c r="CF20" s="292">
        <f>SUM(CG20:CL20)</f>
        <v>0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16</v>
      </c>
      <c r="CN20" s="292">
        <f>SUM(CU20,DB20)</f>
        <v>0</v>
      </c>
      <c r="CO20" s="292">
        <f>SUM(CV20,DC20)</f>
        <v>5</v>
      </c>
      <c r="CP20" s="292">
        <f>SUM(CW20,DD20)</f>
        <v>0</v>
      </c>
      <c r="CQ20" s="292">
        <f>SUM(CX20,DE20)</f>
        <v>11</v>
      </c>
      <c r="CR20" s="292">
        <f>SUM(CY20,DF20)</f>
        <v>0</v>
      </c>
      <c r="CS20" s="292">
        <f>SUM(CZ20,DG20)</f>
        <v>0</v>
      </c>
      <c r="CT20" s="292">
        <f>SUM(CU20:CZ20)</f>
        <v>16</v>
      </c>
      <c r="CU20" s="292">
        <f>AE20</f>
        <v>0</v>
      </c>
      <c r="CV20" s="292">
        <f>AI20</f>
        <v>5</v>
      </c>
      <c r="CW20" s="292">
        <f>AM20</f>
        <v>0</v>
      </c>
      <c r="CX20" s="292">
        <f>AQ20</f>
        <v>11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620</v>
      </c>
      <c r="DI20" s="292">
        <f>SUM(DJ20:DM20)</f>
        <v>1</v>
      </c>
      <c r="DJ20" s="292">
        <v>1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2341</v>
      </c>
      <c r="E21" s="292">
        <f>SUM(F21,J21,N21,R21,V21,Z21)</f>
        <v>1725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1187</v>
      </c>
      <c r="K21" s="292">
        <v>1187</v>
      </c>
      <c r="L21" s="292">
        <v>0</v>
      </c>
      <c r="M21" s="292">
        <v>0</v>
      </c>
      <c r="N21" s="292">
        <f>SUM(O21:Q21)</f>
        <v>93</v>
      </c>
      <c r="O21" s="292">
        <v>93</v>
      </c>
      <c r="P21" s="292">
        <v>0</v>
      </c>
      <c r="Q21" s="292">
        <v>0</v>
      </c>
      <c r="R21" s="292">
        <f>SUM(S21:U21)</f>
        <v>440</v>
      </c>
      <c r="S21" s="292">
        <v>440</v>
      </c>
      <c r="T21" s="292">
        <v>0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5</v>
      </c>
      <c r="AA21" s="292">
        <v>5</v>
      </c>
      <c r="AB21" s="292">
        <v>0</v>
      </c>
      <c r="AC21" s="292">
        <v>0</v>
      </c>
      <c r="AD21" s="292">
        <f>SUM(AE21,AI21,AM21,AQ21,AU21,AY21)</f>
        <v>447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306</v>
      </c>
      <c r="AJ21" s="292">
        <v>306</v>
      </c>
      <c r="AK21" s="292">
        <v>0</v>
      </c>
      <c r="AL21" s="292">
        <v>0</v>
      </c>
      <c r="AM21" s="292">
        <f>SUM(AN21:AP21)</f>
        <v>24</v>
      </c>
      <c r="AN21" s="292">
        <v>24</v>
      </c>
      <c r="AO21" s="292">
        <v>0</v>
      </c>
      <c r="AP21" s="292">
        <v>0</v>
      </c>
      <c r="AQ21" s="292">
        <f>SUM(AR21:AT21)</f>
        <v>114</v>
      </c>
      <c r="AR21" s="292">
        <v>114</v>
      </c>
      <c r="AS21" s="292">
        <v>0</v>
      </c>
      <c r="AT21" s="292">
        <v>0</v>
      </c>
      <c r="AU21" s="292">
        <f>SUM(AV21:AX21)</f>
        <v>1</v>
      </c>
      <c r="AV21" s="292">
        <v>1</v>
      </c>
      <c r="AW21" s="292">
        <v>0</v>
      </c>
      <c r="AX21" s="292">
        <v>0</v>
      </c>
      <c r="AY21" s="292">
        <f>SUM(AZ21:BB21)</f>
        <v>2</v>
      </c>
      <c r="AZ21" s="292">
        <v>2</v>
      </c>
      <c r="BA21" s="292">
        <v>0</v>
      </c>
      <c r="BB21" s="292">
        <v>0</v>
      </c>
      <c r="BC21" s="292">
        <f>SUM(BD21,BK21)</f>
        <v>169</v>
      </c>
      <c r="BD21" s="292">
        <f>SUM(BE21:BJ21)</f>
        <v>133</v>
      </c>
      <c r="BE21" s="292">
        <v>0</v>
      </c>
      <c r="BF21" s="292">
        <v>56</v>
      </c>
      <c r="BG21" s="292">
        <v>8</v>
      </c>
      <c r="BH21" s="292">
        <v>7</v>
      </c>
      <c r="BI21" s="292">
        <v>0</v>
      </c>
      <c r="BJ21" s="292">
        <v>62</v>
      </c>
      <c r="BK21" s="292">
        <f>SUM(BL21:BQ21)</f>
        <v>36</v>
      </c>
      <c r="BL21" s="292">
        <v>0</v>
      </c>
      <c r="BM21" s="292">
        <v>15</v>
      </c>
      <c r="BN21" s="292">
        <v>3</v>
      </c>
      <c r="BO21" s="292">
        <v>2</v>
      </c>
      <c r="BP21" s="292">
        <v>0</v>
      </c>
      <c r="BQ21" s="292">
        <v>16</v>
      </c>
      <c r="BR21" s="292">
        <f>SUM(BY21,CF21)</f>
        <v>1858</v>
      </c>
      <c r="BS21" s="292">
        <f>SUM(BZ21,CG21)</f>
        <v>0</v>
      </c>
      <c r="BT21" s="292">
        <f>SUM(CA21,CH21)</f>
        <v>1243</v>
      </c>
      <c r="BU21" s="292">
        <f>SUM(CB21,CI21)</f>
        <v>101</v>
      </c>
      <c r="BV21" s="292">
        <f>SUM(CC21,CJ21)</f>
        <v>447</v>
      </c>
      <c r="BW21" s="292">
        <f>SUM(CD21,CK21)</f>
        <v>0</v>
      </c>
      <c r="BX21" s="292">
        <f>SUM(CE21,CL21)</f>
        <v>67</v>
      </c>
      <c r="BY21" s="292">
        <f>SUM(BZ21:CE21)</f>
        <v>1725</v>
      </c>
      <c r="BZ21" s="292">
        <f>F21</f>
        <v>0</v>
      </c>
      <c r="CA21" s="292">
        <f>J21</f>
        <v>1187</v>
      </c>
      <c r="CB21" s="292">
        <f>N21</f>
        <v>93</v>
      </c>
      <c r="CC21" s="292">
        <f>R21</f>
        <v>440</v>
      </c>
      <c r="CD21" s="292">
        <f>V21</f>
        <v>0</v>
      </c>
      <c r="CE21" s="292">
        <f>Z21</f>
        <v>5</v>
      </c>
      <c r="CF21" s="292">
        <f>SUM(CG21:CL21)</f>
        <v>133</v>
      </c>
      <c r="CG21" s="292">
        <f>BE21</f>
        <v>0</v>
      </c>
      <c r="CH21" s="292">
        <f>BF21</f>
        <v>56</v>
      </c>
      <c r="CI21" s="292">
        <f>BG21</f>
        <v>8</v>
      </c>
      <c r="CJ21" s="292">
        <f>BH21</f>
        <v>7</v>
      </c>
      <c r="CK21" s="292">
        <f>BI21</f>
        <v>0</v>
      </c>
      <c r="CL21" s="292">
        <f>BJ21</f>
        <v>62</v>
      </c>
      <c r="CM21" s="292">
        <f>SUM(CT21,DA21)</f>
        <v>483</v>
      </c>
      <c r="CN21" s="292">
        <f>SUM(CU21,DB21)</f>
        <v>0</v>
      </c>
      <c r="CO21" s="292">
        <f>SUM(CV21,DC21)</f>
        <v>321</v>
      </c>
      <c r="CP21" s="292">
        <f>SUM(CW21,DD21)</f>
        <v>27</v>
      </c>
      <c r="CQ21" s="292">
        <f>SUM(CX21,DE21)</f>
        <v>116</v>
      </c>
      <c r="CR21" s="292">
        <f>SUM(CY21,DF21)</f>
        <v>1</v>
      </c>
      <c r="CS21" s="292">
        <f>SUM(CZ21,DG21)</f>
        <v>18</v>
      </c>
      <c r="CT21" s="292">
        <f>SUM(CU21:CZ21)</f>
        <v>447</v>
      </c>
      <c r="CU21" s="292">
        <f>AE21</f>
        <v>0</v>
      </c>
      <c r="CV21" s="292">
        <f>AI21</f>
        <v>306</v>
      </c>
      <c r="CW21" s="292">
        <f>AM21</f>
        <v>24</v>
      </c>
      <c r="CX21" s="292">
        <f>AQ21</f>
        <v>114</v>
      </c>
      <c r="CY21" s="292">
        <f>AU21</f>
        <v>1</v>
      </c>
      <c r="CZ21" s="292">
        <f>AY21</f>
        <v>2</v>
      </c>
      <c r="DA21" s="292">
        <f>SUM(DB21:DG21)</f>
        <v>36</v>
      </c>
      <c r="DB21" s="292">
        <f>BL21</f>
        <v>0</v>
      </c>
      <c r="DC21" s="292">
        <f>BM21</f>
        <v>15</v>
      </c>
      <c r="DD21" s="292">
        <f>BN21</f>
        <v>3</v>
      </c>
      <c r="DE21" s="292">
        <f>BO21</f>
        <v>2</v>
      </c>
      <c r="DF21" s="292">
        <f>BP21</f>
        <v>0</v>
      </c>
      <c r="DG21" s="292">
        <f>BQ21</f>
        <v>16</v>
      </c>
      <c r="DH21" s="292">
        <v>1</v>
      </c>
      <c r="DI21" s="292">
        <f>SUM(DJ21:DM21)</f>
        <v>3</v>
      </c>
      <c r="DJ21" s="292">
        <v>1</v>
      </c>
      <c r="DK21" s="292">
        <v>0</v>
      </c>
      <c r="DL21" s="292">
        <v>0</v>
      </c>
      <c r="DM21" s="292">
        <v>2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1822</v>
      </c>
      <c r="E22" s="292">
        <f>SUM(F22,J22,N22,R22,V22,Z22)</f>
        <v>1342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1085</v>
      </c>
      <c r="K22" s="292">
        <v>0</v>
      </c>
      <c r="L22" s="292">
        <v>1085</v>
      </c>
      <c r="M22" s="292">
        <v>0</v>
      </c>
      <c r="N22" s="292">
        <f>SUM(O22:Q22)</f>
        <v>93</v>
      </c>
      <c r="O22" s="292">
        <v>0</v>
      </c>
      <c r="P22" s="292">
        <v>93</v>
      </c>
      <c r="Q22" s="292">
        <v>0</v>
      </c>
      <c r="R22" s="292">
        <f>SUM(S22:U22)</f>
        <v>139</v>
      </c>
      <c r="S22" s="292">
        <v>0</v>
      </c>
      <c r="T22" s="292">
        <v>139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25</v>
      </c>
      <c r="AA22" s="292">
        <v>0</v>
      </c>
      <c r="AB22" s="292">
        <v>25</v>
      </c>
      <c r="AC22" s="292">
        <v>0</v>
      </c>
      <c r="AD22" s="292">
        <f>SUM(AE22,AI22,AM22,AQ22,AU22,AY22)</f>
        <v>87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87</v>
      </c>
      <c r="AJ22" s="292">
        <v>0</v>
      </c>
      <c r="AK22" s="292">
        <v>0</v>
      </c>
      <c r="AL22" s="292">
        <v>87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393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393</v>
      </c>
      <c r="BL22" s="292">
        <v>0</v>
      </c>
      <c r="BM22" s="292">
        <v>368</v>
      </c>
      <c r="BN22" s="292">
        <v>20</v>
      </c>
      <c r="BO22" s="292">
        <v>5</v>
      </c>
      <c r="BP22" s="292">
        <v>0</v>
      </c>
      <c r="BQ22" s="292">
        <v>0</v>
      </c>
      <c r="BR22" s="292">
        <f>SUM(BY22,CF22)</f>
        <v>1342</v>
      </c>
      <c r="BS22" s="292">
        <f>SUM(BZ22,CG22)</f>
        <v>0</v>
      </c>
      <c r="BT22" s="292">
        <f>SUM(CA22,CH22)</f>
        <v>1085</v>
      </c>
      <c r="BU22" s="292">
        <f>SUM(CB22,CI22)</f>
        <v>93</v>
      </c>
      <c r="BV22" s="292">
        <f>SUM(CC22,CJ22)</f>
        <v>139</v>
      </c>
      <c r="BW22" s="292">
        <f>SUM(CD22,CK22)</f>
        <v>0</v>
      </c>
      <c r="BX22" s="292">
        <f>SUM(CE22,CL22)</f>
        <v>25</v>
      </c>
      <c r="BY22" s="292">
        <f>SUM(BZ22:CE22)</f>
        <v>1342</v>
      </c>
      <c r="BZ22" s="292">
        <f>F22</f>
        <v>0</v>
      </c>
      <c r="CA22" s="292">
        <f>J22</f>
        <v>1085</v>
      </c>
      <c r="CB22" s="292">
        <f>N22</f>
        <v>93</v>
      </c>
      <c r="CC22" s="292">
        <f>R22</f>
        <v>139</v>
      </c>
      <c r="CD22" s="292">
        <f>V22</f>
        <v>0</v>
      </c>
      <c r="CE22" s="292">
        <f>Z22</f>
        <v>25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480</v>
      </c>
      <c r="CN22" s="292">
        <f>SUM(CU22,DB22)</f>
        <v>0</v>
      </c>
      <c r="CO22" s="292">
        <f>SUM(CV22,DC22)</f>
        <v>455</v>
      </c>
      <c r="CP22" s="292">
        <f>SUM(CW22,DD22)</f>
        <v>20</v>
      </c>
      <c r="CQ22" s="292">
        <f>SUM(CX22,DE22)</f>
        <v>5</v>
      </c>
      <c r="CR22" s="292">
        <f>SUM(CY22,DF22)</f>
        <v>0</v>
      </c>
      <c r="CS22" s="292">
        <f>SUM(CZ22,DG22)</f>
        <v>0</v>
      </c>
      <c r="CT22" s="292">
        <f>SUM(CU22:CZ22)</f>
        <v>87</v>
      </c>
      <c r="CU22" s="292">
        <f>AE22</f>
        <v>0</v>
      </c>
      <c r="CV22" s="292">
        <f>AI22</f>
        <v>87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393</v>
      </c>
      <c r="DB22" s="292">
        <f>BL22</f>
        <v>0</v>
      </c>
      <c r="DC22" s="292">
        <f>BM22</f>
        <v>368</v>
      </c>
      <c r="DD22" s="292">
        <f>BN22</f>
        <v>20</v>
      </c>
      <c r="DE22" s="292">
        <f>BO22</f>
        <v>5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2371</v>
      </c>
      <c r="E23" s="292">
        <f>SUM(F23,J23,N23,R23,V23,Z23)</f>
        <v>2007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1766</v>
      </c>
      <c r="K23" s="292">
        <v>0</v>
      </c>
      <c r="L23" s="292">
        <v>1766</v>
      </c>
      <c r="M23" s="292">
        <v>0</v>
      </c>
      <c r="N23" s="292">
        <f>SUM(O23:Q23)</f>
        <v>115</v>
      </c>
      <c r="O23" s="292">
        <v>0</v>
      </c>
      <c r="P23" s="292">
        <v>115</v>
      </c>
      <c r="Q23" s="292">
        <v>0</v>
      </c>
      <c r="R23" s="292">
        <f>SUM(S23:U23)</f>
        <v>95</v>
      </c>
      <c r="S23" s="292">
        <v>0</v>
      </c>
      <c r="T23" s="292">
        <v>95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31</v>
      </c>
      <c r="AA23" s="292">
        <v>0</v>
      </c>
      <c r="AB23" s="292">
        <v>31</v>
      </c>
      <c r="AC23" s="292">
        <v>0</v>
      </c>
      <c r="AD23" s="292">
        <f>SUM(AE23,AI23,AM23,AQ23,AU23,AY23)</f>
        <v>141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141</v>
      </c>
      <c r="AJ23" s="292">
        <v>0</v>
      </c>
      <c r="AK23" s="292">
        <v>0</v>
      </c>
      <c r="AL23" s="292">
        <v>141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223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223</v>
      </c>
      <c r="BL23" s="292">
        <v>0</v>
      </c>
      <c r="BM23" s="292">
        <v>209</v>
      </c>
      <c r="BN23" s="292">
        <v>11</v>
      </c>
      <c r="BO23" s="292">
        <v>3</v>
      </c>
      <c r="BP23" s="292">
        <v>0</v>
      </c>
      <c r="BQ23" s="292">
        <v>0</v>
      </c>
      <c r="BR23" s="292">
        <f>SUM(BY23,CF23)</f>
        <v>2007</v>
      </c>
      <c r="BS23" s="292">
        <f>SUM(BZ23,CG23)</f>
        <v>0</v>
      </c>
      <c r="BT23" s="292">
        <f>SUM(CA23,CH23)</f>
        <v>1766</v>
      </c>
      <c r="BU23" s="292">
        <f>SUM(CB23,CI23)</f>
        <v>115</v>
      </c>
      <c r="BV23" s="292">
        <f>SUM(CC23,CJ23)</f>
        <v>95</v>
      </c>
      <c r="BW23" s="292">
        <f>SUM(CD23,CK23)</f>
        <v>0</v>
      </c>
      <c r="BX23" s="292">
        <f>SUM(CE23,CL23)</f>
        <v>31</v>
      </c>
      <c r="BY23" s="292">
        <f>SUM(BZ23:CE23)</f>
        <v>2007</v>
      </c>
      <c r="BZ23" s="292">
        <f>F23</f>
        <v>0</v>
      </c>
      <c r="CA23" s="292">
        <f>J23</f>
        <v>1766</v>
      </c>
      <c r="CB23" s="292">
        <f>N23</f>
        <v>115</v>
      </c>
      <c r="CC23" s="292">
        <f>R23</f>
        <v>95</v>
      </c>
      <c r="CD23" s="292">
        <f>V23</f>
        <v>0</v>
      </c>
      <c r="CE23" s="292">
        <f>Z23</f>
        <v>31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364</v>
      </c>
      <c r="CN23" s="292">
        <f>SUM(CU23,DB23)</f>
        <v>0</v>
      </c>
      <c r="CO23" s="292">
        <f>SUM(CV23,DC23)</f>
        <v>350</v>
      </c>
      <c r="CP23" s="292">
        <f>SUM(CW23,DD23)</f>
        <v>11</v>
      </c>
      <c r="CQ23" s="292">
        <f>SUM(CX23,DE23)</f>
        <v>3</v>
      </c>
      <c r="CR23" s="292">
        <f>SUM(CY23,DF23)</f>
        <v>0</v>
      </c>
      <c r="CS23" s="292">
        <f>SUM(CZ23,DG23)</f>
        <v>0</v>
      </c>
      <c r="CT23" s="292">
        <f>SUM(CU23:CZ23)</f>
        <v>141</v>
      </c>
      <c r="CU23" s="292">
        <f>AE23</f>
        <v>0</v>
      </c>
      <c r="CV23" s="292">
        <f>AI23</f>
        <v>141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223</v>
      </c>
      <c r="DB23" s="292">
        <f>BL23</f>
        <v>0</v>
      </c>
      <c r="DC23" s="292">
        <f>BM23</f>
        <v>209</v>
      </c>
      <c r="DD23" s="292">
        <f>BN23</f>
        <v>11</v>
      </c>
      <c r="DE23" s="292">
        <f>BO23</f>
        <v>3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3457</v>
      </c>
      <c r="E24" s="292">
        <f>SUM(F24,J24,N24,R24,V24,Z24)</f>
        <v>2972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2533</v>
      </c>
      <c r="K24" s="292">
        <v>0</v>
      </c>
      <c r="L24" s="292">
        <v>2533</v>
      </c>
      <c r="M24" s="292">
        <v>0</v>
      </c>
      <c r="N24" s="292">
        <f>SUM(O24:Q24)</f>
        <v>226</v>
      </c>
      <c r="O24" s="292">
        <v>0</v>
      </c>
      <c r="P24" s="292">
        <v>226</v>
      </c>
      <c r="Q24" s="292">
        <v>0</v>
      </c>
      <c r="R24" s="292">
        <f>SUM(S24:U24)</f>
        <v>152</v>
      </c>
      <c r="S24" s="292">
        <v>0</v>
      </c>
      <c r="T24" s="292">
        <v>152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61</v>
      </c>
      <c r="AA24" s="292">
        <v>0</v>
      </c>
      <c r="AB24" s="292">
        <v>61</v>
      </c>
      <c r="AC24" s="292">
        <v>0</v>
      </c>
      <c r="AD24" s="292">
        <f>SUM(AE24,AI24,AM24,AQ24,AU24,AY24)</f>
        <v>139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139</v>
      </c>
      <c r="AJ24" s="292">
        <v>0</v>
      </c>
      <c r="AK24" s="292">
        <v>0</v>
      </c>
      <c r="AL24" s="292">
        <v>139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346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346</v>
      </c>
      <c r="BL24" s="292">
        <v>0</v>
      </c>
      <c r="BM24" s="292">
        <v>333</v>
      </c>
      <c r="BN24" s="292">
        <v>9</v>
      </c>
      <c r="BO24" s="292">
        <v>4</v>
      </c>
      <c r="BP24" s="292">
        <v>0</v>
      </c>
      <c r="BQ24" s="292">
        <v>0</v>
      </c>
      <c r="BR24" s="292">
        <f>SUM(BY24,CF24)</f>
        <v>2972</v>
      </c>
      <c r="BS24" s="292">
        <f>SUM(BZ24,CG24)</f>
        <v>0</v>
      </c>
      <c r="BT24" s="292">
        <f>SUM(CA24,CH24)</f>
        <v>2533</v>
      </c>
      <c r="BU24" s="292">
        <f>SUM(CB24,CI24)</f>
        <v>226</v>
      </c>
      <c r="BV24" s="292">
        <f>SUM(CC24,CJ24)</f>
        <v>152</v>
      </c>
      <c r="BW24" s="292">
        <f>SUM(CD24,CK24)</f>
        <v>0</v>
      </c>
      <c r="BX24" s="292">
        <f>SUM(CE24,CL24)</f>
        <v>61</v>
      </c>
      <c r="BY24" s="292">
        <f>SUM(BZ24:CE24)</f>
        <v>2972</v>
      </c>
      <c r="BZ24" s="292">
        <f>F24</f>
        <v>0</v>
      </c>
      <c r="CA24" s="292">
        <f>J24</f>
        <v>2533</v>
      </c>
      <c r="CB24" s="292">
        <f>N24</f>
        <v>226</v>
      </c>
      <c r="CC24" s="292">
        <f>R24</f>
        <v>152</v>
      </c>
      <c r="CD24" s="292">
        <f>V24</f>
        <v>0</v>
      </c>
      <c r="CE24" s="292">
        <f>Z24</f>
        <v>61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485</v>
      </c>
      <c r="CN24" s="292">
        <f>SUM(CU24,DB24)</f>
        <v>0</v>
      </c>
      <c r="CO24" s="292">
        <f>SUM(CV24,DC24)</f>
        <v>472</v>
      </c>
      <c r="CP24" s="292">
        <f>SUM(CW24,DD24)</f>
        <v>9</v>
      </c>
      <c r="CQ24" s="292">
        <f>SUM(CX24,DE24)</f>
        <v>4</v>
      </c>
      <c r="CR24" s="292">
        <f>SUM(CY24,DF24)</f>
        <v>0</v>
      </c>
      <c r="CS24" s="292">
        <f>SUM(CZ24,DG24)</f>
        <v>0</v>
      </c>
      <c r="CT24" s="292">
        <f>SUM(CU24:CZ24)</f>
        <v>139</v>
      </c>
      <c r="CU24" s="292">
        <f>AE24</f>
        <v>0</v>
      </c>
      <c r="CV24" s="292">
        <f>AI24</f>
        <v>139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346</v>
      </c>
      <c r="DB24" s="292">
        <f>BL24</f>
        <v>0</v>
      </c>
      <c r="DC24" s="292">
        <f>BM24</f>
        <v>333</v>
      </c>
      <c r="DD24" s="292">
        <f>BN24</f>
        <v>9</v>
      </c>
      <c r="DE24" s="292">
        <f>BO24</f>
        <v>4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6372</v>
      </c>
      <c r="E25" s="292">
        <f>SUM(F25,J25,N25,R25,V25,Z25)</f>
        <v>4305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3257</v>
      </c>
      <c r="K25" s="292">
        <v>0</v>
      </c>
      <c r="L25" s="292">
        <v>3257</v>
      </c>
      <c r="M25" s="292">
        <v>0</v>
      </c>
      <c r="N25" s="292">
        <f>SUM(O25:Q25)</f>
        <v>93</v>
      </c>
      <c r="O25" s="292">
        <v>0</v>
      </c>
      <c r="P25" s="292">
        <v>93</v>
      </c>
      <c r="Q25" s="292">
        <v>0</v>
      </c>
      <c r="R25" s="292">
        <f>SUM(S25:U25)</f>
        <v>584</v>
      </c>
      <c r="S25" s="292">
        <v>0</v>
      </c>
      <c r="T25" s="292">
        <v>584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371</v>
      </c>
      <c r="AA25" s="292">
        <v>0</v>
      </c>
      <c r="AB25" s="292">
        <v>371</v>
      </c>
      <c r="AC25" s="292">
        <v>0</v>
      </c>
      <c r="AD25" s="292">
        <f>SUM(AE25,AI25,AM25,AQ25,AU25,AY25)</f>
        <v>1275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1275</v>
      </c>
      <c r="AJ25" s="292">
        <v>0</v>
      </c>
      <c r="AK25" s="292">
        <v>0</v>
      </c>
      <c r="AL25" s="292">
        <v>1275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792</v>
      </c>
      <c r="BD25" s="292">
        <f>SUM(BE25:BJ25)</f>
        <v>792</v>
      </c>
      <c r="BE25" s="292">
        <v>0</v>
      </c>
      <c r="BF25" s="292">
        <v>687</v>
      </c>
      <c r="BG25" s="292">
        <v>105</v>
      </c>
      <c r="BH25" s="292">
        <v>0</v>
      </c>
      <c r="BI25" s="292">
        <v>0</v>
      </c>
      <c r="BJ25" s="292">
        <v>0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5097</v>
      </c>
      <c r="BS25" s="292">
        <f>SUM(BZ25,CG25)</f>
        <v>0</v>
      </c>
      <c r="BT25" s="292">
        <f>SUM(CA25,CH25)</f>
        <v>3944</v>
      </c>
      <c r="BU25" s="292">
        <f>SUM(CB25,CI25)</f>
        <v>198</v>
      </c>
      <c r="BV25" s="292">
        <f>SUM(CC25,CJ25)</f>
        <v>584</v>
      </c>
      <c r="BW25" s="292">
        <f>SUM(CD25,CK25)</f>
        <v>0</v>
      </c>
      <c r="BX25" s="292">
        <f>SUM(CE25,CL25)</f>
        <v>371</v>
      </c>
      <c r="BY25" s="292">
        <f>SUM(BZ25:CE25)</f>
        <v>4305</v>
      </c>
      <c r="BZ25" s="292">
        <f>F25</f>
        <v>0</v>
      </c>
      <c r="CA25" s="292">
        <f>J25</f>
        <v>3257</v>
      </c>
      <c r="CB25" s="292">
        <f>N25</f>
        <v>93</v>
      </c>
      <c r="CC25" s="292">
        <f>R25</f>
        <v>584</v>
      </c>
      <c r="CD25" s="292">
        <f>V25</f>
        <v>0</v>
      </c>
      <c r="CE25" s="292">
        <f>Z25</f>
        <v>371</v>
      </c>
      <c r="CF25" s="292">
        <f>SUM(CG25:CL25)</f>
        <v>792</v>
      </c>
      <c r="CG25" s="292">
        <f>BE25</f>
        <v>0</v>
      </c>
      <c r="CH25" s="292">
        <f>BF25</f>
        <v>687</v>
      </c>
      <c r="CI25" s="292">
        <f>BG25</f>
        <v>105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1275</v>
      </c>
      <c r="CN25" s="292">
        <f>SUM(CU25,DB25)</f>
        <v>0</v>
      </c>
      <c r="CO25" s="292">
        <f>SUM(CV25,DC25)</f>
        <v>1275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1275</v>
      </c>
      <c r="CU25" s="292">
        <f>AE25</f>
        <v>0</v>
      </c>
      <c r="CV25" s="292">
        <f>AI25</f>
        <v>1275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6889</v>
      </c>
      <c r="E26" s="292">
        <f>SUM(F26,J26,N26,R26,V26,Z26)</f>
        <v>4783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3834</v>
      </c>
      <c r="K26" s="292">
        <v>3834</v>
      </c>
      <c r="L26" s="292">
        <v>0</v>
      </c>
      <c r="M26" s="292">
        <v>0</v>
      </c>
      <c r="N26" s="292">
        <f>SUM(O26:Q26)</f>
        <v>0</v>
      </c>
      <c r="O26" s="292">
        <v>0</v>
      </c>
      <c r="P26" s="292">
        <v>0</v>
      </c>
      <c r="Q26" s="292">
        <v>0</v>
      </c>
      <c r="R26" s="292">
        <f>SUM(S26:U26)</f>
        <v>949</v>
      </c>
      <c r="S26" s="292">
        <v>949</v>
      </c>
      <c r="T26" s="292">
        <v>0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993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993</v>
      </c>
      <c r="AJ26" s="292">
        <v>0</v>
      </c>
      <c r="AK26" s="292">
        <v>0</v>
      </c>
      <c r="AL26" s="292">
        <v>993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1113</v>
      </c>
      <c r="BD26" s="292">
        <f>SUM(BE26:BJ26)</f>
        <v>750</v>
      </c>
      <c r="BE26" s="292">
        <v>0</v>
      </c>
      <c r="BF26" s="292">
        <v>222</v>
      </c>
      <c r="BG26" s="292">
        <v>74</v>
      </c>
      <c r="BH26" s="292">
        <v>339</v>
      </c>
      <c r="BI26" s="292">
        <v>2</v>
      </c>
      <c r="BJ26" s="292">
        <v>113</v>
      </c>
      <c r="BK26" s="292">
        <f>SUM(BL26:BQ26)</f>
        <v>363</v>
      </c>
      <c r="BL26" s="292">
        <v>0</v>
      </c>
      <c r="BM26" s="292">
        <v>363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5533</v>
      </c>
      <c r="BS26" s="292">
        <f>SUM(BZ26,CG26)</f>
        <v>0</v>
      </c>
      <c r="BT26" s="292">
        <f>SUM(CA26,CH26)</f>
        <v>4056</v>
      </c>
      <c r="BU26" s="292">
        <f>SUM(CB26,CI26)</f>
        <v>74</v>
      </c>
      <c r="BV26" s="292">
        <f>SUM(CC26,CJ26)</f>
        <v>1288</v>
      </c>
      <c r="BW26" s="292">
        <f>SUM(CD26,CK26)</f>
        <v>2</v>
      </c>
      <c r="BX26" s="292">
        <f>SUM(CE26,CL26)</f>
        <v>113</v>
      </c>
      <c r="BY26" s="292">
        <f>SUM(BZ26:CE26)</f>
        <v>4783</v>
      </c>
      <c r="BZ26" s="292">
        <f>F26</f>
        <v>0</v>
      </c>
      <c r="CA26" s="292">
        <f>J26</f>
        <v>3834</v>
      </c>
      <c r="CB26" s="292">
        <f>N26</f>
        <v>0</v>
      </c>
      <c r="CC26" s="292">
        <f>R26</f>
        <v>949</v>
      </c>
      <c r="CD26" s="292">
        <f>V26</f>
        <v>0</v>
      </c>
      <c r="CE26" s="292">
        <f>Z26</f>
        <v>0</v>
      </c>
      <c r="CF26" s="292">
        <f>SUM(CG26:CL26)</f>
        <v>750</v>
      </c>
      <c r="CG26" s="292">
        <f>BE26</f>
        <v>0</v>
      </c>
      <c r="CH26" s="292">
        <f>BF26</f>
        <v>222</v>
      </c>
      <c r="CI26" s="292">
        <f>BG26</f>
        <v>74</v>
      </c>
      <c r="CJ26" s="292">
        <f>BH26</f>
        <v>339</v>
      </c>
      <c r="CK26" s="292">
        <f>BI26</f>
        <v>2</v>
      </c>
      <c r="CL26" s="292">
        <f>BJ26</f>
        <v>113</v>
      </c>
      <c r="CM26" s="292">
        <f>SUM(CT26,DA26)</f>
        <v>1356</v>
      </c>
      <c r="CN26" s="292">
        <f>SUM(CU26,DB26)</f>
        <v>0</v>
      </c>
      <c r="CO26" s="292">
        <f>SUM(CV26,DC26)</f>
        <v>1356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993</v>
      </c>
      <c r="CU26" s="292">
        <f>AE26</f>
        <v>0</v>
      </c>
      <c r="CV26" s="292">
        <f>AI26</f>
        <v>993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363</v>
      </c>
      <c r="DB26" s="292">
        <f>BL26</f>
        <v>0</v>
      </c>
      <c r="DC26" s="292">
        <f>BM26</f>
        <v>363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10387</v>
      </c>
      <c r="E27" s="292">
        <f>SUM(F27,J27,N27,R27,V27,Z27)</f>
        <v>8109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5792</v>
      </c>
      <c r="K27" s="292">
        <v>5792</v>
      </c>
      <c r="L27" s="292">
        <v>0</v>
      </c>
      <c r="M27" s="292">
        <v>0</v>
      </c>
      <c r="N27" s="292">
        <f>SUM(O27:Q27)</f>
        <v>1097</v>
      </c>
      <c r="O27" s="292">
        <v>1097</v>
      </c>
      <c r="P27" s="292">
        <v>0</v>
      </c>
      <c r="Q27" s="292">
        <v>0</v>
      </c>
      <c r="R27" s="292">
        <f>SUM(S27:U27)</f>
        <v>1220</v>
      </c>
      <c r="S27" s="292">
        <v>1220</v>
      </c>
      <c r="T27" s="292">
        <v>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2055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2055</v>
      </c>
      <c r="AJ27" s="292">
        <v>0</v>
      </c>
      <c r="AK27" s="292">
        <v>0</v>
      </c>
      <c r="AL27" s="292">
        <v>2055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223</v>
      </c>
      <c r="BD27" s="292">
        <f>SUM(BE27:BJ27)</f>
        <v>223</v>
      </c>
      <c r="BE27" s="292">
        <v>0</v>
      </c>
      <c r="BF27" s="292">
        <v>16</v>
      </c>
      <c r="BG27" s="292">
        <v>0</v>
      </c>
      <c r="BH27" s="292">
        <v>0</v>
      </c>
      <c r="BI27" s="292">
        <v>0</v>
      </c>
      <c r="BJ27" s="292">
        <v>207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8332</v>
      </c>
      <c r="BS27" s="292">
        <f>SUM(BZ27,CG27)</f>
        <v>0</v>
      </c>
      <c r="BT27" s="292">
        <f>SUM(CA27,CH27)</f>
        <v>5808</v>
      </c>
      <c r="BU27" s="292">
        <f>SUM(CB27,CI27)</f>
        <v>1097</v>
      </c>
      <c r="BV27" s="292">
        <f>SUM(CC27,CJ27)</f>
        <v>1220</v>
      </c>
      <c r="BW27" s="292">
        <f>SUM(CD27,CK27)</f>
        <v>0</v>
      </c>
      <c r="BX27" s="292">
        <f>SUM(CE27,CL27)</f>
        <v>207</v>
      </c>
      <c r="BY27" s="292">
        <f>SUM(BZ27:CE27)</f>
        <v>8109</v>
      </c>
      <c r="BZ27" s="292">
        <f>F27</f>
        <v>0</v>
      </c>
      <c r="CA27" s="292">
        <f>J27</f>
        <v>5792</v>
      </c>
      <c r="CB27" s="292">
        <f>N27</f>
        <v>1097</v>
      </c>
      <c r="CC27" s="292">
        <f>R27</f>
        <v>1220</v>
      </c>
      <c r="CD27" s="292">
        <f>V27</f>
        <v>0</v>
      </c>
      <c r="CE27" s="292">
        <f>Z27</f>
        <v>0</v>
      </c>
      <c r="CF27" s="292">
        <f>SUM(CG27:CL27)</f>
        <v>223</v>
      </c>
      <c r="CG27" s="292">
        <f>BE27</f>
        <v>0</v>
      </c>
      <c r="CH27" s="292">
        <f>BF27</f>
        <v>16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207</v>
      </c>
      <c r="CM27" s="292">
        <f>SUM(CT27,DA27)</f>
        <v>2055</v>
      </c>
      <c r="CN27" s="292">
        <f>SUM(CU27,DB27)</f>
        <v>0</v>
      </c>
      <c r="CO27" s="292">
        <f>SUM(CV27,DC27)</f>
        <v>2055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2055</v>
      </c>
      <c r="CU27" s="292">
        <f>AE27</f>
        <v>0</v>
      </c>
      <c r="CV27" s="292">
        <f>AI27</f>
        <v>2055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1</v>
      </c>
      <c r="DJ27" s="292">
        <v>0</v>
      </c>
      <c r="DK27" s="292">
        <v>0</v>
      </c>
      <c r="DL27" s="292">
        <v>0</v>
      </c>
      <c r="DM27" s="292">
        <v>1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4581</v>
      </c>
      <c r="E28" s="292">
        <f>SUM(F28,J28,N28,R28,V28,Z28)</f>
        <v>3562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3233</v>
      </c>
      <c r="K28" s="292">
        <v>0</v>
      </c>
      <c r="L28" s="292">
        <v>3233</v>
      </c>
      <c r="M28" s="292">
        <v>0</v>
      </c>
      <c r="N28" s="292">
        <f>SUM(O28:Q28)</f>
        <v>45</v>
      </c>
      <c r="O28" s="292">
        <v>0</v>
      </c>
      <c r="P28" s="292">
        <v>45</v>
      </c>
      <c r="Q28" s="292">
        <v>0</v>
      </c>
      <c r="R28" s="292">
        <f>SUM(S28:U28)</f>
        <v>284</v>
      </c>
      <c r="S28" s="292">
        <v>143</v>
      </c>
      <c r="T28" s="292">
        <v>141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891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888</v>
      </c>
      <c r="AJ28" s="292">
        <v>0</v>
      </c>
      <c r="AK28" s="292">
        <v>0</v>
      </c>
      <c r="AL28" s="292">
        <v>888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3</v>
      </c>
      <c r="AR28" s="292">
        <v>0</v>
      </c>
      <c r="AS28" s="292">
        <v>0</v>
      </c>
      <c r="AT28" s="292">
        <v>3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128</v>
      </c>
      <c r="BD28" s="292">
        <f>SUM(BE28:BJ28)</f>
        <v>128</v>
      </c>
      <c r="BE28" s="292">
        <v>0</v>
      </c>
      <c r="BF28" s="292">
        <v>0</v>
      </c>
      <c r="BG28" s="292">
        <v>0</v>
      </c>
      <c r="BH28" s="292">
        <v>101</v>
      </c>
      <c r="BI28" s="292">
        <v>3</v>
      </c>
      <c r="BJ28" s="292">
        <v>24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3690</v>
      </c>
      <c r="BS28" s="292">
        <f>SUM(BZ28,CG28)</f>
        <v>0</v>
      </c>
      <c r="BT28" s="292">
        <f>SUM(CA28,CH28)</f>
        <v>3233</v>
      </c>
      <c r="BU28" s="292">
        <f>SUM(CB28,CI28)</f>
        <v>45</v>
      </c>
      <c r="BV28" s="292">
        <f>SUM(CC28,CJ28)</f>
        <v>385</v>
      </c>
      <c r="BW28" s="292">
        <f>SUM(CD28,CK28)</f>
        <v>3</v>
      </c>
      <c r="BX28" s="292">
        <f>SUM(CE28,CL28)</f>
        <v>24</v>
      </c>
      <c r="BY28" s="292">
        <f>SUM(BZ28:CE28)</f>
        <v>3562</v>
      </c>
      <c r="BZ28" s="292">
        <f>F28</f>
        <v>0</v>
      </c>
      <c r="CA28" s="292">
        <f>J28</f>
        <v>3233</v>
      </c>
      <c r="CB28" s="292">
        <f>N28</f>
        <v>45</v>
      </c>
      <c r="CC28" s="292">
        <f>R28</f>
        <v>284</v>
      </c>
      <c r="CD28" s="292">
        <f>V28</f>
        <v>0</v>
      </c>
      <c r="CE28" s="292">
        <f>Z28</f>
        <v>0</v>
      </c>
      <c r="CF28" s="292">
        <f>SUM(CG28:CL28)</f>
        <v>128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101</v>
      </c>
      <c r="CK28" s="292">
        <f>BI28</f>
        <v>3</v>
      </c>
      <c r="CL28" s="292">
        <f>BJ28</f>
        <v>24</v>
      </c>
      <c r="CM28" s="292">
        <f>SUM(CT28,DA28)</f>
        <v>891</v>
      </c>
      <c r="CN28" s="292">
        <f>SUM(CU28,DB28)</f>
        <v>0</v>
      </c>
      <c r="CO28" s="292">
        <f>SUM(CV28,DC28)</f>
        <v>888</v>
      </c>
      <c r="CP28" s="292">
        <f>SUM(CW28,DD28)</f>
        <v>0</v>
      </c>
      <c r="CQ28" s="292">
        <f>SUM(CX28,DE28)</f>
        <v>3</v>
      </c>
      <c r="CR28" s="292">
        <f>SUM(CY28,DF28)</f>
        <v>0</v>
      </c>
      <c r="CS28" s="292">
        <f>SUM(CZ28,DG28)</f>
        <v>0</v>
      </c>
      <c r="CT28" s="292">
        <f>SUM(CU28:CZ28)</f>
        <v>891</v>
      </c>
      <c r="CU28" s="292">
        <f>AE28</f>
        <v>0</v>
      </c>
      <c r="CV28" s="292">
        <f>AI28</f>
        <v>888</v>
      </c>
      <c r="CW28" s="292">
        <f>AM28</f>
        <v>0</v>
      </c>
      <c r="CX28" s="292">
        <f>AQ28</f>
        <v>3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2</v>
      </c>
      <c r="DJ28" s="292">
        <v>2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3835</v>
      </c>
      <c r="E29" s="292">
        <f>SUM(F29,J29,N29,R29,V29,Z29)</f>
        <v>2629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2171</v>
      </c>
      <c r="K29" s="292">
        <v>2171</v>
      </c>
      <c r="L29" s="292">
        <v>0</v>
      </c>
      <c r="M29" s="292">
        <v>0</v>
      </c>
      <c r="N29" s="292">
        <f>SUM(O29:Q29)</f>
        <v>34</v>
      </c>
      <c r="O29" s="292">
        <v>34</v>
      </c>
      <c r="P29" s="292">
        <v>0</v>
      </c>
      <c r="Q29" s="292">
        <v>0</v>
      </c>
      <c r="R29" s="292">
        <f>SUM(S29:U29)</f>
        <v>351</v>
      </c>
      <c r="S29" s="292">
        <v>0</v>
      </c>
      <c r="T29" s="292">
        <v>351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73</v>
      </c>
      <c r="AA29" s="292">
        <v>24</v>
      </c>
      <c r="AB29" s="292">
        <v>49</v>
      </c>
      <c r="AC29" s="292">
        <v>0</v>
      </c>
      <c r="AD29" s="292">
        <f>SUM(AE29,AI29,AM29,AQ29,AU29,AY29)</f>
        <v>1206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1206</v>
      </c>
      <c r="AJ29" s="292">
        <v>0</v>
      </c>
      <c r="AK29" s="292">
        <v>0</v>
      </c>
      <c r="AL29" s="292">
        <v>1206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0</v>
      </c>
      <c r="BD29" s="292">
        <f>SUM(BE29:BJ29)</f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2629</v>
      </c>
      <c r="BS29" s="292">
        <f>SUM(BZ29,CG29)</f>
        <v>0</v>
      </c>
      <c r="BT29" s="292">
        <f>SUM(CA29,CH29)</f>
        <v>2171</v>
      </c>
      <c r="BU29" s="292">
        <f>SUM(CB29,CI29)</f>
        <v>34</v>
      </c>
      <c r="BV29" s="292">
        <f>SUM(CC29,CJ29)</f>
        <v>351</v>
      </c>
      <c r="BW29" s="292">
        <f>SUM(CD29,CK29)</f>
        <v>0</v>
      </c>
      <c r="BX29" s="292">
        <f>SUM(CE29,CL29)</f>
        <v>73</v>
      </c>
      <c r="BY29" s="292">
        <f>SUM(BZ29:CE29)</f>
        <v>2629</v>
      </c>
      <c r="BZ29" s="292">
        <f>F29</f>
        <v>0</v>
      </c>
      <c r="CA29" s="292">
        <f>J29</f>
        <v>2171</v>
      </c>
      <c r="CB29" s="292">
        <f>N29</f>
        <v>34</v>
      </c>
      <c r="CC29" s="292">
        <f>R29</f>
        <v>351</v>
      </c>
      <c r="CD29" s="292">
        <f>V29</f>
        <v>0</v>
      </c>
      <c r="CE29" s="292">
        <f>Z29</f>
        <v>73</v>
      </c>
      <c r="CF29" s="292">
        <f>SUM(CG29:CL29)</f>
        <v>0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1206</v>
      </c>
      <c r="CN29" s="292">
        <f>SUM(CU29,DB29)</f>
        <v>0</v>
      </c>
      <c r="CO29" s="292">
        <f>SUM(CV29,DC29)</f>
        <v>1206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1206</v>
      </c>
      <c r="CU29" s="292">
        <f>AE29</f>
        <v>0</v>
      </c>
      <c r="CV29" s="292">
        <f>AI29</f>
        <v>1206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1</v>
      </c>
      <c r="DJ29" s="292">
        <v>1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2571</v>
      </c>
      <c r="E30" s="292">
        <f>SUM(F30,J30,N30,R30,V30,Z30)</f>
        <v>1974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1541</v>
      </c>
      <c r="K30" s="292">
        <v>1541</v>
      </c>
      <c r="L30" s="292">
        <v>0</v>
      </c>
      <c r="M30" s="292">
        <v>0</v>
      </c>
      <c r="N30" s="292">
        <f>SUM(O30:Q30)</f>
        <v>116</v>
      </c>
      <c r="O30" s="292">
        <v>116</v>
      </c>
      <c r="P30" s="292">
        <v>0</v>
      </c>
      <c r="Q30" s="292">
        <v>0</v>
      </c>
      <c r="R30" s="292">
        <f>SUM(S30:U30)</f>
        <v>307</v>
      </c>
      <c r="S30" s="292">
        <v>307</v>
      </c>
      <c r="T30" s="292">
        <v>0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10</v>
      </c>
      <c r="AA30" s="292">
        <v>10</v>
      </c>
      <c r="AB30" s="292">
        <v>0</v>
      </c>
      <c r="AC30" s="292">
        <v>0</v>
      </c>
      <c r="AD30" s="292">
        <f>SUM(AE30,AI30,AM30,AQ30,AU30,AY30)</f>
        <v>216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215</v>
      </c>
      <c r="AJ30" s="292">
        <v>2</v>
      </c>
      <c r="AK30" s="292">
        <v>0</v>
      </c>
      <c r="AL30" s="292">
        <v>213</v>
      </c>
      <c r="AM30" s="292">
        <f>SUM(AN30:AP30)</f>
        <v>1</v>
      </c>
      <c r="AN30" s="292">
        <v>1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381</v>
      </c>
      <c r="BD30" s="292">
        <f>SUM(BE30:BJ30)</f>
        <v>3</v>
      </c>
      <c r="BE30" s="292">
        <v>0</v>
      </c>
      <c r="BF30" s="292">
        <v>1</v>
      </c>
      <c r="BG30" s="292">
        <v>1</v>
      </c>
      <c r="BH30" s="292">
        <v>1</v>
      </c>
      <c r="BI30" s="292">
        <v>0</v>
      </c>
      <c r="BJ30" s="292">
        <v>0</v>
      </c>
      <c r="BK30" s="292">
        <f>SUM(BL30:BQ30)</f>
        <v>378</v>
      </c>
      <c r="BL30" s="292">
        <v>0</v>
      </c>
      <c r="BM30" s="292">
        <v>361</v>
      </c>
      <c r="BN30" s="292">
        <v>6</v>
      </c>
      <c r="BO30" s="292">
        <v>5</v>
      </c>
      <c r="BP30" s="292">
        <v>0</v>
      </c>
      <c r="BQ30" s="292">
        <v>6</v>
      </c>
      <c r="BR30" s="292">
        <f>SUM(BY30,CF30)</f>
        <v>1977</v>
      </c>
      <c r="BS30" s="292">
        <f>SUM(BZ30,CG30)</f>
        <v>0</v>
      </c>
      <c r="BT30" s="292">
        <f>SUM(CA30,CH30)</f>
        <v>1542</v>
      </c>
      <c r="BU30" s="292">
        <f>SUM(CB30,CI30)</f>
        <v>117</v>
      </c>
      <c r="BV30" s="292">
        <f>SUM(CC30,CJ30)</f>
        <v>308</v>
      </c>
      <c r="BW30" s="292">
        <f>SUM(CD30,CK30)</f>
        <v>0</v>
      </c>
      <c r="BX30" s="292">
        <f>SUM(CE30,CL30)</f>
        <v>10</v>
      </c>
      <c r="BY30" s="292">
        <f>SUM(BZ30:CE30)</f>
        <v>1974</v>
      </c>
      <c r="BZ30" s="292">
        <f>F30</f>
        <v>0</v>
      </c>
      <c r="CA30" s="292">
        <f>J30</f>
        <v>1541</v>
      </c>
      <c r="CB30" s="292">
        <f>N30</f>
        <v>116</v>
      </c>
      <c r="CC30" s="292">
        <f>R30</f>
        <v>307</v>
      </c>
      <c r="CD30" s="292">
        <f>V30</f>
        <v>0</v>
      </c>
      <c r="CE30" s="292">
        <f>Z30</f>
        <v>10</v>
      </c>
      <c r="CF30" s="292">
        <f>SUM(CG30:CL30)</f>
        <v>3</v>
      </c>
      <c r="CG30" s="292">
        <f>BE30</f>
        <v>0</v>
      </c>
      <c r="CH30" s="292">
        <f>BF30</f>
        <v>1</v>
      </c>
      <c r="CI30" s="292">
        <f>BG30</f>
        <v>1</v>
      </c>
      <c r="CJ30" s="292">
        <f>BH30</f>
        <v>1</v>
      </c>
      <c r="CK30" s="292">
        <f>BI30</f>
        <v>0</v>
      </c>
      <c r="CL30" s="292">
        <f>BJ30</f>
        <v>0</v>
      </c>
      <c r="CM30" s="292">
        <f>SUM(CT30,DA30)</f>
        <v>594</v>
      </c>
      <c r="CN30" s="292">
        <f>SUM(CU30,DB30)</f>
        <v>0</v>
      </c>
      <c r="CO30" s="292">
        <f>SUM(CV30,DC30)</f>
        <v>576</v>
      </c>
      <c r="CP30" s="292">
        <f>SUM(CW30,DD30)</f>
        <v>7</v>
      </c>
      <c r="CQ30" s="292">
        <f>SUM(CX30,DE30)</f>
        <v>5</v>
      </c>
      <c r="CR30" s="292">
        <f>SUM(CY30,DF30)</f>
        <v>0</v>
      </c>
      <c r="CS30" s="292">
        <f>SUM(CZ30,DG30)</f>
        <v>6</v>
      </c>
      <c r="CT30" s="292">
        <f>SUM(CU30:CZ30)</f>
        <v>216</v>
      </c>
      <c r="CU30" s="292">
        <f>AE30</f>
        <v>0</v>
      </c>
      <c r="CV30" s="292">
        <f>AI30</f>
        <v>215</v>
      </c>
      <c r="CW30" s="292">
        <f>AM30</f>
        <v>1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378</v>
      </c>
      <c r="DB30" s="292">
        <f>BL30</f>
        <v>0</v>
      </c>
      <c r="DC30" s="292">
        <f>BM30</f>
        <v>361</v>
      </c>
      <c r="DD30" s="292">
        <f>BN30</f>
        <v>6</v>
      </c>
      <c r="DE30" s="292">
        <f>BO30</f>
        <v>5</v>
      </c>
      <c r="DF30" s="292">
        <f>BP30</f>
        <v>0</v>
      </c>
      <c r="DG30" s="292">
        <f>BQ30</f>
        <v>6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5000</v>
      </c>
      <c r="E31" s="292">
        <f>SUM(F31,J31,N31,R31,V31,Z31)</f>
        <v>3738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3099</v>
      </c>
      <c r="K31" s="292">
        <v>3099</v>
      </c>
      <c r="L31" s="292">
        <v>0</v>
      </c>
      <c r="M31" s="292">
        <v>0</v>
      </c>
      <c r="N31" s="292">
        <f>SUM(O31:Q31)</f>
        <v>201</v>
      </c>
      <c r="O31" s="292">
        <v>0</v>
      </c>
      <c r="P31" s="292">
        <v>201</v>
      </c>
      <c r="Q31" s="292">
        <v>0</v>
      </c>
      <c r="R31" s="292">
        <f>SUM(S31:U31)</f>
        <v>368</v>
      </c>
      <c r="S31" s="292">
        <v>5</v>
      </c>
      <c r="T31" s="292">
        <v>363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70</v>
      </c>
      <c r="AA31" s="292">
        <v>70</v>
      </c>
      <c r="AB31" s="292">
        <v>0</v>
      </c>
      <c r="AC31" s="292">
        <v>0</v>
      </c>
      <c r="AD31" s="292">
        <f>SUM(AE31,AI31,AM31,AQ31,AU31,AY31)</f>
        <v>1065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1029</v>
      </c>
      <c r="AJ31" s="292">
        <v>0</v>
      </c>
      <c r="AK31" s="292">
        <v>0</v>
      </c>
      <c r="AL31" s="292">
        <v>1029</v>
      </c>
      <c r="AM31" s="292">
        <f>SUM(AN31:AP31)</f>
        <v>29</v>
      </c>
      <c r="AN31" s="292">
        <v>0</v>
      </c>
      <c r="AO31" s="292">
        <v>0</v>
      </c>
      <c r="AP31" s="292">
        <v>29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7</v>
      </c>
      <c r="AZ31" s="292">
        <v>0</v>
      </c>
      <c r="BA31" s="292">
        <v>0</v>
      </c>
      <c r="BB31" s="292">
        <v>7</v>
      </c>
      <c r="BC31" s="292">
        <f>SUM(BD31,BK31)</f>
        <v>197</v>
      </c>
      <c r="BD31" s="292">
        <f>SUM(BE31:BJ31)</f>
        <v>162</v>
      </c>
      <c r="BE31" s="292">
        <v>0</v>
      </c>
      <c r="BF31" s="292">
        <v>56</v>
      </c>
      <c r="BG31" s="292">
        <v>16</v>
      </c>
      <c r="BH31" s="292">
        <v>13</v>
      </c>
      <c r="BI31" s="292">
        <v>0</v>
      </c>
      <c r="BJ31" s="292">
        <v>77</v>
      </c>
      <c r="BK31" s="292">
        <f>SUM(BL31:BQ31)</f>
        <v>35</v>
      </c>
      <c r="BL31" s="292">
        <v>0</v>
      </c>
      <c r="BM31" s="292">
        <v>29</v>
      </c>
      <c r="BN31" s="292">
        <v>1</v>
      </c>
      <c r="BO31" s="292">
        <v>0</v>
      </c>
      <c r="BP31" s="292">
        <v>0</v>
      </c>
      <c r="BQ31" s="292">
        <v>5</v>
      </c>
      <c r="BR31" s="292">
        <f>SUM(BY31,CF31)</f>
        <v>3900</v>
      </c>
      <c r="BS31" s="292">
        <f>SUM(BZ31,CG31)</f>
        <v>0</v>
      </c>
      <c r="BT31" s="292">
        <f>SUM(CA31,CH31)</f>
        <v>3155</v>
      </c>
      <c r="BU31" s="292">
        <f>SUM(CB31,CI31)</f>
        <v>217</v>
      </c>
      <c r="BV31" s="292">
        <f>SUM(CC31,CJ31)</f>
        <v>381</v>
      </c>
      <c r="BW31" s="292">
        <f>SUM(CD31,CK31)</f>
        <v>0</v>
      </c>
      <c r="BX31" s="292">
        <f>SUM(CE31,CL31)</f>
        <v>147</v>
      </c>
      <c r="BY31" s="292">
        <f>SUM(BZ31:CE31)</f>
        <v>3738</v>
      </c>
      <c r="BZ31" s="292">
        <f>F31</f>
        <v>0</v>
      </c>
      <c r="CA31" s="292">
        <f>J31</f>
        <v>3099</v>
      </c>
      <c r="CB31" s="292">
        <f>N31</f>
        <v>201</v>
      </c>
      <c r="CC31" s="292">
        <f>R31</f>
        <v>368</v>
      </c>
      <c r="CD31" s="292">
        <f>V31</f>
        <v>0</v>
      </c>
      <c r="CE31" s="292">
        <f>Z31</f>
        <v>70</v>
      </c>
      <c r="CF31" s="292">
        <f>SUM(CG31:CL31)</f>
        <v>162</v>
      </c>
      <c r="CG31" s="292">
        <f>BE31</f>
        <v>0</v>
      </c>
      <c r="CH31" s="292">
        <f>BF31</f>
        <v>56</v>
      </c>
      <c r="CI31" s="292">
        <f>BG31</f>
        <v>16</v>
      </c>
      <c r="CJ31" s="292">
        <f>BH31</f>
        <v>13</v>
      </c>
      <c r="CK31" s="292">
        <f>BI31</f>
        <v>0</v>
      </c>
      <c r="CL31" s="292">
        <f>BJ31</f>
        <v>77</v>
      </c>
      <c r="CM31" s="292">
        <f>SUM(CT31,DA31)</f>
        <v>1100</v>
      </c>
      <c r="CN31" s="292">
        <f>SUM(CU31,DB31)</f>
        <v>0</v>
      </c>
      <c r="CO31" s="292">
        <f>SUM(CV31,DC31)</f>
        <v>1058</v>
      </c>
      <c r="CP31" s="292">
        <f>SUM(CW31,DD31)</f>
        <v>30</v>
      </c>
      <c r="CQ31" s="292">
        <f>SUM(CX31,DE31)</f>
        <v>0</v>
      </c>
      <c r="CR31" s="292">
        <f>SUM(CY31,DF31)</f>
        <v>0</v>
      </c>
      <c r="CS31" s="292">
        <f>SUM(CZ31,DG31)</f>
        <v>12</v>
      </c>
      <c r="CT31" s="292">
        <f>SUM(CU31:CZ31)</f>
        <v>1065</v>
      </c>
      <c r="CU31" s="292">
        <f>AE31</f>
        <v>0</v>
      </c>
      <c r="CV31" s="292">
        <f>AI31</f>
        <v>1029</v>
      </c>
      <c r="CW31" s="292">
        <f>AM31</f>
        <v>29</v>
      </c>
      <c r="CX31" s="292">
        <f>AQ31</f>
        <v>0</v>
      </c>
      <c r="CY31" s="292">
        <f>AU31</f>
        <v>0</v>
      </c>
      <c r="CZ31" s="292">
        <f>AY31</f>
        <v>7</v>
      </c>
      <c r="DA31" s="292">
        <f>SUM(DB31:DG31)</f>
        <v>35</v>
      </c>
      <c r="DB31" s="292">
        <f>BL31</f>
        <v>0</v>
      </c>
      <c r="DC31" s="292">
        <f>BM31</f>
        <v>29</v>
      </c>
      <c r="DD31" s="292">
        <f>BN31</f>
        <v>1</v>
      </c>
      <c r="DE31" s="292">
        <f>BO31</f>
        <v>0</v>
      </c>
      <c r="DF31" s="292">
        <f>BP31</f>
        <v>0</v>
      </c>
      <c r="DG31" s="292">
        <f>BQ31</f>
        <v>5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1">
    <sortCondition ref="A8:A31"/>
    <sortCondition ref="B8:B31"/>
    <sortCondition ref="C8:C31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0" man="1"/>
    <brk id="25" min="1" max="30" man="1"/>
    <brk id="38" min="1" max="30" man="1"/>
    <brk id="50" min="1" max="30" man="1"/>
    <brk id="6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5">
        <f>SUM(E7,T7,AI7,AX7,BM7,CB7,CQ7,DF7,DU7,DZ7)</f>
        <v>256487</v>
      </c>
      <c r="E7" s="305">
        <f>SUM(F7,M7)</f>
        <v>206479</v>
      </c>
      <c r="F7" s="305">
        <f>SUM(G7:L7)</f>
        <v>197562</v>
      </c>
      <c r="G7" s="305">
        <f t="shared" ref="G7:L7" si="0">SUM(G$8:G$1000)</f>
        <v>0</v>
      </c>
      <c r="H7" s="305">
        <f t="shared" si="0"/>
        <v>197214</v>
      </c>
      <c r="I7" s="305">
        <f t="shared" si="0"/>
        <v>344</v>
      </c>
      <c r="J7" s="305">
        <f t="shared" si="0"/>
        <v>4</v>
      </c>
      <c r="K7" s="305">
        <f t="shared" si="0"/>
        <v>0</v>
      </c>
      <c r="L7" s="305">
        <f t="shared" si="0"/>
        <v>0</v>
      </c>
      <c r="M7" s="305">
        <f>SUM(N7:S7)</f>
        <v>8917</v>
      </c>
      <c r="N7" s="305">
        <f t="shared" ref="N7:S7" si="1">SUM(N$8:N$1000)</f>
        <v>0</v>
      </c>
      <c r="O7" s="305">
        <f t="shared" si="1"/>
        <v>8823</v>
      </c>
      <c r="P7" s="305">
        <f t="shared" si="1"/>
        <v>9</v>
      </c>
      <c r="Q7" s="305">
        <f t="shared" si="1"/>
        <v>0</v>
      </c>
      <c r="R7" s="305">
        <f t="shared" si="1"/>
        <v>0</v>
      </c>
      <c r="S7" s="305">
        <f t="shared" si="1"/>
        <v>85</v>
      </c>
      <c r="T7" s="305">
        <f>SUM(U7,AB7)</f>
        <v>19061</v>
      </c>
      <c r="U7" s="305">
        <f>SUM(V7:AA7)</f>
        <v>16454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7767</v>
      </c>
      <c r="Y7" s="305">
        <f t="shared" si="2"/>
        <v>5322</v>
      </c>
      <c r="Z7" s="305">
        <f t="shared" si="2"/>
        <v>0</v>
      </c>
      <c r="AA7" s="305">
        <f t="shared" si="2"/>
        <v>3365</v>
      </c>
      <c r="AB7" s="305">
        <f>SUM(AC7:AH7)</f>
        <v>2607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1984</v>
      </c>
      <c r="AF7" s="305">
        <f t="shared" si="3"/>
        <v>69</v>
      </c>
      <c r="AG7" s="305">
        <f t="shared" si="3"/>
        <v>0</v>
      </c>
      <c r="AH7" s="305">
        <f t="shared" si="3"/>
        <v>554</v>
      </c>
      <c r="AI7" s="305">
        <f>SUM(AJ7,AQ7)</f>
        <v>0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987</v>
      </c>
      <c r="CC7" s="305">
        <f>SUM(CD7:CI7)</f>
        <v>184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86</v>
      </c>
      <c r="CG7" s="305">
        <f t="shared" si="10"/>
        <v>98</v>
      </c>
      <c r="CH7" s="305">
        <f t="shared" si="10"/>
        <v>0</v>
      </c>
      <c r="CI7" s="305">
        <f t="shared" si="10"/>
        <v>0</v>
      </c>
      <c r="CJ7" s="305">
        <f>SUM(CK7:CP7)</f>
        <v>803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2</v>
      </c>
      <c r="CN7" s="305">
        <f t="shared" si="11"/>
        <v>0</v>
      </c>
      <c r="CO7" s="305">
        <f t="shared" si="11"/>
        <v>0</v>
      </c>
      <c r="CP7" s="305">
        <f t="shared" si="11"/>
        <v>801</v>
      </c>
      <c r="CQ7" s="305">
        <f>SUM(CR7,CY7)</f>
        <v>15078</v>
      </c>
      <c r="CR7" s="305">
        <f>SUM(CS7:CX7)</f>
        <v>14810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4038</v>
      </c>
      <c r="CV7" s="305">
        <f t="shared" si="12"/>
        <v>9692</v>
      </c>
      <c r="CW7" s="305">
        <f t="shared" si="12"/>
        <v>898</v>
      </c>
      <c r="CX7" s="305">
        <f t="shared" si="12"/>
        <v>182</v>
      </c>
      <c r="CY7" s="305">
        <f>SUM(CZ7:DE7)</f>
        <v>268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21</v>
      </c>
      <c r="DC7" s="305">
        <f t="shared" si="13"/>
        <v>67</v>
      </c>
      <c r="DD7" s="305">
        <f t="shared" si="13"/>
        <v>2</v>
      </c>
      <c r="DE7" s="305">
        <f t="shared" si="13"/>
        <v>178</v>
      </c>
      <c r="DF7" s="305">
        <f>SUM(DG7,DN7)</f>
        <v>730</v>
      </c>
      <c r="DG7" s="305">
        <f>SUM(DH7:DM7)</f>
        <v>491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334</v>
      </c>
      <c r="DK7" s="305">
        <f t="shared" si="14"/>
        <v>65</v>
      </c>
      <c r="DL7" s="305">
        <f t="shared" si="14"/>
        <v>0</v>
      </c>
      <c r="DM7" s="305">
        <f t="shared" si="14"/>
        <v>92</v>
      </c>
      <c r="DN7" s="305">
        <f>SUM(DO7:DT7)</f>
        <v>239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239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13608</v>
      </c>
      <c r="DV7" s="305">
        <f>SUM(DV$8:DV$1000)</f>
        <v>12791</v>
      </c>
      <c r="DW7" s="305">
        <f>SUM(DW$8:DW$1000)</f>
        <v>56</v>
      </c>
      <c r="DX7" s="305">
        <f>SUM(DX$8:DX$1000)</f>
        <v>758</v>
      </c>
      <c r="DY7" s="305">
        <f>SUM(DY$8:DY$1000)</f>
        <v>3</v>
      </c>
      <c r="DZ7" s="305">
        <f>SUM(EA7,EH7)</f>
        <v>544</v>
      </c>
      <c r="EA7" s="305">
        <f>SUM(EB7:EG7)</f>
        <v>526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508</v>
      </c>
      <c r="EE7" s="305">
        <f t="shared" si="16"/>
        <v>0</v>
      </c>
      <c r="EF7" s="305">
        <f t="shared" si="16"/>
        <v>18</v>
      </c>
      <c r="EG7" s="305">
        <f t="shared" si="16"/>
        <v>0</v>
      </c>
      <c r="EH7" s="305">
        <f>SUM(EI7:EN7)</f>
        <v>18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3</v>
      </c>
      <c r="EL7" s="305">
        <f t="shared" si="17"/>
        <v>0</v>
      </c>
      <c r="EM7" s="305">
        <f t="shared" si="17"/>
        <v>0</v>
      </c>
      <c r="EN7" s="305">
        <f t="shared" si="17"/>
        <v>15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95063</v>
      </c>
      <c r="E8" s="292">
        <f>SUM(F8,M8)</f>
        <v>75123</v>
      </c>
      <c r="F8" s="292">
        <f>SUM(G8:L8)</f>
        <v>73501</v>
      </c>
      <c r="G8" s="292">
        <v>0</v>
      </c>
      <c r="H8" s="292">
        <v>73501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1622</v>
      </c>
      <c r="N8" s="292">
        <v>0</v>
      </c>
      <c r="O8" s="292">
        <v>1622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12019</v>
      </c>
      <c r="U8" s="292">
        <f>SUM(V8:AA8)</f>
        <v>10893</v>
      </c>
      <c r="V8" s="292">
        <v>0</v>
      </c>
      <c r="W8" s="292">
        <v>0</v>
      </c>
      <c r="X8" s="292">
        <v>5584</v>
      </c>
      <c r="Y8" s="292">
        <v>3602</v>
      </c>
      <c r="Z8" s="292">
        <v>0</v>
      </c>
      <c r="AA8" s="292">
        <v>1707</v>
      </c>
      <c r="AB8" s="292">
        <f>SUM(AC8:AH8)</f>
        <v>1126</v>
      </c>
      <c r="AC8" s="292">
        <v>0</v>
      </c>
      <c r="AD8" s="292">
        <v>0</v>
      </c>
      <c r="AE8" s="292">
        <v>1126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3490</v>
      </c>
      <c r="CR8" s="292">
        <f>SUM(CS8:CX8)</f>
        <v>3490</v>
      </c>
      <c r="CS8" s="292">
        <v>0</v>
      </c>
      <c r="CT8" s="292">
        <v>0</v>
      </c>
      <c r="CU8" s="292">
        <v>0</v>
      </c>
      <c r="CV8" s="292">
        <v>3490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4431</v>
      </c>
      <c r="DV8" s="292">
        <v>4383</v>
      </c>
      <c r="DW8" s="292">
        <v>48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17754</v>
      </c>
      <c r="E9" s="292">
        <f>SUM(F9,M9)</f>
        <v>14711</v>
      </c>
      <c r="F9" s="292">
        <f>SUM(G9:L9)</f>
        <v>13357</v>
      </c>
      <c r="G9" s="292">
        <v>0</v>
      </c>
      <c r="H9" s="292">
        <v>13357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1354</v>
      </c>
      <c r="N9" s="292">
        <v>0</v>
      </c>
      <c r="O9" s="292">
        <v>1354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2581</v>
      </c>
      <c r="U9" s="292">
        <f>SUM(V9:AA9)</f>
        <v>1858</v>
      </c>
      <c r="V9" s="292">
        <v>0</v>
      </c>
      <c r="W9" s="292">
        <v>0</v>
      </c>
      <c r="X9" s="292">
        <v>724</v>
      </c>
      <c r="Y9" s="292">
        <v>1134</v>
      </c>
      <c r="Z9" s="292">
        <v>0</v>
      </c>
      <c r="AA9" s="292">
        <v>0</v>
      </c>
      <c r="AB9" s="292">
        <f>SUM(AC9:AH9)</f>
        <v>723</v>
      </c>
      <c r="AC9" s="292">
        <v>0</v>
      </c>
      <c r="AD9" s="292">
        <v>0</v>
      </c>
      <c r="AE9" s="292">
        <v>655</v>
      </c>
      <c r="AF9" s="292">
        <v>68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462</v>
      </c>
      <c r="CR9" s="292">
        <f>SUM(CS9:CX9)</f>
        <v>462</v>
      </c>
      <c r="CS9" s="292">
        <v>0</v>
      </c>
      <c r="CT9" s="292">
        <v>0</v>
      </c>
      <c r="CU9" s="292">
        <v>0</v>
      </c>
      <c r="CV9" s="292">
        <v>462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SUM(E10,T10,AI10,AX10,BM10,CB10,CQ10,DF10,DU10,DZ10)</f>
        <v>14344</v>
      </c>
      <c r="E10" s="292">
        <f>SUM(F10,M10)</f>
        <v>11995</v>
      </c>
      <c r="F10" s="292">
        <f>SUM(G10:L10)</f>
        <v>11365</v>
      </c>
      <c r="G10" s="292">
        <v>0</v>
      </c>
      <c r="H10" s="292">
        <v>11365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630</v>
      </c>
      <c r="N10" s="292">
        <v>0</v>
      </c>
      <c r="O10" s="292">
        <v>545</v>
      </c>
      <c r="P10" s="292">
        <v>0</v>
      </c>
      <c r="Q10" s="292">
        <v>0</v>
      </c>
      <c r="R10" s="292">
        <v>0</v>
      </c>
      <c r="S10" s="292">
        <v>85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1660</v>
      </c>
      <c r="CR10" s="292">
        <f>SUM(CS10:CX10)</f>
        <v>1660</v>
      </c>
      <c r="CS10" s="292">
        <v>0</v>
      </c>
      <c r="CT10" s="292">
        <v>0</v>
      </c>
      <c r="CU10" s="292">
        <v>768</v>
      </c>
      <c r="CV10" s="292">
        <v>0</v>
      </c>
      <c r="CW10" s="292">
        <v>892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671</v>
      </c>
      <c r="DV10" s="292">
        <v>671</v>
      </c>
      <c r="DW10" s="292">
        <v>0</v>
      </c>
      <c r="DX10" s="292">
        <v>0</v>
      </c>
      <c r="DY10" s="292">
        <v>0</v>
      </c>
      <c r="DZ10" s="292">
        <f>SUM(EA10,EH10)</f>
        <v>18</v>
      </c>
      <c r="EA10" s="292">
        <f>SUM(EB10:EG10)</f>
        <v>18</v>
      </c>
      <c r="EB10" s="292">
        <v>0</v>
      </c>
      <c r="EC10" s="292">
        <v>0</v>
      </c>
      <c r="ED10" s="292">
        <v>0</v>
      </c>
      <c r="EE10" s="292">
        <v>0</v>
      </c>
      <c r="EF10" s="292">
        <v>18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25782</v>
      </c>
      <c r="E11" s="292">
        <f>SUM(F11,M11)</f>
        <v>19443</v>
      </c>
      <c r="F11" s="292">
        <f>SUM(G11:L11)</f>
        <v>18720</v>
      </c>
      <c r="G11" s="292">
        <v>0</v>
      </c>
      <c r="H11" s="292">
        <v>18720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723</v>
      </c>
      <c r="N11" s="292">
        <v>0</v>
      </c>
      <c r="O11" s="292">
        <v>723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793</v>
      </c>
      <c r="U11" s="292">
        <f>SUM(V11:AA11)</f>
        <v>723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723</v>
      </c>
      <c r="AB11" s="292">
        <f>SUM(AC11:AH11)</f>
        <v>70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70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4296</v>
      </c>
      <c r="CR11" s="292">
        <f>SUM(CS11:CX11)</f>
        <v>4296</v>
      </c>
      <c r="CS11" s="292">
        <v>0</v>
      </c>
      <c r="CT11" s="292">
        <v>0</v>
      </c>
      <c r="CU11" s="292">
        <v>2110</v>
      </c>
      <c r="CV11" s="292">
        <v>2186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145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145</v>
      </c>
      <c r="DO11" s="292">
        <v>0</v>
      </c>
      <c r="DP11" s="292">
        <v>0</v>
      </c>
      <c r="DQ11" s="292">
        <v>145</v>
      </c>
      <c r="DR11" s="292">
        <v>0</v>
      </c>
      <c r="DS11" s="292">
        <v>0</v>
      </c>
      <c r="DT11" s="292">
        <v>0</v>
      </c>
      <c r="DU11" s="292">
        <f>SUM(DV11:DY11)</f>
        <v>1105</v>
      </c>
      <c r="DV11" s="292">
        <v>1105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14500</v>
      </c>
      <c r="E12" s="292">
        <f>SUM(F12,M12)</f>
        <v>12495</v>
      </c>
      <c r="F12" s="292">
        <f>SUM(G12:L12)</f>
        <v>12495</v>
      </c>
      <c r="G12" s="292">
        <v>0</v>
      </c>
      <c r="H12" s="292">
        <v>12495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145</v>
      </c>
      <c r="U12" s="292">
        <f>SUM(V12:AA12)</f>
        <v>145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145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542</v>
      </c>
      <c r="CR12" s="292">
        <f>SUM(CS12:CX12)</f>
        <v>542</v>
      </c>
      <c r="CS12" s="292">
        <v>0</v>
      </c>
      <c r="CT12" s="292">
        <v>0</v>
      </c>
      <c r="CU12" s="292">
        <v>0</v>
      </c>
      <c r="CV12" s="292">
        <v>542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1163</v>
      </c>
      <c r="DV12" s="292">
        <v>1162</v>
      </c>
      <c r="DW12" s="292">
        <v>1</v>
      </c>
      <c r="DX12" s="292">
        <v>0</v>
      </c>
      <c r="DY12" s="292">
        <v>0</v>
      </c>
      <c r="DZ12" s="292">
        <f>SUM(EA12,EH12)</f>
        <v>155</v>
      </c>
      <c r="EA12" s="292">
        <f>SUM(EB12:EG12)</f>
        <v>155</v>
      </c>
      <c r="EB12" s="292">
        <v>0</v>
      </c>
      <c r="EC12" s="292">
        <v>0</v>
      </c>
      <c r="ED12" s="292">
        <v>155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10765</v>
      </c>
      <c r="E13" s="292">
        <f>SUM(F13,M13)</f>
        <v>9808</v>
      </c>
      <c r="F13" s="292">
        <f>SUM(G13:L13)</f>
        <v>9808</v>
      </c>
      <c r="G13" s="292">
        <v>0</v>
      </c>
      <c r="H13" s="292">
        <v>9808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0</v>
      </c>
      <c r="N13" s="292">
        <v>0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165</v>
      </c>
      <c r="U13" s="292">
        <f>SUM(V13:AA13)</f>
        <v>165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165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684</v>
      </c>
      <c r="DV13" s="292">
        <v>678</v>
      </c>
      <c r="DW13" s="292">
        <v>6</v>
      </c>
      <c r="DX13" s="292">
        <v>0</v>
      </c>
      <c r="DY13" s="292">
        <v>0</v>
      </c>
      <c r="DZ13" s="292">
        <f>SUM(EA13,EH13)</f>
        <v>108</v>
      </c>
      <c r="EA13" s="292">
        <f>SUM(EB13:EG13)</f>
        <v>108</v>
      </c>
      <c r="EB13" s="292">
        <v>0</v>
      </c>
      <c r="EC13" s="292">
        <v>0</v>
      </c>
      <c r="ED13" s="292">
        <v>108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8280</v>
      </c>
      <c r="E14" s="292">
        <f>SUM(F14,M14)</f>
        <v>6818</v>
      </c>
      <c r="F14" s="292">
        <f>SUM(G14:L14)</f>
        <v>5660</v>
      </c>
      <c r="G14" s="292">
        <v>0</v>
      </c>
      <c r="H14" s="292">
        <v>5660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1158</v>
      </c>
      <c r="N14" s="292">
        <v>0</v>
      </c>
      <c r="O14" s="292">
        <v>1158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517</v>
      </c>
      <c r="U14" s="292">
        <f>SUM(V14:AA14)</f>
        <v>475</v>
      </c>
      <c r="V14" s="292">
        <v>0</v>
      </c>
      <c r="W14" s="292">
        <v>0</v>
      </c>
      <c r="X14" s="292">
        <v>403</v>
      </c>
      <c r="Y14" s="292">
        <v>52</v>
      </c>
      <c r="Z14" s="292">
        <v>0</v>
      </c>
      <c r="AA14" s="292">
        <v>20</v>
      </c>
      <c r="AB14" s="292">
        <f>SUM(AC14:AH14)</f>
        <v>42</v>
      </c>
      <c r="AC14" s="292">
        <v>0</v>
      </c>
      <c r="AD14" s="292">
        <v>0</v>
      </c>
      <c r="AE14" s="292">
        <v>21</v>
      </c>
      <c r="AF14" s="292">
        <v>1</v>
      </c>
      <c r="AG14" s="292">
        <v>0</v>
      </c>
      <c r="AH14" s="292">
        <v>20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144</v>
      </c>
      <c r="CR14" s="292">
        <f>SUM(CS14:CX14)</f>
        <v>143</v>
      </c>
      <c r="CS14" s="292">
        <v>0</v>
      </c>
      <c r="CT14" s="292">
        <v>0</v>
      </c>
      <c r="CU14" s="292">
        <v>0</v>
      </c>
      <c r="CV14" s="292">
        <v>143</v>
      </c>
      <c r="CW14" s="292">
        <v>0</v>
      </c>
      <c r="CX14" s="292">
        <v>0</v>
      </c>
      <c r="CY14" s="292">
        <f>SUM(CZ14:DE14)</f>
        <v>1</v>
      </c>
      <c r="CZ14" s="292">
        <v>0</v>
      </c>
      <c r="DA14" s="292">
        <v>0</v>
      </c>
      <c r="DB14" s="292">
        <v>0</v>
      </c>
      <c r="DC14" s="292">
        <v>1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801</v>
      </c>
      <c r="DV14" s="292">
        <v>745</v>
      </c>
      <c r="DW14" s="292">
        <v>0</v>
      </c>
      <c r="DX14" s="292">
        <v>56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9145</v>
      </c>
      <c r="E15" s="292">
        <f>SUM(F15,M15)</f>
        <v>7412</v>
      </c>
      <c r="F15" s="292">
        <f>SUM(G15:L15)</f>
        <v>7009</v>
      </c>
      <c r="G15" s="292">
        <v>0</v>
      </c>
      <c r="H15" s="292">
        <v>7009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403</v>
      </c>
      <c r="N15" s="292">
        <v>0</v>
      </c>
      <c r="O15" s="292">
        <v>403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740</v>
      </c>
      <c r="U15" s="292">
        <f>SUM(V15:AA15)</f>
        <v>567</v>
      </c>
      <c r="V15" s="292">
        <v>0</v>
      </c>
      <c r="W15" s="292">
        <v>0</v>
      </c>
      <c r="X15" s="292">
        <v>451</v>
      </c>
      <c r="Y15" s="292">
        <v>0</v>
      </c>
      <c r="Z15" s="292">
        <v>0</v>
      </c>
      <c r="AA15" s="292">
        <v>116</v>
      </c>
      <c r="AB15" s="292">
        <f>SUM(AC15:AH15)</f>
        <v>173</v>
      </c>
      <c r="AC15" s="292">
        <v>0</v>
      </c>
      <c r="AD15" s="292">
        <v>0</v>
      </c>
      <c r="AE15" s="292">
        <v>42</v>
      </c>
      <c r="AF15" s="292">
        <v>0</v>
      </c>
      <c r="AG15" s="292">
        <v>0</v>
      </c>
      <c r="AH15" s="292">
        <v>131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981</v>
      </c>
      <c r="CR15" s="292">
        <f>SUM(CS15:CX15)</f>
        <v>955</v>
      </c>
      <c r="CS15" s="292">
        <v>0</v>
      </c>
      <c r="CT15" s="292">
        <v>0</v>
      </c>
      <c r="CU15" s="292">
        <v>0</v>
      </c>
      <c r="CV15" s="292">
        <v>955</v>
      </c>
      <c r="CW15" s="292">
        <v>0</v>
      </c>
      <c r="CX15" s="292">
        <v>0</v>
      </c>
      <c r="CY15" s="292">
        <f>SUM(CZ15:DE15)</f>
        <v>26</v>
      </c>
      <c r="CZ15" s="292">
        <v>0</v>
      </c>
      <c r="DA15" s="292">
        <v>0</v>
      </c>
      <c r="DB15" s="292">
        <v>0</v>
      </c>
      <c r="DC15" s="292">
        <v>26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12</v>
      </c>
      <c r="DV15" s="292">
        <v>11</v>
      </c>
      <c r="DW15" s="292">
        <v>0</v>
      </c>
      <c r="DX15" s="292">
        <v>1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1173</v>
      </c>
      <c r="E16" s="292">
        <f>SUM(F16,M16)</f>
        <v>1021</v>
      </c>
      <c r="F16" s="292">
        <f>SUM(G16:L16)</f>
        <v>1002</v>
      </c>
      <c r="G16" s="292">
        <v>0</v>
      </c>
      <c r="H16" s="292">
        <v>1002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19</v>
      </c>
      <c r="N16" s="292">
        <v>0</v>
      </c>
      <c r="O16" s="292">
        <v>19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38</v>
      </c>
      <c r="CR16" s="292">
        <f>SUM(CS16:CX16)</f>
        <v>38</v>
      </c>
      <c r="CS16" s="292">
        <v>0</v>
      </c>
      <c r="CT16" s="292">
        <v>0</v>
      </c>
      <c r="CU16" s="292">
        <v>30</v>
      </c>
      <c r="CV16" s="292">
        <v>8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114</v>
      </c>
      <c r="DV16" s="292">
        <v>104</v>
      </c>
      <c r="DW16" s="292">
        <v>0</v>
      </c>
      <c r="DX16" s="292">
        <v>10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310</v>
      </c>
      <c r="E17" s="292">
        <f>SUM(F17,M17)</f>
        <v>56</v>
      </c>
      <c r="F17" s="292">
        <f>SUM(G17:L17)</f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56</v>
      </c>
      <c r="N17" s="292">
        <v>0</v>
      </c>
      <c r="O17" s="292">
        <v>56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251</v>
      </c>
      <c r="DV17" s="292">
        <v>0</v>
      </c>
      <c r="DW17" s="292">
        <v>0</v>
      </c>
      <c r="DX17" s="292">
        <v>251</v>
      </c>
      <c r="DY17" s="292">
        <v>0</v>
      </c>
      <c r="DZ17" s="292">
        <f>SUM(EA17,EH17)</f>
        <v>3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3</v>
      </c>
      <c r="EI17" s="292">
        <v>0</v>
      </c>
      <c r="EJ17" s="292">
        <v>0</v>
      </c>
      <c r="EK17" s="292">
        <v>3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426</v>
      </c>
      <c r="E18" s="292">
        <f>SUM(F18,M18)</f>
        <v>226</v>
      </c>
      <c r="F18" s="292">
        <f>SUM(G18:L18)</f>
        <v>226</v>
      </c>
      <c r="G18" s="292">
        <v>0</v>
      </c>
      <c r="H18" s="292">
        <v>226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61</v>
      </c>
      <c r="CR18" s="292">
        <f>SUM(CS18:CX18)</f>
        <v>61</v>
      </c>
      <c r="CS18" s="292">
        <v>0</v>
      </c>
      <c r="CT18" s="292">
        <v>0</v>
      </c>
      <c r="CU18" s="292">
        <v>0</v>
      </c>
      <c r="CV18" s="292">
        <v>35</v>
      </c>
      <c r="CW18" s="292">
        <v>0</v>
      </c>
      <c r="CX18" s="292">
        <v>26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111</v>
      </c>
      <c r="DV18" s="292">
        <v>111</v>
      </c>
      <c r="DW18" s="292">
        <v>0</v>
      </c>
      <c r="DX18" s="292">
        <v>0</v>
      </c>
      <c r="DY18" s="292">
        <v>0</v>
      </c>
      <c r="DZ18" s="292">
        <f>SUM(EA18,EH18)</f>
        <v>28</v>
      </c>
      <c r="EA18" s="292">
        <f>SUM(EB18:EG18)</f>
        <v>28</v>
      </c>
      <c r="EB18" s="292">
        <v>0</v>
      </c>
      <c r="EC18" s="292">
        <v>0</v>
      </c>
      <c r="ED18" s="292">
        <v>28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8694</v>
      </c>
      <c r="E19" s="292">
        <f>SUM(F19,M19)</f>
        <v>6571</v>
      </c>
      <c r="F19" s="292">
        <f>SUM(G19:L19)</f>
        <v>6335</v>
      </c>
      <c r="G19" s="292">
        <v>0</v>
      </c>
      <c r="H19" s="292">
        <v>5990</v>
      </c>
      <c r="I19" s="292">
        <v>344</v>
      </c>
      <c r="J19" s="292">
        <v>1</v>
      </c>
      <c r="K19" s="292">
        <v>0</v>
      </c>
      <c r="L19" s="292">
        <v>0</v>
      </c>
      <c r="M19" s="292">
        <f>SUM(N19:S19)</f>
        <v>236</v>
      </c>
      <c r="N19" s="292">
        <v>0</v>
      </c>
      <c r="O19" s="292">
        <v>227</v>
      </c>
      <c r="P19" s="292">
        <v>9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776</v>
      </c>
      <c r="CC19" s="292">
        <f>SUM(CD19:CI19)</f>
        <v>86</v>
      </c>
      <c r="CD19" s="292">
        <v>0</v>
      </c>
      <c r="CE19" s="292">
        <v>0</v>
      </c>
      <c r="CF19" s="292">
        <v>86</v>
      </c>
      <c r="CG19" s="292">
        <v>0</v>
      </c>
      <c r="CH19" s="292">
        <v>0</v>
      </c>
      <c r="CI19" s="292">
        <v>0</v>
      </c>
      <c r="CJ19" s="292">
        <f>SUM(CK19:CP19)</f>
        <v>690</v>
      </c>
      <c r="CK19" s="292">
        <v>0</v>
      </c>
      <c r="CL19" s="292">
        <v>0</v>
      </c>
      <c r="CM19" s="292">
        <v>2</v>
      </c>
      <c r="CN19" s="292">
        <v>0</v>
      </c>
      <c r="CO19" s="292">
        <v>0</v>
      </c>
      <c r="CP19" s="292">
        <v>688</v>
      </c>
      <c r="CQ19" s="292">
        <f>SUM(CR19,CY19)</f>
        <v>880</v>
      </c>
      <c r="CR19" s="292">
        <f>SUM(CS19:CX19)</f>
        <v>765</v>
      </c>
      <c r="CS19" s="292">
        <v>0</v>
      </c>
      <c r="CT19" s="292">
        <v>0</v>
      </c>
      <c r="CU19" s="292">
        <v>49</v>
      </c>
      <c r="CV19" s="292">
        <v>710</v>
      </c>
      <c r="CW19" s="292">
        <v>6</v>
      </c>
      <c r="CX19" s="292">
        <v>0</v>
      </c>
      <c r="CY19" s="292">
        <f>SUM(CZ19:DE19)</f>
        <v>115</v>
      </c>
      <c r="CZ19" s="292">
        <v>0</v>
      </c>
      <c r="DA19" s="292">
        <v>0</v>
      </c>
      <c r="DB19" s="292">
        <v>1</v>
      </c>
      <c r="DC19" s="292">
        <v>0</v>
      </c>
      <c r="DD19" s="292">
        <v>0</v>
      </c>
      <c r="DE19" s="292">
        <v>114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408</v>
      </c>
      <c r="DV19" s="292">
        <v>408</v>
      </c>
      <c r="DW19" s="292">
        <v>0</v>
      </c>
      <c r="DX19" s="292">
        <v>0</v>
      </c>
      <c r="DY19" s="292">
        <v>0</v>
      </c>
      <c r="DZ19" s="292">
        <f>SUM(EA19,EH19)</f>
        <v>59</v>
      </c>
      <c r="EA19" s="292">
        <f>SUM(EB19:EG19)</f>
        <v>44</v>
      </c>
      <c r="EB19" s="292">
        <v>0</v>
      </c>
      <c r="EC19" s="292">
        <v>0</v>
      </c>
      <c r="ED19" s="292">
        <v>44</v>
      </c>
      <c r="EE19" s="292">
        <v>0</v>
      </c>
      <c r="EF19" s="292">
        <v>0</v>
      </c>
      <c r="EG19" s="292">
        <v>0</v>
      </c>
      <c r="EH19" s="292">
        <f>SUM(EI19:EN19)</f>
        <v>15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15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625</v>
      </c>
      <c r="E20" s="292">
        <f>SUM(F20,M20)</f>
        <v>249</v>
      </c>
      <c r="F20" s="292">
        <f>SUM(G20:L20)</f>
        <v>249</v>
      </c>
      <c r="G20" s="292">
        <v>0</v>
      </c>
      <c r="H20" s="292">
        <v>249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98</v>
      </c>
      <c r="CC20" s="292">
        <f>SUM(CD20:CI20)</f>
        <v>98</v>
      </c>
      <c r="CD20" s="292">
        <v>0</v>
      </c>
      <c r="CE20" s="292">
        <v>0</v>
      </c>
      <c r="CF20" s="292">
        <v>0</v>
      </c>
      <c r="CG20" s="292">
        <v>98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146</v>
      </c>
      <c r="CR20" s="292">
        <f>SUM(CS20:CX20)</f>
        <v>146</v>
      </c>
      <c r="CS20" s="292">
        <v>0</v>
      </c>
      <c r="CT20" s="292">
        <v>0</v>
      </c>
      <c r="CU20" s="292">
        <v>0</v>
      </c>
      <c r="CV20" s="292">
        <v>64</v>
      </c>
      <c r="CW20" s="292">
        <v>0</v>
      </c>
      <c r="CX20" s="292">
        <v>82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106</v>
      </c>
      <c r="DV20" s="292">
        <v>106</v>
      </c>
      <c r="DW20" s="292">
        <v>0</v>
      </c>
      <c r="DX20" s="292">
        <v>0</v>
      </c>
      <c r="DY20" s="292">
        <v>0</v>
      </c>
      <c r="DZ20" s="292">
        <f>SUM(EA20,EH20)</f>
        <v>26</v>
      </c>
      <c r="EA20" s="292">
        <f>SUM(EB20:EG20)</f>
        <v>26</v>
      </c>
      <c r="EB20" s="292">
        <v>0</v>
      </c>
      <c r="EC20" s="292">
        <v>0</v>
      </c>
      <c r="ED20" s="292">
        <v>26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2341</v>
      </c>
      <c r="E21" s="292">
        <f>SUM(F21,M21)</f>
        <v>1564</v>
      </c>
      <c r="F21" s="292">
        <f>SUM(G21:L21)</f>
        <v>1493</v>
      </c>
      <c r="G21" s="292">
        <v>0</v>
      </c>
      <c r="H21" s="292">
        <v>1493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71</v>
      </c>
      <c r="N21" s="292">
        <v>0</v>
      </c>
      <c r="O21" s="292">
        <v>71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240</v>
      </c>
      <c r="U21" s="292">
        <f>SUM(V21:AA21)</f>
        <v>151</v>
      </c>
      <c r="V21" s="292">
        <v>0</v>
      </c>
      <c r="W21" s="292">
        <v>0</v>
      </c>
      <c r="X21" s="292">
        <v>117</v>
      </c>
      <c r="Y21" s="292">
        <v>27</v>
      </c>
      <c r="Z21" s="292">
        <v>0</v>
      </c>
      <c r="AA21" s="292">
        <v>7</v>
      </c>
      <c r="AB21" s="292">
        <f>SUM(AC21:AH21)</f>
        <v>89</v>
      </c>
      <c r="AC21" s="292">
        <v>0</v>
      </c>
      <c r="AD21" s="292">
        <v>0</v>
      </c>
      <c r="AE21" s="292">
        <v>11</v>
      </c>
      <c r="AF21" s="292">
        <v>0</v>
      </c>
      <c r="AG21" s="292">
        <v>0</v>
      </c>
      <c r="AH21" s="292">
        <v>78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76</v>
      </c>
      <c r="CR21" s="292">
        <f>SUM(CS21:CX21)</f>
        <v>76</v>
      </c>
      <c r="CS21" s="292">
        <v>0</v>
      </c>
      <c r="CT21" s="292">
        <v>0</v>
      </c>
      <c r="CU21" s="292">
        <v>0</v>
      </c>
      <c r="CV21" s="292">
        <v>76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461</v>
      </c>
      <c r="DV21" s="292">
        <v>451</v>
      </c>
      <c r="DW21" s="292">
        <v>1</v>
      </c>
      <c r="DX21" s="292">
        <v>9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1822</v>
      </c>
      <c r="E22" s="292">
        <f>SUM(F22,M22)</f>
        <v>1540</v>
      </c>
      <c r="F22" s="292">
        <f>SUM(G22:L22)</f>
        <v>1172</v>
      </c>
      <c r="G22" s="292">
        <v>0</v>
      </c>
      <c r="H22" s="292">
        <v>1172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368</v>
      </c>
      <c r="N22" s="292">
        <v>0</v>
      </c>
      <c r="O22" s="292">
        <v>368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161</v>
      </c>
      <c r="CR22" s="292">
        <f>SUM(CS22:CX22)</f>
        <v>141</v>
      </c>
      <c r="CS22" s="292">
        <v>0</v>
      </c>
      <c r="CT22" s="292">
        <v>0</v>
      </c>
      <c r="CU22" s="292">
        <v>91</v>
      </c>
      <c r="CV22" s="292">
        <v>25</v>
      </c>
      <c r="CW22" s="292">
        <v>0</v>
      </c>
      <c r="CX22" s="292">
        <v>25</v>
      </c>
      <c r="CY22" s="292">
        <f>SUM(CZ22:DE22)</f>
        <v>20</v>
      </c>
      <c r="CZ22" s="292">
        <v>0</v>
      </c>
      <c r="DA22" s="292">
        <v>0</v>
      </c>
      <c r="DB22" s="292">
        <v>20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119</v>
      </c>
      <c r="DV22" s="292">
        <v>114</v>
      </c>
      <c r="DW22" s="292">
        <v>0</v>
      </c>
      <c r="DX22" s="292">
        <v>5</v>
      </c>
      <c r="DY22" s="292">
        <v>0</v>
      </c>
      <c r="DZ22" s="292">
        <f>SUM(EA22,EH22)</f>
        <v>2</v>
      </c>
      <c r="EA22" s="292">
        <f>SUM(EB22:EG22)</f>
        <v>2</v>
      </c>
      <c r="EB22" s="292">
        <v>0</v>
      </c>
      <c r="EC22" s="292">
        <v>0</v>
      </c>
      <c r="ED22" s="292">
        <v>2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2371</v>
      </c>
      <c r="E23" s="292">
        <f>SUM(F23,M23)</f>
        <v>2116</v>
      </c>
      <c r="F23" s="292">
        <f>SUM(G23:L23)</f>
        <v>1907</v>
      </c>
      <c r="G23" s="292">
        <v>0</v>
      </c>
      <c r="H23" s="292">
        <v>1907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209</v>
      </c>
      <c r="N23" s="292">
        <v>0</v>
      </c>
      <c r="O23" s="292">
        <v>209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180</v>
      </c>
      <c r="DG23" s="292">
        <f>SUM(DH23:DM23)</f>
        <v>169</v>
      </c>
      <c r="DH23" s="292">
        <v>0</v>
      </c>
      <c r="DI23" s="292">
        <v>0</v>
      </c>
      <c r="DJ23" s="292">
        <v>113</v>
      </c>
      <c r="DK23" s="292">
        <v>25</v>
      </c>
      <c r="DL23" s="292">
        <v>0</v>
      </c>
      <c r="DM23" s="292">
        <v>31</v>
      </c>
      <c r="DN23" s="292">
        <f>SUM(DO23:DT23)</f>
        <v>11</v>
      </c>
      <c r="DO23" s="292">
        <v>0</v>
      </c>
      <c r="DP23" s="292">
        <v>0</v>
      </c>
      <c r="DQ23" s="292">
        <v>11</v>
      </c>
      <c r="DR23" s="292">
        <v>0</v>
      </c>
      <c r="DS23" s="292">
        <v>0</v>
      </c>
      <c r="DT23" s="292">
        <v>0</v>
      </c>
      <c r="DU23" s="292">
        <f>SUM(DV23:DY23)</f>
        <v>73</v>
      </c>
      <c r="DV23" s="292">
        <v>70</v>
      </c>
      <c r="DW23" s="292">
        <v>0</v>
      </c>
      <c r="DX23" s="292">
        <v>3</v>
      </c>
      <c r="DY23" s="292">
        <v>0</v>
      </c>
      <c r="DZ23" s="292">
        <f>SUM(EA23,EH23)</f>
        <v>2</v>
      </c>
      <c r="EA23" s="292">
        <f>SUM(EB23:EG23)</f>
        <v>2</v>
      </c>
      <c r="EB23" s="292">
        <v>0</v>
      </c>
      <c r="EC23" s="292">
        <v>0</v>
      </c>
      <c r="ED23" s="292">
        <v>2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3457</v>
      </c>
      <c r="E24" s="292">
        <f>SUM(F24,M24)</f>
        <v>3005</v>
      </c>
      <c r="F24" s="292">
        <f>SUM(G24:L24)</f>
        <v>2672</v>
      </c>
      <c r="G24" s="292">
        <v>0</v>
      </c>
      <c r="H24" s="292">
        <v>2672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333</v>
      </c>
      <c r="N24" s="292">
        <v>0</v>
      </c>
      <c r="O24" s="292">
        <v>333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331</v>
      </c>
      <c r="DG24" s="292">
        <f>SUM(DH24:DM24)</f>
        <v>322</v>
      </c>
      <c r="DH24" s="292">
        <v>0</v>
      </c>
      <c r="DI24" s="292">
        <v>0</v>
      </c>
      <c r="DJ24" s="292">
        <v>221</v>
      </c>
      <c r="DK24" s="292">
        <v>40</v>
      </c>
      <c r="DL24" s="292">
        <v>0</v>
      </c>
      <c r="DM24" s="292">
        <v>61</v>
      </c>
      <c r="DN24" s="292">
        <f>SUM(DO24:DT24)</f>
        <v>9</v>
      </c>
      <c r="DO24" s="292">
        <v>0</v>
      </c>
      <c r="DP24" s="292">
        <v>0</v>
      </c>
      <c r="DQ24" s="292">
        <v>9</v>
      </c>
      <c r="DR24" s="292">
        <v>0</v>
      </c>
      <c r="DS24" s="292">
        <v>0</v>
      </c>
      <c r="DT24" s="292">
        <v>0</v>
      </c>
      <c r="DU24" s="292">
        <f>SUM(DV24:DY24)</f>
        <v>116</v>
      </c>
      <c r="DV24" s="292">
        <v>112</v>
      </c>
      <c r="DW24" s="292">
        <v>0</v>
      </c>
      <c r="DX24" s="292">
        <v>4</v>
      </c>
      <c r="DY24" s="292">
        <v>0</v>
      </c>
      <c r="DZ24" s="292">
        <f>SUM(EA24,EH24)</f>
        <v>5</v>
      </c>
      <c r="EA24" s="292">
        <f>SUM(EB24:EG24)</f>
        <v>5</v>
      </c>
      <c r="EB24" s="292">
        <v>0</v>
      </c>
      <c r="EC24" s="292">
        <v>0</v>
      </c>
      <c r="ED24" s="292">
        <v>5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6372</v>
      </c>
      <c r="E25" s="292">
        <f>SUM(F25,M25)</f>
        <v>5219</v>
      </c>
      <c r="F25" s="292">
        <f>SUM(G25:L25)</f>
        <v>4532</v>
      </c>
      <c r="G25" s="292">
        <v>0</v>
      </c>
      <c r="H25" s="292">
        <v>4532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687</v>
      </c>
      <c r="N25" s="292">
        <v>0</v>
      </c>
      <c r="O25" s="292">
        <v>687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866</v>
      </c>
      <c r="U25" s="292">
        <f>SUM(V25:AA25)</f>
        <v>761</v>
      </c>
      <c r="V25" s="292">
        <v>0</v>
      </c>
      <c r="W25" s="292">
        <v>0</v>
      </c>
      <c r="X25" s="292">
        <v>93</v>
      </c>
      <c r="Y25" s="292">
        <v>297</v>
      </c>
      <c r="Z25" s="292">
        <v>0</v>
      </c>
      <c r="AA25" s="292">
        <v>371</v>
      </c>
      <c r="AB25" s="292">
        <f>SUM(AC25:AH25)</f>
        <v>105</v>
      </c>
      <c r="AC25" s="292">
        <v>0</v>
      </c>
      <c r="AD25" s="292">
        <v>0</v>
      </c>
      <c r="AE25" s="292">
        <v>105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0</v>
      </c>
      <c r="CR25" s="292">
        <f>SUM(CS25:CX25)</f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287</v>
      </c>
      <c r="DV25" s="292">
        <v>287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6889</v>
      </c>
      <c r="E26" s="292">
        <f>SUM(F26,M26)</f>
        <v>5415</v>
      </c>
      <c r="F26" s="292">
        <f>SUM(G26:L26)</f>
        <v>4830</v>
      </c>
      <c r="G26" s="292">
        <v>0</v>
      </c>
      <c r="H26" s="292">
        <v>4827</v>
      </c>
      <c r="I26" s="292">
        <v>0</v>
      </c>
      <c r="J26" s="292">
        <v>3</v>
      </c>
      <c r="K26" s="292">
        <v>0</v>
      </c>
      <c r="L26" s="292">
        <v>0</v>
      </c>
      <c r="M26" s="292">
        <f>SUM(N26:S26)</f>
        <v>585</v>
      </c>
      <c r="N26" s="292">
        <v>0</v>
      </c>
      <c r="O26" s="292">
        <v>585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113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113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113</v>
      </c>
      <c r="CQ26" s="292">
        <f>SUM(CR26,CY26)</f>
        <v>620</v>
      </c>
      <c r="CR26" s="292">
        <f>SUM(CS26:CX26)</f>
        <v>590</v>
      </c>
      <c r="CS26" s="292">
        <v>0</v>
      </c>
      <c r="CT26" s="292">
        <v>0</v>
      </c>
      <c r="CU26" s="292">
        <v>0</v>
      </c>
      <c r="CV26" s="292">
        <v>590</v>
      </c>
      <c r="CW26" s="292">
        <v>0</v>
      </c>
      <c r="CX26" s="292">
        <v>0</v>
      </c>
      <c r="CY26" s="292">
        <f>SUM(CZ26:DE26)</f>
        <v>30</v>
      </c>
      <c r="CZ26" s="292">
        <v>0</v>
      </c>
      <c r="DA26" s="292">
        <v>0</v>
      </c>
      <c r="DB26" s="292">
        <v>0</v>
      </c>
      <c r="DC26" s="292">
        <v>28</v>
      </c>
      <c r="DD26" s="292">
        <v>2</v>
      </c>
      <c r="DE26" s="292">
        <v>0</v>
      </c>
      <c r="DF26" s="292">
        <f>SUM(DG26,DN26)</f>
        <v>74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74</v>
      </c>
      <c r="DO26" s="292">
        <v>0</v>
      </c>
      <c r="DP26" s="292">
        <v>0</v>
      </c>
      <c r="DQ26" s="292">
        <v>74</v>
      </c>
      <c r="DR26" s="292">
        <v>0</v>
      </c>
      <c r="DS26" s="292">
        <v>0</v>
      </c>
      <c r="DT26" s="292">
        <v>0</v>
      </c>
      <c r="DU26" s="292">
        <f>SUM(DV26:DY26)</f>
        <v>667</v>
      </c>
      <c r="DV26" s="292">
        <v>356</v>
      </c>
      <c r="DW26" s="292">
        <v>0</v>
      </c>
      <c r="DX26" s="292">
        <v>311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10387</v>
      </c>
      <c r="E27" s="292">
        <f>SUM(F27,M27)</f>
        <v>7863</v>
      </c>
      <c r="F27" s="292">
        <f>SUM(G27:L27)</f>
        <v>7847</v>
      </c>
      <c r="G27" s="292">
        <v>0</v>
      </c>
      <c r="H27" s="292">
        <v>7847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16</v>
      </c>
      <c r="N27" s="292">
        <v>0</v>
      </c>
      <c r="O27" s="292">
        <v>16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340</v>
      </c>
      <c r="U27" s="292">
        <f>SUM(V27:AA27)</f>
        <v>197</v>
      </c>
      <c r="V27" s="292">
        <v>0</v>
      </c>
      <c r="W27" s="292">
        <v>0</v>
      </c>
      <c r="X27" s="292">
        <v>3</v>
      </c>
      <c r="Y27" s="292">
        <v>194</v>
      </c>
      <c r="Z27" s="292">
        <v>0</v>
      </c>
      <c r="AA27" s="292">
        <v>0</v>
      </c>
      <c r="AB27" s="292">
        <f>SUM(AC27:AH27)</f>
        <v>143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143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1054</v>
      </c>
      <c r="CR27" s="292">
        <f>SUM(CS27:CX27)</f>
        <v>990</v>
      </c>
      <c r="CS27" s="292">
        <v>0</v>
      </c>
      <c r="CT27" s="292">
        <v>0</v>
      </c>
      <c r="CU27" s="292">
        <v>990</v>
      </c>
      <c r="CV27" s="292">
        <v>0</v>
      </c>
      <c r="CW27" s="292">
        <v>0</v>
      </c>
      <c r="CX27" s="292">
        <v>0</v>
      </c>
      <c r="CY27" s="292">
        <f>SUM(CZ27:DE27)</f>
        <v>64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64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1026</v>
      </c>
      <c r="DV27" s="292">
        <v>1026</v>
      </c>
      <c r="DW27" s="292">
        <v>0</v>
      </c>
      <c r="DX27" s="292">
        <v>0</v>
      </c>
      <c r="DY27" s="292">
        <v>0</v>
      </c>
      <c r="DZ27" s="292">
        <f>SUM(EA27,EH27)</f>
        <v>104</v>
      </c>
      <c r="EA27" s="292">
        <f>SUM(EB27:EG27)</f>
        <v>104</v>
      </c>
      <c r="EB27" s="292">
        <v>0</v>
      </c>
      <c r="EC27" s="292">
        <v>0</v>
      </c>
      <c r="ED27" s="292">
        <v>104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4581</v>
      </c>
      <c r="E28" s="292">
        <f>SUM(F28,M28)</f>
        <v>4121</v>
      </c>
      <c r="F28" s="292">
        <f>SUM(G28:L28)</f>
        <v>4121</v>
      </c>
      <c r="G28" s="292">
        <v>0</v>
      </c>
      <c r="H28" s="292">
        <v>4121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69</v>
      </c>
      <c r="U28" s="292">
        <f>SUM(V28:AA28)</f>
        <v>45</v>
      </c>
      <c r="V28" s="292">
        <v>0</v>
      </c>
      <c r="W28" s="292">
        <v>0</v>
      </c>
      <c r="X28" s="292">
        <v>45</v>
      </c>
      <c r="Y28" s="292">
        <v>0</v>
      </c>
      <c r="Z28" s="292">
        <v>0</v>
      </c>
      <c r="AA28" s="292">
        <v>0</v>
      </c>
      <c r="AB28" s="292">
        <f>SUM(AC28:AH28)</f>
        <v>24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24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391</v>
      </c>
      <c r="DV28" s="292">
        <v>287</v>
      </c>
      <c r="DW28" s="292">
        <v>0</v>
      </c>
      <c r="DX28" s="292">
        <v>101</v>
      </c>
      <c r="DY28" s="292">
        <v>3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3835</v>
      </c>
      <c r="E29" s="292">
        <f>SUM(F29,M29)</f>
        <v>3377</v>
      </c>
      <c r="F29" s="292">
        <f>SUM(G29:L29)</f>
        <v>3377</v>
      </c>
      <c r="G29" s="292">
        <v>0</v>
      </c>
      <c r="H29" s="292">
        <v>3377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24</v>
      </c>
      <c r="U29" s="292">
        <f>SUM(V29:AA29)</f>
        <v>24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24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49</v>
      </c>
      <c r="CR29" s="292">
        <f>SUM(CS29:CX29)</f>
        <v>49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49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351</v>
      </c>
      <c r="DV29" s="292">
        <v>351</v>
      </c>
      <c r="DW29" s="292">
        <v>0</v>
      </c>
      <c r="DX29" s="292">
        <v>0</v>
      </c>
      <c r="DY29" s="292">
        <v>0</v>
      </c>
      <c r="DZ29" s="292">
        <f>SUM(EA29,EH29)</f>
        <v>34</v>
      </c>
      <c r="EA29" s="292">
        <f>SUM(EB29:EG29)</f>
        <v>34</v>
      </c>
      <c r="EB29" s="292">
        <v>0</v>
      </c>
      <c r="EC29" s="292">
        <v>0</v>
      </c>
      <c r="ED29" s="292">
        <v>34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2571</v>
      </c>
      <c r="E30" s="292">
        <f>SUM(F30,M30)</f>
        <v>2118</v>
      </c>
      <c r="F30" s="292">
        <f>SUM(G30:L30)</f>
        <v>1756</v>
      </c>
      <c r="G30" s="292">
        <v>0</v>
      </c>
      <c r="H30" s="292">
        <v>1756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362</v>
      </c>
      <c r="N30" s="292">
        <v>0</v>
      </c>
      <c r="O30" s="292">
        <v>362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156</v>
      </c>
      <c r="U30" s="292">
        <f>SUM(V30:AA30)</f>
        <v>143</v>
      </c>
      <c r="V30" s="292">
        <v>0</v>
      </c>
      <c r="W30" s="292">
        <v>0</v>
      </c>
      <c r="X30" s="292">
        <v>117</v>
      </c>
      <c r="Y30" s="292">
        <v>16</v>
      </c>
      <c r="Z30" s="292">
        <v>0</v>
      </c>
      <c r="AA30" s="292">
        <v>10</v>
      </c>
      <c r="AB30" s="292">
        <f>SUM(AC30:AH30)</f>
        <v>13</v>
      </c>
      <c r="AC30" s="292">
        <v>0</v>
      </c>
      <c r="AD30" s="292">
        <v>0</v>
      </c>
      <c r="AE30" s="292">
        <v>7</v>
      </c>
      <c r="AF30" s="292">
        <v>0</v>
      </c>
      <c r="AG30" s="292">
        <v>0</v>
      </c>
      <c r="AH30" s="292">
        <v>6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45</v>
      </c>
      <c r="CR30" s="292">
        <f>SUM(CS30:CX30)</f>
        <v>45</v>
      </c>
      <c r="CS30" s="292">
        <v>0</v>
      </c>
      <c r="CT30" s="292">
        <v>0</v>
      </c>
      <c r="CU30" s="292">
        <v>0</v>
      </c>
      <c r="CV30" s="292">
        <v>45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252</v>
      </c>
      <c r="DV30" s="292">
        <v>246</v>
      </c>
      <c r="DW30" s="292">
        <v>0</v>
      </c>
      <c r="DX30" s="292">
        <v>6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5000</v>
      </c>
      <c r="E31" s="292">
        <f>SUM(F31,M31)</f>
        <v>4213</v>
      </c>
      <c r="F31" s="292">
        <f>SUM(G31:L31)</f>
        <v>4128</v>
      </c>
      <c r="G31" s="292">
        <v>0</v>
      </c>
      <c r="H31" s="292">
        <v>4128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85</v>
      </c>
      <c r="N31" s="292">
        <v>0</v>
      </c>
      <c r="O31" s="292">
        <v>85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406</v>
      </c>
      <c r="U31" s="292">
        <f>SUM(V31:AA31)</f>
        <v>307</v>
      </c>
      <c r="V31" s="292">
        <v>0</v>
      </c>
      <c r="W31" s="292">
        <v>0</v>
      </c>
      <c r="X31" s="292">
        <v>230</v>
      </c>
      <c r="Y31" s="292">
        <v>0</v>
      </c>
      <c r="Z31" s="292">
        <v>0</v>
      </c>
      <c r="AA31" s="292">
        <v>77</v>
      </c>
      <c r="AB31" s="292">
        <f>SUM(AC31:AH31)</f>
        <v>99</v>
      </c>
      <c r="AC31" s="292">
        <v>0</v>
      </c>
      <c r="AD31" s="292">
        <v>0</v>
      </c>
      <c r="AE31" s="292">
        <v>17</v>
      </c>
      <c r="AF31" s="292">
        <v>0</v>
      </c>
      <c r="AG31" s="292">
        <v>0</v>
      </c>
      <c r="AH31" s="292">
        <v>82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373</v>
      </c>
      <c r="CR31" s="292">
        <f>SUM(CS31:CX31)</f>
        <v>361</v>
      </c>
      <c r="CS31" s="292">
        <v>0</v>
      </c>
      <c r="CT31" s="292">
        <v>0</v>
      </c>
      <c r="CU31" s="292">
        <v>0</v>
      </c>
      <c r="CV31" s="292">
        <v>361</v>
      </c>
      <c r="CW31" s="292">
        <v>0</v>
      </c>
      <c r="CX31" s="292">
        <v>0</v>
      </c>
      <c r="CY31" s="292">
        <f>SUM(CZ31:DE31)</f>
        <v>12</v>
      </c>
      <c r="CZ31" s="292">
        <v>0</v>
      </c>
      <c r="DA31" s="292">
        <v>0</v>
      </c>
      <c r="DB31" s="292">
        <v>0</v>
      </c>
      <c r="DC31" s="292">
        <v>12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8</v>
      </c>
      <c r="DV31" s="292">
        <v>7</v>
      </c>
      <c r="DW31" s="292">
        <v>0</v>
      </c>
      <c r="DX31" s="292">
        <v>1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1">
    <sortCondition ref="A8:A31"/>
    <sortCondition ref="B8:B31"/>
    <sortCondition ref="C8:C3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0" man="1"/>
    <brk id="34" min="1" max="30" man="1"/>
    <brk id="49" min="1" max="30" man="1"/>
    <brk id="64" min="1" max="30" man="1"/>
    <brk id="79" min="1" max="30" man="1"/>
    <brk id="94" min="1" max="30" man="1"/>
    <brk id="109" min="1" max="30" man="1"/>
    <brk id="124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5">
        <f>SUM(E7,F7,N7,O7)</f>
        <v>256476</v>
      </c>
      <c r="E7" s="305">
        <f>+Q7</f>
        <v>206479</v>
      </c>
      <c r="F7" s="305">
        <f>SUM(G7:M7)</f>
        <v>35907</v>
      </c>
      <c r="G7" s="305">
        <f t="shared" ref="G7:M7" si="0">SUM(G$8:G$1000)</f>
        <v>19061</v>
      </c>
      <c r="H7" s="305">
        <f t="shared" si="0"/>
        <v>0</v>
      </c>
      <c r="I7" s="305">
        <f t="shared" si="0"/>
        <v>0</v>
      </c>
      <c r="J7" s="305">
        <f t="shared" si="0"/>
        <v>0</v>
      </c>
      <c r="K7" s="305">
        <f t="shared" si="0"/>
        <v>987</v>
      </c>
      <c r="L7" s="305">
        <f t="shared" si="0"/>
        <v>15785</v>
      </c>
      <c r="M7" s="305">
        <f t="shared" si="0"/>
        <v>74</v>
      </c>
      <c r="N7" s="305">
        <f>+AA7</f>
        <v>436</v>
      </c>
      <c r="O7" s="305">
        <f>+資源化量内訳!Y7</f>
        <v>13654</v>
      </c>
      <c r="P7" s="305">
        <f>+SUM(Q7,R7)</f>
        <v>211165</v>
      </c>
      <c r="Q7" s="305">
        <f>SUM(Q$8:Q$1000)</f>
        <v>206479</v>
      </c>
      <c r="R7" s="305">
        <f>+SUM(S7,T7,U7,V7,W7,X7,Y7)</f>
        <v>4686</v>
      </c>
      <c r="S7" s="305">
        <f t="shared" ref="S7:Y7" si="1">SUM(S$8:S$1000)</f>
        <v>4252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434</v>
      </c>
      <c r="Y7" s="305">
        <f t="shared" si="1"/>
        <v>0</v>
      </c>
      <c r="Z7" s="305">
        <f>SUM(AA7:AC7)</f>
        <v>29937</v>
      </c>
      <c r="AA7" s="305">
        <f>SUM(AA$8:AA$1000)</f>
        <v>436</v>
      </c>
      <c r="AB7" s="305">
        <f>SUM(AB$8:AB$1000)</f>
        <v>20513</v>
      </c>
      <c r="AC7" s="305">
        <f>SUM(AD7:AJ7)</f>
        <v>8988</v>
      </c>
      <c r="AD7" s="305">
        <f t="shared" ref="AD7:AJ7" si="2">SUM(AD$8:AD$1000)</f>
        <v>7620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1294</v>
      </c>
      <c r="AJ7" s="305">
        <f t="shared" si="2"/>
        <v>74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95062</v>
      </c>
      <c r="E8" s="292">
        <f>+Q8</f>
        <v>75123</v>
      </c>
      <c r="F8" s="292">
        <f>SUM(G8:M8)</f>
        <v>15509</v>
      </c>
      <c r="G8" s="292">
        <v>12019</v>
      </c>
      <c r="H8" s="292">
        <v>0</v>
      </c>
      <c r="I8" s="292">
        <v>0</v>
      </c>
      <c r="J8" s="292">
        <v>0</v>
      </c>
      <c r="K8" s="292">
        <v>0</v>
      </c>
      <c r="L8" s="292">
        <v>3490</v>
      </c>
      <c r="M8" s="292">
        <v>0</v>
      </c>
      <c r="N8" s="292">
        <f>+AA8</f>
        <v>0</v>
      </c>
      <c r="O8" s="292">
        <f>+資源化量内訳!Y8</f>
        <v>4430</v>
      </c>
      <c r="P8" s="292">
        <f>+SUM(Q8,R8)</f>
        <v>78419</v>
      </c>
      <c r="Q8" s="292">
        <v>75123</v>
      </c>
      <c r="R8" s="292">
        <f>+SUM(S8,T8,U8,V8,W8,X8,Y8)</f>
        <v>3296</v>
      </c>
      <c r="S8" s="292">
        <v>3076</v>
      </c>
      <c r="T8" s="292">
        <v>0</v>
      </c>
      <c r="U8" s="292">
        <v>0</v>
      </c>
      <c r="V8" s="292">
        <v>0</v>
      </c>
      <c r="W8" s="292">
        <v>0</v>
      </c>
      <c r="X8" s="292">
        <v>220</v>
      </c>
      <c r="Y8" s="292">
        <v>0</v>
      </c>
      <c r="Z8" s="292">
        <f>SUM(AA8:AC8)</f>
        <v>17337</v>
      </c>
      <c r="AA8" s="292">
        <v>0</v>
      </c>
      <c r="AB8" s="292">
        <v>11206</v>
      </c>
      <c r="AC8" s="292">
        <f>SUM(AD8:AJ8)</f>
        <v>6131</v>
      </c>
      <c r="AD8" s="292">
        <v>6131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17804</v>
      </c>
      <c r="E9" s="292">
        <f>+Q9</f>
        <v>14711</v>
      </c>
      <c r="F9" s="292">
        <f>SUM(G9:M9)</f>
        <v>3093</v>
      </c>
      <c r="G9" s="292">
        <v>2581</v>
      </c>
      <c r="H9" s="292">
        <v>0</v>
      </c>
      <c r="I9" s="292">
        <v>0</v>
      </c>
      <c r="J9" s="292">
        <v>0</v>
      </c>
      <c r="K9" s="292">
        <v>0</v>
      </c>
      <c r="L9" s="292">
        <v>512</v>
      </c>
      <c r="M9" s="292">
        <v>0</v>
      </c>
      <c r="N9" s="292">
        <f>+AA9</f>
        <v>0</v>
      </c>
      <c r="O9" s="292">
        <f>+資源化量内訳!Y9</f>
        <v>0</v>
      </c>
      <c r="P9" s="292">
        <f>+SUM(Q9,R9)</f>
        <v>14711</v>
      </c>
      <c r="Q9" s="292">
        <v>14711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347</v>
      </c>
      <c r="AA9" s="292">
        <v>0</v>
      </c>
      <c r="AB9" s="292">
        <v>0</v>
      </c>
      <c r="AC9" s="292">
        <f>SUM(AD9:AJ9)</f>
        <v>347</v>
      </c>
      <c r="AD9" s="292">
        <v>347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14344</v>
      </c>
      <c r="E10" s="292">
        <f>+Q10</f>
        <v>11995</v>
      </c>
      <c r="F10" s="292">
        <f>SUM(G10:M10)</f>
        <v>1660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1660</v>
      </c>
      <c r="M10" s="292">
        <v>0</v>
      </c>
      <c r="N10" s="292">
        <f>+AA10</f>
        <v>18</v>
      </c>
      <c r="O10" s="292">
        <f>+資源化量内訳!Y10</f>
        <v>671</v>
      </c>
      <c r="P10" s="292">
        <f>+SUM(Q10,R10)</f>
        <v>11995</v>
      </c>
      <c r="Q10" s="292">
        <v>11995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2052</v>
      </c>
      <c r="AA10" s="292">
        <v>18</v>
      </c>
      <c r="AB10" s="292">
        <v>1266</v>
      </c>
      <c r="AC10" s="292">
        <f>SUM(AD10:AJ10)</f>
        <v>768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768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25782</v>
      </c>
      <c r="E11" s="292">
        <f>+Q11</f>
        <v>19443</v>
      </c>
      <c r="F11" s="292">
        <f>SUM(G11:M11)</f>
        <v>5234</v>
      </c>
      <c r="G11" s="292">
        <v>793</v>
      </c>
      <c r="H11" s="292">
        <v>0</v>
      </c>
      <c r="I11" s="292">
        <v>0</v>
      </c>
      <c r="J11" s="292">
        <v>0</v>
      </c>
      <c r="K11" s="292">
        <v>0</v>
      </c>
      <c r="L11" s="292">
        <v>4441</v>
      </c>
      <c r="M11" s="292">
        <v>0</v>
      </c>
      <c r="N11" s="292">
        <f>+AA11</f>
        <v>0</v>
      </c>
      <c r="O11" s="292">
        <f>+資源化量内訳!Y11</f>
        <v>1105</v>
      </c>
      <c r="P11" s="292">
        <f>+SUM(Q11,R11)</f>
        <v>19443</v>
      </c>
      <c r="Q11" s="292">
        <v>19443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1330</v>
      </c>
      <c r="AA11" s="292">
        <v>0</v>
      </c>
      <c r="AB11" s="292">
        <v>1003</v>
      </c>
      <c r="AC11" s="292">
        <f>SUM(AD11:AJ11)</f>
        <v>327</v>
      </c>
      <c r="AD11" s="292">
        <v>327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14500</v>
      </c>
      <c r="E12" s="292">
        <f>+Q12</f>
        <v>12495</v>
      </c>
      <c r="F12" s="292">
        <f>SUM(G12:M12)</f>
        <v>687</v>
      </c>
      <c r="G12" s="292">
        <v>145</v>
      </c>
      <c r="H12" s="292">
        <v>0</v>
      </c>
      <c r="I12" s="292">
        <v>0</v>
      </c>
      <c r="J12" s="292">
        <v>0</v>
      </c>
      <c r="K12" s="292">
        <v>0</v>
      </c>
      <c r="L12" s="292">
        <v>542</v>
      </c>
      <c r="M12" s="292">
        <v>0</v>
      </c>
      <c r="N12" s="292">
        <f>+AA12</f>
        <v>155</v>
      </c>
      <c r="O12" s="292">
        <f>+資源化量内訳!Y12</f>
        <v>1163</v>
      </c>
      <c r="P12" s="292">
        <f>+SUM(Q12,R12)</f>
        <v>12627</v>
      </c>
      <c r="Q12" s="292">
        <v>12495</v>
      </c>
      <c r="R12" s="292">
        <f>+SUM(S12,T12,U12,V12,W12,X12,Y12)</f>
        <v>132</v>
      </c>
      <c r="S12" s="292">
        <v>132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240</v>
      </c>
      <c r="AA12" s="292">
        <v>155</v>
      </c>
      <c r="AB12" s="292">
        <v>85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10651</v>
      </c>
      <c r="E13" s="292">
        <f>+Q13</f>
        <v>9808</v>
      </c>
      <c r="F13" s="292">
        <f>SUM(G13:M13)</f>
        <v>165</v>
      </c>
      <c r="G13" s="292">
        <v>165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0</v>
      </c>
      <c r="O13" s="292">
        <f>+資源化量内訳!Y13</f>
        <v>678</v>
      </c>
      <c r="P13" s="292">
        <f>+SUM(Q13,R13)</f>
        <v>9957</v>
      </c>
      <c r="Q13" s="292">
        <v>9808</v>
      </c>
      <c r="R13" s="292">
        <f>+SUM(S13,T13,U13,V13,W13,X13,Y13)</f>
        <v>149</v>
      </c>
      <c r="S13" s="292">
        <v>149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66</v>
      </c>
      <c r="AA13" s="292">
        <v>0</v>
      </c>
      <c r="AB13" s="292">
        <v>66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8280</v>
      </c>
      <c r="E14" s="292">
        <f>+Q14</f>
        <v>6818</v>
      </c>
      <c r="F14" s="292">
        <f>SUM(G14:M14)</f>
        <v>661</v>
      </c>
      <c r="G14" s="292">
        <v>517</v>
      </c>
      <c r="H14" s="292">
        <v>0</v>
      </c>
      <c r="I14" s="292">
        <v>0</v>
      </c>
      <c r="J14" s="292">
        <v>0</v>
      </c>
      <c r="K14" s="292">
        <v>0</v>
      </c>
      <c r="L14" s="292">
        <v>144</v>
      </c>
      <c r="M14" s="292">
        <v>0</v>
      </c>
      <c r="N14" s="292">
        <f>+AA14</f>
        <v>0</v>
      </c>
      <c r="O14" s="292">
        <f>+資源化量内訳!Y14</f>
        <v>801</v>
      </c>
      <c r="P14" s="292">
        <f>+SUM(Q14,R14)</f>
        <v>6948</v>
      </c>
      <c r="Q14" s="292">
        <v>6818</v>
      </c>
      <c r="R14" s="292">
        <f>+SUM(S14,T14,U14,V14,W14,X14,Y14)</f>
        <v>130</v>
      </c>
      <c r="S14" s="292">
        <v>130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1043</v>
      </c>
      <c r="AA14" s="292">
        <v>0</v>
      </c>
      <c r="AB14" s="292">
        <v>860</v>
      </c>
      <c r="AC14" s="292">
        <f>SUM(AD14:AJ14)</f>
        <v>183</v>
      </c>
      <c r="AD14" s="292">
        <v>183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9145</v>
      </c>
      <c r="E15" s="292">
        <f>+Q15</f>
        <v>7412</v>
      </c>
      <c r="F15" s="292">
        <f>SUM(G15:M15)</f>
        <v>1721</v>
      </c>
      <c r="G15" s="292">
        <v>740</v>
      </c>
      <c r="H15" s="292">
        <v>0</v>
      </c>
      <c r="I15" s="292">
        <v>0</v>
      </c>
      <c r="J15" s="292">
        <v>0</v>
      </c>
      <c r="K15" s="292">
        <v>0</v>
      </c>
      <c r="L15" s="292">
        <v>981</v>
      </c>
      <c r="M15" s="292">
        <v>0</v>
      </c>
      <c r="N15" s="292">
        <f>+AA15</f>
        <v>0</v>
      </c>
      <c r="O15" s="292">
        <f>+資源化量内訳!Y15</f>
        <v>12</v>
      </c>
      <c r="P15" s="292">
        <f>+SUM(Q15,R15)</f>
        <v>7683</v>
      </c>
      <c r="Q15" s="292">
        <v>7412</v>
      </c>
      <c r="R15" s="292">
        <f>+SUM(S15,T15,U15,V15,W15,X15,Y15)</f>
        <v>271</v>
      </c>
      <c r="S15" s="292">
        <v>239</v>
      </c>
      <c r="T15" s="292">
        <v>0</v>
      </c>
      <c r="U15" s="292">
        <v>0</v>
      </c>
      <c r="V15" s="292">
        <v>0</v>
      </c>
      <c r="W15" s="292">
        <v>0</v>
      </c>
      <c r="X15" s="292">
        <v>32</v>
      </c>
      <c r="Y15" s="292">
        <v>0</v>
      </c>
      <c r="Z15" s="292">
        <f>SUM(AA15:AC15)</f>
        <v>1151</v>
      </c>
      <c r="AA15" s="292">
        <v>0</v>
      </c>
      <c r="AB15" s="292">
        <v>806</v>
      </c>
      <c r="AC15" s="292">
        <f>SUM(AD15:AJ15)</f>
        <v>345</v>
      </c>
      <c r="AD15" s="292">
        <v>305</v>
      </c>
      <c r="AE15" s="292">
        <v>0</v>
      </c>
      <c r="AF15" s="292">
        <v>0</v>
      </c>
      <c r="AG15" s="292">
        <v>0</v>
      </c>
      <c r="AH15" s="292">
        <v>0</v>
      </c>
      <c r="AI15" s="292">
        <v>40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1173</v>
      </c>
      <c r="E16" s="292">
        <f>+Q16</f>
        <v>1021</v>
      </c>
      <c r="F16" s="292">
        <f>SUM(G16:M16)</f>
        <v>38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38</v>
      </c>
      <c r="M16" s="292">
        <v>0</v>
      </c>
      <c r="N16" s="292">
        <f>+AA16</f>
        <v>0</v>
      </c>
      <c r="O16" s="292">
        <f>+資源化量内訳!Y16</f>
        <v>114</v>
      </c>
      <c r="P16" s="292">
        <f>+SUM(Q16,R16)</f>
        <v>1021</v>
      </c>
      <c r="Q16" s="292">
        <v>1021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148</v>
      </c>
      <c r="AA16" s="292">
        <v>0</v>
      </c>
      <c r="AB16" s="292">
        <v>148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310</v>
      </c>
      <c r="E17" s="292">
        <f>+Q17</f>
        <v>56</v>
      </c>
      <c r="F17" s="292">
        <f>SUM(G17:M17)</f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f>+AA17</f>
        <v>3</v>
      </c>
      <c r="O17" s="292">
        <f>+資源化量内訳!Y17</f>
        <v>251</v>
      </c>
      <c r="P17" s="292">
        <f>+SUM(Q17,R17)</f>
        <v>56</v>
      </c>
      <c r="Q17" s="292">
        <v>56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9</v>
      </c>
      <c r="AA17" s="292">
        <v>3</v>
      </c>
      <c r="AB17" s="292">
        <v>6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426</v>
      </c>
      <c r="E18" s="292">
        <f>+Q18</f>
        <v>226</v>
      </c>
      <c r="F18" s="292">
        <f>SUM(G18:M18)</f>
        <v>61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61</v>
      </c>
      <c r="M18" s="292">
        <v>0</v>
      </c>
      <c r="N18" s="292">
        <f>+AA18</f>
        <v>28</v>
      </c>
      <c r="O18" s="292">
        <f>+資源化量内訳!Y18</f>
        <v>111</v>
      </c>
      <c r="P18" s="292">
        <f>+SUM(Q18,R18)</f>
        <v>226</v>
      </c>
      <c r="Q18" s="292">
        <v>226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50</v>
      </c>
      <c r="AA18" s="292">
        <v>28</v>
      </c>
      <c r="AB18" s="292">
        <v>22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8694</v>
      </c>
      <c r="E19" s="292">
        <f>+Q19</f>
        <v>6571</v>
      </c>
      <c r="F19" s="292">
        <f>SUM(G19:M19)</f>
        <v>1656</v>
      </c>
      <c r="G19" s="292">
        <v>0</v>
      </c>
      <c r="H19" s="292">
        <v>0</v>
      </c>
      <c r="I19" s="292">
        <v>0</v>
      </c>
      <c r="J19" s="292">
        <v>0</v>
      </c>
      <c r="K19" s="292">
        <v>776</v>
      </c>
      <c r="L19" s="292">
        <v>880</v>
      </c>
      <c r="M19" s="292">
        <v>0</v>
      </c>
      <c r="N19" s="292">
        <f>+AA19</f>
        <v>59</v>
      </c>
      <c r="O19" s="292">
        <f>+資源化量内訳!Y19</f>
        <v>408</v>
      </c>
      <c r="P19" s="292">
        <f>+SUM(Q19,R19)</f>
        <v>6571</v>
      </c>
      <c r="Q19" s="292">
        <v>6571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1120</v>
      </c>
      <c r="AA19" s="292">
        <v>59</v>
      </c>
      <c r="AB19" s="292">
        <v>846</v>
      </c>
      <c r="AC19" s="292">
        <f>SUM(AD19:AJ19)</f>
        <v>215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215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625</v>
      </c>
      <c r="E20" s="292">
        <f>+Q20</f>
        <v>249</v>
      </c>
      <c r="F20" s="292">
        <f>SUM(G20:M20)</f>
        <v>244</v>
      </c>
      <c r="G20" s="292">
        <v>0</v>
      </c>
      <c r="H20" s="292">
        <v>0</v>
      </c>
      <c r="I20" s="292">
        <v>0</v>
      </c>
      <c r="J20" s="292">
        <v>0</v>
      </c>
      <c r="K20" s="292">
        <v>98</v>
      </c>
      <c r="L20" s="292">
        <v>146</v>
      </c>
      <c r="M20" s="292">
        <v>0</v>
      </c>
      <c r="N20" s="292">
        <f>+AA20</f>
        <v>26</v>
      </c>
      <c r="O20" s="292">
        <f>+資源化量内訳!Y20</f>
        <v>106</v>
      </c>
      <c r="P20" s="292">
        <f>+SUM(Q20,R20)</f>
        <v>249</v>
      </c>
      <c r="Q20" s="292">
        <v>249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31</v>
      </c>
      <c r="AA20" s="292">
        <v>26</v>
      </c>
      <c r="AB20" s="292">
        <v>5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2341</v>
      </c>
      <c r="E21" s="292">
        <f>+Q21</f>
        <v>1564</v>
      </c>
      <c r="F21" s="292">
        <f>SUM(G21:M21)</f>
        <v>316</v>
      </c>
      <c r="G21" s="292">
        <v>240</v>
      </c>
      <c r="H21" s="292">
        <v>0</v>
      </c>
      <c r="I21" s="292">
        <v>0</v>
      </c>
      <c r="J21" s="292">
        <v>0</v>
      </c>
      <c r="K21" s="292">
        <v>0</v>
      </c>
      <c r="L21" s="292">
        <v>76</v>
      </c>
      <c r="M21" s="292">
        <v>0</v>
      </c>
      <c r="N21" s="292">
        <f>+AA21</f>
        <v>0</v>
      </c>
      <c r="O21" s="292">
        <f>+資源化量内訳!Y21</f>
        <v>461</v>
      </c>
      <c r="P21" s="292">
        <f>+SUM(Q21,R21)</f>
        <v>1612</v>
      </c>
      <c r="Q21" s="292">
        <v>1564</v>
      </c>
      <c r="R21" s="292">
        <f>+SUM(S21,T21,U21,V21,W21,X21,Y21)</f>
        <v>48</v>
      </c>
      <c r="S21" s="292">
        <v>45</v>
      </c>
      <c r="T21" s="292">
        <v>0</v>
      </c>
      <c r="U21" s="292">
        <v>0</v>
      </c>
      <c r="V21" s="292">
        <v>0</v>
      </c>
      <c r="W21" s="292">
        <v>0</v>
      </c>
      <c r="X21" s="292">
        <v>3</v>
      </c>
      <c r="Y21" s="292">
        <v>0</v>
      </c>
      <c r="Z21" s="292">
        <f>SUM(AA21:AC21)</f>
        <v>298</v>
      </c>
      <c r="AA21" s="292">
        <v>0</v>
      </c>
      <c r="AB21" s="292">
        <v>196</v>
      </c>
      <c r="AC21" s="292">
        <f>SUM(AD21:AJ21)</f>
        <v>102</v>
      </c>
      <c r="AD21" s="292">
        <v>102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1822</v>
      </c>
      <c r="E22" s="292">
        <f>+Q22</f>
        <v>1540</v>
      </c>
      <c r="F22" s="292">
        <f>SUM(G22:M22)</f>
        <v>161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161</v>
      </c>
      <c r="M22" s="292">
        <v>0</v>
      </c>
      <c r="N22" s="292">
        <f>+AA22</f>
        <v>2</v>
      </c>
      <c r="O22" s="292">
        <f>+資源化量内訳!Y22</f>
        <v>119</v>
      </c>
      <c r="P22" s="292">
        <f>+SUM(Q22,R22)</f>
        <v>1618</v>
      </c>
      <c r="Q22" s="292">
        <v>1540</v>
      </c>
      <c r="R22" s="292">
        <f>+SUM(S22,T22,U22,V22,W22,X22,Y22)</f>
        <v>78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78</v>
      </c>
      <c r="Y22" s="292">
        <v>0</v>
      </c>
      <c r="Z22" s="292">
        <f>SUM(AA22:AC22)</f>
        <v>255</v>
      </c>
      <c r="AA22" s="292">
        <v>2</v>
      </c>
      <c r="AB22" s="292">
        <v>253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2424</v>
      </c>
      <c r="E23" s="292">
        <f>+Q23</f>
        <v>2116</v>
      </c>
      <c r="F23" s="292">
        <f>SUM(G23:M23)</f>
        <v>180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180</v>
      </c>
      <c r="M23" s="292">
        <v>0</v>
      </c>
      <c r="N23" s="292">
        <f>+AA23</f>
        <v>2</v>
      </c>
      <c r="O23" s="292">
        <f>+資源化量内訳!Y23</f>
        <v>126</v>
      </c>
      <c r="P23" s="292">
        <f>+SUM(Q23,R23)</f>
        <v>2205</v>
      </c>
      <c r="Q23" s="292">
        <v>2116</v>
      </c>
      <c r="R23" s="292">
        <f>+SUM(S23,T23,U23,V23,W23,X23,Y23)</f>
        <v>89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89</v>
      </c>
      <c r="Y23" s="292">
        <v>0</v>
      </c>
      <c r="Z23" s="292">
        <f>SUM(AA23:AC23)</f>
        <v>349</v>
      </c>
      <c r="AA23" s="292">
        <v>2</v>
      </c>
      <c r="AB23" s="292">
        <v>347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3457</v>
      </c>
      <c r="E24" s="292">
        <f>+Q24</f>
        <v>3005</v>
      </c>
      <c r="F24" s="292">
        <f>SUM(G24:M24)</f>
        <v>331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331</v>
      </c>
      <c r="M24" s="292">
        <v>0</v>
      </c>
      <c r="N24" s="292">
        <f>+AA24</f>
        <v>5</v>
      </c>
      <c r="O24" s="292">
        <f>+資源化量内訳!Y24</f>
        <v>116</v>
      </c>
      <c r="P24" s="292">
        <f>+SUM(Q24,R24)</f>
        <v>3005</v>
      </c>
      <c r="Q24" s="292">
        <v>3005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497</v>
      </c>
      <c r="AA24" s="292">
        <v>5</v>
      </c>
      <c r="AB24" s="292">
        <v>492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6372</v>
      </c>
      <c r="E25" s="292">
        <f>+Q25</f>
        <v>5219</v>
      </c>
      <c r="F25" s="292">
        <f>SUM(G25:M25)</f>
        <v>866</v>
      </c>
      <c r="G25" s="292">
        <v>866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f>+AA25</f>
        <v>0</v>
      </c>
      <c r="O25" s="292">
        <f>+資源化量内訳!Y25</f>
        <v>287</v>
      </c>
      <c r="P25" s="292">
        <f>+SUM(Q25,R25)</f>
        <v>5451</v>
      </c>
      <c r="Q25" s="292">
        <v>5219</v>
      </c>
      <c r="R25" s="292">
        <f>+SUM(S25,T25,U25,V25,W25,X25,Y25)</f>
        <v>232</v>
      </c>
      <c r="S25" s="292">
        <v>232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646</v>
      </c>
      <c r="AA25" s="292">
        <v>0</v>
      </c>
      <c r="AB25" s="292">
        <v>646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6889</v>
      </c>
      <c r="E26" s="292">
        <f>+Q26</f>
        <v>5415</v>
      </c>
      <c r="F26" s="292">
        <f>SUM(G26:M26)</f>
        <v>807</v>
      </c>
      <c r="G26" s="292">
        <v>0</v>
      </c>
      <c r="H26" s="292">
        <v>0</v>
      </c>
      <c r="I26" s="292">
        <v>0</v>
      </c>
      <c r="J26" s="292">
        <v>0</v>
      </c>
      <c r="K26" s="292">
        <v>113</v>
      </c>
      <c r="L26" s="292">
        <v>620</v>
      </c>
      <c r="M26" s="292">
        <v>74</v>
      </c>
      <c r="N26" s="292">
        <f>+AA26</f>
        <v>0</v>
      </c>
      <c r="O26" s="292">
        <f>+資源化量内訳!Y26</f>
        <v>667</v>
      </c>
      <c r="P26" s="292">
        <f>+SUM(Q26,R26)</f>
        <v>5415</v>
      </c>
      <c r="Q26" s="292">
        <v>5415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720</v>
      </c>
      <c r="AA26" s="292">
        <v>0</v>
      </c>
      <c r="AB26" s="292">
        <v>645</v>
      </c>
      <c r="AC26" s="292">
        <f>SUM(AD26:AJ26)</f>
        <v>75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1</v>
      </c>
      <c r="AJ26" s="292">
        <v>74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10388</v>
      </c>
      <c r="E27" s="292">
        <f>+Q27</f>
        <v>7863</v>
      </c>
      <c r="F27" s="292">
        <f>SUM(G27:M27)</f>
        <v>1395</v>
      </c>
      <c r="G27" s="292">
        <v>340</v>
      </c>
      <c r="H27" s="292">
        <v>0</v>
      </c>
      <c r="I27" s="292">
        <v>0</v>
      </c>
      <c r="J27" s="292">
        <v>0</v>
      </c>
      <c r="K27" s="292">
        <v>0</v>
      </c>
      <c r="L27" s="292">
        <v>1055</v>
      </c>
      <c r="M27" s="292">
        <v>0</v>
      </c>
      <c r="N27" s="292">
        <f>+AA27</f>
        <v>104</v>
      </c>
      <c r="O27" s="292">
        <f>+資源化量内訳!Y27</f>
        <v>1026</v>
      </c>
      <c r="P27" s="292">
        <f>+SUM(Q27,R27)</f>
        <v>7863</v>
      </c>
      <c r="Q27" s="292">
        <v>7863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1191</v>
      </c>
      <c r="AA27" s="292">
        <v>104</v>
      </c>
      <c r="AB27" s="292">
        <v>839</v>
      </c>
      <c r="AC27" s="292">
        <f>SUM(AD27:AJ27)</f>
        <v>248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248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4581</v>
      </c>
      <c r="E28" s="292">
        <f>+Q28</f>
        <v>4121</v>
      </c>
      <c r="F28" s="292">
        <f>SUM(G28:M28)</f>
        <v>69</v>
      </c>
      <c r="G28" s="292">
        <v>69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391</v>
      </c>
      <c r="P28" s="292">
        <f>+SUM(Q28,R28)</f>
        <v>4183</v>
      </c>
      <c r="Q28" s="292">
        <v>4121</v>
      </c>
      <c r="R28" s="292">
        <f>+SUM(S28,T28,U28,V28,W28,X28,Y28)</f>
        <v>62</v>
      </c>
      <c r="S28" s="292">
        <v>62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28</v>
      </c>
      <c r="AA28" s="292">
        <v>0</v>
      </c>
      <c r="AB28" s="292">
        <v>28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3835</v>
      </c>
      <c r="E29" s="292">
        <f>+Q29</f>
        <v>3377</v>
      </c>
      <c r="F29" s="292">
        <f>SUM(G29:M29)</f>
        <v>73</v>
      </c>
      <c r="G29" s="292">
        <v>24</v>
      </c>
      <c r="H29" s="292">
        <v>0</v>
      </c>
      <c r="I29" s="292">
        <v>0</v>
      </c>
      <c r="J29" s="292">
        <v>0</v>
      </c>
      <c r="K29" s="292">
        <v>0</v>
      </c>
      <c r="L29" s="292">
        <v>49</v>
      </c>
      <c r="M29" s="292">
        <v>0</v>
      </c>
      <c r="N29" s="292">
        <f>+AA29</f>
        <v>34</v>
      </c>
      <c r="O29" s="292">
        <f>+資源化量内訳!Y29</f>
        <v>351</v>
      </c>
      <c r="P29" s="292">
        <f>+SUM(Q29,R29)</f>
        <v>3398</v>
      </c>
      <c r="Q29" s="292">
        <v>3377</v>
      </c>
      <c r="R29" s="292">
        <f>+SUM(S29,T29,U29,V29,W29,X29,Y29)</f>
        <v>21</v>
      </c>
      <c r="S29" s="292">
        <v>21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57</v>
      </c>
      <c r="AA29" s="292">
        <v>34</v>
      </c>
      <c r="AB29" s="292">
        <v>23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2571</v>
      </c>
      <c r="E30" s="292">
        <f>+Q30</f>
        <v>2118</v>
      </c>
      <c r="F30" s="292">
        <f>SUM(G30:M30)</f>
        <v>201</v>
      </c>
      <c r="G30" s="292">
        <v>156</v>
      </c>
      <c r="H30" s="292">
        <v>0</v>
      </c>
      <c r="I30" s="292">
        <v>0</v>
      </c>
      <c r="J30" s="292">
        <v>0</v>
      </c>
      <c r="K30" s="292">
        <v>0</v>
      </c>
      <c r="L30" s="292">
        <v>45</v>
      </c>
      <c r="M30" s="292">
        <v>0</v>
      </c>
      <c r="N30" s="292">
        <f>+AA30</f>
        <v>0</v>
      </c>
      <c r="O30" s="292">
        <f>+資源化量内訳!Y30</f>
        <v>252</v>
      </c>
      <c r="P30" s="292">
        <f>+SUM(Q30,R30)</f>
        <v>2154</v>
      </c>
      <c r="Q30" s="292">
        <v>2118</v>
      </c>
      <c r="R30" s="292">
        <f>+SUM(S30,T30,U30,V30,W30,X30,Y30)</f>
        <v>36</v>
      </c>
      <c r="S30" s="292">
        <v>36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324</v>
      </c>
      <c r="AA30" s="292">
        <v>0</v>
      </c>
      <c r="AB30" s="292">
        <v>267</v>
      </c>
      <c r="AC30" s="292">
        <f>SUM(AD30:AJ30)</f>
        <v>57</v>
      </c>
      <c r="AD30" s="292">
        <v>57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5000</v>
      </c>
      <c r="E31" s="292">
        <f>+Q31</f>
        <v>4213</v>
      </c>
      <c r="F31" s="292">
        <f>SUM(G31:M31)</f>
        <v>779</v>
      </c>
      <c r="G31" s="292">
        <v>406</v>
      </c>
      <c r="H31" s="292">
        <v>0</v>
      </c>
      <c r="I31" s="292">
        <v>0</v>
      </c>
      <c r="J31" s="292">
        <v>0</v>
      </c>
      <c r="K31" s="292">
        <v>0</v>
      </c>
      <c r="L31" s="292">
        <v>373</v>
      </c>
      <c r="M31" s="292">
        <v>0</v>
      </c>
      <c r="N31" s="292">
        <f>+AA31</f>
        <v>0</v>
      </c>
      <c r="O31" s="292">
        <f>+資源化量内訳!Y31</f>
        <v>8</v>
      </c>
      <c r="P31" s="292">
        <f>+SUM(Q31,R31)</f>
        <v>4355</v>
      </c>
      <c r="Q31" s="292">
        <v>4213</v>
      </c>
      <c r="R31" s="292">
        <f>+SUM(S31,T31,U31,V31,W31,X31,Y31)</f>
        <v>142</v>
      </c>
      <c r="S31" s="292">
        <v>130</v>
      </c>
      <c r="T31" s="292">
        <v>0</v>
      </c>
      <c r="U31" s="292">
        <v>0</v>
      </c>
      <c r="V31" s="292">
        <v>0</v>
      </c>
      <c r="W31" s="292">
        <v>0</v>
      </c>
      <c r="X31" s="292">
        <v>12</v>
      </c>
      <c r="Y31" s="292">
        <v>0</v>
      </c>
      <c r="Z31" s="292">
        <f>SUM(AA31:AC31)</f>
        <v>648</v>
      </c>
      <c r="AA31" s="292">
        <v>0</v>
      </c>
      <c r="AB31" s="292">
        <v>458</v>
      </c>
      <c r="AC31" s="292">
        <f>SUM(AD31:AJ31)</f>
        <v>190</v>
      </c>
      <c r="AD31" s="292">
        <v>168</v>
      </c>
      <c r="AE31" s="292">
        <v>0</v>
      </c>
      <c r="AF31" s="292">
        <v>0</v>
      </c>
      <c r="AG31" s="292">
        <v>0</v>
      </c>
      <c r="AH31" s="292">
        <v>0</v>
      </c>
      <c r="AI31" s="292">
        <v>22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1">
    <sortCondition ref="A8:A31"/>
    <sortCondition ref="B8:B31"/>
    <sortCondition ref="C8:C31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0" man="1"/>
    <brk id="25" min="1" max="30" man="1"/>
    <brk id="36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6">
        <f t="shared" ref="D7:X7" si="0">SUM(Y7,AT7,BO7)</f>
        <v>44107</v>
      </c>
      <c r="E7" s="306">
        <f t="shared" si="0"/>
        <v>18582</v>
      </c>
      <c r="F7" s="306">
        <f t="shared" si="0"/>
        <v>62</v>
      </c>
      <c r="G7" s="306">
        <f t="shared" si="0"/>
        <v>209</v>
      </c>
      <c r="H7" s="306">
        <f t="shared" si="0"/>
        <v>5738</v>
      </c>
      <c r="I7" s="306">
        <f t="shared" si="0"/>
        <v>4253</v>
      </c>
      <c r="J7" s="306">
        <f t="shared" si="0"/>
        <v>1094</v>
      </c>
      <c r="K7" s="306">
        <f t="shared" si="0"/>
        <v>112</v>
      </c>
      <c r="L7" s="306">
        <f t="shared" si="0"/>
        <v>5795</v>
      </c>
      <c r="M7" s="306">
        <f t="shared" si="0"/>
        <v>788</v>
      </c>
      <c r="N7" s="306">
        <f t="shared" si="0"/>
        <v>386</v>
      </c>
      <c r="O7" s="306">
        <f t="shared" si="0"/>
        <v>0</v>
      </c>
      <c r="P7" s="306">
        <f t="shared" si="0"/>
        <v>0</v>
      </c>
      <c r="Q7" s="306">
        <f t="shared" si="0"/>
        <v>4001</v>
      </c>
      <c r="R7" s="306">
        <f t="shared" si="0"/>
        <v>889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615</v>
      </c>
      <c r="W7" s="306">
        <f t="shared" si="0"/>
        <v>30</v>
      </c>
      <c r="X7" s="306">
        <f t="shared" si="0"/>
        <v>1553</v>
      </c>
      <c r="Y7" s="306">
        <f>SUM(Z7:AS7)</f>
        <v>13654</v>
      </c>
      <c r="Z7" s="306">
        <f t="shared" ref="Z7:AS7" si="1">SUM(Z$8:Z$1000)</f>
        <v>10478</v>
      </c>
      <c r="AA7" s="306">
        <f t="shared" si="1"/>
        <v>38</v>
      </c>
      <c r="AB7" s="306">
        <f t="shared" si="1"/>
        <v>109</v>
      </c>
      <c r="AC7" s="306">
        <f t="shared" si="1"/>
        <v>663</v>
      </c>
      <c r="AD7" s="306">
        <f t="shared" si="1"/>
        <v>1460</v>
      </c>
      <c r="AE7" s="306">
        <f t="shared" si="1"/>
        <v>178</v>
      </c>
      <c r="AF7" s="306">
        <f t="shared" si="1"/>
        <v>4</v>
      </c>
      <c r="AG7" s="306">
        <f t="shared" si="1"/>
        <v>13</v>
      </c>
      <c r="AH7" s="306">
        <f t="shared" si="1"/>
        <v>45</v>
      </c>
      <c r="AI7" s="306">
        <f t="shared" si="1"/>
        <v>175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10</v>
      </c>
      <c r="AS7" s="306">
        <f t="shared" si="1"/>
        <v>481</v>
      </c>
      <c r="AT7" s="306">
        <f>施設資源化量内訳!D7</f>
        <v>22937</v>
      </c>
      <c r="AU7" s="306">
        <f>施設資源化量内訳!E7</f>
        <v>1090</v>
      </c>
      <c r="AV7" s="306">
        <f>施設資源化量内訳!F7</f>
        <v>0</v>
      </c>
      <c r="AW7" s="306">
        <f>施設資源化量内訳!G7</f>
        <v>40</v>
      </c>
      <c r="AX7" s="306">
        <f>施設資源化量内訳!H7</f>
        <v>4860</v>
      </c>
      <c r="AY7" s="306">
        <f>施設資源化量内訳!I7</f>
        <v>2776</v>
      </c>
      <c r="AZ7" s="306">
        <f>施設資源化量内訳!J7</f>
        <v>881</v>
      </c>
      <c r="BA7" s="306">
        <f>施設資源化量内訳!K7</f>
        <v>108</v>
      </c>
      <c r="BB7" s="306">
        <f>施設資源化量内訳!L7</f>
        <v>5782</v>
      </c>
      <c r="BC7" s="306">
        <f>施設資源化量内訳!M7</f>
        <v>743</v>
      </c>
      <c r="BD7" s="306">
        <f>施設資源化量内訳!N7</f>
        <v>92</v>
      </c>
      <c r="BE7" s="306">
        <f>施設資源化量内訳!O7</f>
        <v>0</v>
      </c>
      <c r="BF7" s="306">
        <f>施設資源化量内訳!P7</f>
        <v>0</v>
      </c>
      <c r="BG7" s="306">
        <f>施設資源化量内訳!Q7</f>
        <v>4001</v>
      </c>
      <c r="BH7" s="306">
        <f>施設資源化量内訳!R7</f>
        <v>889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615</v>
      </c>
      <c r="BM7" s="306">
        <f>施設資源化量内訳!W7</f>
        <v>0</v>
      </c>
      <c r="BN7" s="306">
        <f>施設資源化量内訳!X7</f>
        <v>1060</v>
      </c>
      <c r="BO7" s="306">
        <f>SUM(BP7:CI7)</f>
        <v>7516</v>
      </c>
      <c r="BP7" s="306">
        <f t="shared" ref="BP7:CI7" si="2">SUM(BP$8:BP$1000)</f>
        <v>7014</v>
      </c>
      <c r="BQ7" s="306">
        <f t="shared" si="2"/>
        <v>24</v>
      </c>
      <c r="BR7" s="306">
        <f t="shared" si="2"/>
        <v>60</v>
      </c>
      <c r="BS7" s="306">
        <f t="shared" si="2"/>
        <v>215</v>
      </c>
      <c r="BT7" s="306">
        <f t="shared" si="2"/>
        <v>17</v>
      </c>
      <c r="BU7" s="306">
        <f t="shared" si="2"/>
        <v>35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119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20</v>
      </c>
      <c r="CI7" s="306">
        <f t="shared" si="2"/>
        <v>12</v>
      </c>
      <c r="CJ7" s="307">
        <f>+COUNTIF(CJ$8:CJ$1000,"有る")</f>
        <v>20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14044</v>
      </c>
      <c r="E8" s="292">
        <f>SUM(Z8,AU8,BP8)</f>
        <v>7768</v>
      </c>
      <c r="F8" s="292">
        <f>SUM(AA8,AV8,BQ8)</f>
        <v>31</v>
      </c>
      <c r="G8" s="292">
        <f>SUM(AB8,AW8,BR8)</f>
        <v>0</v>
      </c>
      <c r="H8" s="292">
        <f>SUM(AC8,AX8,BS8)</f>
        <v>1952</v>
      </c>
      <c r="I8" s="292">
        <f>SUM(AD8,AY8,BT8)</f>
        <v>673</v>
      </c>
      <c r="J8" s="292">
        <f>SUM(AE8,AZ8,BU8)</f>
        <v>221</v>
      </c>
      <c r="K8" s="292">
        <f>SUM(AF8,BA8,BV8)</f>
        <v>98</v>
      </c>
      <c r="L8" s="292">
        <f>SUM(AG8,BB8,BW8)</f>
        <v>3172</v>
      </c>
      <c r="M8" s="292">
        <f>SUM(AH8,BC8,BX8)</f>
        <v>0</v>
      </c>
      <c r="N8" s="292">
        <f>SUM(AI8,BD8,BY8)</f>
        <v>64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5</v>
      </c>
      <c r="X8" s="292">
        <f>SUM(AS8,BN8,CI8)</f>
        <v>60</v>
      </c>
      <c r="Y8" s="292">
        <f>SUM(Z8:AS8)</f>
        <v>4430</v>
      </c>
      <c r="Z8" s="292">
        <v>4363</v>
      </c>
      <c r="AA8" s="292">
        <v>19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833</v>
      </c>
      <c r="AK8" s="295" t="s">
        <v>833</v>
      </c>
      <c r="AL8" s="295" t="s">
        <v>833</v>
      </c>
      <c r="AM8" s="295" t="s">
        <v>833</v>
      </c>
      <c r="AN8" s="295" t="s">
        <v>833</v>
      </c>
      <c r="AO8" s="295" t="s">
        <v>833</v>
      </c>
      <c r="AP8" s="295" t="s">
        <v>833</v>
      </c>
      <c r="AQ8" s="295" t="s">
        <v>833</v>
      </c>
      <c r="AR8" s="292">
        <v>0</v>
      </c>
      <c r="AS8" s="292">
        <v>48</v>
      </c>
      <c r="AT8" s="292">
        <f>施設資源化量内訳!D8</f>
        <v>6081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1952</v>
      </c>
      <c r="AY8" s="292">
        <f>施設資源化量内訳!I8</f>
        <v>673</v>
      </c>
      <c r="AZ8" s="292">
        <f>施設資源化量内訳!J8</f>
        <v>186</v>
      </c>
      <c r="BA8" s="292">
        <f>施設資源化量内訳!K8</f>
        <v>98</v>
      </c>
      <c r="BB8" s="292">
        <f>施設資源化量内訳!L8</f>
        <v>3172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3533</v>
      </c>
      <c r="BP8" s="292">
        <v>3405</v>
      </c>
      <c r="BQ8" s="292">
        <v>12</v>
      </c>
      <c r="BR8" s="292">
        <v>0</v>
      </c>
      <c r="BS8" s="292">
        <v>0</v>
      </c>
      <c r="BT8" s="292">
        <v>0</v>
      </c>
      <c r="BU8" s="292">
        <v>35</v>
      </c>
      <c r="BV8" s="292">
        <v>0</v>
      </c>
      <c r="BW8" s="292">
        <v>0</v>
      </c>
      <c r="BX8" s="292">
        <v>0</v>
      </c>
      <c r="BY8" s="292">
        <v>64</v>
      </c>
      <c r="BZ8" s="295" t="s">
        <v>833</v>
      </c>
      <c r="CA8" s="295" t="s">
        <v>833</v>
      </c>
      <c r="CB8" s="295" t="s">
        <v>833</v>
      </c>
      <c r="CC8" s="295" t="s">
        <v>833</v>
      </c>
      <c r="CD8" s="295" t="s">
        <v>833</v>
      </c>
      <c r="CE8" s="295" t="s">
        <v>833</v>
      </c>
      <c r="CF8" s="295" t="s">
        <v>833</v>
      </c>
      <c r="CG8" s="295" t="s">
        <v>833</v>
      </c>
      <c r="CH8" s="292">
        <v>5</v>
      </c>
      <c r="CI8" s="292">
        <v>12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5261</v>
      </c>
      <c r="E9" s="292">
        <f>SUM(Z9,AU9,BP9)</f>
        <v>1764</v>
      </c>
      <c r="F9" s="292">
        <f>SUM(AA9,AV9,BQ9)</f>
        <v>0</v>
      </c>
      <c r="G9" s="292">
        <f>SUM(AB9,AW9,BR9)</f>
        <v>0</v>
      </c>
      <c r="H9" s="292">
        <f>SUM(AC9,AX9,BS9)</f>
        <v>429</v>
      </c>
      <c r="I9" s="292">
        <f>SUM(AD9,AY9,BT9)</f>
        <v>512</v>
      </c>
      <c r="J9" s="292">
        <f>SUM(AE9,AZ9,BU9)</f>
        <v>76</v>
      </c>
      <c r="K9" s="292">
        <f>SUM(AF9,BA9,BV9)</f>
        <v>0</v>
      </c>
      <c r="L9" s="292">
        <f>SUM(AG9,BB9,BW9)</f>
        <v>819</v>
      </c>
      <c r="M9" s="292">
        <f>SUM(AH9,BC9,BX9)</f>
        <v>0</v>
      </c>
      <c r="N9" s="292">
        <f>SUM(AI9,BD9,BY9)</f>
        <v>46</v>
      </c>
      <c r="O9" s="292">
        <f>SUM(AJ9,BE9,BZ9)</f>
        <v>0</v>
      </c>
      <c r="P9" s="292">
        <f>SUM(AK9,BF9,CA9)</f>
        <v>0</v>
      </c>
      <c r="Q9" s="292">
        <f>SUM(AL9,BG9,CB9)</f>
        <v>614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615</v>
      </c>
      <c r="W9" s="292">
        <f>SUM(AR9,BM9,CH9)</f>
        <v>0</v>
      </c>
      <c r="X9" s="292">
        <f>SUM(AS9,BN9,CI9)</f>
        <v>386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833</v>
      </c>
      <c r="AK9" s="295" t="s">
        <v>833</v>
      </c>
      <c r="AL9" s="295" t="s">
        <v>833</v>
      </c>
      <c r="AM9" s="295" t="s">
        <v>833</v>
      </c>
      <c r="AN9" s="295" t="s">
        <v>833</v>
      </c>
      <c r="AO9" s="295" t="s">
        <v>833</v>
      </c>
      <c r="AP9" s="295" t="s">
        <v>833</v>
      </c>
      <c r="AQ9" s="295" t="s">
        <v>833</v>
      </c>
      <c r="AR9" s="292">
        <v>0</v>
      </c>
      <c r="AS9" s="292">
        <v>0</v>
      </c>
      <c r="AT9" s="292">
        <f>施設資源化量内訳!D9</f>
        <v>3414</v>
      </c>
      <c r="AU9" s="292">
        <f>施設資源化量内訳!E9</f>
        <v>81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311</v>
      </c>
      <c r="AY9" s="292">
        <f>施設資源化量内訳!I9</f>
        <v>512</v>
      </c>
      <c r="AZ9" s="292">
        <f>施設資源化量内訳!J9</f>
        <v>76</v>
      </c>
      <c r="BA9" s="292">
        <f>施設資源化量内訳!K9</f>
        <v>0</v>
      </c>
      <c r="BB9" s="292">
        <f>施設資源化量内訳!L9</f>
        <v>819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614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615</v>
      </c>
      <c r="BM9" s="292">
        <f>施設資源化量内訳!W9</f>
        <v>0</v>
      </c>
      <c r="BN9" s="292">
        <f>施設資源化量内訳!X9</f>
        <v>386</v>
      </c>
      <c r="BO9" s="292">
        <f>SUM(BP9:CI9)</f>
        <v>1847</v>
      </c>
      <c r="BP9" s="292">
        <v>1683</v>
      </c>
      <c r="BQ9" s="292">
        <v>0</v>
      </c>
      <c r="BR9" s="292">
        <v>0</v>
      </c>
      <c r="BS9" s="292">
        <v>118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46</v>
      </c>
      <c r="BZ9" s="295" t="s">
        <v>833</v>
      </c>
      <c r="CA9" s="295" t="s">
        <v>833</v>
      </c>
      <c r="CB9" s="295" t="s">
        <v>833</v>
      </c>
      <c r="CC9" s="295" t="s">
        <v>833</v>
      </c>
      <c r="CD9" s="295" t="s">
        <v>833</v>
      </c>
      <c r="CE9" s="295" t="s">
        <v>833</v>
      </c>
      <c r="CF9" s="295" t="s">
        <v>833</v>
      </c>
      <c r="CG9" s="295" t="s">
        <v>833</v>
      </c>
      <c r="CH9" s="292">
        <v>0</v>
      </c>
      <c r="CI9" s="292">
        <v>0</v>
      </c>
      <c r="CJ9" s="293" t="s">
        <v>766</v>
      </c>
    </row>
    <row r="10" spans="1:88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SUM(Y10,AT10,BO10)</f>
        <v>1821</v>
      </c>
      <c r="E10" s="292">
        <f>SUM(Z10,AU10,BP10)</f>
        <v>854</v>
      </c>
      <c r="F10" s="292">
        <f>SUM(AA10,AV10,BQ10)</f>
        <v>1</v>
      </c>
      <c r="G10" s="292">
        <f>SUM(AB10,AW10,BR10)</f>
        <v>60</v>
      </c>
      <c r="H10" s="292">
        <f>SUM(AC10,AX10,BS10)</f>
        <v>163</v>
      </c>
      <c r="I10" s="292">
        <f>SUM(AD10,AY10,BT10)</f>
        <v>363</v>
      </c>
      <c r="J10" s="292">
        <f>SUM(AE10,AZ10,BU10)</f>
        <v>71</v>
      </c>
      <c r="K10" s="292">
        <f>SUM(AF10,BA10,BV10)</f>
        <v>0</v>
      </c>
      <c r="L10" s="292">
        <f>SUM(AG10,BB10,BW10)</f>
        <v>309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671</v>
      </c>
      <c r="Z10" s="292">
        <v>671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833</v>
      </c>
      <c r="AK10" s="295" t="s">
        <v>833</v>
      </c>
      <c r="AL10" s="295" t="s">
        <v>833</v>
      </c>
      <c r="AM10" s="295" t="s">
        <v>833</v>
      </c>
      <c r="AN10" s="295" t="s">
        <v>833</v>
      </c>
      <c r="AO10" s="295" t="s">
        <v>833</v>
      </c>
      <c r="AP10" s="295" t="s">
        <v>833</v>
      </c>
      <c r="AQ10" s="295" t="s">
        <v>833</v>
      </c>
      <c r="AR10" s="292">
        <v>0</v>
      </c>
      <c r="AS10" s="292">
        <v>0</v>
      </c>
      <c r="AT10" s="292">
        <f>施設資源化量内訳!D10</f>
        <v>892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150</v>
      </c>
      <c r="AY10" s="292">
        <f>施設資源化量内訳!I10</f>
        <v>362</v>
      </c>
      <c r="AZ10" s="292">
        <f>施設資源化量内訳!J10</f>
        <v>71</v>
      </c>
      <c r="BA10" s="292">
        <f>施設資源化量内訳!K10</f>
        <v>0</v>
      </c>
      <c r="BB10" s="292">
        <f>施設資源化量内訳!L10</f>
        <v>309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258</v>
      </c>
      <c r="BP10" s="292">
        <v>183</v>
      </c>
      <c r="BQ10" s="292">
        <v>1</v>
      </c>
      <c r="BR10" s="292">
        <v>60</v>
      </c>
      <c r="BS10" s="292">
        <v>13</v>
      </c>
      <c r="BT10" s="292">
        <v>1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833</v>
      </c>
      <c r="CA10" s="295" t="s">
        <v>833</v>
      </c>
      <c r="CB10" s="295" t="s">
        <v>833</v>
      </c>
      <c r="CC10" s="295" t="s">
        <v>833</v>
      </c>
      <c r="CD10" s="295" t="s">
        <v>833</v>
      </c>
      <c r="CE10" s="295" t="s">
        <v>833</v>
      </c>
      <c r="CF10" s="295" t="s">
        <v>833</v>
      </c>
      <c r="CG10" s="295" t="s">
        <v>833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SUM(Y11,AT11,BO11)</f>
        <v>5513</v>
      </c>
      <c r="E11" s="292">
        <f>SUM(Z11,AU11,BP11)</f>
        <v>2541</v>
      </c>
      <c r="F11" s="292">
        <f>SUM(AA11,AV11,BQ11)</f>
        <v>9</v>
      </c>
      <c r="G11" s="292">
        <f>SUM(AB11,AW11,BR11)</f>
        <v>0</v>
      </c>
      <c r="H11" s="292">
        <f>SUM(AC11,AX11,BS11)</f>
        <v>328</v>
      </c>
      <c r="I11" s="292">
        <f>SUM(AD11,AY11,BT11)</f>
        <v>494</v>
      </c>
      <c r="J11" s="292">
        <f>SUM(AE11,AZ11,BU11)</f>
        <v>192</v>
      </c>
      <c r="K11" s="292">
        <f>SUM(AF11,BA11,BV11)</f>
        <v>0</v>
      </c>
      <c r="L11" s="292">
        <f>SUM(AG11,BB11,BW11)</f>
        <v>799</v>
      </c>
      <c r="M11" s="292">
        <f>SUM(AH11,BC11,BX11)</f>
        <v>0</v>
      </c>
      <c r="N11" s="292">
        <f>SUM(AI11,BD11,BY11)</f>
        <v>3</v>
      </c>
      <c r="O11" s="292">
        <f>SUM(AJ11,BE11,BZ11)</f>
        <v>0</v>
      </c>
      <c r="P11" s="292">
        <f>SUM(AK11,BF11,CA11)</f>
        <v>0</v>
      </c>
      <c r="Q11" s="292">
        <f>SUM(AL11,BG11,CB11)</f>
        <v>927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15</v>
      </c>
      <c r="X11" s="292">
        <f>SUM(AS11,BN11,CI11)</f>
        <v>205</v>
      </c>
      <c r="Y11" s="292">
        <f>SUM(Z11:AS11)</f>
        <v>1105</v>
      </c>
      <c r="Z11" s="292">
        <v>1105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833</v>
      </c>
      <c r="AK11" s="295" t="s">
        <v>833</v>
      </c>
      <c r="AL11" s="295" t="s">
        <v>833</v>
      </c>
      <c r="AM11" s="295" t="s">
        <v>833</v>
      </c>
      <c r="AN11" s="295" t="s">
        <v>833</v>
      </c>
      <c r="AO11" s="295" t="s">
        <v>833</v>
      </c>
      <c r="AP11" s="295" t="s">
        <v>833</v>
      </c>
      <c r="AQ11" s="295" t="s">
        <v>833</v>
      </c>
      <c r="AR11" s="292">
        <v>0</v>
      </c>
      <c r="AS11" s="292">
        <v>0</v>
      </c>
      <c r="AT11" s="292">
        <f>施設資源化量内訳!D11</f>
        <v>2868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256</v>
      </c>
      <c r="AY11" s="292">
        <f>施設資源化量内訳!I11</f>
        <v>489</v>
      </c>
      <c r="AZ11" s="292">
        <f>施設資源化量内訳!J11</f>
        <v>192</v>
      </c>
      <c r="BA11" s="292">
        <f>施設資源化量内訳!K11</f>
        <v>0</v>
      </c>
      <c r="BB11" s="292">
        <f>施設資源化量内訳!L11</f>
        <v>799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927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205</v>
      </c>
      <c r="BO11" s="292">
        <f>SUM(BP11:CI11)</f>
        <v>1540</v>
      </c>
      <c r="BP11" s="292">
        <v>1436</v>
      </c>
      <c r="BQ11" s="292">
        <v>9</v>
      </c>
      <c r="BR11" s="292">
        <v>0</v>
      </c>
      <c r="BS11" s="292">
        <v>72</v>
      </c>
      <c r="BT11" s="292">
        <v>5</v>
      </c>
      <c r="BU11" s="292">
        <v>0</v>
      </c>
      <c r="BV11" s="292">
        <v>0</v>
      </c>
      <c r="BW11" s="292">
        <v>0</v>
      </c>
      <c r="BX11" s="292">
        <v>0</v>
      </c>
      <c r="BY11" s="292">
        <v>3</v>
      </c>
      <c r="BZ11" s="295" t="s">
        <v>833</v>
      </c>
      <c r="CA11" s="295" t="s">
        <v>833</v>
      </c>
      <c r="CB11" s="295" t="s">
        <v>833</v>
      </c>
      <c r="CC11" s="295" t="s">
        <v>833</v>
      </c>
      <c r="CD11" s="295" t="s">
        <v>833</v>
      </c>
      <c r="CE11" s="295" t="s">
        <v>833</v>
      </c>
      <c r="CF11" s="295" t="s">
        <v>833</v>
      </c>
      <c r="CG11" s="295" t="s">
        <v>833</v>
      </c>
      <c r="CH11" s="292">
        <v>15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2838</v>
      </c>
      <c r="E12" s="292">
        <f>SUM(Z12,AU12,BP12)</f>
        <v>728</v>
      </c>
      <c r="F12" s="292">
        <f>SUM(AA12,AV12,BQ12)</f>
        <v>0</v>
      </c>
      <c r="G12" s="292">
        <f>SUM(AB12,AW12,BR12)</f>
        <v>0</v>
      </c>
      <c r="H12" s="292">
        <f>SUM(AC12,AX12,BS12)</f>
        <v>257</v>
      </c>
      <c r="I12" s="292">
        <f>SUM(AD12,AY12,BT12)</f>
        <v>294</v>
      </c>
      <c r="J12" s="292">
        <f>SUM(AE12,AZ12,BU12)</f>
        <v>85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55</v>
      </c>
      <c r="O12" s="292">
        <f>SUM(AJ12,BE12,BZ12)</f>
        <v>0</v>
      </c>
      <c r="P12" s="292">
        <f>SUM(AK12,BF12,CA12)</f>
        <v>0</v>
      </c>
      <c r="Q12" s="292">
        <f>SUM(AL12,BG12,CB12)</f>
        <v>976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443</v>
      </c>
      <c r="Y12" s="292">
        <f>SUM(Z12:AS12)</f>
        <v>1163</v>
      </c>
      <c r="Z12" s="292">
        <v>728</v>
      </c>
      <c r="AA12" s="292">
        <v>0</v>
      </c>
      <c r="AB12" s="292">
        <v>0</v>
      </c>
      <c r="AC12" s="292">
        <v>0</v>
      </c>
      <c r="AD12" s="292">
        <v>0</v>
      </c>
      <c r="AE12" s="292">
        <v>85</v>
      </c>
      <c r="AF12" s="292">
        <v>0</v>
      </c>
      <c r="AG12" s="292">
        <v>0</v>
      </c>
      <c r="AH12" s="292">
        <v>0</v>
      </c>
      <c r="AI12" s="295">
        <v>55</v>
      </c>
      <c r="AJ12" s="295" t="s">
        <v>833</v>
      </c>
      <c r="AK12" s="295" t="s">
        <v>833</v>
      </c>
      <c r="AL12" s="295" t="s">
        <v>833</v>
      </c>
      <c r="AM12" s="295" t="s">
        <v>833</v>
      </c>
      <c r="AN12" s="295" t="s">
        <v>833</v>
      </c>
      <c r="AO12" s="295" t="s">
        <v>833</v>
      </c>
      <c r="AP12" s="295" t="s">
        <v>833</v>
      </c>
      <c r="AQ12" s="295" t="s">
        <v>833</v>
      </c>
      <c r="AR12" s="292">
        <v>0</v>
      </c>
      <c r="AS12" s="292">
        <v>295</v>
      </c>
      <c r="AT12" s="292">
        <f>施設資源化量内訳!D12</f>
        <v>1675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257</v>
      </c>
      <c r="AY12" s="292">
        <f>施設資源化量内訳!I12</f>
        <v>294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976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148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833</v>
      </c>
      <c r="CA12" s="295" t="s">
        <v>833</v>
      </c>
      <c r="CB12" s="295" t="s">
        <v>833</v>
      </c>
      <c r="CC12" s="295" t="s">
        <v>833</v>
      </c>
      <c r="CD12" s="295" t="s">
        <v>833</v>
      </c>
      <c r="CE12" s="295" t="s">
        <v>833</v>
      </c>
      <c r="CF12" s="295" t="s">
        <v>833</v>
      </c>
      <c r="CG12" s="295" t="s">
        <v>833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1576</v>
      </c>
      <c r="E13" s="292">
        <f>SUM(Z13,AU13,BP13)</f>
        <v>70</v>
      </c>
      <c r="F13" s="292">
        <f>SUM(AA13,AV13,BQ13)</f>
        <v>0</v>
      </c>
      <c r="G13" s="292">
        <f>SUM(AB13,AW13,BR13)</f>
        <v>0</v>
      </c>
      <c r="H13" s="292">
        <f>SUM(AC13,AX13,BS13)</f>
        <v>202</v>
      </c>
      <c r="I13" s="292">
        <f>SUM(AD13,AY13,BT13)</f>
        <v>303</v>
      </c>
      <c r="J13" s="292">
        <f>SUM(AE13,AZ13,BU13)</f>
        <v>74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28</v>
      </c>
      <c r="O13" s="292">
        <f>SUM(AJ13,BE13,BZ13)</f>
        <v>0</v>
      </c>
      <c r="P13" s="292">
        <f>SUM(AK13,BF13,CA13)</f>
        <v>0</v>
      </c>
      <c r="Q13" s="292">
        <f>SUM(AL13,BG13,CB13)</f>
        <v>898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</v>
      </c>
      <c r="X13" s="292">
        <f>SUM(AS13,BN13,CI13)</f>
        <v>0</v>
      </c>
      <c r="Y13" s="292">
        <f>SUM(Z13:AS13)</f>
        <v>678</v>
      </c>
      <c r="Z13" s="292">
        <v>70</v>
      </c>
      <c r="AA13" s="292">
        <v>0</v>
      </c>
      <c r="AB13" s="292">
        <v>0</v>
      </c>
      <c r="AC13" s="292">
        <v>202</v>
      </c>
      <c r="AD13" s="292">
        <v>303</v>
      </c>
      <c r="AE13" s="292">
        <v>74</v>
      </c>
      <c r="AF13" s="292">
        <v>0</v>
      </c>
      <c r="AG13" s="292">
        <v>0</v>
      </c>
      <c r="AH13" s="292">
        <v>0</v>
      </c>
      <c r="AI13" s="295">
        <v>28</v>
      </c>
      <c r="AJ13" s="295" t="s">
        <v>833</v>
      </c>
      <c r="AK13" s="295" t="s">
        <v>833</v>
      </c>
      <c r="AL13" s="295" t="s">
        <v>833</v>
      </c>
      <c r="AM13" s="295" t="s">
        <v>833</v>
      </c>
      <c r="AN13" s="295" t="s">
        <v>833</v>
      </c>
      <c r="AO13" s="295" t="s">
        <v>833</v>
      </c>
      <c r="AP13" s="295" t="s">
        <v>833</v>
      </c>
      <c r="AQ13" s="295" t="s">
        <v>833</v>
      </c>
      <c r="AR13" s="292">
        <v>1</v>
      </c>
      <c r="AS13" s="292">
        <v>0</v>
      </c>
      <c r="AT13" s="292">
        <f>施設資源化量内訳!D13</f>
        <v>898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0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898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833</v>
      </c>
      <c r="CA13" s="295" t="s">
        <v>833</v>
      </c>
      <c r="CB13" s="295" t="s">
        <v>833</v>
      </c>
      <c r="CC13" s="295" t="s">
        <v>833</v>
      </c>
      <c r="CD13" s="295" t="s">
        <v>833</v>
      </c>
      <c r="CE13" s="295" t="s">
        <v>833</v>
      </c>
      <c r="CF13" s="295" t="s">
        <v>833</v>
      </c>
      <c r="CG13" s="295" t="s">
        <v>833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1171</v>
      </c>
      <c r="E14" s="292">
        <f>SUM(Z14,AU14,BP14)</f>
        <v>564</v>
      </c>
      <c r="F14" s="292">
        <f>SUM(AA14,AV14,BQ14)</f>
        <v>0</v>
      </c>
      <c r="G14" s="292">
        <f>SUM(AB14,AW14,BR14)</f>
        <v>0</v>
      </c>
      <c r="H14" s="292">
        <f>SUM(AC14,AX14,BS14)</f>
        <v>226</v>
      </c>
      <c r="I14" s="292">
        <f>SUM(AD14,AY14,BT14)</f>
        <v>237</v>
      </c>
      <c r="J14" s="292">
        <f>SUM(AE14,AZ14,BU14)</f>
        <v>52</v>
      </c>
      <c r="K14" s="292">
        <f>SUM(AF14,BA14,BV14)</f>
        <v>0</v>
      </c>
      <c r="L14" s="292">
        <f>SUM(AG14,BB14,BW14)</f>
        <v>92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801</v>
      </c>
      <c r="Z14" s="292">
        <v>564</v>
      </c>
      <c r="AA14" s="292">
        <v>0</v>
      </c>
      <c r="AB14" s="292">
        <v>0</v>
      </c>
      <c r="AC14" s="292">
        <v>0</v>
      </c>
      <c r="AD14" s="292">
        <v>237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833</v>
      </c>
      <c r="AK14" s="295" t="s">
        <v>833</v>
      </c>
      <c r="AL14" s="295" t="s">
        <v>833</v>
      </c>
      <c r="AM14" s="295" t="s">
        <v>833</v>
      </c>
      <c r="AN14" s="295" t="s">
        <v>833</v>
      </c>
      <c r="AO14" s="295" t="s">
        <v>833</v>
      </c>
      <c r="AP14" s="295" t="s">
        <v>833</v>
      </c>
      <c r="AQ14" s="295" t="s">
        <v>833</v>
      </c>
      <c r="AR14" s="292">
        <v>0</v>
      </c>
      <c r="AS14" s="292">
        <v>0</v>
      </c>
      <c r="AT14" s="292">
        <f>施設資源化量内訳!D14</f>
        <v>370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226</v>
      </c>
      <c r="AY14" s="292">
        <f>施設資源化量内訳!I14</f>
        <v>0</v>
      </c>
      <c r="AZ14" s="292">
        <f>施設資源化量内訳!J14</f>
        <v>52</v>
      </c>
      <c r="BA14" s="292">
        <f>施設資源化量内訳!K14</f>
        <v>0</v>
      </c>
      <c r="BB14" s="292">
        <f>施設資源化量内訳!L14</f>
        <v>92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833</v>
      </c>
      <c r="CA14" s="295" t="s">
        <v>833</v>
      </c>
      <c r="CB14" s="295" t="s">
        <v>833</v>
      </c>
      <c r="CC14" s="295" t="s">
        <v>833</v>
      </c>
      <c r="CD14" s="295" t="s">
        <v>833</v>
      </c>
      <c r="CE14" s="295" t="s">
        <v>833</v>
      </c>
      <c r="CF14" s="295" t="s">
        <v>833</v>
      </c>
      <c r="CG14" s="295" t="s">
        <v>833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1117</v>
      </c>
      <c r="E15" s="292">
        <f>SUM(Z15,AU15,BP15)</f>
        <v>751</v>
      </c>
      <c r="F15" s="292">
        <f>SUM(AA15,AV15,BQ15)</f>
        <v>0</v>
      </c>
      <c r="G15" s="292">
        <f>SUM(AB15,AW15,BR15)</f>
        <v>0</v>
      </c>
      <c r="H15" s="292">
        <f>SUM(AC15,AX15,BS15)</f>
        <v>221</v>
      </c>
      <c r="I15" s="292">
        <f>SUM(AD15,AY15,BT15)</f>
        <v>48</v>
      </c>
      <c r="J15" s="292">
        <f>SUM(AE15,AZ15,BU15)</f>
        <v>14</v>
      </c>
      <c r="K15" s="292">
        <f>SUM(AF15,BA15,BV15)</f>
        <v>3</v>
      </c>
      <c r="L15" s="292">
        <f>SUM(AG15,BB15,BW15)</f>
        <v>29</v>
      </c>
      <c r="M15" s="292">
        <f>SUM(AH15,BC15,BX15)</f>
        <v>0</v>
      </c>
      <c r="N15" s="292">
        <f>SUM(AI15,BD15,BY15)</f>
        <v>25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26</v>
      </c>
      <c r="Y15" s="292">
        <f>SUM(Z15:AS15)</f>
        <v>12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833</v>
      </c>
      <c r="AK15" s="295" t="s">
        <v>833</v>
      </c>
      <c r="AL15" s="295" t="s">
        <v>833</v>
      </c>
      <c r="AM15" s="295" t="s">
        <v>833</v>
      </c>
      <c r="AN15" s="295" t="s">
        <v>833</v>
      </c>
      <c r="AO15" s="295" t="s">
        <v>833</v>
      </c>
      <c r="AP15" s="295" t="s">
        <v>833</v>
      </c>
      <c r="AQ15" s="295" t="s">
        <v>833</v>
      </c>
      <c r="AR15" s="292">
        <v>0</v>
      </c>
      <c r="AS15" s="292">
        <v>12</v>
      </c>
      <c r="AT15" s="292">
        <f>施設資源化量内訳!D15</f>
        <v>1105</v>
      </c>
      <c r="AU15" s="292">
        <f>施設資源化量内訳!E15</f>
        <v>751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221</v>
      </c>
      <c r="AY15" s="292">
        <f>施設資源化量内訳!I15</f>
        <v>48</v>
      </c>
      <c r="AZ15" s="292">
        <f>施設資源化量内訳!J15</f>
        <v>14</v>
      </c>
      <c r="BA15" s="292">
        <f>施設資源化量内訳!K15</f>
        <v>3</v>
      </c>
      <c r="BB15" s="292">
        <f>施設資源化量内訳!L15</f>
        <v>29</v>
      </c>
      <c r="BC15" s="292">
        <f>施設資源化量内訳!M15</f>
        <v>0</v>
      </c>
      <c r="BD15" s="292">
        <f>施設資源化量内訳!N15</f>
        <v>25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14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833</v>
      </c>
      <c r="CA15" s="295" t="s">
        <v>833</v>
      </c>
      <c r="CB15" s="295" t="s">
        <v>833</v>
      </c>
      <c r="CC15" s="295" t="s">
        <v>833</v>
      </c>
      <c r="CD15" s="295" t="s">
        <v>833</v>
      </c>
      <c r="CE15" s="295" t="s">
        <v>833</v>
      </c>
      <c r="CF15" s="295" t="s">
        <v>833</v>
      </c>
      <c r="CG15" s="295" t="s">
        <v>833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272</v>
      </c>
      <c r="E16" s="292">
        <f>SUM(Z16,AU16,BP16)</f>
        <v>120</v>
      </c>
      <c r="F16" s="292">
        <f>SUM(AA16,AV16,BQ16)</f>
        <v>0</v>
      </c>
      <c r="G16" s="292">
        <f>SUM(AB16,AW16,BR16)</f>
        <v>0</v>
      </c>
      <c r="H16" s="292">
        <f>SUM(AC16,AX16,BS16)</f>
        <v>53</v>
      </c>
      <c r="I16" s="292">
        <f>SUM(AD16,AY16,BT16)</f>
        <v>64</v>
      </c>
      <c r="J16" s="292">
        <f>SUM(AE16,AZ16,BU16)</f>
        <v>7</v>
      </c>
      <c r="K16" s="292">
        <f>SUM(AF16,BA16,BV16)</f>
        <v>1</v>
      </c>
      <c r="L16" s="292">
        <f>SUM(AG16,BB16,BW16)</f>
        <v>0</v>
      </c>
      <c r="M16" s="292">
        <f>SUM(AH16,BC16,BX16)</f>
        <v>27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114</v>
      </c>
      <c r="Z16" s="292">
        <v>0</v>
      </c>
      <c r="AA16" s="292">
        <v>0</v>
      </c>
      <c r="AB16" s="292">
        <v>0</v>
      </c>
      <c r="AC16" s="292">
        <v>33</v>
      </c>
      <c r="AD16" s="292">
        <v>54</v>
      </c>
      <c r="AE16" s="292">
        <v>0</v>
      </c>
      <c r="AF16" s="292">
        <v>0</v>
      </c>
      <c r="AG16" s="292">
        <v>0</v>
      </c>
      <c r="AH16" s="292">
        <v>27</v>
      </c>
      <c r="AI16" s="295">
        <v>0</v>
      </c>
      <c r="AJ16" s="295" t="s">
        <v>833</v>
      </c>
      <c r="AK16" s="295" t="s">
        <v>833</v>
      </c>
      <c r="AL16" s="295" t="s">
        <v>833</v>
      </c>
      <c r="AM16" s="295" t="s">
        <v>833</v>
      </c>
      <c r="AN16" s="295" t="s">
        <v>833</v>
      </c>
      <c r="AO16" s="295" t="s">
        <v>833</v>
      </c>
      <c r="AP16" s="295" t="s">
        <v>833</v>
      </c>
      <c r="AQ16" s="295" t="s">
        <v>833</v>
      </c>
      <c r="AR16" s="292">
        <v>0</v>
      </c>
      <c r="AS16" s="292">
        <v>0</v>
      </c>
      <c r="AT16" s="292">
        <f>施設資源化量内訳!D16</f>
        <v>38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20</v>
      </c>
      <c r="AY16" s="292">
        <f>施設資源化量内訳!I16</f>
        <v>10</v>
      </c>
      <c r="AZ16" s="292">
        <f>施設資源化量内訳!J16</f>
        <v>7</v>
      </c>
      <c r="BA16" s="292">
        <f>施設資源化量内訳!K16</f>
        <v>1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120</v>
      </c>
      <c r="BP16" s="292">
        <v>120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833</v>
      </c>
      <c r="CA16" s="295" t="s">
        <v>833</v>
      </c>
      <c r="CB16" s="295" t="s">
        <v>833</v>
      </c>
      <c r="CC16" s="295" t="s">
        <v>833</v>
      </c>
      <c r="CD16" s="295" t="s">
        <v>833</v>
      </c>
      <c r="CE16" s="295" t="s">
        <v>833</v>
      </c>
      <c r="CF16" s="295" t="s">
        <v>833</v>
      </c>
      <c r="CG16" s="295" t="s">
        <v>833</v>
      </c>
      <c r="CH16" s="292">
        <v>0</v>
      </c>
      <c r="CI16" s="292">
        <v>0</v>
      </c>
      <c r="CJ16" s="293" t="s">
        <v>766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251</v>
      </c>
      <c r="E17" s="292">
        <f>SUM(Z17,AU17,BP17)</f>
        <v>79</v>
      </c>
      <c r="F17" s="292">
        <f>SUM(AA17,AV17,BQ17)</f>
        <v>1</v>
      </c>
      <c r="G17" s="292">
        <f>SUM(AB17,AW17,BR17)</f>
        <v>0</v>
      </c>
      <c r="H17" s="292">
        <f>SUM(AC17,AX17,BS17)</f>
        <v>55</v>
      </c>
      <c r="I17" s="292">
        <f>SUM(AD17,AY17,BT17)</f>
        <v>20</v>
      </c>
      <c r="J17" s="292">
        <f>SUM(AE17,AZ17,BU17)</f>
        <v>3</v>
      </c>
      <c r="K17" s="292">
        <f>SUM(AF17,BA17,BV17)</f>
        <v>0</v>
      </c>
      <c r="L17" s="292">
        <f>SUM(AG17,BB17,BW17)</f>
        <v>9</v>
      </c>
      <c r="M17" s="292">
        <f>SUM(AH17,BC17,BX17)</f>
        <v>18</v>
      </c>
      <c r="N17" s="292">
        <f>SUM(AI17,BD17,BY17)</f>
        <v>11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55</v>
      </c>
      <c r="Y17" s="292">
        <f>SUM(Z17:AS17)</f>
        <v>251</v>
      </c>
      <c r="Z17" s="292">
        <v>79</v>
      </c>
      <c r="AA17" s="292">
        <v>1</v>
      </c>
      <c r="AB17" s="292">
        <v>0</v>
      </c>
      <c r="AC17" s="292">
        <v>55</v>
      </c>
      <c r="AD17" s="292">
        <v>20</v>
      </c>
      <c r="AE17" s="292">
        <v>3</v>
      </c>
      <c r="AF17" s="292">
        <v>0</v>
      </c>
      <c r="AG17" s="292">
        <v>9</v>
      </c>
      <c r="AH17" s="292">
        <v>18</v>
      </c>
      <c r="AI17" s="295">
        <v>11</v>
      </c>
      <c r="AJ17" s="295" t="s">
        <v>833</v>
      </c>
      <c r="AK17" s="295" t="s">
        <v>833</v>
      </c>
      <c r="AL17" s="295" t="s">
        <v>833</v>
      </c>
      <c r="AM17" s="295" t="s">
        <v>833</v>
      </c>
      <c r="AN17" s="295" t="s">
        <v>833</v>
      </c>
      <c r="AO17" s="295" t="s">
        <v>833</v>
      </c>
      <c r="AP17" s="295" t="s">
        <v>833</v>
      </c>
      <c r="AQ17" s="295" t="s">
        <v>833</v>
      </c>
      <c r="AR17" s="292">
        <v>0</v>
      </c>
      <c r="AS17" s="292">
        <v>55</v>
      </c>
      <c r="AT17" s="292">
        <f>施設資源化量内訳!D17</f>
        <v>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0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833</v>
      </c>
      <c r="CA17" s="295" t="s">
        <v>833</v>
      </c>
      <c r="CB17" s="295" t="s">
        <v>833</v>
      </c>
      <c r="CC17" s="295" t="s">
        <v>833</v>
      </c>
      <c r="CD17" s="295" t="s">
        <v>833</v>
      </c>
      <c r="CE17" s="295" t="s">
        <v>833</v>
      </c>
      <c r="CF17" s="295" t="s">
        <v>833</v>
      </c>
      <c r="CG17" s="295" t="s">
        <v>833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146</v>
      </c>
      <c r="E18" s="292">
        <f>SUM(Z18,AU18,BP18)</f>
        <v>103</v>
      </c>
      <c r="F18" s="292">
        <f>SUM(AA18,AV18,BQ18)</f>
        <v>0</v>
      </c>
      <c r="G18" s="292">
        <f>SUM(AB18,AW18,BR18)</f>
        <v>0</v>
      </c>
      <c r="H18" s="292">
        <f>SUM(AC18,AX18,BS18)</f>
        <v>10</v>
      </c>
      <c r="I18" s="292">
        <f>SUM(AD18,AY18,BT18)</f>
        <v>20</v>
      </c>
      <c r="J18" s="292">
        <f>SUM(AE18,AZ18,BU18)</f>
        <v>5</v>
      </c>
      <c r="K18" s="292">
        <f>SUM(AF18,BA18,BV18)</f>
        <v>1</v>
      </c>
      <c r="L18" s="292">
        <f>SUM(AG18,BB18,BW18)</f>
        <v>4</v>
      </c>
      <c r="M18" s="292">
        <f>SUM(AH18,BC18,BX18)</f>
        <v>0</v>
      </c>
      <c r="N18" s="292">
        <f>SUM(AI18,BD18,BY18)</f>
        <v>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</v>
      </c>
      <c r="X18" s="292">
        <f>SUM(AS18,BN18,CI18)</f>
        <v>0</v>
      </c>
      <c r="Y18" s="292">
        <f>SUM(Z18:AS18)</f>
        <v>111</v>
      </c>
      <c r="Z18" s="292">
        <v>103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1</v>
      </c>
      <c r="AG18" s="292">
        <v>4</v>
      </c>
      <c r="AH18" s="292">
        <v>0</v>
      </c>
      <c r="AI18" s="295">
        <v>2</v>
      </c>
      <c r="AJ18" s="295" t="s">
        <v>833</v>
      </c>
      <c r="AK18" s="295" t="s">
        <v>833</v>
      </c>
      <c r="AL18" s="295" t="s">
        <v>833</v>
      </c>
      <c r="AM18" s="295" t="s">
        <v>833</v>
      </c>
      <c r="AN18" s="295" t="s">
        <v>833</v>
      </c>
      <c r="AO18" s="295" t="s">
        <v>833</v>
      </c>
      <c r="AP18" s="295" t="s">
        <v>833</v>
      </c>
      <c r="AQ18" s="295" t="s">
        <v>833</v>
      </c>
      <c r="AR18" s="292">
        <v>1</v>
      </c>
      <c r="AS18" s="292">
        <v>0</v>
      </c>
      <c r="AT18" s="292">
        <f>施設資源化量内訳!D18</f>
        <v>35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10</v>
      </c>
      <c r="AY18" s="292">
        <f>施設資源化量内訳!I18</f>
        <v>20</v>
      </c>
      <c r="AZ18" s="292">
        <f>施設資源化量内訳!J18</f>
        <v>5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833</v>
      </c>
      <c r="CA18" s="295" t="s">
        <v>833</v>
      </c>
      <c r="CB18" s="295" t="s">
        <v>833</v>
      </c>
      <c r="CC18" s="295" t="s">
        <v>833</v>
      </c>
      <c r="CD18" s="295" t="s">
        <v>833</v>
      </c>
      <c r="CE18" s="295" t="s">
        <v>833</v>
      </c>
      <c r="CF18" s="295" t="s">
        <v>833</v>
      </c>
      <c r="CG18" s="295" t="s">
        <v>833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1839</v>
      </c>
      <c r="E19" s="292">
        <f>SUM(Z19,AU19,BP19)</f>
        <v>403</v>
      </c>
      <c r="F19" s="292">
        <f>SUM(AA19,AV19,BQ19)</f>
        <v>5</v>
      </c>
      <c r="G19" s="292">
        <f>SUM(AB19,AW19,BR19)</f>
        <v>40</v>
      </c>
      <c r="H19" s="292">
        <f>SUM(AC19,AX19,BS19)</f>
        <v>218</v>
      </c>
      <c r="I19" s="292">
        <f>SUM(AD19,AY19,BT19)</f>
        <v>146</v>
      </c>
      <c r="J19" s="292">
        <f>SUM(AE19,AZ19,BU19)</f>
        <v>52</v>
      </c>
      <c r="K19" s="292">
        <f>SUM(AF19,BA19,BV19)</f>
        <v>0</v>
      </c>
      <c r="L19" s="292">
        <f>SUM(AG19,BB19,BW19)</f>
        <v>141</v>
      </c>
      <c r="M19" s="292">
        <f>SUM(AH19,BC19,BX19)</f>
        <v>0</v>
      </c>
      <c r="N19" s="292">
        <f>SUM(AI19,BD19,BY19)</f>
        <v>58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776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408</v>
      </c>
      <c r="Z19" s="292">
        <v>403</v>
      </c>
      <c r="AA19" s="292">
        <v>5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833</v>
      </c>
      <c r="AK19" s="295" t="s">
        <v>833</v>
      </c>
      <c r="AL19" s="295" t="s">
        <v>833</v>
      </c>
      <c r="AM19" s="295" t="s">
        <v>833</v>
      </c>
      <c r="AN19" s="295" t="s">
        <v>833</v>
      </c>
      <c r="AO19" s="295" t="s">
        <v>833</v>
      </c>
      <c r="AP19" s="295" t="s">
        <v>833</v>
      </c>
      <c r="AQ19" s="295" t="s">
        <v>833</v>
      </c>
      <c r="AR19" s="292">
        <v>0</v>
      </c>
      <c r="AS19" s="292">
        <v>0</v>
      </c>
      <c r="AT19" s="292">
        <f>施設資源化量内訳!D19</f>
        <v>1431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40</v>
      </c>
      <c r="AX19" s="292">
        <f>施設資源化量内訳!H19</f>
        <v>218</v>
      </c>
      <c r="AY19" s="292">
        <f>施設資源化量内訳!I19</f>
        <v>146</v>
      </c>
      <c r="AZ19" s="292">
        <f>施設資源化量内訳!J19</f>
        <v>52</v>
      </c>
      <c r="BA19" s="292">
        <f>施設資源化量内訳!K19</f>
        <v>0</v>
      </c>
      <c r="BB19" s="292">
        <f>施設資源化量内訳!L19</f>
        <v>141</v>
      </c>
      <c r="BC19" s="292">
        <f>施設資源化量内訳!M19</f>
        <v>0</v>
      </c>
      <c r="BD19" s="292">
        <f>施設資源化量内訳!N19</f>
        <v>58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776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833</v>
      </c>
      <c r="CA19" s="295" t="s">
        <v>833</v>
      </c>
      <c r="CB19" s="295" t="s">
        <v>833</v>
      </c>
      <c r="CC19" s="295" t="s">
        <v>833</v>
      </c>
      <c r="CD19" s="295" t="s">
        <v>833</v>
      </c>
      <c r="CE19" s="295" t="s">
        <v>833</v>
      </c>
      <c r="CF19" s="295" t="s">
        <v>833</v>
      </c>
      <c r="CG19" s="295" t="s">
        <v>833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350</v>
      </c>
      <c r="E20" s="292">
        <f>SUM(Z20,AU20,BP20)</f>
        <v>88</v>
      </c>
      <c r="F20" s="292">
        <f>SUM(AA20,AV20,BQ20)</f>
        <v>1</v>
      </c>
      <c r="G20" s="292">
        <f>SUM(AB20,AW20,BR20)</f>
        <v>0</v>
      </c>
      <c r="H20" s="292">
        <f>SUM(AC20,AX20,BS20)</f>
        <v>94</v>
      </c>
      <c r="I20" s="292">
        <f>SUM(AD20,AY20,BT20)</f>
        <v>41</v>
      </c>
      <c r="J20" s="292">
        <f>SUM(AE20,AZ20,BU20)</f>
        <v>11</v>
      </c>
      <c r="K20" s="292">
        <f>SUM(AF20,BA20,BV20)</f>
        <v>1</v>
      </c>
      <c r="L20" s="292">
        <f>SUM(AG20,BB20,BW20)</f>
        <v>83</v>
      </c>
      <c r="M20" s="292">
        <f>SUM(AH20,BC20,BX20)</f>
        <v>0</v>
      </c>
      <c r="N20" s="292">
        <f>SUM(AI20,BD20,BY20)</f>
        <v>17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14</v>
      </c>
      <c r="Y20" s="292">
        <f>SUM(Z20:AS20)</f>
        <v>106</v>
      </c>
      <c r="Z20" s="292">
        <v>88</v>
      </c>
      <c r="AA20" s="292">
        <v>1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17</v>
      </c>
      <c r="AJ20" s="295" t="s">
        <v>833</v>
      </c>
      <c r="AK20" s="295" t="s">
        <v>833</v>
      </c>
      <c r="AL20" s="295" t="s">
        <v>833</v>
      </c>
      <c r="AM20" s="295" t="s">
        <v>833</v>
      </c>
      <c r="AN20" s="295" t="s">
        <v>833</v>
      </c>
      <c r="AO20" s="295" t="s">
        <v>833</v>
      </c>
      <c r="AP20" s="295" t="s">
        <v>833</v>
      </c>
      <c r="AQ20" s="295" t="s">
        <v>833</v>
      </c>
      <c r="AR20" s="292">
        <v>0</v>
      </c>
      <c r="AS20" s="292">
        <v>0</v>
      </c>
      <c r="AT20" s="292">
        <f>施設資源化量内訳!D20</f>
        <v>244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94</v>
      </c>
      <c r="AY20" s="292">
        <f>施設資源化量内訳!I20</f>
        <v>41</v>
      </c>
      <c r="AZ20" s="292">
        <f>施設資源化量内訳!J20</f>
        <v>11</v>
      </c>
      <c r="BA20" s="292">
        <f>施設資源化量内訳!K20</f>
        <v>1</v>
      </c>
      <c r="BB20" s="292">
        <f>施設資源化量内訳!L20</f>
        <v>83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14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833</v>
      </c>
      <c r="CA20" s="295" t="s">
        <v>833</v>
      </c>
      <c r="CB20" s="295" t="s">
        <v>833</v>
      </c>
      <c r="CC20" s="295" t="s">
        <v>833</v>
      </c>
      <c r="CD20" s="295" t="s">
        <v>833</v>
      </c>
      <c r="CE20" s="295" t="s">
        <v>833</v>
      </c>
      <c r="CF20" s="295" t="s">
        <v>833</v>
      </c>
      <c r="CG20" s="295" t="s">
        <v>833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627</v>
      </c>
      <c r="E21" s="292">
        <f>SUM(Z21,AU21,BP21)</f>
        <v>273</v>
      </c>
      <c r="F21" s="292">
        <f>SUM(AA21,AV21,BQ21)</f>
        <v>1</v>
      </c>
      <c r="G21" s="292">
        <f>SUM(AB21,AW21,BR21)</f>
        <v>109</v>
      </c>
      <c r="H21" s="292">
        <f>SUM(AC21,AX21,BS21)</f>
        <v>93</v>
      </c>
      <c r="I21" s="292">
        <f>SUM(AD21,AY21,BT21)</f>
        <v>75</v>
      </c>
      <c r="J21" s="292">
        <f>SUM(AE21,AZ21,BU21)</f>
        <v>22</v>
      </c>
      <c r="K21" s="292">
        <f>SUM(AF21,BA21,BV21)</f>
        <v>3</v>
      </c>
      <c r="L21" s="292">
        <f>SUM(AG21,BB21,BW21)</f>
        <v>48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2</v>
      </c>
      <c r="X21" s="292">
        <f>SUM(AS21,BN21,CI21)</f>
        <v>1</v>
      </c>
      <c r="Y21" s="292">
        <f>SUM(Z21:AS21)</f>
        <v>461</v>
      </c>
      <c r="Z21" s="292">
        <v>273</v>
      </c>
      <c r="AA21" s="292">
        <v>1</v>
      </c>
      <c r="AB21" s="292">
        <v>109</v>
      </c>
      <c r="AC21" s="292">
        <v>0</v>
      </c>
      <c r="AD21" s="292">
        <v>75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833</v>
      </c>
      <c r="AK21" s="295" t="s">
        <v>833</v>
      </c>
      <c r="AL21" s="295" t="s">
        <v>833</v>
      </c>
      <c r="AM21" s="295" t="s">
        <v>833</v>
      </c>
      <c r="AN21" s="295" t="s">
        <v>833</v>
      </c>
      <c r="AO21" s="295" t="s">
        <v>833</v>
      </c>
      <c r="AP21" s="295" t="s">
        <v>833</v>
      </c>
      <c r="AQ21" s="295" t="s">
        <v>833</v>
      </c>
      <c r="AR21" s="292">
        <v>2</v>
      </c>
      <c r="AS21" s="292">
        <v>1</v>
      </c>
      <c r="AT21" s="292">
        <f>施設資源化量内訳!D21</f>
        <v>166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93</v>
      </c>
      <c r="AY21" s="292">
        <f>施設資源化量内訳!I21</f>
        <v>0</v>
      </c>
      <c r="AZ21" s="292">
        <f>施設資源化量内訳!J21</f>
        <v>22</v>
      </c>
      <c r="BA21" s="292">
        <f>施設資源化量内訳!K21</f>
        <v>3</v>
      </c>
      <c r="BB21" s="292">
        <f>施設資源化量内訳!L21</f>
        <v>48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833</v>
      </c>
      <c r="CA21" s="295" t="s">
        <v>833</v>
      </c>
      <c r="CB21" s="295" t="s">
        <v>833</v>
      </c>
      <c r="CC21" s="295" t="s">
        <v>833</v>
      </c>
      <c r="CD21" s="295" t="s">
        <v>833</v>
      </c>
      <c r="CE21" s="295" t="s">
        <v>833</v>
      </c>
      <c r="CF21" s="295" t="s">
        <v>833</v>
      </c>
      <c r="CG21" s="295" t="s">
        <v>833</v>
      </c>
      <c r="CH21" s="292">
        <v>0</v>
      </c>
      <c r="CI21" s="292">
        <v>0</v>
      </c>
      <c r="CJ21" s="293" t="s">
        <v>766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202</v>
      </c>
      <c r="E22" s="292">
        <f>SUM(Z22,AU22,BP22)</f>
        <v>29</v>
      </c>
      <c r="F22" s="292">
        <f>SUM(AA22,AV22,BQ22)</f>
        <v>2</v>
      </c>
      <c r="G22" s="292">
        <f>SUM(AB22,AW22,BR22)</f>
        <v>0</v>
      </c>
      <c r="H22" s="292">
        <f>SUM(AC22,AX22,BS22)</f>
        <v>67</v>
      </c>
      <c r="I22" s="292">
        <f>SUM(AD22,AY22,BT22)</f>
        <v>29</v>
      </c>
      <c r="J22" s="292">
        <f>SUM(AE22,AZ22,BU22)</f>
        <v>15</v>
      </c>
      <c r="K22" s="292">
        <f>SUM(AF22,BA22,BV22)</f>
        <v>1</v>
      </c>
      <c r="L22" s="292">
        <f>SUM(AG22,BB22,BW22)</f>
        <v>1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2</v>
      </c>
      <c r="X22" s="292">
        <f>SUM(AS22,BN22,CI22)</f>
        <v>56</v>
      </c>
      <c r="Y22" s="292">
        <f>SUM(Z22:AS22)</f>
        <v>119</v>
      </c>
      <c r="Z22" s="292">
        <v>29</v>
      </c>
      <c r="AA22" s="292">
        <v>2</v>
      </c>
      <c r="AB22" s="292">
        <v>0</v>
      </c>
      <c r="AC22" s="292">
        <v>0</v>
      </c>
      <c r="AD22" s="292">
        <v>29</v>
      </c>
      <c r="AE22" s="292">
        <v>0</v>
      </c>
      <c r="AF22" s="292">
        <v>1</v>
      </c>
      <c r="AG22" s="292">
        <v>0</v>
      </c>
      <c r="AH22" s="292">
        <v>0</v>
      </c>
      <c r="AI22" s="295">
        <v>0</v>
      </c>
      <c r="AJ22" s="295" t="s">
        <v>833</v>
      </c>
      <c r="AK22" s="295" t="s">
        <v>833</v>
      </c>
      <c r="AL22" s="295" t="s">
        <v>833</v>
      </c>
      <c r="AM22" s="295" t="s">
        <v>833</v>
      </c>
      <c r="AN22" s="295" t="s">
        <v>833</v>
      </c>
      <c r="AO22" s="295" t="s">
        <v>833</v>
      </c>
      <c r="AP22" s="295" t="s">
        <v>833</v>
      </c>
      <c r="AQ22" s="295" t="s">
        <v>833</v>
      </c>
      <c r="AR22" s="292">
        <v>2</v>
      </c>
      <c r="AS22" s="292">
        <v>56</v>
      </c>
      <c r="AT22" s="292">
        <f>施設資源化量内訳!D22</f>
        <v>83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67</v>
      </c>
      <c r="AY22" s="292">
        <f>施設資源化量内訳!I22</f>
        <v>0</v>
      </c>
      <c r="AZ22" s="292">
        <f>施設資源化量内訳!J22</f>
        <v>15</v>
      </c>
      <c r="BA22" s="292">
        <f>施設資源化量内訳!K22</f>
        <v>0</v>
      </c>
      <c r="BB22" s="292">
        <f>施設資源化量内訳!L22</f>
        <v>1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833</v>
      </c>
      <c r="CA22" s="295" t="s">
        <v>833</v>
      </c>
      <c r="CB22" s="295" t="s">
        <v>833</v>
      </c>
      <c r="CC22" s="295" t="s">
        <v>833</v>
      </c>
      <c r="CD22" s="295" t="s">
        <v>833</v>
      </c>
      <c r="CE22" s="295" t="s">
        <v>833</v>
      </c>
      <c r="CF22" s="295" t="s">
        <v>833</v>
      </c>
      <c r="CG22" s="295" t="s">
        <v>833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164</v>
      </c>
      <c r="E23" s="292">
        <f>SUM(Z23,AU23,BP23)</f>
        <v>24</v>
      </c>
      <c r="F23" s="292">
        <f>SUM(AA23,AV23,BQ23)</f>
        <v>1</v>
      </c>
      <c r="G23" s="292">
        <f>SUM(AB23,AW23,BR23)</f>
        <v>0</v>
      </c>
      <c r="H23" s="292">
        <f>SUM(AC23,AX23,BS23)</f>
        <v>71</v>
      </c>
      <c r="I23" s="292">
        <f>SUM(AD23,AY23,BT23)</f>
        <v>47</v>
      </c>
      <c r="J23" s="292">
        <f>SUM(AE23,AZ23,BU23)</f>
        <v>19</v>
      </c>
      <c r="K23" s="292">
        <f>SUM(AF23,BA23,BV23)</f>
        <v>1</v>
      </c>
      <c r="L23" s="292">
        <f>SUM(AG23,BB23,BW23)</f>
        <v>1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126</v>
      </c>
      <c r="Z23" s="292">
        <v>24</v>
      </c>
      <c r="AA23" s="292">
        <v>1</v>
      </c>
      <c r="AB23" s="292">
        <v>0</v>
      </c>
      <c r="AC23" s="292">
        <v>53</v>
      </c>
      <c r="AD23" s="292">
        <v>47</v>
      </c>
      <c r="AE23" s="292">
        <v>0</v>
      </c>
      <c r="AF23" s="292">
        <v>1</v>
      </c>
      <c r="AG23" s="292">
        <v>0</v>
      </c>
      <c r="AH23" s="292">
        <v>0</v>
      </c>
      <c r="AI23" s="295">
        <v>0</v>
      </c>
      <c r="AJ23" s="295" t="s">
        <v>833</v>
      </c>
      <c r="AK23" s="295" t="s">
        <v>833</v>
      </c>
      <c r="AL23" s="295" t="s">
        <v>833</v>
      </c>
      <c r="AM23" s="295" t="s">
        <v>833</v>
      </c>
      <c r="AN23" s="295" t="s">
        <v>833</v>
      </c>
      <c r="AO23" s="295" t="s">
        <v>833</v>
      </c>
      <c r="AP23" s="295" t="s">
        <v>833</v>
      </c>
      <c r="AQ23" s="295" t="s">
        <v>833</v>
      </c>
      <c r="AR23" s="292">
        <v>0</v>
      </c>
      <c r="AS23" s="292">
        <v>0</v>
      </c>
      <c r="AT23" s="292">
        <f>施設資源化量内訳!D23</f>
        <v>38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18</v>
      </c>
      <c r="AY23" s="292">
        <f>施設資源化量内訳!I23</f>
        <v>0</v>
      </c>
      <c r="AZ23" s="292">
        <f>施設資源化量内訳!J23</f>
        <v>19</v>
      </c>
      <c r="BA23" s="292">
        <f>施設資源化量内訳!K23</f>
        <v>0</v>
      </c>
      <c r="BB23" s="292">
        <f>施設資源化量内訳!L23</f>
        <v>1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833</v>
      </c>
      <c r="CA23" s="295" t="s">
        <v>833</v>
      </c>
      <c r="CB23" s="295" t="s">
        <v>833</v>
      </c>
      <c r="CC23" s="295" t="s">
        <v>833</v>
      </c>
      <c r="CD23" s="295" t="s">
        <v>833</v>
      </c>
      <c r="CE23" s="295" t="s">
        <v>833</v>
      </c>
      <c r="CF23" s="295" t="s">
        <v>833</v>
      </c>
      <c r="CG23" s="295" t="s">
        <v>833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281</v>
      </c>
      <c r="E24" s="292">
        <f>SUM(Z24,AU24,BP24)</f>
        <v>56</v>
      </c>
      <c r="F24" s="292">
        <f>SUM(AA24,AV24,BQ24)</f>
        <v>2</v>
      </c>
      <c r="G24" s="292">
        <f>SUM(AB24,AW24,BR24)</f>
        <v>0</v>
      </c>
      <c r="H24" s="292">
        <f>SUM(AC24,AX24,BS24)</f>
        <v>142</v>
      </c>
      <c r="I24" s="292">
        <f>SUM(AD24,AY24,BT24)</f>
        <v>57</v>
      </c>
      <c r="J24" s="292">
        <f>SUM(AE24,AZ24,BU24)</f>
        <v>22</v>
      </c>
      <c r="K24" s="292">
        <f>SUM(AF24,BA24,BV24)</f>
        <v>1</v>
      </c>
      <c r="L24" s="292">
        <f>SUM(AG24,BB24,BW24)</f>
        <v>1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116</v>
      </c>
      <c r="Z24" s="292">
        <v>56</v>
      </c>
      <c r="AA24" s="292">
        <v>2</v>
      </c>
      <c r="AB24" s="292">
        <v>0</v>
      </c>
      <c r="AC24" s="292">
        <v>0</v>
      </c>
      <c r="AD24" s="292">
        <v>57</v>
      </c>
      <c r="AE24" s="292">
        <v>0</v>
      </c>
      <c r="AF24" s="292">
        <v>1</v>
      </c>
      <c r="AG24" s="292">
        <v>0</v>
      </c>
      <c r="AH24" s="292">
        <v>0</v>
      </c>
      <c r="AI24" s="295">
        <v>0</v>
      </c>
      <c r="AJ24" s="295" t="s">
        <v>833</v>
      </c>
      <c r="AK24" s="295" t="s">
        <v>833</v>
      </c>
      <c r="AL24" s="295" t="s">
        <v>833</v>
      </c>
      <c r="AM24" s="295" t="s">
        <v>833</v>
      </c>
      <c r="AN24" s="295" t="s">
        <v>833</v>
      </c>
      <c r="AO24" s="295" t="s">
        <v>833</v>
      </c>
      <c r="AP24" s="295" t="s">
        <v>833</v>
      </c>
      <c r="AQ24" s="295" t="s">
        <v>833</v>
      </c>
      <c r="AR24" s="292">
        <v>0</v>
      </c>
      <c r="AS24" s="292">
        <v>0</v>
      </c>
      <c r="AT24" s="292">
        <f>施設資源化量内訳!D24</f>
        <v>165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142</v>
      </c>
      <c r="AY24" s="292">
        <f>施設資源化量内訳!I24</f>
        <v>0</v>
      </c>
      <c r="AZ24" s="292">
        <f>施設資源化量内訳!J24</f>
        <v>22</v>
      </c>
      <c r="BA24" s="292">
        <f>施設資源化量内訳!K24</f>
        <v>0</v>
      </c>
      <c r="BB24" s="292">
        <f>施設資源化量内訳!L24</f>
        <v>1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833</v>
      </c>
      <c r="CA24" s="295" t="s">
        <v>833</v>
      </c>
      <c r="CB24" s="295" t="s">
        <v>833</v>
      </c>
      <c r="CC24" s="295" t="s">
        <v>833</v>
      </c>
      <c r="CD24" s="295" t="s">
        <v>833</v>
      </c>
      <c r="CE24" s="295" t="s">
        <v>833</v>
      </c>
      <c r="CF24" s="295" t="s">
        <v>833</v>
      </c>
      <c r="CG24" s="295" t="s">
        <v>833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921</v>
      </c>
      <c r="E25" s="292">
        <f>SUM(Z25,AU25,BP25)</f>
        <v>137</v>
      </c>
      <c r="F25" s="292">
        <f>SUM(AA25,AV25,BQ25)</f>
        <v>1</v>
      </c>
      <c r="G25" s="292">
        <f>SUM(AB25,AW25,BR25)</f>
        <v>0</v>
      </c>
      <c r="H25" s="292">
        <f>SUM(AC25,AX25,BS25)</f>
        <v>370</v>
      </c>
      <c r="I25" s="292">
        <f>SUM(AD25,AY25,BT25)</f>
        <v>124</v>
      </c>
      <c r="J25" s="292">
        <f>SUM(AE25,AZ25,BU25)</f>
        <v>19</v>
      </c>
      <c r="K25" s="292">
        <f>SUM(AF25,BA25,BV25)</f>
        <v>1</v>
      </c>
      <c r="L25" s="292">
        <f>SUM(AG25,BB25,BW25)</f>
        <v>244</v>
      </c>
      <c r="M25" s="292">
        <f>SUM(AH25,BC25,BX25)</f>
        <v>0</v>
      </c>
      <c r="N25" s="292">
        <f>SUM(AI25,BD25,BY25)</f>
        <v>25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287</v>
      </c>
      <c r="Z25" s="292">
        <v>137</v>
      </c>
      <c r="AA25" s="292">
        <v>1</v>
      </c>
      <c r="AB25" s="292">
        <v>0</v>
      </c>
      <c r="AC25" s="292">
        <v>0</v>
      </c>
      <c r="AD25" s="292">
        <v>124</v>
      </c>
      <c r="AE25" s="292">
        <v>0</v>
      </c>
      <c r="AF25" s="292">
        <v>0</v>
      </c>
      <c r="AG25" s="292">
        <v>0</v>
      </c>
      <c r="AH25" s="292">
        <v>0</v>
      </c>
      <c r="AI25" s="295">
        <v>25</v>
      </c>
      <c r="AJ25" s="295" t="s">
        <v>833</v>
      </c>
      <c r="AK25" s="295" t="s">
        <v>833</v>
      </c>
      <c r="AL25" s="295" t="s">
        <v>833</v>
      </c>
      <c r="AM25" s="295" t="s">
        <v>833</v>
      </c>
      <c r="AN25" s="295" t="s">
        <v>833</v>
      </c>
      <c r="AO25" s="295" t="s">
        <v>833</v>
      </c>
      <c r="AP25" s="295" t="s">
        <v>833</v>
      </c>
      <c r="AQ25" s="295" t="s">
        <v>833</v>
      </c>
      <c r="AR25" s="292">
        <v>0</v>
      </c>
      <c r="AS25" s="292">
        <v>0</v>
      </c>
      <c r="AT25" s="292">
        <f>施設資源化量内訳!D25</f>
        <v>634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370</v>
      </c>
      <c r="AY25" s="292">
        <f>施設資源化量内訳!I25</f>
        <v>0</v>
      </c>
      <c r="AZ25" s="292">
        <f>施設資源化量内訳!J25</f>
        <v>19</v>
      </c>
      <c r="BA25" s="292">
        <f>施設資源化量内訳!K25</f>
        <v>1</v>
      </c>
      <c r="BB25" s="292">
        <f>施設資源化量内訳!L25</f>
        <v>244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833</v>
      </c>
      <c r="CA25" s="295" t="s">
        <v>833</v>
      </c>
      <c r="CB25" s="295" t="s">
        <v>833</v>
      </c>
      <c r="CC25" s="295" t="s">
        <v>833</v>
      </c>
      <c r="CD25" s="295" t="s">
        <v>833</v>
      </c>
      <c r="CE25" s="295" t="s">
        <v>833</v>
      </c>
      <c r="CF25" s="295" t="s">
        <v>833</v>
      </c>
      <c r="CG25" s="295" t="s">
        <v>833</v>
      </c>
      <c r="CH25" s="292">
        <v>0</v>
      </c>
      <c r="CI25" s="292">
        <v>0</v>
      </c>
      <c r="CJ25" s="293" t="s">
        <v>766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1041</v>
      </c>
      <c r="E26" s="292">
        <f>SUM(Z26,AU26,BP26)</f>
        <v>498</v>
      </c>
      <c r="F26" s="292">
        <f>SUM(AA26,AV26,BQ26)</f>
        <v>0</v>
      </c>
      <c r="G26" s="292">
        <f>SUM(AB26,AW26,BR26)</f>
        <v>0</v>
      </c>
      <c r="H26" s="292">
        <f>SUM(AC26,AX26,BS26)</f>
        <v>221</v>
      </c>
      <c r="I26" s="292">
        <f>SUM(AD26,AY26,BT26)</f>
        <v>154</v>
      </c>
      <c r="J26" s="292">
        <f>SUM(AE26,AZ26,BU26)</f>
        <v>53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113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2</v>
      </c>
      <c r="Y26" s="292">
        <f>SUM(Z26:AS26)</f>
        <v>667</v>
      </c>
      <c r="Z26" s="292">
        <v>485</v>
      </c>
      <c r="AA26" s="292">
        <v>0</v>
      </c>
      <c r="AB26" s="292">
        <v>0</v>
      </c>
      <c r="AC26" s="292">
        <v>182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833</v>
      </c>
      <c r="AK26" s="295" t="s">
        <v>833</v>
      </c>
      <c r="AL26" s="295" t="s">
        <v>833</v>
      </c>
      <c r="AM26" s="295" t="s">
        <v>833</v>
      </c>
      <c r="AN26" s="295" t="s">
        <v>833</v>
      </c>
      <c r="AO26" s="295" t="s">
        <v>833</v>
      </c>
      <c r="AP26" s="295" t="s">
        <v>833</v>
      </c>
      <c r="AQ26" s="295" t="s">
        <v>833</v>
      </c>
      <c r="AR26" s="292">
        <v>0</v>
      </c>
      <c r="AS26" s="292">
        <v>0</v>
      </c>
      <c r="AT26" s="292">
        <f>施設資源化量内訳!D26</f>
        <v>358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38</v>
      </c>
      <c r="AY26" s="292">
        <f>施設資源化量内訳!I26</f>
        <v>152</v>
      </c>
      <c r="AZ26" s="292">
        <f>施設資源化量内訳!J26</f>
        <v>53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113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2</v>
      </c>
      <c r="BO26" s="292">
        <f>SUM(BP26:CI26)</f>
        <v>16</v>
      </c>
      <c r="BP26" s="292">
        <v>13</v>
      </c>
      <c r="BQ26" s="292">
        <v>0</v>
      </c>
      <c r="BR26" s="292">
        <v>0</v>
      </c>
      <c r="BS26" s="292">
        <v>1</v>
      </c>
      <c r="BT26" s="292">
        <v>2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833</v>
      </c>
      <c r="CA26" s="295" t="s">
        <v>833</v>
      </c>
      <c r="CB26" s="295" t="s">
        <v>833</v>
      </c>
      <c r="CC26" s="295" t="s">
        <v>833</v>
      </c>
      <c r="CD26" s="295" t="s">
        <v>833</v>
      </c>
      <c r="CE26" s="295" t="s">
        <v>833</v>
      </c>
      <c r="CF26" s="295" t="s">
        <v>833</v>
      </c>
      <c r="CG26" s="295" t="s">
        <v>833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2173</v>
      </c>
      <c r="E27" s="292">
        <f>SUM(Z27,AU27,BP27)</f>
        <v>801</v>
      </c>
      <c r="F27" s="292">
        <f>SUM(AA27,AV27,BQ27)</f>
        <v>3</v>
      </c>
      <c r="G27" s="292">
        <f>SUM(AB27,AW27,BR27)</f>
        <v>0</v>
      </c>
      <c r="H27" s="292">
        <f>SUM(AC27,AX27,BS27)</f>
        <v>156</v>
      </c>
      <c r="I27" s="292">
        <f>SUM(AD27,AY27,BT27)</f>
        <v>222</v>
      </c>
      <c r="J27" s="292">
        <f>SUM(AE27,AZ27,BU27)</f>
        <v>38</v>
      </c>
      <c r="K27" s="292">
        <f>SUM(AF27,BA27,BV27)</f>
        <v>0</v>
      </c>
      <c r="L27" s="292">
        <f>SUM(AG27,BB27,BW27)</f>
        <v>0</v>
      </c>
      <c r="M27" s="292">
        <f>SUM(AH27,BC27,BX27)</f>
        <v>743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210</v>
      </c>
      <c r="Y27" s="292">
        <f>SUM(Z27:AS27)</f>
        <v>1026</v>
      </c>
      <c r="Z27" s="292">
        <v>801</v>
      </c>
      <c r="AA27" s="292">
        <v>3</v>
      </c>
      <c r="AB27" s="292">
        <v>0</v>
      </c>
      <c r="AC27" s="292">
        <v>0</v>
      </c>
      <c r="AD27" s="292">
        <v>222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833</v>
      </c>
      <c r="AK27" s="295" t="s">
        <v>833</v>
      </c>
      <c r="AL27" s="295" t="s">
        <v>833</v>
      </c>
      <c r="AM27" s="295" t="s">
        <v>833</v>
      </c>
      <c r="AN27" s="295" t="s">
        <v>833</v>
      </c>
      <c r="AO27" s="295" t="s">
        <v>833</v>
      </c>
      <c r="AP27" s="295" t="s">
        <v>833</v>
      </c>
      <c r="AQ27" s="295" t="s">
        <v>833</v>
      </c>
      <c r="AR27" s="292">
        <v>0</v>
      </c>
      <c r="AS27" s="292">
        <v>0</v>
      </c>
      <c r="AT27" s="292">
        <f>施設資源化量内訳!D27</f>
        <v>1147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156</v>
      </c>
      <c r="AY27" s="292">
        <f>施設資源化量内訳!I27</f>
        <v>0</v>
      </c>
      <c r="AZ27" s="292">
        <f>施設資源化量内訳!J27</f>
        <v>38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743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210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833</v>
      </c>
      <c r="CA27" s="295" t="s">
        <v>833</v>
      </c>
      <c r="CB27" s="295" t="s">
        <v>833</v>
      </c>
      <c r="CC27" s="295" t="s">
        <v>833</v>
      </c>
      <c r="CD27" s="295" t="s">
        <v>833</v>
      </c>
      <c r="CE27" s="295" t="s">
        <v>833</v>
      </c>
      <c r="CF27" s="295" t="s">
        <v>833</v>
      </c>
      <c r="CG27" s="295" t="s">
        <v>833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912</v>
      </c>
      <c r="E28" s="292">
        <f>SUM(Z28,AU28,BP28)</f>
        <v>287</v>
      </c>
      <c r="F28" s="292">
        <f>SUM(AA28,AV28,BQ28)</f>
        <v>2</v>
      </c>
      <c r="G28" s="292">
        <f>SUM(AB28,AW28,BR28)</f>
        <v>0</v>
      </c>
      <c r="H28" s="292">
        <f>SUM(AC28,AX28,BS28)</f>
        <v>148</v>
      </c>
      <c r="I28" s="292">
        <f>SUM(AD28,AY28,BT28)</f>
        <v>119</v>
      </c>
      <c r="J28" s="292">
        <f>SUM(AE28,AZ28,BU28)</f>
        <v>3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27</v>
      </c>
      <c r="O28" s="292">
        <f>SUM(AJ28,BE28,BZ28)</f>
        <v>0</v>
      </c>
      <c r="P28" s="292">
        <f>SUM(AK28,BF28,CA28)</f>
        <v>0</v>
      </c>
      <c r="Q28" s="292">
        <f>SUM(AL28,BG28,CB28)</f>
        <v>322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1</v>
      </c>
      <c r="X28" s="292">
        <f>SUM(AS28,BN28,CI28)</f>
        <v>3</v>
      </c>
      <c r="Y28" s="292">
        <f>SUM(Z28:AS28)</f>
        <v>391</v>
      </c>
      <c r="Z28" s="292">
        <v>170</v>
      </c>
      <c r="AA28" s="292">
        <v>1</v>
      </c>
      <c r="AB28" s="292">
        <v>0</v>
      </c>
      <c r="AC28" s="292">
        <v>82</v>
      </c>
      <c r="AD28" s="292">
        <v>110</v>
      </c>
      <c r="AE28" s="292">
        <v>3</v>
      </c>
      <c r="AF28" s="292">
        <v>0</v>
      </c>
      <c r="AG28" s="292">
        <v>0</v>
      </c>
      <c r="AH28" s="292">
        <v>0</v>
      </c>
      <c r="AI28" s="295">
        <v>21</v>
      </c>
      <c r="AJ28" s="295" t="s">
        <v>833</v>
      </c>
      <c r="AK28" s="295" t="s">
        <v>833</v>
      </c>
      <c r="AL28" s="295" t="s">
        <v>833</v>
      </c>
      <c r="AM28" s="295" t="s">
        <v>833</v>
      </c>
      <c r="AN28" s="295" t="s">
        <v>833</v>
      </c>
      <c r="AO28" s="295" t="s">
        <v>833</v>
      </c>
      <c r="AP28" s="295" t="s">
        <v>833</v>
      </c>
      <c r="AQ28" s="295" t="s">
        <v>833</v>
      </c>
      <c r="AR28" s="292">
        <v>1</v>
      </c>
      <c r="AS28" s="292">
        <v>3</v>
      </c>
      <c r="AT28" s="292">
        <f>施設資源化量内訳!D28</f>
        <v>378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56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322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143</v>
      </c>
      <c r="BP28" s="292">
        <v>117</v>
      </c>
      <c r="BQ28" s="292">
        <v>1</v>
      </c>
      <c r="BR28" s="292">
        <v>0</v>
      </c>
      <c r="BS28" s="292">
        <v>10</v>
      </c>
      <c r="BT28" s="292">
        <v>9</v>
      </c>
      <c r="BU28" s="292">
        <v>0</v>
      </c>
      <c r="BV28" s="292">
        <v>0</v>
      </c>
      <c r="BW28" s="292">
        <v>0</v>
      </c>
      <c r="BX28" s="292">
        <v>0</v>
      </c>
      <c r="BY28" s="292">
        <v>6</v>
      </c>
      <c r="BZ28" s="295" t="s">
        <v>833</v>
      </c>
      <c r="CA28" s="295" t="s">
        <v>833</v>
      </c>
      <c r="CB28" s="295" t="s">
        <v>833</v>
      </c>
      <c r="CC28" s="295" t="s">
        <v>833</v>
      </c>
      <c r="CD28" s="295" t="s">
        <v>833</v>
      </c>
      <c r="CE28" s="295" t="s">
        <v>833</v>
      </c>
      <c r="CF28" s="295" t="s">
        <v>833</v>
      </c>
      <c r="CG28" s="295" t="s">
        <v>833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765</v>
      </c>
      <c r="E29" s="292">
        <f>SUM(Z29,AU29,BP29)</f>
        <v>208</v>
      </c>
      <c r="F29" s="292">
        <f>SUM(AA29,AV29,BQ29)</f>
        <v>2</v>
      </c>
      <c r="G29" s="292">
        <f>SUM(AB29,AW29,BR29)</f>
        <v>0</v>
      </c>
      <c r="H29" s="292">
        <f>SUM(AC29,AX29,BS29)</f>
        <v>75</v>
      </c>
      <c r="I29" s="292">
        <f>SUM(AD29,AY29,BT29)</f>
        <v>108</v>
      </c>
      <c r="J29" s="292">
        <f>SUM(AE29,AZ29,BU29)</f>
        <v>13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16</v>
      </c>
      <c r="O29" s="292">
        <f>SUM(AJ29,BE29,BZ29)</f>
        <v>0</v>
      </c>
      <c r="P29" s="292">
        <f>SUM(AK29,BF29,CA29)</f>
        <v>0</v>
      </c>
      <c r="Q29" s="292">
        <f>SUM(AL29,BG29,CB29)</f>
        <v>264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3</v>
      </c>
      <c r="X29" s="292">
        <f>SUM(AS29,BN29,CI29)</f>
        <v>76</v>
      </c>
      <c r="Y29" s="292">
        <f>SUM(Z29:AS29)</f>
        <v>351</v>
      </c>
      <c r="Z29" s="292">
        <v>151</v>
      </c>
      <c r="AA29" s="292">
        <v>1</v>
      </c>
      <c r="AB29" s="292">
        <v>0</v>
      </c>
      <c r="AC29" s="292">
        <v>56</v>
      </c>
      <c r="AD29" s="292">
        <v>108</v>
      </c>
      <c r="AE29" s="292">
        <v>13</v>
      </c>
      <c r="AF29" s="292">
        <v>0</v>
      </c>
      <c r="AG29" s="292">
        <v>0</v>
      </c>
      <c r="AH29" s="292">
        <v>0</v>
      </c>
      <c r="AI29" s="295">
        <v>16</v>
      </c>
      <c r="AJ29" s="295" t="s">
        <v>833</v>
      </c>
      <c r="AK29" s="295" t="s">
        <v>833</v>
      </c>
      <c r="AL29" s="295" t="s">
        <v>833</v>
      </c>
      <c r="AM29" s="295" t="s">
        <v>833</v>
      </c>
      <c r="AN29" s="295" t="s">
        <v>833</v>
      </c>
      <c r="AO29" s="295" t="s">
        <v>833</v>
      </c>
      <c r="AP29" s="295" t="s">
        <v>833</v>
      </c>
      <c r="AQ29" s="295" t="s">
        <v>833</v>
      </c>
      <c r="AR29" s="292">
        <v>3</v>
      </c>
      <c r="AS29" s="292">
        <v>3</v>
      </c>
      <c r="AT29" s="292">
        <f>施設資源化量内訳!D29</f>
        <v>355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18</v>
      </c>
      <c r="AY29" s="292">
        <f>施設資源化量内訳!I29</f>
        <v>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264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73</v>
      </c>
      <c r="BO29" s="292">
        <f>SUM(BP29:CI29)</f>
        <v>59</v>
      </c>
      <c r="BP29" s="292">
        <v>57</v>
      </c>
      <c r="BQ29" s="292">
        <v>1</v>
      </c>
      <c r="BR29" s="292">
        <v>0</v>
      </c>
      <c r="BS29" s="292">
        <v>1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833</v>
      </c>
      <c r="CA29" s="295" t="s">
        <v>833</v>
      </c>
      <c r="CB29" s="295" t="s">
        <v>833</v>
      </c>
      <c r="CC29" s="295" t="s">
        <v>833</v>
      </c>
      <c r="CD29" s="295" t="s">
        <v>833</v>
      </c>
      <c r="CE29" s="295" t="s">
        <v>833</v>
      </c>
      <c r="CF29" s="295" t="s">
        <v>833</v>
      </c>
      <c r="CG29" s="295" t="s">
        <v>833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367</v>
      </c>
      <c r="E30" s="292">
        <f>SUM(Z30,AU30,BP30)</f>
        <v>178</v>
      </c>
      <c r="F30" s="292">
        <f>SUM(AA30,AV30,BQ30)</f>
        <v>0</v>
      </c>
      <c r="G30" s="292">
        <f>SUM(AB30,AW30,BR30)</f>
        <v>0</v>
      </c>
      <c r="H30" s="292">
        <f>SUM(AC30,AX30,BS30)</f>
        <v>70</v>
      </c>
      <c r="I30" s="292">
        <f>SUM(AD30,AY30,BT30)</f>
        <v>74</v>
      </c>
      <c r="J30" s="292">
        <f>SUM(AE30,AZ30,BU30)</f>
        <v>16</v>
      </c>
      <c r="K30" s="292">
        <f>SUM(AF30,BA30,BV30)</f>
        <v>0</v>
      </c>
      <c r="L30" s="292">
        <f>SUM(AG30,BB30,BW30)</f>
        <v>29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252</v>
      </c>
      <c r="Z30" s="292">
        <v>178</v>
      </c>
      <c r="AA30" s="292">
        <v>0</v>
      </c>
      <c r="AB30" s="292">
        <v>0</v>
      </c>
      <c r="AC30" s="292">
        <v>0</v>
      </c>
      <c r="AD30" s="292">
        <v>74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833</v>
      </c>
      <c r="AK30" s="295" t="s">
        <v>833</v>
      </c>
      <c r="AL30" s="295" t="s">
        <v>833</v>
      </c>
      <c r="AM30" s="295" t="s">
        <v>833</v>
      </c>
      <c r="AN30" s="295" t="s">
        <v>833</v>
      </c>
      <c r="AO30" s="295" t="s">
        <v>833</v>
      </c>
      <c r="AP30" s="295" t="s">
        <v>833</v>
      </c>
      <c r="AQ30" s="295" t="s">
        <v>833</v>
      </c>
      <c r="AR30" s="292">
        <v>0</v>
      </c>
      <c r="AS30" s="292">
        <v>0</v>
      </c>
      <c r="AT30" s="292">
        <f>施設資源化量内訳!D30</f>
        <v>115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70</v>
      </c>
      <c r="AY30" s="292">
        <f>施設資源化量内訳!I30</f>
        <v>0</v>
      </c>
      <c r="AZ30" s="292">
        <f>施設資源化量内訳!J30</f>
        <v>16</v>
      </c>
      <c r="BA30" s="292">
        <f>施設資源化量内訳!K30</f>
        <v>0</v>
      </c>
      <c r="BB30" s="292">
        <f>施設資源化量内訳!L30</f>
        <v>29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833</v>
      </c>
      <c r="CA30" s="295" t="s">
        <v>833</v>
      </c>
      <c r="CB30" s="295" t="s">
        <v>833</v>
      </c>
      <c r="CC30" s="295" t="s">
        <v>833</v>
      </c>
      <c r="CD30" s="295" t="s">
        <v>833</v>
      </c>
      <c r="CE30" s="295" t="s">
        <v>833</v>
      </c>
      <c r="CF30" s="295" t="s">
        <v>833</v>
      </c>
      <c r="CG30" s="295" t="s">
        <v>833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455</v>
      </c>
      <c r="E31" s="292">
        <f>SUM(Z31,AU31,BP31)</f>
        <v>258</v>
      </c>
      <c r="F31" s="292">
        <f>SUM(AA31,AV31,BQ31)</f>
        <v>0</v>
      </c>
      <c r="G31" s="292">
        <f>SUM(AB31,AW31,BR31)</f>
        <v>0</v>
      </c>
      <c r="H31" s="292">
        <f>SUM(AC31,AX31,BS31)</f>
        <v>117</v>
      </c>
      <c r="I31" s="292">
        <f>SUM(AD31,AY31,BT31)</f>
        <v>29</v>
      </c>
      <c r="J31" s="292">
        <f>SUM(AE31,AZ31,BU31)</f>
        <v>11</v>
      </c>
      <c r="K31" s="292">
        <f>SUM(AF31,BA31,BV31)</f>
        <v>1</v>
      </c>
      <c r="L31" s="292">
        <f>SUM(AG31,BB31,BW31)</f>
        <v>14</v>
      </c>
      <c r="M31" s="292">
        <f>SUM(AH31,BC31,BX31)</f>
        <v>0</v>
      </c>
      <c r="N31" s="292">
        <f>SUM(AI31,BD31,BY31)</f>
        <v>9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16</v>
      </c>
      <c r="Y31" s="292">
        <f>SUM(Z31:AS31)</f>
        <v>8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833</v>
      </c>
      <c r="AK31" s="295" t="s">
        <v>833</v>
      </c>
      <c r="AL31" s="295" t="s">
        <v>833</v>
      </c>
      <c r="AM31" s="295" t="s">
        <v>833</v>
      </c>
      <c r="AN31" s="295" t="s">
        <v>833</v>
      </c>
      <c r="AO31" s="295" t="s">
        <v>833</v>
      </c>
      <c r="AP31" s="295" t="s">
        <v>833</v>
      </c>
      <c r="AQ31" s="295" t="s">
        <v>833</v>
      </c>
      <c r="AR31" s="292">
        <v>0</v>
      </c>
      <c r="AS31" s="292">
        <v>8</v>
      </c>
      <c r="AT31" s="292">
        <f>施設資源化量内訳!D31</f>
        <v>447</v>
      </c>
      <c r="AU31" s="292">
        <f>施設資源化量内訳!E31</f>
        <v>258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117</v>
      </c>
      <c r="AY31" s="292">
        <f>施設資源化量内訳!I31</f>
        <v>29</v>
      </c>
      <c r="AZ31" s="292">
        <f>施設資源化量内訳!J31</f>
        <v>11</v>
      </c>
      <c r="BA31" s="292">
        <f>施設資源化量内訳!K31</f>
        <v>1</v>
      </c>
      <c r="BB31" s="292">
        <f>施設資源化量内訳!L31</f>
        <v>14</v>
      </c>
      <c r="BC31" s="292">
        <f>施設資源化量内訳!M31</f>
        <v>0</v>
      </c>
      <c r="BD31" s="292">
        <f>施設資源化量内訳!N31</f>
        <v>9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8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833</v>
      </c>
      <c r="CA31" s="295" t="s">
        <v>833</v>
      </c>
      <c r="CB31" s="295" t="s">
        <v>833</v>
      </c>
      <c r="CC31" s="295" t="s">
        <v>833</v>
      </c>
      <c r="CD31" s="295" t="s">
        <v>833</v>
      </c>
      <c r="CE31" s="295" t="s">
        <v>833</v>
      </c>
      <c r="CF31" s="295" t="s">
        <v>833</v>
      </c>
      <c r="CG31" s="295" t="s">
        <v>833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1">
    <sortCondition ref="A8:A31"/>
    <sortCondition ref="B8:B31"/>
    <sortCondition ref="C8:C31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0" man="1"/>
    <brk id="45" min="1" max="30" man="1"/>
    <brk id="66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6">
        <f t="shared" ref="D7:X7" si="0">SUM(Y7,AT7,BO7,CJ7,DE7,DZ7,EU7)</f>
        <v>22937</v>
      </c>
      <c r="E7" s="306">
        <f t="shared" si="0"/>
        <v>1090</v>
      </c>
      <c r="F7" s="306">
        <f t="shared" si="0"/>
        <v>0</v>
      </c>
      <c r="G7" s="306">
        <f t="shared" si="0"/>
        <v>40</v>
      </c>
      <c r="H7" s="306">
        <f t="shared" si="0"/>
        <v>4860</v>
      </c>
      <c r="I7" s="306">
        <f t="shared" si="0"/>
        <v>2776</v>
      </c>
      <c r="J7" s="306">
        <f t="shared" si="0"/>
        <v>881</v>
      </c>
      <c r="K7" s="306">
        <f t="shared" si="0"/>
        <v>108</v>
      </c>
      <c r="L7" s="306">
        <f t="shared" si="0"/>
        <v>5782</v>
      </c>
      <c r="M7" s="306">
        <f t="shared" si="0"/>
        <v>743</v>
      </c>
      <c r="N7" s="306">
        <f t="shared" si="0"/>
        <v>92</v>
      </c>
      <c r="O7" s="306">
        <f t="shared" si="0"/>
        <v>0</v>
      </c>
      <c r="P7" s="306">
        <f t="shared" si="0"/>
        <v>0</v>
      </c>
      <c r="Q7" s="306">
        <f t="shared" si="0"/>
        <v>4001</v>
      </c>
      <c r="R7" s="306">
        <f t="shared" si="0"/>
        <v>889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615</v>
      </c>
      <c r="W7" s="306">
        <f t="shared" si="0"/>
        <v>0</v>
      </c>
      <c r="X7" s="306">
        <f t="shared" si="0"/>
        <v>1060</v>
      </c>
      <c r="Y7" s="306">
        <f>SUM(Z7:AS7)</f>
        <v>5249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137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4001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615</v>
      </c>
      <c r="AR7" s="310" t="s">
        <v>739</v>
      </c>
      <c r="AS7" s="306">
        <f t="shared" si="1"/>
        <v>496</v>
      </c>
      <c r="AT7" s="306">
        <f>SUM(AU7:BN7)</f>
        <v>5773</v>
      </c>
      <c r="AU7" s="306">
        <f t="shared" ref="AU7:BN7" si="2">SUM(AU$8:AU$1000)</f>
        <v>81</v>
      </c>
      <c r="AV7" s="306">
        <f t="shared" si="2"/>
        <v>0</v>
      </c>
      <c r="AW7" s="306">
        <f t="shared" si="2"/>
        <v>0</v>
      </c>
      <c r="AX7" s="306">
        <f t="shared" si="2"/>
        <v>3390</v>
      </c>
      <c r="AY7" s="306">
        <f t="shared" si="2"/>
        <v>673</v>
      </c>
      <c r="AZ7" s="306">
        <f t="shared" si="2"/>
        <v>319</v>
      </c>
      <c r="BA7" s="306">
        <f t="shared" si="2"/>
        <v>1</v>
      </c>
      <c r="BB7" s="306">
        <f t="shared" si="2"/>
        <v>1063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246</v>
      </c>
      <c r="BO7" s="306">
        <f>SUM(BP7:CI7)</f>
        <v>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987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1</v>
      </c>
      <c r="EH7" s="306">
        <f t="shared" si="6"/>
        <v>83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889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14</v>
      </c>
      <c r="EU7" s="306">
        <f>SUM(EV7:FO7)</f>
        <v>10928</v>
      </c>
      <c r="EV7" s="306">
        <f t="shared" ref="EV7:FO7" si="7">SUM(EV$8:EV$1000)</f>
        <v>1009</v>
      </c>
      <c r="EW7" s="306">
        <f t="shared" si="7"/>
        <v>0</v>
      </c>
      <c r="EX7" s="306">
        <f t="shared" si="7"/>
        <v>40</v>
      </c>
      <c r="EY7" s="306">
        <f t="shared" si="7"/>
        <v>1333</v>
      </c>
      <c r="EZ7" s="306">
        <f t="shared" si="7"/>
        <v>2103</v>
      </c>
      <c r="FA7" s="306">
        <f t="shared" si="7"/>
        <v>562</v>
      </c>
      <c r="FB7" s="306">
        <f t="shared" si="7"/>
        <v>106</v>
      </c>
      <c r="FC7" s="306">
        <f t="shared" si="7"/>
        <v>4636</v>
      </c>
      <c r="FD7" s="306">
        <f t="shared" si="7"/>
        <v>743</v>
      </c>
      <c r="FE7" s="306">
        <f t="shared" si="7"/>
        <v>92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304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6081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1952</v>
      </c>
      <c r="I8" s="292">
        <f>SUM(AD8,AY8,BT8,CO8,DJ8,EE8,EZ8)</f>
        <v>673</v>
      </c>
      <c r="J8" s="292">
        <f>SUM(AE8,AZ8,BU8,CP8,DK8,EF8,FA8)</f>
        <v>186</v>
      </c>
      <c r="K8" s="292">
        <f>SUM(AF8,BA8,BV8,CQ8,DL8,EG8,FB8)</f>
        <v>98</v>
      </c>
      <c r="L8" s="292">
        <f>SUM(AG8,BB8,BW8,CR8,DM8,EH8,FC8)</f>
        <v>3172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833</v>
      </c>
      <c r="AK8" s="295" t="s">
        <v>833</v>
      </c>
      <c r="AL8" s="292">
        <v>0</v>
      </c>
      <c r="AM8" s="295" t="s">
        <v>833</v>
      </c>
      <c r="AN8" s="295" t="s">
        <v>833</v>
      </c>
      <c r="AO8" s="292">
        <v>0</v>
      </c>
      <c r="AP8" s="295" t="s">
        <v>833</v>
      </c>
      <c r="AQ8" s="292">
        <v>0</v>
      </c>
      <c r="AR8" s="295" t="s">
        <v>833</v>
      </c>
      <c r="AS8" s="292">
        <v>0</v>
      </c>
      <c r="AT8" s="292">
        <f>SUM(AU8:BN8)</f>
        <v>2811</v>
      </c>
      <c r="AU8" s="292">
        <v>0</v>
      </c>
      <c r="AV8" s="292">
        <v>0</v>
      </c>
      <c r="AW8" s="292">
        <v>0</v>
      </c>
      <c r="AX8" s="292">
        <v>1952</v>
      </c>
      <c r="AY8" s="292">
        <v>673</v>
      </c>
      <c r="AZ8" s="292">
        <v>186</v>
      </c>
      <c r="BA8" s="292">
        <v>0</v>
      </c>
      <c r="BB8" s="292">
        <v>0</v>
      </c>
      <c r="BC8" s="292">
        <v>0</v>
      </c>
      <c r="BD8" s="292">
        <v>0</v>
      </c>
      <c r="BE8" s="295" t="s">
        <v>833</v>
      </c>
      <c r="BF8" s="295" t="s">
        <v>833</v>
      </c>
      <c r="BG8" s="295" t="s">
        <v>833</v>
      </c>
      <c r="BH8" s="295" t="s">
        <v>833</v>
      </c>
      <c r="BI8" s="295" t="s">
        <v>833</v>
      </c>
      <c r="BJ8" s="295" t="s">
        <v>833</v>
      </c>
      <c r="BK8" s="295" t="s">
        <v>833</v>
      </c>
      <c r="BL8" s="295" t="s">
        <v>833</v>
      </c>
      <c r="BM8" s="295" t="s">
        <v>833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833</v>
      </c>
      <c r="CC8" s="295" t="s">
        <v>833</v>
      </c>
      <c r="CD8" s="295" t="s">
        <v>833</v>
      </c>
      <c r="CE8" s="295" t="s">
        <v>833</v>
      </c>
      <c r="CF8" s="295" t="s">
        <v>833</v>
      </c>
      <c r="CG8" s="295" t="s">
        <v>833</v>
      </c>
      <c r="CH8" s="295" t="s">
        <v>833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833</v>
      </c>
      <c r="CX8" s="295" t="s">
        <v>833</v>
      </c>
      <c r="CY8" s="295" t="s">
        <v>833</v>
      </c>
      <c r="CZ8" s="295" t="s">
        <v>833</v>
      </c>
      <c r="DA8" s="295" t="s">
        <v>833</v>
      </c>
      <c r="DB8" s="295" t="s">
        <v>833</v>
      </c>
      <c r="DC8" s="295" t="s">
        <v>833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833</v>
      </c>
      <c r="DS8" s="295" t="s">
        <v>833</v>
      </c>
      <c r="DT8" s="292">
        <v>0</v>
      </c>
      <c r="DU8" s="295" t="s">
        <v>833</v>
      </c>
      <c r="DV8" s="295" t="s">
        <v>833</v>
      </c>
      <c r="DW8" s="295" t="s">
        <v>833</v>
      </c>
      <c r="DX8" s="295" t="s">
        <v>833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833</v>
      </c>
      <c r="EL8" s="295" t="s">
        <v>833</v>
      </c>
      <c r="EM8" s="295" t="s">
        <v>833</v>
      </c>
      <c r="EN8" s="292">
        <v>0</v>
      </c>
      <c r="EO8" s="292">
        <v>0</v>
      </c>
      <c r="EP8" s="295" t="s">
        <v>833</v>
      </c>
      <c r="EQ8" s="295" t="s">
        <v>833</v>
      </c>
      <c r="ER8" s="295" t="s">
        <v>833</v>
      </c>
      <c r="ES8" s="292">
        <v>0</v>
      </c>
      <c r="ET8" s="292">
        <v>0</v>
      </c>
      <c r="EU8" s="292">
        <f>SUM(EV8:FO8)</f>
        <v>3270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0</v>
      </c>
      <c r="FB8" s="292">
        <v>98</v>
      </c>
      <c r="FC8" s="292">
        <v>3172</v>
      </c>
      <c r="FD8" s="292">
        <v>0</v>
      </c>
      <c r="FE8" s="292">
        <v>0</v>
      </c>
      <c r="FF8" s="292">
        <v>0</v>
      </c>
      <c r="FG8" s="292">
        <v>0</v>
      </c>
      <c r="FH8" s="295" t="s">
        <v>833</v>
      </c>
      <c r="FI8" s="295" t="s">
        <v>833</v>
      </c>
      <c r="FJ8" s="295" t="s">
        <v>833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3414</v>
      </c>
      <c r="E9" s="292">
        <f>SUM(Z9,AU9,BP9,CK9,DF9,EA9,EV9)</f>
        <v>81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311</v>
      </c>
      <c r="I9" s="292">
        <f>SUM(AD9,AY9,BT9,CO9,DJ9,EE9,EZ9)</f>
        <v>512</v>
      </c>
      <c r="J9" s="292">
        <f>SUM(AE9,AZ9,BU9,CP9,DK9,EF9,FA9)</f>
        <v>76</v>
      </c>
      <c r="K9" s="292">
        <f>SUM(AF9,BA9,BV9,CQ9,DL9,EG9,FB9)</f>
        <v>0</v>
      </c>
      <c r="L9" s="292">
        <f>SUM(AG9,BB9,BW9,CR9,DM9,EH9,FC9)</f>
        <v>819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614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615</v>
      </c>
      <c r="W9" s="292">
        <f>SUM(AR9,BM9,CH9,DC9,DX9,ES9,FN9)</f>
        <v>0</v>
      </c>
      <c r="X9" s="292">
        <f>SUM(AS9,BN9,CI9,DD9,DY9,ET9,FO9)</f>
        <v>386</v>
      </c>
      <c r="Y9" s="292">
        <f>SUM(Z9:AS9)</f>
        <v>1596</v>
      </c>
      <c r="Z9" s="292">
        <v>0</v>
      </c>
      <c r="AA9" s="292">
        <v>0</v>
      </c>
      <c r="AB9" s="292">
        <v>0</v>
      </c>
      <c r="AC9" s="292">
        <v>59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833</v>
      </c>
      <c r="AK9" s="295" t="s">
        <v>833</v>
      </c>
      <c r="AL9" s="292">
        <v>614</v>
      </c>
      <c r="AM9" s="295" t="s">
        <v>833</v>
      </c>
      <c r="AN9" s="295" t="s">
        <v>833</v>
      </c>
      <c r="AO9" s="292">
        <v>0</v>
      </c>
      <c r="AP9" s="295" t="s">
        <v>833</v>
      </c>
      <c r="AQ9" s="292">
        <v>615</v>
      </c>
      <c r="AR9" s="295" t="s">
        <v>833</v>
      </c>
      <c r="AS9" s="292">
        <v>308</v>
      </c>
      <c r="AT9" s="292">
        <f>SUM(AU9:BN9)</f>
        <v>1306</v>
      </c>
      <c r="AU9" s="292">
        <v>81</v>
      </c>
      <c r="AV9" s="292">
        <v>0</v>
      </c>
      <c r="AW9" s="292">
        <v>0</v>
      </c>
      <c r="AX9" s="292">
        <v>252</v>
      </c>
      <c r="AY9" s="292">
        <v>0</v>
      </c>
      <c r="AZ9" s="292">
        <v>76</v>
      </c>
      <c r="BA9" s="292">
        <v>0</v>
      </c>
      <c r="BB9" s="292">
        <v>819</v>
      </c>
      <c r="BC9" s="292">
        <v>0</v>
      </c>
      <c r="BD9" s="292">
        <v>0</v>
      </c>
      <c r="BE9" s="295" t="s">
        <v>833</v>
      </c>
      <c r="BF9" s="295" t="s">
        <v>833</v>
      </c>
      <c r="BG9" s="295" t="s">
        <v>833</v>
      </c>
      <c r="BH9" s="295" t="s">
        <v>833</v>
      </c>
      <c r="BI9" s="295" t="s">
        <v>833</v>
      </c>
      <c r="BJ9" s="295" t="s">
        <v>833</v>
      </c>
      <c r="BK9" s="295" t="s">
        <v>833</v>
      </c>
      <c r="BL9" s="295" t="s">
        <v>833</v>
      </c>
      <c r="BM9" s="295" t="s">
        <v>833</v>
      </c>
      <c r="BN9" s="292">
        <v>78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833</v>
      </c>
      <c r="CC9" s="295" t="s">
        <v>833</v>
      </c>
      <c r="CD9" s="295" t="s">
        <v>833</v>
      </c>
      <c r="CE9" s="295" t="s">
        <v>833</v>
      </c>
      <c r="CF9" s="295" t="s">
        <v>833</v>
      </c>
      <c r="CG9" s="295" t="s">
        <v>833</v>
      </c>
      <c r="CH9" s="295" t="s">
        <v>833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833</v>
      </c>
      <c r="CX9" s="295" t="s">
        <v>833</v>
      </c>
      <c r="CY9" s="295" t="s">
        <v>833</v>
      </c>
      <c r="CZ9" s="295" t="s">
        <v>833</v>
      </c>
      <c r="DA9" s="295" t="s">
        <v>833</v>
      </c>
      <c r="DB9" s="295" t="s">
        <v>833</v>
      </c>
      <c r="DC9" s="295" t="s">
        <v>833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833</v>
      </c>
      <c r="DS9" s="295" t="s">
        <v>833</v>
      </c>
      <c r="DT9" s="292">
        <v>0</v>
      </c>
      <c r="DU9" s="295" t="s">
        <v>833</v>
      </c>
      <c r="DV9" s="295" t="s">
        <v>833</v>
      </c>
      <c r="DW9" s="295" t="s">
        <v>833</v>
      </c>
      <c r="DX9" s="295" t="s">
        <v>833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833</v>
      </c>
      <c r="EL9" s="295" t="s">
        <v>833</v>
      </c>
      <c r="EM9" s="295" t="s">
        <v>833</v>
      </c>
      <c r="EN9" s="292">
        <v>0</v>
      </c>
      <c r="EO9" s="292">
        <v>0</v>
      </c>
      <c r="EP9" s="295" t="s">
        <v>833</v>
      </c>
      <c r="EQ9" s="295" t="s">
        <v>833</v>
      </c>
      <c r="ER9" s="295" t="s">
        <v>833</v>
      </c>
      <c r="ES9" s="292">
        <v>0</v>
      </c>
      <c r="ET9" s="292">
        <v>0</v>
      </c>
      <c r="EU9" s="292">
        <f>SUM(EV9:FO9)</f>
        <v>512</v>
      </c>
      <c r="EV9" s="292">
        <v>0</v>
      </c>
      <c r="EW9" s="292">
        <v>0</v>
      </c>
      <c r="EX9" s="292">
        <v>0</v>
      </c>
      <c r="EY9" s="292">
        <v>0</v>
      </c>
      <c r="EZ9" s="292">
        <v>512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833</v>
      </c>
      <c r="FI9" s="295" t="s">
        <v>833</v>
      </c>
      <c r="FJ9" s="295" t="s">
        <v>833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SUM(Y10,AT10,BO10,CJ10,DE10,DZ10,EU10)</f>
        <v>892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150</v>
      </c>
      <c r="I10" s="292">
        <f>SUM(AD10,AY10,BT10,CO10,DJ10,EE10,EZ10)</f>
        <v>362</v>
      </c>
      <c r="J10" s="292">
        <f>SUM(AE10,AZ10,BU10,CP10,DK10,EF10,FA10)</f>
        <v>71</v>
      </c>
      <c r="K10" s="292">
        <f>SUM(AF10,BA10,BV10,CQ10,DL10,EG10,FB10)</f>
        <v>0</v>
      </c>
      <c r="L10" s="292">
        <f>SUM(AG10,BB10,BW10,CR10,DM10,EH10,FC10)</f>
        <v>309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833</v>
      </c>
      <c r="AK10" s="295" t="s">
        <v>833</v>
      </c>
      <c r="AL10" s="292">
        <v>0</v>
      </c>
      <c r="AM10" s="295" t="s">
        <v>833</v>
      </c>
      <c r="AN10" s="295" t="s">
        <v>833</v>
      </c>
      <c r="AO10" s="292">
        <v>0</v>
      </c>
      <c r="AP10" s="295" t="s">
        <v>833</v>
      </c>
      <c r="AQ10" s="292">
        <v>0</v>
      </c>
      <c r="AR10" s="295" t="s">
        <v>833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833</v>
      </c>
      <c r="BF10" s="295" t="s">
        <v>833</v>
      </c>
      <c r="BG10" s="295" t="s">
        <v>833</v>
      </c>
      <c r="BH10" s="295" t="s">
        <v>833</v>
      </c>
      <c r="BI10" s="295" t="s">
        <v>833</v>
      </c>
      <c r="BJ10" s="295" t="s">
        <v>833</v>
      </c>
      <c r="BK10" s="295" t="s">
        <v>833</v>
      </c>
      <c r="BL10" s="295" t="s">
        <v>833</v>
      </c>
      <c r="BM10" s="295" t="s">
        <v>833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833</v>
      </c>
      <c r="CC10" s="295" t="s">
        <v>833</v>
      </c>
      <c r="CD10" s="295" t="s">
        <v>833</v>
      </c>
      <c r="CE10" s="295" t="s">
        <v>833</v>
      </c>
      <c r="CF10" s="295" t="s">
        <v>833</v>
      </c>
      <c r="CG10" s="295" t="s">
        <v>833</v>
      </c>
      <c r="CH10" s="295" t="s">
        <v>833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833</v>
      </c>
      <c r="CX10" s="295" t="s">
        <v>833</v>
      </c>
      <c r="CY10" s="295" t="s">
        <v>833</v>
      </c>
      <c r="CZ10" s="295" t="s">
        <v>833</v>
      </c>
      <c r="DA10" s="295" t="s">
        <v>833</v>
      </c>
      <c r="DB10" s="295" t="s">
        <v>833</v>
      </c>
      <c r="DC10" s="295" t="s">
        <v>833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833</v>
      </c>
      <c r="DS10" s="295" t="s">
        <v>833</v>
      </c>
      <c r="DT10" s="292">
        <v>0</v>
      </c>
      <c r="DU10" s="295" t="s">
        <v>833</v>
      </c>
      <c r="DV10" s="295" t="s">
        <v>833</v>
      </c>
      <c r="DW10" s="295" t="s">
        <v>833</v>
      </c>
      <c r="DX10" s="295" t="s">
        <v>833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833</v>
      </c>
      <c r="EL10" s="295" t="s">
        <v>833</v>
      </c>
      <c r="EM10" s="295" t="s">
        <v>833</v>
      </c>
      <c r="EN10" s="292">
        <v>0</v>
      </c>
      <c r="EO10" s="292">
        <v>0</v>
      </c>
      <c r="EP10" s="295" t="s">
        <v>833</v>
      </c>
      <c r="EQ10" s="295" t="s">
        <v>833</v>
      </c>
      <c r="ER10" s="295" t="s">
        <v>833</v>
      </c>
      <c r="ES10" s="292">
        <v>0</v>
      </c>
      <c r="ET10" s="292">
        <v>0</v>
      </c>
      <c r="EU10" s="292">
        <f>SUM(EV10:FO10)</f>
        <v>892</v>
      </c>
      <c r="EV10" s="292">
        <v>0</v>
      </c>
      <c r="EW10" s="292">
        <v>0</v>
      </c>
      <c r="EX10" s="292">
        <v>0</v>
      </c>
      <c r="EY10" s="292">
        <v>150</v>
      </c>
      <c r="EZ10" s="292">
        <v>362</v>
      </c>
      <c r="FA10" s="292">
        <v>71</v>
      </c>
      <c r="FB10" s="292">
        <v>0</v>
      </c>
      <c r="FC10" s="292">
        <v>309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833</v>
      </c>
      <c r="FI10" s="295" t="s">
        <v>833</v>
      </c>
      <c r="FJ10" s="295" t="s">
        <v>833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2868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256</v>
      </c>
      <c r="I11" s="292">
        <f>SUM(AD11,AY11,BT11,CO11,DJ11,EE11,EZ11)</f>
        <v>489</v>
      </c>
      <c r="J11" s="292">
        <f>SUM(AE11,AZ11,BU11,CP11,DK11,EF11,FA11)</f>
        <v>192</v>
      </c>
      <c r="K11" s="292">
        <f>SUM(AF11,BA11,BV11,CQ11,DL11,EG11,FB11)</f>
        <v>0</v>
      </c>
      <c r="L11" s="292">
        <f>SUM(AG11,BB11,BW11,CR11,DM11,EH11,FC11)</f>
        <v>799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927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205</v>
      </c>
      <c r="Y11" s="292">
        <f>SUM(Z11:AS11)</f>
        <v>927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833</v>
      </c>
      <c r="AK11" s="295" t="s">
        <v>833</v>
      </c>
      <c r="AL11" s="292">
        <v>927</v>
      </c>
      <c r="AM11" s="295" t="s">
        <v>833</v>
      </c>
      <c r="AN11" s="295" t="s">
        <v>833</v>
      </c>
      <c r="AO11" s="292">
        <v>0</v>
      </c>
      <c r="AP11" s="295" t="s">
        <v>833</v>
      </c>
      <c r="AQ11" s="292">
        <v>0</v>
      </c>
      <c r="AR11" s="295" t="s">
        <v>833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833</v>
      </c>
      <c r="BF11" s="295" t="s">
        <v>833</v>
      </c>
      <c r="BG11" s="295" t="s">
        <v>833</v>
      </c>
      <c r="BH11" s="295" t="s">
        <v>833</v>
      </c>
      <c r="BI11" s="295" t="s">
        <v>833</v>
      </c>
      <c r="BJ11" s="295" t="s">
        <v>833</v>
      </c>
      <c r="BK11" s="295" t="s">
        <v>833</v>
      </c>
      <c r="BL11" s="295" t="s">
        <v>833</v>
      </c>
      <c r="BM11" s="295" t="s">
        <v>833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833</v>
      </c>
      <c r="CC11" s="295" t="s">
        <v>833</v>
      </c>
      <c r="CD11" s="295" t="s">
        <v>833</v>
      </c>
      <c r="CE11" s="295" t="s">
        <v>833</v>
      </c>
      <c r="CF11" s="295" t="s">
        <v>833</v>
      </c>
      <c r="CG11" s="295" t="s">
        <v>833</v>
      </c>
      <c r="CH11" s="295" t="s">
        <v>833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833</v>
      </c>
      <c r="CX11" s="295" t="s">
        <v>833</v>
      </c>
      <c r="CY11" s="295" t="s">
        <v>833</v>
      </c>
      <c r="CZ11" s="295" t="s">
        <v>833</v>
      </c>
      <c r="DA11" s="295" t="s">
        <v>833</v>
      </c>
      <c r="DB11" s="295" t="s">
        <v>833</v>
      </c>
      <c r="DC11" s="295" t="s">
        <v>833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833</v>
      </c>
      <c r="DS11" s="295" t="s">
        <v>833</v>
      </c>
      <c r="DT11" s="292">
        <v>0</v>
      </c>
      <c r="DU11" s="295" t="s">
        <v>833</v>
      </c>
      <c r="DV11" s="295" t="s">
        <v>833</v>
      </c>
      <c r="DW11" s="295" t="s">
        <v>833</v>
      </c>
      <c r="DX11" s="295" t="s">
        <v>833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833</v>
      </c>
      <c r="EL11" s="295" t="s">
        <v>833</v>
      </c>
      <c r="EM11" s="295" t="s">
        <v>833</v>
      </c>
      <c r="EN11" s="292">
        <v>0</v>
      </c>
      <c r="EO11" s="292">
        <v>0</v>
      </c>
      <c r="EP11" s="295" t="s">
        <v>833</v>
      </c>
      <c r="EQ11" s="295" t="s">
        <v>833</v>
      </c>
      <c r="ER11" s="295" t="s">
        <v>833</v>
      </c>
      <c r="ES11" s="292">
        <v>0</v>
      </c>
      <c r="ET11" s="292">
        <v>0</v>
      </c>
      <c r="EU11" s="292">
        <f>SUM(EV11:FO11)</f>
        <v>1941</v>
      </c>
      <c r="EV11" s="292">
        <v>0</v>
      </c>
      <c r="EW11" s="292">
        <v>0</v>
      </c>
      <c r="EX11" s="292">
        <v>0</v>
      </c>
      <c r="EY11" s="292">
        <v>256</v>
      </c>
      <c r="EZ11" s="292">
        <v>489</v>
      </c>
      <c r="FA11" s="292">
        <v>192</v>
      </c>
      <c r="FB11" s="292">
        <v>0</v>
      </c>
      <c r="FC11" s="292">
        <v>799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833</v>
      </c>
      <c r="FI11" s="295" t="s">
        <v>833</v>
      </c>
      <c r="FJ11" s="295" t="s">
        <v>833</v>
      </c>
      <c r="FK11" s="292">
        <v>0</v>
      </c>
      <c r="FL11" s="292">
        <v>0</v>
      </c>
      <c r="FM11" s="292">
        <v>0</v>
      </c>
      <c r="FN11" s="292">
        <v>0</v>
      </c>
      <c r="FO11" s="292">
        <v>205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1675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257</v>
      </c>
      <c r="I12" s="292">
        <f>SUM(AD12,AY12,BT12,CO12,DJ12,EE12,EZ12)</f>
        <v>294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976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148</v>
      </c>
      <c r="Y12" s="292">
        <f>SUM(Z12:AS12)</f>
        <v>1124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833</v>
      </c>
      <c r="AK12" s="295" t="s">
        <v>833</v>
      </c>
      <c r="AL12" s="292">
        <v>976</v>
      </c>
      <c r="AM12" s="295" t="s">
        <v>833</v>
      </c>
      <c r="AN12" s="295" t="s">
        <v>833</v>
      </c>
      <c r="AO12" s="292">
        <v>0</v>
      </c>
      <c r="AP12" s="295" t="s">
        <v>833</v>
      </c>
      <c r="AQ12" s="292">
        <v>0</v>
      </c>
      <c r="AR12" s="295" t="s">
        <v>833</v>
      </c>
      <c r="AS12" s="292">
        <v>148</v>
      </c>
      <c r="AT12" s="292">
        <f>SUM(AU12:BN12)</f>
        <v>9</v>
      </c>
      <c r="AU12" s="292">
        <v>0</v>
      </c>
      <c r="AV12" s="292">
        <v>0</v>
      </c>
      <c r="AW12" s="292">
        <v>0</v>
      </c>
      <c r="AX12" s="292">
        <v>9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833</v>
      </c>
      <c r="BF12" s="295" t="s">
        <v>833</v>
      </c>
      <c r="BG12" s="295" t="s">
        <v>833</v>
      </c>
      <c r="BH12" s="295" t="s">
        <v>833</v>
      </c>
      <c r="BI12" s="295" t="s">
        <v>833</v>
      </c>
      <c r="BJ12" s="295" t="s">
        <v>833</v>
      </c>
      <c r="BK12" s="295" t="s">
        <v>833</v>
      </c>
      <c r="BL12" s="295" t="s">
        <v>833</v>
      </c>
      <c r="BM12" s="295" t="s">
        <v>833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833</v>
      </c>
      <c r="CC12" s="295" t="s">
        <v>833</v>
      </c>
      <c r="CD12" s="295" t="s">
        <v>833</v>
      </c>
      <c r="CE12" s="295" t="s">
        <v>833</v>
      </c>
      <c r="CF12" s="295" t="s">
        <v>833</v>
      </c>
      <c r="CG12" s="295" t="s">
        <v>833</v>
      </c>
      <c r="CH12" s="295" t="s">
        <v>833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833</v>
      </c>
      <c r="CX12" s="295" t="s">
        <v>833</v>
      </c>
      <c r="CY12" s="295" t="s">
        <v>833</v>
      </c>
      <c r="CZ12" s="295" t="s">
        <v>833</v>
      </c>
      <c r="DA12" s="295" t="s">
        <v>833</v>
      </c>
      <c r="DB12" s="295" t="s">
        <v>833</v>
      </c>
      <c r="DC12" s="295" t="s">
        <v>833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833</v>
      </c>
      <c r="DS12" s="295" t="s">
        <v>833</v>
      </c>
      <c r="DT12" s="292">
        <v>0</v>
      </c>
      <c r="DU12" s="295" t="s">
        <v>833</v>
      </c>
      <c r="DV12" s="295" t="s">
        <v>833</v>
      </c>
      <c r="DW12" s="295" t="s">
        <v>833</v>
      </c>
      <c r="DX12" s="295" t="s">
        <v>833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833</v>
      </c>
      <c r="EL12" s="295" t="s">
        <v>833</v>
      </c>
      <c r="EM12" s="295" t="s">
        <v>833</v>
      </c>
      <c r="EN12" s="292">
        <v>0</v>
      </c>
      <c r="EO12" s="292">
        <v>0</v>
      </c>
      <c r="EP12" s="295" t="s">
        <v>833</v>
      </c>
      <c r="EQ12" s="295" t="s">
        <v>833</v>
      </c>
      <c r="ER12" s="295" t="s">
        <v>833</v>
      </c>
      <c r="ES12" s="292">
        <v>0</v>
      </c>
      <c r="ET12" s="292">
        <v>0</v>
      </c>
      <c r="EU12" s="292">
        <f>SUM(EV12:FO12)</f>
        <v>542</v>
      </c>
      <c r="EV12" s="292">
        <v>0</v>
      </c>
      <c r="EW12" s="292">
        <v>0</v>
      </c>
      <c r="EX12" s="292">
        <v>0</v>
      </c>
      <c r="EY12" s="292">
        <v>248</v>
      </c>
      <c r="EZ12" s="292">
        <v>294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833</v>
      </c>
      <c r="FI12" s="295" t="s">
        <v>833</v>
      </c>
      <c r="FJ12" s="295" t="s">
        <v>833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898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0</v>
      </c>
      <c r="I13" s="292">
        <f>SUM(AD13,AY13,BT13,CO13,DJ13,EE13,EZ13)</f>
        <v>0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898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898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833</v>
      </c>
      <c r="AK13" s="295" t="s">
        <v>833</v>
      </c>
      <c r="AL13" s="292">
        <v>898</v>
      </c>
      <c r="AM13" s="295" t="s">
        <v>833</v>
      </c>
      <c r="AN13" s="295" t="s">
        <v>833</v>
      </c>
      <c r="AO13" s="292">
        <v>0</v>
      </c>
      <c r="AP13" s="295" t="s">
        <v>833</v>
      </c>
      <c r="AQ13" s="292">
        <v>0</v>
      </c>
      <c r="AR13" s="295" t="s">
        <v>833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833</v>
      </c>
      <c r="BF13" s="295" t="s">
        <v>833</v>
      </c>
      <c r="BG13" s="295" t="s">
        <v>833</v>
      </c>
      <c r="BH13" s="295" t="s">
        <v>833</v>
      </c>
      <c r="BI13" s="295" t="s">
        <v>833</v>
      </c>
      <c r="BJ13" s="295" t="s">
        <v>833</v>
      </c>
      <c r="BK13" s="295" t="s">
        <v>833</v>
      </c>
      <c r="BL13" s="295" t="s">
        <v>833</v>
      </c>
      <c r="BM13" s="295" t="s">
        <v>833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833</v>
      </c>
      <c r="CC13" s="295" t="s">
        <v>833</v>
      </c>
      <c r="CD13" s="295" t="s">
        <v>833</v>
      </c>
      <c r="CE13" s="295" t="s">
        <v>833</v>
      </c>
      <c r="CF13" s="295" t="s">
        <v>833</v>
      </c>
      <c r="CG13" s="295" t="s">
        <v>833</v>
      </c>
      <c r="CH13" s="295" t="s">
        <v>833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833</v>
      </c>
      <c r="CX13" s="295" t="s">
        <v>833</v>
      </c>
      <c r="CY13" s="295" t="s">
        <v>833</v>
      </c>
      <c r="CZ13" s="295" t="s">
        <v>833</v>
      </c>
      <c r="DA13" s="295" t="s">
        <v>833</v>
      </c>
      <c r="DB13" s="295" t="s">
        <v>833</v>
      </c>
      <c r="DC13" s="295" t="s">
        <v>833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833</v>
      </c>
      <c r="DS13" s="295" t="s">
        <v>833</v>
      </c>
      <c r="DT13" s="292">
        <v>0</v>
      </c>
      <c r="DU13" s="295" t="s">
        <v>833</v>
      </c>
      <c r="DV13" s="295" t="s">
        <v>833</v>
      </c>
      <c r="DW13" s="295" t="s">
        <v>833</v>
      </c>
      <c r="DX13" s="295" t="s">
        <v>833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833</v>
      </c>
      <c r="EL13" s="295" t="s">
        <v>833</v>
      </c>
      <c r="EM13" s="295" t="s">
        <v>833</v>
      </c>
      <c r="EN13" s="292">
        <v>0</v>
      </c>
      <c r="EO13" s="292">
        <v>0</v>
      </c>
      <c r="EP13" s="295" t="s">
        <v>833</v>
      </c>
      <c r="EQ13" s="295" t="s">
        <v>833</v>
      </c>
      <c r="ER13" s="295" t="s">
        <v>833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833</v>
      </c>
      <c r="FI13" s="295" t="s">
        <v>833</v>
      </c>
      <c r="FJ13" s="295" t="s">
        <v>833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370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226</v>
      </c>
      <c r="I14" s="292">
        <f>SUM(AD14,AY14,BT14,CO14,DJ14,EE14,EZ14)</f>
        <v>0</v>
      </c>
      <c r="J14" s="292">
        <f>SUM(AE14,AZ14,BU14,CP14,DK14,EF14,FA14)</f>
        <v>52</v>
      </c>
      <c r="K14" s="292">
        <f>SUM(AF14,BA14,BV14,CQ14,DL14,EG14,FB14)</f>
        <v>0</v>
      </c>
      <c r="L14" s="292">
        <f>SUM(AG14,BB14,BW14,CR14,DM14,EH14,FC14)</f>
        <v>92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22</v>
      </c>
      <c r="Z14" s="292">
        <v>0</v>
      </c>
      <c r="AA14" s="292">
        <v>0</v>
      </c>
      <c r="AB14" s="292">
        <v>0</v>
      </c>
      <c r="AC14" s="292">
        <v>22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833</v>
      </c>
      <c r="AK14" s="295" t="s">
        <v>833</v>
      </c>
      <c r="AL14" s="292">
        <v>0</v>
      </c>
      <c r="AM14" s="295" t="s">
        <v>833</v>
      </c>
      <c r="AN14" s="295" t="s">
        <v>833</v>
      </c>
      <c r="AO14" s="292">
        <v>0</v>
      </c>
      <c r="AP14" s="295" t="s">
        <v>833</v>
      </c>
      <c r="AQ14" s="292">
        <v>0</v>
      </c>
      <c r="AR14" s="295" t="s">
        <v>833</v>
      </c>
      <c r="AS14" s="292">
        <v>0</v>
      </c>
      <c r="AT14" s="292">
        <f>SUM(AU14:BN14)</f>
        <v>204</v>
      </c>
      <c r="AU14" s="292">
        <v>0</v>
      </c>
      <c r="AV14" s="292">
        <v>0</v>
      </c>
      <c r="AW14" s="292">
        <v>0</v>
      </c>
      <c r="AX14" s="292">
        <v>204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833</v>
      </c>
      <c r="BF14" s="295" t="s">
        <v>833</v>
      </c>
      <c r="BG14" s="295" t="s">
        <v>833</v>
      </c>
      <c r="BH14" s="295" t="s">
        <v>833</v>
      </c>
      <c r="BI14" s="295" t="s">
        <v>833</v>
      </c>
      <c r="BJ14" s="295" t="s">
        <v>833</v>
      </c>
      <c r="BK14" s="295" t="s">
        <v>833</v>
      </c>
      <c r="BL14" s="295" t="s">
        <v>833</v>
      </c>
      <c r="BM14" s="295" t="s">
        <v>833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833</v>
      </c>
      <c r="CC14" s="295" t="s">
        <v>833</v>
      </c>
      <c r="CD14" s="295" t="s">
        <v>833</v>
      </c>
      <c r="CE14" s="295" t="s">
        <v>833</v>
      </c>
      <c r="CF14" s="295" t="s">
        <v>833</v>
      </c>
      <c r="CG14" s="295" t="s">
        <v>833</v>
      </c>
      <c r="CH14" s="295" t="s">
        <v>833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833</v>
      </c>
      <c r="CX14" s="295" t="s">
        <v>833</v>
      </c>
      <c r="CY14" s="295" t="s">
        <v>833</v>
      </c>
      <c r="CZ14" s="295" t="s">
        <v>833</v>
      </c>
      <c r="DA14" s="295" t="s">
        <v>833</v>
      </c>
      <c r="DB14" s="295" t="s">
        <v>833</v>
      </c>
      <c r="DC14" s="295" t="s">
        <v>833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833</v>
      </c>
      <c r="DS14" s="295" t="s">
        <v>833</v>
      </c>
      <c r="DT14" s="292">
        <v>0</v>
      </c>
      <c r="DU14" s="295" t="s">
        <v>833</v>
      </c>
      <c r="DV14" s="295" t="s">
        <v>833</v>
      </c>
      <c r="DW14" s="295" t="s">
        <v>833</v>
      </c>
      <c r="DX14" s="295" t="s">
        <v>833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833</v>
      </c>
      <c r="EL14" s="295" t="s">
        <v>833</v>
      </c>
      <c r="EM14" s="295" t="s">
        <v>833</v>
      </c>
      <c r="EN14" s="292">
        <v>0</v>
      </c>
      <c r="EO14" s="292">
        <v>0</v>
      </c>
      <c r="EP14" s="295" t="s">
        <v>833</v>
      </c>
      <c r="EQ14" s="295" t="s">
        <v>833</v>
      </c>
      <c r="ER14" s="295" t="s">
        <v>833</v>
      </c>
      <c r="ES14" s="292">
        <v>0</v>
      </c>
      <c r="ET14" s="292">
        <v>0</v>
      </c>
      <c r="EU14" s="292">
        <f>SUM(EV14:FO14)</f>
        <v>144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52</v>
      </c>
      <c r="FB14" s="292">
        <v>0</v>
      </c>
      <c r="FC14" s="292">
        <v>92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833</v>
      </c>
      <c r="FI14" s="295" t="s">
        <v>833</v>
      </c>
      <c r="FJ14" s="295" t="s">
        <v>833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1105</v>
      </c>
      <c r="E15" s="292">
        <f>SUM(Z15,AU15,BP15,CK15,DF15,EA15,EV15)</f>
        <v>751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221</v>
      </c>
      <c r="I15" s="292">
        <f>SUM(AD15,AY15,BT15,CO15,DJ15,EE15,EZ15)</f>
        <v>48</v>
      </c>
      <c r="J15" s="292">
        <f>SUM(AE15,AZ15,BU15,CP15,DK15,EF15,FA15)</f>
        <v>14</v>
      </c>
      <c r="K15" s="292">
        <f>SUM(AF15,BA15,BV15,CQ15,DL15,EG15,FB15)</f>
        <v>3</v>
      </c>
      <c r="L15" s="292">
        <f>SUM(AG15,BB15,BW15,CR15,DM15,EH15,FC15)</f>
        <v>29</v>
      </c>
      <c r="M15" s="292">
        <f>SUM(AH15,BC15,BX15,CS15,DN15,EI15,FD15)</f>
        <v>0</v>
      </c>
      <c r="N15" s="292">
        <f>SUM(AI15,BD15,BY15,CT15,DO15,EJ15,FE15)</f>
        <v>25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14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833</v>
      </c>
      <c r="AK15" s="295" t="s">
        <v>833</v>
      </c>
      <c r="AL15" s="292">
        <v>0</v>
      </c>
      <c r="AM15" s="295" t="s">
        <v>833</v>
      </c>
      <c r="AN15" s="295" t="s">
        <v>833</v>
      </c>
      <c r="AO15" s="292">
        <v>0</v>
      </c>
      <c r="AP15" s="295" t="s">
        <v>833</v>
      </c>
      <c r="AQ15" s="292">
        <v>0</v>
      </c>
      <c r="AR15" s="295" t="s">
        <v>833</v>
      </c>
      <c r="AS15" s="292">
        <v>0</v>
      </c>
      <c r="AT15" s="292">
        <f>SUM(AU15:BN15)</f>
        <v>196</v>
      </c>
      <c r="AU15" s="292">
        <v>0</v>
      </c>
      <c r="AV15" s="292">
        <v>0</v>
      </c>
      <c r="AW15" s="292">
        <v>0</v>
      </c>
      <c r="AX15" s="292">
        <v>182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833</v>
      </c>
      <c r="BF15" s="295" t="s">
        <v>833</v>
      </c>
      <c r="BG15" s="295" t="s">
        <v>833</v>
      </c>
      <c r="BH15" s="295" t="s">
        <v>833</v>
      </c>
      <c r="BI15" s="295" t="s">
        <v>833</v>
      </c>
      <c r="BJ15" s="295" t="s">
        <v>833</v>
      </c>
      <c r="BK15" s="295" t="s">
        <v>833</v>
      </c>
      <c r="BL15" s="295" t="s">
        <v>833</v>
      </c>
      <c r="BM15" s="295" t="s">
        <v>833</v>
      </c>
      <c r="BN15" s="292">
        <v>14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833</v>
      </c>
      <c r="CC15" s="295" t="s">
        <v>833</v>
      </c>
      <c r="CD15" s="295" t="s">
        <v>833</v>
      </c>
      <c r="CE15" s="295" t="s">
        <v>833</v>
      </c>
      <c r="CF15" s="295" t="s">
        <v>833</v>
      </c>
      <c r="CG15" s="295" t="s">
        <v>833</v>
      </c>
      <c r="CH15" s="295" t="s">
        <v>833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833</v>
      </c>
      <c r="CX15" s="295" t="s">
        <v>833</v>
      </c>
      <c r="CY15" s="295" t="s">
        <v>833</v>
      </c>
      <c r="CZ15" s="295" t="s">
        <v>833</v>
      </c>
      <c r="DA15" s="295" t="s">
        <v>833</v>
      </c>
      <c r="DB15" s="295" t="s">
        <v>833</v>
      </c>
      <c r="DC15" s="295" t="s">
        <v>833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833</v>
      </c>
      <c r="DS15" s="295" t="s">
        <v>833</v>
      </c>
      <c r="DT15" s="292">
        <v>0</v>
      </c>
      <c r="DU15" s="295" t="s">
        <v>833</v>
      </c>
      <c r="DV15" s="295" t="s">
        <v>833</v>
      </c>
      <c r="DW15" s="295" t="s">
        <v>833</v>
      </c>
      <c r="DX15" s="295" t="s">
        <v>833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833</v>
      </c>
      <c r="EL15" s="295" t="s">
        <v>833</v>
      </c>
      <c r="EM15" s="295" t="s">
        <v>833</v>
      </c>
      <c r="EN15" s="292">
        <v>0</v>
      </c>
      <c r="EO15" s="292">
        <v>0</v>
      </c>
      <c r="EP15" s="295" t="s">
        <v>833</v>
      </c>
      <c r="EQ15" s="295" t="s">
        <v>833</v>
      </c>
      <c r="ER15" s="295" t="s">
        <v>833</v>
      </c>
      <c r="ES15" s="292">
        <v>0</v>
      </c>
      <c r="ET15" s="292">
        <v>0</v>
      </c>
      <c r="EU15" s="292">
        <f>SUM(EV15:FO15)</f>
        <v>909</v>
      </c>
      <c r="EV15" s="292">
        <v>751</v>
      </c>
      <c r="EW15" s="292">
        <v>0</v>
      </c>
      <c r="EX15" s="292">
        <v>0</v>
      </c>
      <c r="EY15" s="292">
        <v>39</v>
      </c>
      <c r="EZ15" s="292">
        <v>48</v>
      </c>
      <c r="FA15" s="292">
        <v>14</v>
      </c>
      <c r="FB15" s="292">
        <v>3</v>
      </c>
      <c r="FC15" s="292">
        <v>29</v>
      </c>
      <c r="FD15" s="292">
        <v>0</v>
      </c>
      <c r="FE15" s="292">
        <v>25</v>
      </c>
      <c r="FF15" s="292">
        <v>0</v>
      </c>
      <c r="FG15" s="292">
        <v>0</v>
      </c>
      <c r="FH15" s="295" t="s">
        <v>833</v>
      </c>
      <c r="FI15" s="295" t="s">
        <v>833</v>
      </c>
      <c r="FJ15" s="295" t="s">
        <v>833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38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20</v>
      </c>
      <c r="I16" s="292">
        <f>SUM(AD16,AY16,BT16,CO16,DJ16,EE16,EZ16)</f>
        <v>10</v>
      </c>
      <c r="J16" s="292">
        <f>SUM(AE16,AZ16,BU16,CP16,DK16,EF16,FA16)</f>
        <v>7</v>
      </c>
      <c r="K16" s="292">
        <f>SUM(AF16,BA16,BV16,CQ16,DL16,EG16,FB16)</f>
        <v>1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833</v>
      </c>
      <c r="AK16" s="295" t="s">
        <v>833</v>
      </c>
      <c r="AL16" s="292">
        <v>0</v>
      </c>
      <c r="AM16" s="295" t="s">
        <v>833</v>
      </c>
      <c r="AN16" s="295" t="s">
        <v>833</v>
      </c>
      <c r="AO16" s="292">
        <v>0</v>
      </c>
      <c r="AP16" s="295" t="s">
        <v>833</v>
      </c>
      <c r="AQ16" s="292">
        <v>0</v>
      </c>
      <c r="AR16" s="295" t="s">
        <v>833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833</v>
      </c>
      <c r="BF16" s="295" t="s">
        <v>833</v>
      </c>
      <c r="BG16" s="295" t="s">
        <v>833</v>
      </c>
      <c r="BH16" s="295" t="s">
        <v>833</v>
      </c>
      <c r="BI16" s="295" t="s">
        <v>833</v>
      </c>
      <c r="BJ16" s="295" t="s">
        <v>833</v>
      </c>
      <c r="BK16" s="295" t="s">
        <v>833</v>
      </c>
      <c r="BL16" s="295" t="s">
        <v>833</v>
      </c>
      <c r="BM16" s="295" t="s">
        <v>833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833</v>
      </c>
      <c r="CC16" s="295" t="s">
        <v>833</v>
      </c>
      <c r="CD16" s="295" t="s">
        <v>833</v>
      </c>
      <c r="CE16" s="295" t="s">
        <v>833</v>
      </c>
      <c r="CF16" s="295" t="s">
        <v>833</v>
      </c>
      <c r="CG16" s="295" t="s">
        <v>833</v>
      </c>
      <c r="CH16" s="295" t="s">
        <v>833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833</v>
      </c>
      <c r="CX16" s="295" t="s">
        <v>833</v>
      </c>
      <c r="CY16" s="295" t="s">
        <v>833</v>
      </c>
      <c r="CZ16" s="295" t="s">
        <v>833</v>
      </c>
      <c r="DA16" s="295" t="s">
        <v>833</v>
      </c>
      <c r="DB16" s="295" t="s">
        <v>833</v>
      </c>
      <c r="DC16" s="295" t="s">
        <v>833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833</v>
      </c>
      <c r="DS16" s="295" t="s">
        <v>833</v>
      </c>
      <c r="DT16" s="292">
        <v>0</v>
      </c>
      <c r="DU16" s="295" t="s">
        <v>833</v>
      </c>
      <c r="DV16" s="295" t="s">
        <v>833</v>
      </c>
      <c r="DW16" s="295" t="s">
        <v>833</v>
      </c>
      <c r="DX16" s="295" t="s">
        <v>833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833</v>
      </c>
      <c r="EL16" s="295" t="s">
        <v>833</v>
      </c>
      <c r="EM16" s="295" t="s">
        <v>833</v>
      </c>
      <c r="EN16" s="292">
        <v>0</v>
      </c>
      <c r="EO16" s="292">
        <v>0</v>
      </c>
      <c r="EP16" s="295" t="s">
        <v>833</v>
      </c>
      <c r="EQ16" s="295" t="s">
        <v>833</v>
      </c>
      <c r="ER16" s="295" t="s">
        <v>833</v>
      </c>
      <c r="ES16" s="292">
        <v>0</v>
      </c>
      <c r="ET16" s="292">
        <v>0</v>
      </c>
      <c r="EU16" s="292">
        <f>SUM(EV16:FO16)</f>
        <v>38</v>
      </c>
      <c r="EV16" s="292">
        <v>0</v>
      </c>
      <c r="EW16" s="292">
        <v>0</v>
      </c>
      <c r="EX16" s="292">
        <v>0</v>
      </c>
      <c r="EY16" s="292">
        <v>20</v>
      </c>
      <c r="EZ16" s="292">
        <v>10</v>
      </c>
      <c r="FA16" s="292">
        <v>7</v>
      </c>
      <c r="FB16" s="292">
        <v>1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833</v>
      </c>
      <c r="FI16" s="295" t="s">
        <v>833</v>
      </c>
      <c r="FJ16" s="295" t="s">
        <v>833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0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0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833</v>
      </c>
      <c r="AK17" s="295" t="s">
        <v>833</v>
      </c>
      <c r="AL17" s="292">
        <v>0</v>
      </c>
      <c r="AM17" s="295" t="s">
        <v>833</v>
      </c>
      <c r="AN17" s="295" t="s">
        <v>833</v>
      </c>
      <c r="AO17" s="292">
        <v>0</v>
      </c>
      <c r="AP17" s="295" t="s">
        <v>833</v>
      </c>
      <c r="AQ17" s="292">
        <v>0</v>
      </c>
      <c r="AR17" s="295" t="s">
        <v>833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833</v>
      </c>
      <c r="BF17" s="295" t="s">
        <v>833</v>
      </c>
      <c r="BG17" s="295" t="s">
        <v>833</v>
      </c>
      <c r="BH17" s="295" t="s">
        <v>833</v>
      </c>
      <c r="BI17" s="295" t="s">
        <v>833</v>
      </c>
      <c r="BJ17" s="295" t="s">
        <v>833</v>
      </c>
      <c r="BK17" s="295" t="s">
        <v>833</v>
      </c>
      <c r="BL17" s="295" t="s">
        <v>833</v>
      </c>
      <c r="BM17" s="295" t="s">
        <v>833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833</v>
      </c>
      <c r="CC17" s="295" t="s">
        <v>833</v>
      </c>
      <c r="CD17" s="295" t="s">
        <v>833</v>
      </c>
      <c r="CE17" s="295" t="s">
        <v>833</v>
      </c>
      <c r="CF17" s="295" t="s">
        <v>833</v>
      </c>
      <c r="CG17" s="295" t="s">
        <v>833</v>
      </c>
      <c r="CH17" s="295" t="s">
        <v>833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833</v>
      </c>
      <c r="CX17" s="295" t="s">
        <v>833</v>
      </c>
      <c r="CY17" s="295" t="s">
        <v>833</v>
      </c>
      <c r="CZ17" s="295" t="s">
        <v>833</v>
      </c>
      <c r="DA17" s="295" t="s">
        <v>833</v>
      </c>
      <c r="DB17" s="295" t="s">
        <v>833</v>
      </c>
      <c r="DC17" s="295" t="s">
        <v>833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833</v>
      </c>
      <c r="DS17" s="295" t="s">
        <v>833</v>
      </c>
      <c r="DT17" s="292">
        <v>0</v>
      </c>
      <c r="DU17" s="295" t="s">
        <v>833</v>
      </c>
      <c r="DV17" s="295" t="s">
        <v>833</v>
      </c>
      <c r="DW17" s="295" t="s">
        <v>833</v>
      </c>
      <c r="DX17" s="295" t="s">
        <v>833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833</v>
      </c>
      <c r="EL17" s="295" t="s">
        <v>833</v>
      </c>
      <c r="EM17" s="295" t="s">
        <v>833</v>
      </c>
      <c r="EN17" s="292">
        <v>0</v>
      </c>
      <c r="EO17" s="292">
        <v>0</v>
      </c>
      <c r="EP17" s="295" t="s">
        <v>833</v>
      </c>
      <c r="EQ17" s="295" t="s">
        <v>833</v>
      </c>
      <c r="ER17" s="295" t="s">
        <v>833</v>
      </c>
      <c r="ES17" s="292">
        <v>0</v>
      </c>
      <c r="ET17" s="292">
        <v>0</v>
      </c>
      <c r="EU17" s="292">
        <f>SUM(EV17:FO17)</f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833</v>
      </c>
      <c r="FI17" s="295" t="s">
        <v>833</v>
      </c>
      <c r="FJ17" s="295" t="s">
        <v>833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35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10</v>
      </c>
      <c r="I18" s="292">
        <f>SUM(AD18,AY18,BT18,CO18,DJ18,EE18,EZ18)</f>
        <v>20</v>
      </c>
      <c r="J18" s="292">
        <f>SUM(AE18,AZ18,BU18,CP18,DK18,EF18,FA18)</f>
        <v>5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833</v>
      </c>
      <c r="AK18" s="295" t="s">
        <v>833</v>
      </c>
      <c r="AL18" s="292">
        <v>0</v>
      </c>
      <c r="AM18" s="295" t="s">
        <v>833</v>
      </c>
      <c r="AN18" s="295" t="s">
        <v>833</v>
      </c>
      <c r="AO18" s="292">
        <v>0</v>
      </c>
      <c r="AP18" s="295" t="s">
        <v>833</v>
      </c>
      <c r="AQ18" s="292">
        <v>0</v>
      </c>
      <c r="AR18" s="295" t="s">
        <v>833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833</v>
      </c>
      <c r="BF18" s="295" t="s">
        <v>833</v>
      </c>
      <c r="BG18" s="295" t="s">
        <v>833</v>
      </c>
      <c r="BH18" s="295" t="s">
        <v>833</v>
      </c>
      <c r="BI18" s="295" t="s">
        <v>833</v>
      </c>
      <c r="BJ18" s="295" t="s">
        <v>833</v>
      </c>
      <c r="BK18" s="295" t="s">
        <v>833</v>
      </c>
      <c r="BL18" s="295" t="s">
        <v>833</v>
      </c>
      <c r="BM18" s="295" t="s">
        <v>833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833</v>
      </c>
      <c r="CC18" s="295" t="s">
        <v>833</v>
      </c>
      <c r="CD18" s="295" t="s">
        <v>833</v>
      </c>
      <c r="CE18" s="295" t="s">
        <v>833</v>
      </c>
      <c r="CF18" s="295" t="s">
        <v>833</v>
      </c>
      <c r="CG18" s="295" t="s">
        <v>833</v>
      </c>
      <c r="CH18" s="295" t="s">
        <v>833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833</v>
      </c>
      <c r="CX18" s="295" t="s">
        <v>833</v>
      </c>
      <c r="CY18" s="295" t="s">
        <v>833</v>
      </c>
      <c r="CZ18" s="295" t="s">
        <v>833</v>
      </c>
      <c r="DA18" s="295" t="s">
        <v>833</v>
      </c>
      <c r="DB18" s="295" t="s">
        <v>833</v>
      </c>
      <c r="DC18" s="295" t="s">
        <v>833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833</v>
      </c>
      <c r="DS18" s="295" t="s">
        <v>833</v>
      </c>
      <c r="DT18" s="292">
        <v>0</v>
      </c>
      <c r="DU18" s="295" t="s">
        <v>833</v>
      </c>
      <c r="DV18" s="295" t="s">
        <v>833</v>
      </c>
      <c r="DW18" s="295" t="s">
        <v>833</v>
      </c>
      <c r="DX18" s="295" t="s">
        <v>833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833</v>
      </c>
      <c r="EL18" s="295" t="s">
        <v>833</v>
      </c>
      <c r="EM18" s="295" t="s">
        <v>833</v>
      </c>
      <c r="EN18" s="292">
        <v>0</v>
      </c>
      <c r="EO18" s="292">
        <v>0</v>
      </c>
      <c r="EP18" s="295" t="s">
        <v>833</v>
      </c>
      <c r="EQ18" s="295" t="s">
        <v>833</v>
      </c>
      <c r="ER18" s="295" t="s">
        <v>833</v>
      </c>
      <c r="ES18" s="292">
        <v>0</v>
      </c>
      <c r="ET18" s="292">
        <v>0</v>
      </c>
      <c r="EU18" s="292">
        <f>SUM(EV18:FO18)</f>
        <v>35</v>
      </c>
      <c r="EV18" s="292">
        <v>0</v>
      </c>
      <c r="EW18" s="292">
        <v>0</v>
      </c>
      <c r="EX18" s="292">
        <v>0</v>
      </c>
      <c r="EY18" s="292">
        <v>10</v>
      </c>
      <c r="EZ18" s="292">
        <v>20</v>
      </c>
      <c r="FA18" s="292">
        <v>5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833</v>
      </c>
      <c r="FI18" s="295" t="s">
        <v>833</v>
      </c>
      <c r="FJ18" s="295" t="s">
        <v>833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1431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40</v>
      </c>
      <c r="H19" s="292">
        <f>SUM(AC19,AX19,BS19,CN19,DI19,ED19,EY19)</f>
        <v>218</v>
      </c>
      <c r="I19" s="292">
        <f>SUM(AD19,AY19,BT19,CO19,DJ19,EE19,EZ19)</f>
        <v>146</v>
      </c>
      <c r="J19" s="292">
        <f>SUM(AE19,AZ19,BU19,CP19,DK19,EF19,FA19)</f>
        <v>52</v>
      </c>
      <c r="K19" s="292">
        <f>SUM(AF19,BA19,BV19,CQ19,DL19,EG19,FB19)</f>
        <v>0</v>
      </c>
      <c r="L19" s="292">
        <f>SUM(AG19,BB19,BW19,CR19,DM19,EH19,FC19)</f>
        <v>141</v>
      </c>
      <c r="M19" s="292">
        <f>SUM(AH19,BC19,BX19,CS19,DN19,EI19,FD19)</f>
        <v>0</v>
      </c>
      <c r="N19" s="292">
        <f>SUM(AI19,BD19,BY19,CT19,DO19,EJ19,FE19)</f>
        <v>58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776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833</v>
      </c>
      <c r="AK19" s="295" t="s">
        <v>833</v>
      </c>
      <c r="AL19" s="292">
        <v>0</v>
      </c>
      <c r="AM19" s="295" t="s">
        <v>833</v>
      </c>
      <c r="AN19" s="295" t="s">
        <v>833</v>
      </c>
      <c r="AO19" s="292">
        <v>0</v>
      </c>
      <c r="AP19" s="295" t="s">
        <v>833</v>
      </c>
      <c r="AQ19" s="292">
        <v>0</v>
      </c>
      <c r="AR19" s="295" t="s">
        <v>833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833</v>
      </c>
      <c r="BF19" s="295" t="s">
        <v>833</v>
      </c>
      <c r="BG19" s="295" t="s">
        <v>833</v>
      </c>
      <c r="BH19" s="295" t="s">
        <v>833</v>
      </c>
      <c r="BI19" s="295" t="s">
        <v>833</v>
      </c>
      <c r="BJ19" s="295" t="s">
        <v>833</v>
      </c>
      <c r="BK19" s="295" t="s">
        <v>833</v>
      </c>
      <c r="BL19" s="295" t="s">
        <v>833</v>
      </c>
      <c r="BM19" s="295" t="s">
        <v>833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833</v>
      </c>
      <c r="CC19" s="295" t="s">
        <v>833</v>
      </c>
      <c r="CD19" s="295" t="s">
        <v>833</v>
      </c>
      <c r="CE19" s="295" t="s">
        <v>833</v>
      </c>
      <c r="CF19" s="295" t="s">
        <v>833</v>
      </c>
      <c r="CG19" s="295" t="s">
        <v>833</v>
      </c>
      <c r="CH19" s="295" t="s">
        <v>833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833</v>
      </c>
      <c r="CX19" s="295" t="s">
        <v>833</v>
      </c>
      <c r="CY19" s="295" t="s">
        <v>833</v>
      </c>
      <c r="CZ19" s="295" t="s">
        <v>833</v>
      </c>
      <c r="DA19" s="295" t="s">
        <v>833</v>
      </c>
      <c r="DB19" s="295" t="s">
        <v>833</v>
      </c>
      <c r="DC19" s="295" t="s">
        <v>833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833</v>
      </c>
      <c r="DS19" s="295" t="s">
        <v>833</v>
      </c>
      <c r="DT19" s="292">
        <v>0</v>
      </c>
      <c r="DU19" s="295" t="s">
        <v>833</v>
      </c>
      <c r="DV19" s="295" t="s">
        <v>833</v>
      </c>
      <c r="DW19" s="295" t="s">
        <v>833</v>
      </c>
      <c r="DX19" s="295" t="s">
        <v>833</v>
      </c>
      <c r="DY19" s="292">
        <v>0</v>
      </c>
      <c r="DZ19" s="292">
        <f>SUM(EA19:ET19)</f>
        <v>776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833</v>
      </c>
      <c r="EL19" s="295" t="s">
        <v>833</v>
      </c>
      <c r="EM19" s="295" t="s">
        <v>833</v>
      </c>
      <c r="EN19" s="292">
        <v>776</v>
      </c>
      <c r="EO19" s="292">
        <v>0</v>
      </c>
      <c r="EP19" s="295" t="s">
        <v>833</v>
      </c>
      <c r="EQ19" s="295" t="s">
        <v>833</v>
      </c>
      <c r="ER19" s="295" t="s">
        <v>833</v>
      </c>
      <c r="ES19" s="292">
        <v>0</v>
      </c>
      <c r="ET19" s="292">
        <v>0</v>
      </c>
      <c r="EU19" s="292">
        <f>SUM(EV19:FO19)</f>
        <v>655</v>
      </c>
      <c r="EV19" s="292">
        <v>0</v>
      </c>
      <c r="EW19" s="292">
        <v>0</v>
      </c>
      <c r="EX19" s="292">
        <v>40</v>
      </c>
      <c r="EY19" s="292">
        <v>218</v>
      </c>
      <c r="EZ19" s="292">
        <v>146</v>
      </c>
      <c r="FA19" s="292">
        <v>52</v>
      </c>
      <c r="FB19" s="292">
        <v>0</v>
      </c>
      <c r="FC19" s="292">
        <v>141</v>
      </c>
      <c r="FD19" s="292">
        <v>0</v>
      </c>
      <c r="FE19" s="292">
        <v>58</v>
      </c>
      <c r="FF19" s="292">
        <v>0</v>
      </c>
      <c r="FG19" s="292">
        <v>0</v>
      </c>
      <c r="FH19" s="295" t="s">
        <v>833</v>
      </c>
      <c r="FI19" s="295" t="s">
        <v>833</v>
      </c>
      <c r="FJ19" s="295" t="s">
        <v>833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244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94</v>
      </c>
      <c r="I20" s="292">
        <f>SUM(AD20,AY20,BT20,CO20,DJ20,EE20,EZ20)</f>
        <v>41</v>
      </c>
      <c r="J20" s="292">
        <f>SUM(AE20,AZ20,BU20,CP20,DK20,EF20,FA20)</f>
        <v>11</v>
      </c>
      <c r="K20" s="292">
        <f>SUM(AF20,BA20,BV20,CQ20,DL20,EG20,FB20)</f>
        <v>1</v>
      </c>
      <c r="L20" s="292">
        <f>SUM(AG20,BB20,BW20,CR20,DM20,EH20,FC20)</f>
        <v>83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14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833</v>
      </c>
      <c r="AK20" s="295" t="s">
        <v>833</v>
      </c>
      <c r="AL20" s="292">
        <v>0</v>
      </c>
      <c r="AM20" s="295" t="s">
        <v>833</v>
      </c>
      <c r="AN20" s="295" t="s">
        <v>833</v>
      </c>
      <c r="AO20" s="292">
        <v>0</v>
      </c>
      <c r="AP20" s="295" t="s">
        <v>833</v>
      </c>
      <c r="AQ20" s="292">
        <v>0</v>
      </c>
      <c r="AR20" s="295" t="s">
        <v>833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833</v>
      </c>
      <c r="BF20" s="295" t="s">
        <v>833</v>
      </c>
      <c r="BG20" s="295" t="s">
        <v>833</v>
      </c>
      <c r="BH20" s="295" t="s">
        <v>833</v>
      </c>
      <c r="BI20" s="295" t="s">
        <v>833</v>
      </c>
      <c r="BJ20" s="295" t="s">
        <v>833</v>
      </c>
      <c r="BK20" s="295" t="s">
        <v>833</v>
      </c>
      <c r="BL20" s="295" t="s">
        <v>833</v>
      </c>
      <c r="BM20" s="295" t="s">
        <v>833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833</v>
      </c>
      <c r="CC20" s="295" t="s">
        <v>833</v>
      </c>
      <c r="CD20" s="295" t="s">
        <v>833</v>
      </c>
      <c r="CE20" s="295" t="s">
        <v>833</v>
      </c>
      <c r="CF20" s="295" t="s">
        <v>833</v>
      </c>
      <c r="CG20" s="295" t="s">
        <v>833</v>
      </c>
      <c r="CH20" s="295" t="s">
        <v>833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833</v>
      </c>
      <c r="CX20" s="295" t="s">
        <v>833</v>
      </c>
      <c r="CY20" s="295" t="s">
        <v>833</v>
      </c>
      <c r="CZ20" s="295" t="s">
        <v>833</v>
      </c>
      <c r="DA20" s="295" t="s">
        <v>833</v>
      </c>
      <c r="DB20" s="295" t="s">
        <v>833</v>
      </c>
      <c r="DC20" s="295" t="s">
        <v>833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833</v>
      </c>
      <c r="DS20" s="295" t="s">
        <v>833</v>
      </c>
      <c r="DT20" s="292">
        <v>0</v>
      </c>
      <c r="DU20" s="295" t="s">
        <v>833</v>
      </c>
      <c r="DV20" s="295" t="s">
        <v>833</v>
      </c>
      <c r="DW20" s="295" t="s">
        <v>833</v>
      </c>
      <c r="DX20" s="295" t="s">
        <v>833</v>
      </c>
      <c r="DY20" s="292">
        <v>0</v>
      </c>
      <c r="DZ20" s="292">
        <f>SUM(EA20:ET20)</f>
        <v>98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1</v>
      </c>
      <c r="EH20" s="292">
        <v>83</v>
      </c>
      <c r="EI20" s="292">
        <v>0</v>
      </c>
      <c r="EJ20" s="292">
        <v>0</v>
      </c>
      <c r="EK20" s="295" t="s">
        <v>833</v>
      </c>
      <c r="EL20" s="295" t="s">
        <v>833</v>
      </c>
      <c r="EM20" s="295" t="s">
        <v>833</v>
      </c>
      <c r="EN20" s="292">
        <v>0</v>
      </c>
      <c r="EO20" s="292">
        <v>0</v>
      </c>
      <c r="EP20" s="295" t="s">
        <v>833</v>
      </c>
      <c r="EQ20" s="295" t="s">
        <v>833</v>
      </c>
      <c r="ER20" s="295" t="s">
        <v>833</v>
      </c>
      <c r="ES20" s="292">
        <v>0</v>
      </c>
      <c r="ET20" s="292">
        <v>14</v>
      </c>
      <c r="EU20" s="292">
        <f>SUM(EV20:FO20)</f>
        <v>146</v>
      </c>
      <c r="EV20" s="292">
        <v>0</v>
      </c>
      <c r="EW20" s="292">
        <v>0</v>
      </c>
      <c r="EX20" s="292">
        <v>0</v>
      </c>
      <c r="EY20" s="292">
        <v>94</v>
      </c>
      <c r="EZ20" s="292">
        <v>41</v>
      </c>
      <c r="FA20" s="292">
        <v>11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833</v>
      </c>
      <c r="FI20" s="295" t="s">
        <v>833</v>
      </c>
      <c r="FJ20" s="295" t="s">
        <v>833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166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93</v>
      </c>
      <c r="I21" s="292">
        <f>SUM(AD21,AY21,BT21,CO21,DJ21,EE21,EZ21)</f>
        <v>0</v>
      </c>
      <c r="J21" s="292">
        <f>SUM(AE21,AZ21,BU21,CP21,DK21,EF21,FA21)</f>
        <v>22</v>
      </c>
      <c r="K21" s="292">
        <f>SUM(AF21,BA21,BV21,CQ21,DL21,EG21,FB21)</f>
        <v>3</v>
      </c>
      <c r="L21" s="292">
        <f>SUM(AG21,BB21,BW21,CR21,DM21,EH21,FC21)</f>
        <v>48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833</v>
      </c>
      <c r="AK21" s="295" t="s">
        <v>833</v>
      </c>
      <c r="AL21" s="292">
        <v>0</v>
      </c>
      <c r="AM21" s="295" t="s">
        <v>833</v>
      </c>
      <c r="AN21" s="295" t="s">
        <v>833</v>
      </c>
      <c r="AO21" s="292">
        <v>0</v>
      </c>
      <c r="AP21" s="295" t="s">
        <v>833</v>
      </c>
      <c r="AQ21" s="292">
        <v>0</v>
      </c>
      <c r="AR21" s="295" t="s">
        <v>833</v>
      </c>
      <c r="AS21" s="292">
        <v>0</v>
      </c>
      <c r="AT21" s="292">
        <f>SUM(AU21:BN21)</f>
        <v>93</v>
      </c>
      <c r="AU21" s="292">
        <v>0</v>
      </c>
      <c r="AV21" s="292">
        <v>0</v>
      </c>
      <c r="AW21" s="292">
        <v>0</v>
      </c>
      <c r="AX21" s="292">
        <v>93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833</v>
      </c>
      <c r="BF21" s="295" t="s">
        <v>833</v>
      </c>
      <c r="BG21" s="295" t="s">
        <v>833</v>
      </c>
      <c r="BH21" s="295" t="s">
        <v>833</v>
      </c>
      <c r="BI21" s="295" t="s">
        <v>833</v>
      </c>
      <c r="BJ21" s="295" t="s">
        <v>833</v>
      </c>
      <c r="BK21" s="295" t="s">
        <v>833</v>
      </c>
      <c r="BL21" s="295" t="s">
        <v>833</v>
      </c>
      <c r="BM21" s="295" t="s">
        <v>833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833</v>
      </c>
      <c r="CC21" s="295" t="s">
        <v>833</v>
      </c>
      <c r="CD21" s="295" t="s">
        <v>833</v>
      </c>
      <c r="CE21" s="295" t="s">
        <v>833</v>
      </c>
      <c r="CF21" s="295" t="s">
        <v>833</v>
      </c>
      <c r="CG21" s="295" t="s">
        <v>833</v>
      </c>
      <c r="CH21" s="295" t="s">
        <v>833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833</v>
      </c>
      <c r="CX21" s="295" t="s">
        <v>833</v>
      </c>
      <c r="CY21" s="295" t="s">
        <v>833</v>
      </c>
      <c r="CZ21" s="295" t="s">
        <v>833</v>
      </c>
      <c r="DA21" s="295" t="s">
        <v>833</v>
      </c>
      <c r="DB21" s="295" t="s">
        <v>833</v>
      </c>
      <c r="DC21" s="295" t="s">
        <v>833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833</v>
      </c>
      <c r="DS21" s="295" t="s">
        <v>833</v>
      </c>
      <c r="DT21" s="292">
        <v>0</v>
      </c>
      <c r="DU21" s="295" t="s">
        <v>833</v>
      </c>
      <c r="DV21" s="295" t="s">
        <v>833</v>
      </c>
      <c r="DW21" s="295" t="s">
        <v>833</v>
      </c>
      <c r="DX21" s="295" t="s">
        <v>833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833</v>
      </c>
      <c r="EL21" s="295" t="s">
        <v>833</v>
      </c>
      <c r="EM21" s="295" t="s">
        <v>833</v>
      </c>
      <c r="EN21" s="292">
        <v>0</v>
      </c>
      <c r="EO21" s="292">
        <v>0</v>
      </c>
      <c r="EP21" s="295" t="s">
        <v>833</v>
      </c>
      <c r="EQ21" s="295" t="s">
        <v>833</v>
      </c>
      <c r="ER21" s="295" t="s">
        <v>833</v>
      </c>
      <c r="ES21" s="292">
        <v>0</v>
      </c>
      <c r="ET21" s="292">
        <v>0</v>
      </c>
      <c r="EU21" s="292">
        <f>SUM(EV21:FO21)</f>
        <v>73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22</v>
      </c>
      <c r="FB21" s="292">
        <v>3</v>
      </c>
      <c r="FC21" s="292">
        <v>48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833</v>
      </c>
      <c r="FI21" s="295" t="s">
        <v>833</v>
      </c>
      <c r="FJ21" s="295" t="s">
        <v>833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83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67</v>
      </c>
      <c r="I22" s="292">
        <f>SUM(AD22,AY22,BT22,CO22,DJ22,EE22,EZ22)</f>
        <v>0</v>
      </c>
      <c r="J22" s="292">
        <f>SUM(AE22,AZ22,BU22,CP22,DK22,EF22,FA22)</f>
        <v>15</v>
      </c>
      <c r="K22" s="292">
        <f>SUM(AF22,BA22,BV22,CQ22,DL22,EG22,FB22)</f>
        <v>0</v>
      </c>
      <c r="L22" s="292">
        <f>SUM(AG22,BB22,BW22,CR22,DM22,EH22,FC22)</f>
        <v>1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833</v>
      </c>
      <c r="AK22" s="295" t="s">
        <v>833</v>
      </c>
      <c r="AL22" s="292">
        <v>0</v>
      </c>
      <c r="AM22" s="295" t="s">
        <v>833</v>
      </c>
      <c r="AN22" s="295" t="s">
        <v>833</v>
      </c>
      <c r="AO22" s="292">
        <v>0</v>
      </c>
      <c r="AP22" s="295" t="s">
        <v>833</v>
      </c>
      <c r="AQ22" s="292">
        <v>0</v>
      </c>
      <c r="AR22" s="295" t="s">
        <v>833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833</v>
      </c>
      <c r="BF22" s="295" t="s">
        <v>833</v>
      </c>
      <c r="BG22" s="295" t="s">
        <v>833</v>
      </c>
      <c r="BH22" s="295" t="s">
        <v>833</v>
      </c>
      <c r="BI22" s="295" t="s">
        <v>833</v>
      </c>
      <c r="BJ22" s="295" t="s">
        <v>833</v>
      </c>
      <c r="BK22" s="295" t="s">
        <v>833</v>
      </c>
      <c r="BL22" s="295" t="s">
        <v>833</v>
      </c>
      <c r="BM22" s="295" t="s">
        <v>833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833</v>
      </c>
      <c r="CC22" s="295" t="s">
        <v>833</v>
      </c>
      <c r="CD22" s="295" t="s">
        <v>833</v>
      </c>
      <c r="CE22" s="295" t="s">
        <v>833</v>
      </c>
      <c r="CF22" s="295" t="s">
        <v>833</v>
      </c>
      <c r="CG22" s="295" t="s">
        <v>833</v>
      </c>
      <c r="CH22" s="295" t="s">
        <v>833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833</v>
      </c>
      <c r="CX22" s="295" t="s">
        <v>833</v>
      </c>
      <c r="CY22" s="295" t="s">
        <v>833</v>
      </c>
      <c r="CZ22" s="295" t="s">
        <v>833</v>
      </c>
      <c r="DA22" s="295" t="s">
        <v>833</v>
      </c>
      <c r="DB22" s="295" t="s">
        <v>833</v>
      </c>
      <c r="DC22" s="295" t="s">
        <v>833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833</v>
      </c>
      <c r="DS22" s="295" t="s">
        <v>833</v>
      </c>
      <c r="DT22" s="292">
        <v>0</v>
      </c>
      <c r="DU22" s="295" t="s">
        <v>833</v>
      </c>
      <c r="DV22" s="295" t="s">
        <v>833</v>
      </c>
      <c r="DW22" s="295" t="s">
        <v>833</v>
      </c>
      <c r="DX22" s="295" t="s">
        <v>833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833</v>
      </c>
      <c r="EL22" s="295" t="s">
        <v>833</v>
      </c>
      <c r="EM22" s="295" t="s">
        <v>833</v>
      </c>
      <c r="EN22" s="292">
        <v>0</v>
      </c>
      <c r="EO22" s="292">
        <v>0</v>
      </c>
      <c r="EP22" s="295" t="s">
        <v>833</v>
      </c>
      <c r="EQ22" s="295" t="s">
        <v>833</v>
      </c>
      <c r="ER22" s="295" t="s">
        <v>833</v>
      </c>
      <c r="ES22" s="292">
        <v>0</v>
      </c>
      <c r="ET22" s="292">
        <v>0</v>
      </c>
      <c r="EU22" s="292">
        <f>SUM(EV22:FO22)</f>
        <v>83</v>
      </c>
      <c r="EV22" s="292">
        <v>0</v>
      </c>
      <c r="EW22" s="292">
        <v>0</v>
      </c>
      <c r="EX22" s="292">
        <v>0</v>
      </c>
      <c r="EY22" s="292">
        <v>67</v>
      </c>
      <c r="EZ22" s="292">
        <v>0</v>
      </c>
      <c r="FA22" s="292">
        <v>15</v>
      </c>
      <c r="FB22" s="292">
        <v>0</v>
      </c>
      <c r="FC22" s="292">
        <v>1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833</v>
      </c>
      <c r="FI22" s="295" t="s">
        <v>833</v>
      </c>
      <c r="FJ22" s="295" t="s">
        <v>833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38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18</v>
      </c>
      <c r="I23" s="292">
        <f>SUM(AD23,AY23,BT23,CO23,DJ23,EE23,EZ23)</f>
        <v>0</v>
      </c>
      <c r="J23" s="292">
        <f>SUM(AE23,AZ23,BU23,CP23,DK23,EF23,FA23)</f>
        <v>19</v>
      </c>
      <c r="K23" s="292">
        <f>SUM(AF23,BA23,BV23,CQ23,DL23,EG23,FB23)</f>
        <v>0</v>
      </c>
      <c r="L23" s="292">
        <f>SUM(AG23,BB23,BW23,CR23,DM23,EH23,FC23)</f>
        <v>1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833</v>
      </c>
      <c r="AK23" s="295" t="s">
        <v>833</v>
      </c>
      <c r="AL23" s="292">
        <v>0</v>
      </c>
      <c r="AM23" s="295" t="s">
        <v>833</v>
      </c>
      <c r="AN23" s="295" t="s">
        <v>833</v>
      </c>
      <c r="AO23" s="292">
        <v>0</v>
      </c>
      <c r="AP23" s="295" t="s">
        <v>833</v>
      </c>
      <c r="AQ23" s="292">
        <v>0</v>
      </c>
      <c r="AR23" s="295" t="s">
        <v>833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833</v>
      </c>
      <c r="BF23" s="295" t="s">
        <v>833</v>
      </c>
      <c r="BG23" s="295" t="s">
        <v>833</v>
      </c>
      <c r="BH23" s="295" t="s">
        <v>833</v>
      </c>
      <c r="BI23" s="295" t="s">
        <v>833</v>
      </c>
      <c r="BJ23" s="295" t="s">
        <v>833</v>
      </c>
      <c r="BK23" s="295" t="s">
        <v>833</v>
      </c>
      <c r="BL23" s="295" t="s">
        <v>833</v>
      </c>
      <c r="BM23" s="295" t="s">
        <v>833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833</v>
      </c>
      <c r="CC23" s="295" t="s">
        <v>833</v>
      </c>
      <c r="CD23" s="295" t="s">
        <v>833</v>
      </c>
      <c r="CE23" s="295" t="s">
        <v>833</v>
      </c>
      <c r="CF23" s="295" t="s">
        <v>833</v>
      </c>
      <c r="CG23" s="295" t="s">
        <v>833</v>
      </c>
      <c r="CH23" s="295" t="s">
        <v>833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833</v>
      </c>
      <c r="CX23" s="295" t="s">
        <v>833</v>
      </c>
      <c r="CY23" s="295" t="s">
        <v>833</v>
      </c>
      <c r="CZ23" s="295" t="s">
        <v>833</v>
      </c>
      <c r="DA23" s="295" t="s">
        <v>833</v>
      </c>
      <c r="DB23" s="295" t="s">
        <v>833</v>
      </c>
      <c r="DC23" s="295" t="s">
        <v>833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833</v>
      </c>
      <c r="DS23" s="295" t="s">
        <v>833</v>
      </c>
      <c r="DT23" s="292">
        <v>0</v>
      </c>
      <c r="DU23" s="295" t="s">
        <v>833</v>
      </c>
      <c r="DV23" s="295" t="s">
        <v>833</v>
      </c>
      <c r="DW23" s="295" t="s">
        <v>833</v>
      </c>
      <c r="DX23" s="295" t="s">
        <v>833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833</v>
      </c>
      <c r="EL23" s="295" t="s">
        <v>833</v>
      </c>
      <c r="EM23" s="295" t="s">
        <v>833</v>
      </c>
      <c r="EN23" s="292">
        <v>0</v>
      </c>
      <c r="EO23" s="292">
        <v>0</v>
      </c>
      <c r="EP23" s="295" t="s">
        <v>833</v>
      </c>
      <c r="EQ23" s="295" t="s">
        <v>833</v>
      </c>
      <c r="ER23" s="295" t="s">
        <v>833</v>
      </c>
      <c r="ES23" s="292">
        <v>0</v>
      </c>
      <c r="ET23" s="292">
        <v>0</v>
      </c>
      <c r="EU23" s="292">
        <f>SUM(EV23:FO23)</f>
        <v>38</v>
      </c>
      <c r="EV23" s="292">
        <v>0</v>
      </c>
      <c r="EW23" s="292">
        <v>0</v>
      </c>
      <c r="EX23" s="292">
        <v>0</v>
      </c>
      <c r="EY23" s="292">
        <v>18</v>
      </c>
      <c r="EZ23" s="292">
        <v>0</v>
      </c>
      <c r="FA23" s="292">
        <v>19</v>
      </c>
      <c r="FB23" s="292">
        <v>0</v>
      </c>
      <c r="FC23" s="292">
        <v>1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833</v>
      </c>
      <c r="FI23" s="295" t="s">
        <v>833</v>
      </c>
      <c r="FJ23" s="295" t="s">
        <v>833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165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142</v>
      </c>
      <c r="I24" s="292">
        <f>SUM(AD24,AY24,BT24,CO24,DJ24,EE24,EZ24)</f>
        <v>0</v>
      </c>
      <c r="J24" s="292">
        <f>SUM(AE24,AZ24,BU24,CP24,DK24,EF24,FA24)</f>
        <v>22</v>
      </c>
      <c r="K24" s="292">
        <f>SUM(AF24,BA24,BV24,CQ24,DL24,EG24,FB24)</f>
        <v>0</v>
      </c>
      <c r="L24" s="292">
        <f>SUM(AG24,BB24,BW24,CR24,DM24,EH24,FC24)</f>
        <v>1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833</v>
      </c>
      <c r="AK24" s="295" t="s">
        <v>833</v>
      </c>
      <c r="AL24" s="292">
        <v>0</v>
      </c>
      <c r="AM24" s="295" t="s">
        <v>833</v>
      </c>
      <c r="AN24" s="295" t="s">
        <v>833</v>
      </c>
      <c r="AO24" s="292">
        <v>0</v>
      </c>
      <c r="AP24" s="295" t="s">
        <v>833</v>
      </c>
      <c r="AQ24" s="292">
        <v>0</v>
      </c>
      <c r="AR24" s="295" t="s">
        <v>833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833</v>
      </c>
      <c r="BF24" s="295" t="s">
        <v>833</v>
      </c>
      <c r="BG24" s="295" t="s">
        <v>833</v>
      </c>
      <c r="BH24" s="295" t="s">
        <v>833</v>
      </c>
      <c r="BI24" s="295" t="s">
        <v>833</v>
      </c>
      <c r="BJ24" s="295" t="s">
        <v>833</v>
      </c>
      <c r="BK24" s="295" t="s">
        <v>833</v>
      </c>
      <c r="BL24" s="295" t="s">
        <v>833</v>
      </c>
      <c r="BM24" s="295" t="s">
        <v>833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833</v>
      </c>
      <c r="CC24" s="295" t="s">
        <v>833</v>
      </c>
      <c r="CD24" s="295" t="s">
        <v>833</v>
      </c>
      <c r="CE24" s="295" t="s">
        <v>833</v>
      </c>
      <c r="CF24" s="295" t="s">
        <v>833</v>
      </c>
      <c r="CG24" s="295" t="s">
        <v>833</v>
      </c>
      <c r="CH24" s="295" t="s">
        <v>833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833</v>
      </c>
      <c r="CX24" s="295" t="s">
        <v>833</v>
      </c>
      <c r="CY24" s="295" t="s">
        <v>833</v>
      </c>
      <c r="CZ24" s="295" t="s">
        <v>833</v>
      </c>
      <c r="DA24" s="295" t="s">
        <v>833</v>
      </c>
      <c r="DB24" s="295" t="s">
        <v>833</v>
      </c>
      <c r="DC24" s="295" t="s">
        <v>833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833</v>
      </c>
      <c r="DS24" s="295" t="s">
        <v>833</v>
      </c>
      <c r="DT24" s="292">
        <v>0</v>
      </c>
      <c r="DU24" s="295" t="s">
        <v>833</v>
      </c>
      <c r="DV24" s="295" t="s">
        <v>833</v>
      </c>
      <c r="DW24" s="295" t="s">
        <v>833</v>
      </c>
      <c r="DX24" s="295" t="s">
        <v>833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833</v>
      </c>
      <c r="EL24" s="295" t="s">
        <v>833</v>
      </c>
      <c r="EM24" s="295" t="s">
        <v>833</v>
      </c>
      <c r="EN24" s="292">
        <v>0</v>
      </c>
      <c r="EO24" s="292">
        <v>0</v>
      </c>
      <c r="EP24" s="295" t="s">
        <v>833</v>
      </c>
      <c r="EQ24" s="295" t="s">
        <v>833</v>
      </c>
      <c r="ER24" s="295" t="s">
        <v>833</v>
      </c>
      <c r="ES24" s="292">
        <v>0</v>
      </c>
      <c r="ET24" s="292">
        <v>0</v>
      </c>
      <c r="EU24" s="292">
        <f>SUM(EV24:FO24)</f>
        <v>165</v>
      </c>
      <c r="EV24" s="292">
        <v>0</v>
      </c>
      <c r="EW24" s="292">
        <v>0</v>
      </c>
      <c r="EX24" s="292">
        <v>0</v>
      </c>
      <c r="EY24" s="292">
        <v>142</v>
      </c>
      <c r="EZ24" s="292">
        <v>0</v>
      </c>
      <c r="FA24" s="292">
        <v>22</v>
      </c>
      <c r="FB24" s="292">
        <v>0</v>
      </c>
      <c r="FC24" s="292">
        <v>1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833</v>
      </c>
      <c r="FI24" s="295" t="s">
        <v>833</v>
      </c>
      <c r="FJ24" s="295" t="s">
        <v>833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634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370</v>
      </c>
      <c r="I25" s="292">
        <f>SUM(AD25,AY25,BT25,CO25,DJ25,EE25,EZ25)</f>
        <v>0</v>
      </c>
      <c r="J25" s="292">
        <f>SUM(AE25,AZ25,BU25,CP25,DK25,EF25,FA25)</f>
        <v>19</v>
      </c>
      <c r="K25" s="292">
        <f>SUM(AF25,BA25,BV25,CQ25,DL25,EG25,FB25)</f>
        <v>1</v>
      </c>
      <c r="L25" s="292">
        <f>SUM(AG25,BB25,BW25,CR25,DM25,EH25,FC25)</f>
        <v>244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833</v>
      </c>
      <c r="AK25" s="295" t="s">
        <v>833</v>
      </c>
      <c r="AL25" s="292">
        <v>0</v>
      </c>
      <c r="AM25" s="295" t="s">
        <v>833</v>
      </c>
      <c r="AN25" s="295" t="s">
        <v>833</v>
      </c>
      <c r="AO25" s="292">
        <v>0</v>
      </c>
      <c r="AP25" s="295" t="s">
        <v>833</v>
      </c>
      <c r="AQ25" s="292">
        <v>0</v>
      </c>
      <c r="AR25" s="295" t="s">
        <v>833</v>
      </c>
      <c r="AS25" s="292">
        <v>0</v>
      </c>
      <c r="AT25" s="292">
        <f>SUM(AU25:BN25)</f>
        <v>634</v>
      </c>
      <c r="AU25" s="292">
        <v>0</v>
      </c>
      <c r="AV25" s="292">
        <v>0</v>
      </c>
      <c r="AW25" s="292">
        <v>0</v>
      </c>
      <c r="AX25" s="292">
        <v>370</v>
      </c>
      <c r="AY25" s="292">
        <v>0</v>
      </c>
      <c r="AZ25" s="292">
        <v>19</v>
      </c>
      <c r="BA25" s="292">
        <v>1</v>
      </c>
      <c r="BB25" s="292">
        <v>244</v>
      </c>
      <c r="BC25" s="292">
        <v>0</v>
      </c>
      <c r="BD25" s="292">
        <v>0</v>
      </c>
      <c r="BE25" s="295" t="s">
        <v>833</v>
      </c>
      <c r="BF25" s="295" t="s">
        <v>833</v>
      </c>
      <c r="BG25" s="295" t="s">
        <v>833</v>
      </c>
      <c r="BH25" s="295" t="s">
        <v>833</v>
      </c>
      <c r="BI25" s="295" t="s">
        <v>833</v>
      </c>
      <c r="BJ25" s="295" t="s">
        <v>833</v>
      </c>
      <c r="BK25" s="295" t="s">
        <v>833</v>
      </c>
      <c r="BL25" s="295" t="s">
        <v>833</v>
      </c>
      <c r="BM25" s="295" t="s">
        <v>833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833</v>
      </c>
      <c r="CC25" s="295" t="s">
        <v>833</v>
      </c>
      <c r="CD25" s="295" t="s">
        <v>833</v>
      </c>
      <c r="CE25" s="295" t="s">
        <v>833</v>
      </c>
      <c r="CF25" s="295" t="s">
        <v>833</v>
      </c>
      <c r="CG25" s="295" t="s">
        <v>833</v>
      </c>
      <c r="CH25" s="295" t="s">
        <v>833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833</v>
      </c>
      <c r="CX25" s="295" t="s">
        <v>833</v>
      </c>
      <c r="CY25" s="295" t="s">
        <v>833</v>
      </c>
      <c r="CZ25" s="295" t="s">
        <v>833</v>
      </c>
      <c r="DA25" s="295" t="s">
        <v>833</v>
      </c>
      <c r="DB25" s="295" t="s">
        <v>833</v>
      </c>
      <c r="DC25" s="295" t="s">
        <v>833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833</v>
      </c>
      <c r="DS25" s="295" t="s">
        <v>833</v>
      </c>
      <c r="DT25" s="292">
        <v>0</v>
      </c>
      <c r="DU25" s="295" t="s">
        <v>833</v>
      </c>
      <c r="DV25" s="295" t="s">
        <v>833</v>
      </c>
      <c r="DW25" s="295" t="s">
        <v>833</v>
      </c>
      <c r="DX25" s="295" t="s">
        <v>833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833</v>
      </c>
      <c r="EL25" s="295" t="s">
        <v>833</v>
      </c>
      <c r="EM25" s="295" t="s">
        <v>833</v>
      </c>
      <c r="EN25" s="292">
        <v>0</v>
      </c>
      <c r="EO25" s="292">
        <v>0</v>
      </c>
      <c r="EP25" s="295" t="s">
        <v>833</v>
      </c>
      <c r="EQ25" s="295" t="s">
        <v>833</v>
      </c>
      <c r="ER25" s="295" t="s">
        <v>833</v>
      </c>
      <c r="ES25" s="292">
        <v>0</v>
      </c>
      <c r="ET25" s="292">
        <v>0</v>
      </c>
      <c r="EU25" s="292">
        <f>SUM(EV25:FO25)</f>
        <v>0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833</v>
      </c>
      <c r="FI25" s="295" t="s">
        <v>833</v>
      </c>
      <c r="FJ25" s="295" t="s">
        <v>833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358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38</v>
      </c>
      <c r="I26" s="292">
        <f>SUM(AD26,AY26,BT26,CO26,DJ26,EE26,EZ26)</f>
        <v>152</v>
      </c>
      <c r="J26" s="292">
        <f>SUM(AE26,AZ26,BU26,CP26,DK26,EF26,FA26)</f>
        <v>53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113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2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833</v>
      </c>
      <c r="AK26" s="295" t="s">
        <v>833</v>
      </c>
      <c r="AL26" s="292">
        <v>0</v>
      </c>
      <c r="AM26" s="295" t="s">
        <v>833</v>
      </c>
      <c r="AN26" s="295" t="s">
        <v>833</v>
      </c>
      <c r="AO26" s="292">
        <v>0</v>
      </c>
      <c r="AP26" s="295" t="s">
        <v>833</v>
      </c>
      <c r="AQ26" s="292">
        <v>0</v>
      </c>
      <c r="AR26" s="295" t="s">
        <v>833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833</v>
      </c>
      <c r="BF26" s="295" t="s">
        <v>833</v>
      </c>
      <c r="BG26" s="295" t="s">
        <v>833</v>
      </c>
      <c r="BH26" s="295" t="s">
        <v>833</v>
      </c>
      <c r="BI26" s="295" t="s">
        <v>833</v>
      </c>
      <c r="BJ26" s="295" t="s">
        <v>833</v>
      </c>
      <c r="BK26" s="295" t="s">
        <v>833</v>
      </c>
      <c r="BL26" s="295" t="s">
        <v>833</v>
      </c>
      <c r="BM26" s="295" t="s">
        <v>833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833</v>
      </c>
      <c r="CC26" s="295" t="s">
        <v>833</v>
      </c>
      <c r="CD26" s="295" t="s">
        <v>833</v>
      </c>
      <c r="CE26" s="295" t="s">
        <v>833</v>
      </c>
      <c r="CF26" s="295" t="s">
        <v>833</v>
      </c>
      <c r="CG26" s="295" t="s">
        <v>833</v>
      </c>
      <c r="CH26" s="295" t="s">
        <v>833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833</v>
      </c>
      <c r="CX26" s="295" t="s">
        <v>833</v>
      </c>
      <c r="CY26" s="295" t="s">
        <v>833</v>
      </c>
      <c r="CZ26" s="295" t="s">
        <v>833</v>
      </c>
      <c r="DA26" s="295" t="s">
        <v>833</v>
      </c>
      <c r="DB26" s="295" t="s">
        <v>833</v>
      </c>
      <c r="DC26" s="295" t="s">
        <v>833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833</v>
      </c>
      <c r="DS26" s="295" t="s">
        <v>833</v>
      </c>
      <c r="DT26" s="292">
        <v>0</v>
      </c>
      <c r="DU26" s="295" t="s">
        <v>833</v>
      </c>
      <c r="DV26" s="295" t="s">
        <v>833</v>
      </c>
      <c r="DW26" s="295" t="s">
        <v>833</v>
      </c>
      <c r="DX26" s="295" t="s">
        <v>833</v>
      </c>
      <c r="DY26" s="292">
        <v>0</v>
      </c>
      <c r="DZ26" s="292">
        <f>SUM(EA26:ET26)</f>
        <v>113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833</v>
      </c>
      <c r="EL26" s="295" t="s">
        <v>833</v>
      </c>
      <c r="EM26" s="295" t="s">
        <v>833</v>
      </c>
      <c r="EN26" s="292">
        <v>113</v>
      </c>
      <c r="EO26" s="292">
        <v>0</v>
      </c>
      <c r="EP26" s="295" t="s">
        <v>833</v>
      </c>
      <c r="EQ26" s="295" t="s">
        <v>833</v>
      </c>
      <c r="ER26" s="295" t="s">
        <v>833</v>
      </c>
      <c r="ES26" s="292">
        <v>0</v>
      </c>
      <c r="ET26" s="292">
        <v>0</v>
      </c>
      <c r="EU26" s="292">
        <f>SUM(EV26:FO26)</f>
        <v>245</v>
      </c>
      <c r="EV26" s="292">
        <v>0</v>
      </c>
      <c r="EW26" s="292">
        <v>0</v>
      </c>
      <c r="EX26" s="292">
        <v>0</v>
      </c>
      <c r="EY26" s="292">
        <v>38</v>
      </c>
      <c r="EZ26" s="292">
        <v>152</v>
      </c>
      <c r="FA26" s="292">
        <v>53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833</v>
      </c>
      <c r="FI26" s="295" t="s">
        <v>833</v>
      </c>
      <c r="FJ26" s="295" t="s">
        <v>833</v>
      </c>
      <c r="FK26" s="292">
        <v>0</v>
      </c>
      <c r="FL26" s="292">
        <v>0</v>
      </c>
      <c r="FM26" s="292">
        <v>0</v>
      </c>
      <c r="FN26" s="292">
        <v>0</v>
      </c>
      <c r="FO26" s="292">
        <v>2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1147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156</v>
      </c>
      <c r="I27" s="292">
        <f>SUM(AD27,AY27,BT27,CO27,DJ27,EE27,EZ27)</f>
        <v>0</v>
      </c>
      <c r="J27" s="292">
        <f>SUM(AE27,AZ27,BU27,CP27,DK27,EF27,FA27)</f>
        <v>38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743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210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833</v>
      </c>
      <c r="AK27" s="295" t="s">
        <v>833</v>
      </c>
      <c r="AL27" s="292">
        <v>0</v>
      </c>
      <c r="AM27" s="295" t="s">
        <v>833</v>
      </c>
      <c r="AN27" s="295" t="s">
        <v>833</v>
      </c>
      <c r="AO27" s="292">
        <v>0</v>
      </c>
      <c r="AP27" s="295" t="s">
        <v>833</v>
      </c>
      <c r="AQ27" s="292">
        <v>0</v>
      </c>
      <c r="AR27" s="295" t="s">
        <v>833</v>
      </c>
      <c r="AS27" s="292">
        <v>0</v>
      </c>
      <c r="AT27" s="292">
        <f>SUM(AU27:BN27)</f>
        <v>340</v>
      </c>
      <c r="AU27" s="292">
        <v>0</v>
      </c>
      <c r="AV27" s="292">
        <v>0</v>
      </c>
      <c r="AW27" s="292">
        <v>0</v>
      </c>
      <c r="AX27" s="292">
        <v>156</v>
      </c>
      <c r="AY27" s="292">
        <v>0</v>
      </c>
      <c r="AZ27" s="292">
        <v>38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833</v>
      </c>
      <c r="BF27" s="295" t="s">
        <v>833</v>
      </c>
      <c r="BG27" s="295" t="s">
        <v>833</v>
      </c>
      <c r="BH27" s="295" t="s">
        <v>833</v>
      </c>
      <c r="BI27" s="295" t="s">
        <v>833</v>
      </c>
      <c r="BJ27" s="295" t="s">
        <v>833</v>
      </c>
      <c r="BK27" s="295" t="s">
        <v>833</v>
      </c>
      <c r="BL27" s="295" t="s">
        <v>833</v>
      </c>
      <c r="BM27" s="295" t="s">
        <v>833</v>
      </c>
      <c r="BN27" s="292">
        <v>146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833</v>
      </c>
      <c r="CC27" s="295" t="s">
        <v>833</v>
      </c>
      <c r="CD27" s="295" t="s">
        <v>833</v>
      </c>
      <c r="CE27" s="295" t="s">
        <v>833</v>
      </c>
      <c r="CF27" s="295" t="s">
        <v>833</v>
      </c>
      <c r="CG27" s="295" t="s">
        <v>833</v>
      </c>
      <c r="CH27" s="295" t="s">
        <v>833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833</v>
      </c>
      <c r="CX27" s="295" t="s">
        <v>833</v>
      </c>
      <c r="CY27" s="295" t="s">
        <v>833</v>
      </c>
      <c r="CZ27" s="295" t="s">
        <v>833</v>
      </c>
      <c r="DA27" s="295" t="s">
        <v>833</v>
      </c>
      <c r="DB27" s="295" t="s">
        <v>833</v>
      </c>
      <c r="DC27" s="295" t="s">
        <v>833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833</v>
      </c>
      <c r="DS27" s="295" t="s">
        <v>833</v>
      </c>
      <c r="DT27" s="292">
        <v>0</v>
      </c>
      <c r="DU27" s="295" t="s">
        <v>833</v>
      </c>
      <c r="DV27" s="295" t="s">
        <v>833</v>
      </c>
      <c r="DW27" s="295" t="s">
        <v>833</v>
      </c>
      <c r="DX27" s="295" t="s">
        <v>833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833</v>
      </c>
      <c r="EL27" s="295" t="s">
        <v>833</v>
      </c>
      <c r="EM27" s="295" t="s">
        <v>833</v>
      </c>
      <c r="EN27" s="292">
        <v>0</v>
      </c>
      <c r="EO27" s="292">
        <v>0</v>
      </c>
      <c r="EP27" s="295" t="s">
        <v>833</v>
      </c>
      <c r="EQ27" s="295" t="s">
        <v>833</v>
      </c>
      <c r="ER27" s="295" t="s">
        <v>833</v>
      </c>
      <c r="ES27" s="292">
        <v>0</v>
      </c>
      <c r="ET27" s="292">
        <v>0</v>
      </c>
      <c r="EU27" s="292">
        <f>SUM(EV27:FO27)</f>
        <v>807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743</v>
      </c>
      <c r="FE27" s="292">
        <v>0</v>
      </c>
      <c r="FF27" s="292">
        <v>0</v>
      </c>
      <c r="FG27" s="292">
        <v>0</v>
      </c>
      <c r="FH27" s="295" t="s">
        <v>833</v>
      </c>
      <c r="FI27" s="295" t="s">
        <v>833</v>
      </c>
      <c r="FJ27" s="295" t="s">
        <v>833</v>
      </c>
      <c r="FK27" s="292">
        <v>0</v>
      </c>
      <c r="FL27" s="292">
        <v>0</v>
      </c>
      <c r="FM27" s="292">
        <v>0</v>
      </c>
      <c r="FN27" s="292">
        <v>0</v>
      </c>
      <c r="FO27" s="292">
        <v>64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378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56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322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371</v>
      </c>
      <c r="Z28" s="292">
        <v>0</v>
      </c>
      <c r="AA28" s="292">
        <v>0</v>
      </c>
      <c r="AB28" s="292">
        <v>0</v>
      </c>
      <c r="AC28" s="292">
        <v>49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833</v>
      </c>
      <c r="AK28" s="295" t="s">
        <v>833</v>
      </c>
      <c r="AL28" s="292">
        <v>322</v>
      </c>
      <c r="AM28" s="295" t="s">
        <v>833</v>
      </c>
      <c r="AN28" s="295" t="s">
        <v>833</v>
      </c>
      <c r="AO28" s="292">
        <v>0</v>
      </c>
      <c r="AP28" s="295" t="s">
        <v>833</v>
      </c>
      <c r="AQ28" s="292">
        <v>0</v>
      </c>
      <c r="AR28" s="295" t="s">
        <v>833</v>
      </c>
      <c r="AS28" s="292">
        <v>0</v>
      </c>
      <c r="AT28" s="292">
        <f>SUM(AU28:BN28)</f>
        <v>7</v>
      </c>
      <c r="AU28" s="292">
        <v>0</v>
      </c>
      <c r="AV28" s="292">
        <v>0</v>
      </c>
      <c r="AW28" s="292">
        <v>0</v>
      </c>
      <c r="AX28" s="292">
        <v>7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833</v>
      </c>
      <c r="BF28" s="295" t="s">
        <v>833</v>
      </c>
      <c r="BG28" s="295" t="s">
        <v>833</v>
      </c>
      <c r="BH28" s="295" t="s">
        <v>833</v>
      </c>
      <c r="BI28" s="295" t="s">
        <v>833</v>
      </c>
      <c r="BJ28" s="295" t="s">
        <v>833</v>
      </c>
      <c r="BK28" s="295" t="s">
        <v>833</v>
      </c>
      <c r="BL28" s="295" t="s">
        <v>833</v>
      </c>
      <c r="BM28" s="295" t="s">
        <v>833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833</v>
      </c>
      <c r="CC28" s="295" t="s">
        <v>833</v>
      </c>
      <c r="CD28" s="295" t="s">
        <v>833</v>
      </c>
      <c r="CE28" s="295" t="s">
        <v>833</v>
      </c>
      <c r="CF28" s="295" t="s">
        <v>833</v>
      </c>
      <c r="CG28" s="295" t="s">
        <v>833</v>
      </c>
      <c r="CH28" s="295" t="s">
        <v>833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833</v>
      </c>
      <c r="CX28" s="295" t="s">
        <v>833</v>
      </c>
      <c r="CY28" s="295" t="s">
        <v>833</v>
      </c>
      <c r="CZ28" s="295" t="s">
        <v>833</v>
      </c>
      <c r="DA28" s="295" t="s">
        <v>833</v>
      </c>
      <c r="DB28" s="295" t="s">
        <v>833</v>
      </c>
      <c r="DC28" s="295" t="s">
        <v>833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833</v>
      </c>
      <c r="DS28" s="295" t="s">
        <v>833</v>
      </c>
      <c r="DT28" s="292">
        <v>0</v>
      </c>
      <c r="DU28" s="295" t="s">
        <v>833</v>
      </c>
      <c r="DV28" s="295" t="s">
        <v>833</v>
      </c>
      <c r="DW28" s="295" t="s">
        <v>833</v>
      </c>
      <c r="DX28" s="295" t="s">
        <v>833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833</v>
      </c>
      <c r="EL28" s="295" t="s">
        <v>833</v>
      </c>
      <c r="EM28" s="295" t="s">
        <v>833</v>
      </c>
      <c r="EN28" s="292">
        <v>0</v>
      </c>
      <c r="EO28" s="292">
        <v>0</v>
      </c>
      <c r="EP28" s="295" t="s">
        <v>833</v>
      </c>
      <c r="EQ28" s="295" t="s">
        <v>833</v>
      </c>
      <c r="ER28" s="295" t="s">
        <v>833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833</v>
      </c>
      <c r="FI28" s="295" t="s">
        <v>833</v>
      </c>
      <c r="FJ28" s="295" t="s">
        <v>833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355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18</v>
      </c>
      <c r="I29" s="292">
        <f>SUM(AD29,AY29,BT29,CO29,DJ29,EE29,EZ29)</f>
        <v>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264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73</v>
      </c>
      <c r="Y29" s="292">
        <f>SUM(Z29:AS29)</f>
        <v>304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833</v>
      </c>
      <c r="AK29" s="295" t="s">
        <v>833</v>
      </c>
      <c r="AL29" s="292">
        <v>264</v>
      </c>
      <c r="AM29" s="295" t="s">
        <v>833</v>
      </c>
      <c r="AN29" s="295" t="s">
        <v>833</v>
      </c>
      <c r="AO29" s="292">
        <v>0</v>
      </c>
      <c r="AP29" s="295" t="s">
        <v>833</v>
      </c>
      <c r="AQ29" s="292">
        <v>0</v>
      </c>
      <c r="AR29" s="295" t="s">
        <v>833</v>
      </c>
      <c r="AS29" s="292">
        <v>40</v>
      </c>
      <c r="AT29" s="292">
        <f>SUM(AU29:BN29)</f>
        <v>2</v>
      </c>
      <c r="AU29" s="292">
        <v>0</v>
      </c>
      <c r="AV29" s="292">
        <v>0</v>
      </c>
      <c r="AW29" s="292">
        <v>0</v>
      </c>
      <c r="AX29" s="292">
        <v>2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833</v>
      </c>
      <c r="BF29" s="295" t="s">
        <v>833</v>
      </c>
      <c r="BG29" s="295" t="s">
        <v>833</v>
      </c>
      <c r="BH29" s="295" t="s">
        <v>833</v>
      </c>
      <c r="BI29" s="295" t="s">
        <v>833</v>
      </c>
      <c r="BJ29" s="295" t="s">
        <v>833</v>
      </c>
      <c r="BK29" s="295" t="s">
        <v>833</v>
      </c>
      <c r="BL29" s="295" t="s">
        <v>833</v>
      </c>
      <c r="BM29" s="295" t="s">
        <v>833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833</v>
      </c>
      <c r="CC29" s="295" t="s">
        <v>833</v>
      </c>
      <c r="CD29" s="295" t="s">
        <v>833</v>
      </c>
      <c r="CE29" s="295" t="s">
        <v>833</v>
      </c>
      <c r="CF29" s="295" t="s">
        <v>833</v>
      </c>
      <c r="CG29" s="295" t="s">
        <v>833</v>
      </c>
      <c r="CH29" s="295" t="s">
        <v>833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833</v>
      </c>
      <c r="CX29" s="295" t="s">
        <v>833</v>
      </c>
      <c r="CY29" s="295" t="s">
        <v>833</v>
      </c>
      <c r="CZ29" s="295" t="s">
        <v>833</v>
      </c>
      <c r="DA29" s="295" t="s">
        <v>833</v>
      </c>
      <c r="DB29" s="295" t="s">
        <v>833</v>
      </c>
      <c r="DC29" s="295" t="s">
        <v>833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833</v>
      </c>
      <c r="DS29" s="295" t="s">
        <v>833</v>
      </c>
      <c r="DT29" s="292">
        <v>0</v>
      </c>
      <c r="DU29" s="295" t="s">
        <v>833</v>
      </c>
      <c r="DV29" s="295" t="s">
        <v>833</v>
      </c>
      <c r="DW29" s="295" t="s">
        <v>833</v>
      </c>
      <c r="DX29" s="295" t="s">
        <v>833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833</v>
      </c>
      <c r="EL29" s="295" t="s">
        <v>833</v>
      </c>
      <c r="EM29" s="295" t="s">
        <v>833</v>
      </c>
      <c r="EN29" s="292">
        <v>0</v>
      </c>
      <c r="EO29" s="292">
        <v>0</v>
      </c>
      <c r="EP29" s="295" t="s">
        <v>833</v>
      </c>
      <c r="EQ29" s="295" t="s">
        <v>833</v>
      </c>
      <c r="ER29" s="295" t="s">
        <v>833</v>
      </c>
      <c r="ES29" s="292">
        <v>0</v>
      </c>
      <c r="ET29" s="292">
        <v>0</v>
      </c>
      <c r="EU29" s="292">
        <f>SUM(EV29:FO29)</f>
        <v>49</v>
      </c>
      <c r="EV29" s="292">
        <v>0</v>
      </c>
      <c r="EW29" s="292">
        <v>0</v>
      </c>
      <c r="EX29" s="292">
        <v>0</v>
      </c>
      <c r="EY29" s="292">
        <v>16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833</v>
      </c>
      <c r="FI29" s="295" t="s">
        <v>833</v>
      </c>
      <c r="FJ29" s="295" t="s">
        <v>833</v>
      </c>
      <c r="FK29" s="292">
        <v>0</v>
      </c>
      <c r="FL29" s="292">
        <v>0</v>
      </c>
      <c r="FM29" s="292">
        <v>0</v>
      </c>
      <c r="FN29" s="292">
        <v>0</v>
      </c>
      <c r="FO29" s="292">
        <v>33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115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70</v>
      </c>
      <c r="I30" s="292">
        <f>SUM(AD30,AY30,BT30,CO30,DJ30,EE30,EZ30)</f>
        <v>0</v>
      </c>
      <c r="J30" s="292">
        <f>SUM(AE30,AZ30,BU30,CP30,DK30,EF30,FA30)</f>
        <v>16</v>
      </c>
      <c r="K30" s="292">
        <f>SUM(AF30,BA30,BV30,CQ30,DL30,EG30,FB30)</f>
        <v>0</v>
      </c>
      <c r="L30" s="292">
        <f>SUM(AG30,BB30,BW30,CR30,DM30,EH30,FC30)</f>
        <v>29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7</v>
      </c>
      <c r="Z30" s="292">
        <v>0</v>
      </c>
      <c r="AA30" s="292">
        <v>0</v>
      </c>
      <c r="AB30" s="292">
        <v>0</v>
      </c>
      <c r="AC30" s="292">
        <v>7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833</v>
      </c>
      <c r="AK30" s="295" t="s">
        <v>833</v>
      </c>
      <c r="AL30" s="292">
        <v>0</v>
      </c>
      <c r="AM30" s="295" t="s">
        <v>833</v>
      </c>
      <c r="AN30" s="295" t="s">
        <v>833</v>
      </c>
      <c r="AO30" s="292">
        <v>0</v>
      </c>
      <c r="AP30" s="295" t="s">
        <v>833</v>
      </c>
      <c r="AQ30" s="292">
        <v>0</v>
      </c>
      <c r="AR30" s="295" t="s">
        <v>833</v>
      </c>
      <c r="AS30" s="292">
        <v>0</v>
      </c>
      <c r="AT30" s="292">
        <f>SUM(AU30:BN30)</f>
        <v>63</v>
      </c>
      <c r="AU30" s="292">
        <v>0</v>
      </c>
      <c r="AV30" s="292">
        <v>0</v>
      </c>
      <c r="AW30" s="292">
        <v>0</v>
      </c>
      <c r="AX30" s="292">
        <v>63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833</v>
      </c>
      <c r="BF30" s="295" t="s">
        <v>833</v>
      </c>
      <c r="BG30" s="295" t="s">
        <v>833</v>
      </c>
      <c r="BH30" s="295" t="s">
        <v>833</v>
      </c>
      <c r="BI30" s="295" t="s">
        <v>833</v>
      </c>
      <c r="BJ30" s="295" t="s">
        <v>833</v>
      </c>
      <c r="BK30" s="295" t="s">
        <v>833</v>
      </c>
      <c r="BL30" s="295" t="s">
        <v>833</v>
      </c>
      <c r="BM30" s="295" t="s">
        <v>833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833</v>
      </c>
      <c r="CC30" s="295" t="s">
        <v>833</v>
      </c>
      <c r="CD30" s="295" t="s">
        <v>833</v>
      </c>
      <c r="CE30" s="295" t="s">
        <v>833</v>
      </c>
      <c r="CF30" s="295" t="s">
        <v>833</v>
      </c>
      <c r="CG30" s="295" t="s">
        <v>833</v>
      </c>
      <c r="CH30" s="295" t="s">
        <v>833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833</v>
      </c>
      <c r="CX30" s="295" t="s">
        <v>833</v>
      </c>
      <c r="CY30" s="295" t="s">
        <v>833</v>
      </c>
      <c r="CZ30" s="295" t="s">
        <v>833</v>
      </c>
      <c r="DA30" s="295" t="s">
        <v>833</v>
      </c>
      <c r="DB30" s="295" t="s">
        <v>833</v>
      </c>
      <c r="DC30" s="295" t="s">
        <v>833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833</v>
      </c>
      <c r="DS30" s="295" t="s">
        <v>833</v>
      </c>
      <c r="DT30" s="292">
        <v>0</v>
      </c>
      <c r="DU30" s="295" t="s">
        <v>833</v>
      </c>
      <c r="DV30" s="295" t="s">
        <v>833</v>
      </c>
      <c r="DW30" s="295" t="s">
        <v>833</v>
      </c>
      <c r="DX30" s="295" t="s">
        <v>833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833</v>
      </c>
      <c r="EL30" s="295" t="s">
        <v>833</v>
      </c>
      <c r="EM30" s="295" t="s">
        <v>833</v>
      </c>
      <c r="EN30" s="292">
        <v>0</v>
      </c>
      <c r="EO30" s="292">
        <v>0</v>
      </c>
      <c r="EP30" s="295" t="s">
        <v>833</v>
      </c>
      <c r="EQ30" s="295" t="s">
        <v>833</v>
      </c>
      <c r="ER30" s="295" t="s">
        <v>833</v>
      </c>
      <c r="ES30" s="292">
        <v>0</v>
      </c>
      <c r="ET30" s="292">
        <v>0</v>
      </c>
      <c r="EU30" s="292">
        <f>SUM(EV30:FO30)</f>
        <v>45</v>
      </c>
      <c r="EV30" s="292">
        <v>0</v>
      </c>
      <c r="EW30" s="292">
        <v>0</v>
      </c>
      <c r="EX30" s="292">
        <v>0</v>
      </c>
      <c r="EY30" s="292">
        <v>0</v>
      </c>
      <c r="EZ30" s="292">
        <v>0</v>
      </c>
      <c r="FA30" s="292">
        <v>16</v>
      </c>
      <c r="FB30" s="292">
        <v>0</v>
      </c>
      <c r="FC30" s="292">
        <v>29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833</v>
      </c>
      <c r="FI30" s="295" t="s">
        <v>833</v>
      </c>
      <c r="FJ30" s="295" t="s">
        <v>833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447</v>
      </c>
      <c r="E31" s="292">
        <f>SUM(Z31,AU31,BP31,CK31,DF31,EA31,EV31)</f>
        <v>258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117</v>
      </c>
      <c r="I31" s="292">
        <f>SUM(AD31,AY31,BT31,CO31,DJ31,EE31,EZ31)</f>
        <v>29</v>
      </c>
      <c r="J31" s="292">
        <f>SUM(AE31,AZ31,BU31,CP31,DK31,EF31,FA31)</f>
        <v>11</v>
      </c>
      <c r="K31" s="292">
        <f>SUM(AF31,BA31,BV31,CQ31,DL31,EG31,FB31)</f>
        <v>1</v>
      </c>
      <c r="L31" s="292">
        <f>SUM(AG31,BB31,BW31,CR31,DM31,EH31,FC31)</f>
        <v>14</v>
      </c>
      <c r="M31" s="292">
        <f>SUM(AH31,BC31,BX31,CS31,DN31,EI31,FD31)</f>
        <v>0</v>
      </c>
      <c r="N31" s="292">
        <f>SUM(AI31,BD31,BY31,CT31,DO31,EJ31,FE31)</f>
        <v>9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8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833</v>
      </c>
      <c r="AK31" s="295" t="s">
        <v>833</v>
      </c>
      <c r="AL31" s="292">
        <v>0</v>
      </c>
      <c r="AM31" s="295" t="s">
        <v>833</v>
      </c>
      <c r="AN31" s="295" t="s">
        <v>833</v>
      </c>
      <c r="AO31" s="292">
        <v>0</v>
      </c>
      <c r="AP31" s="295" t="s">
        <v>833</v>
      </c>
      <c r="AQ31" s="292">
        <v>0</v>
      </c>
      <c r="AR31" s="295" t="s">
        <v>833</v>
      </c>
      <c r="AS31" s="292">
        <v>0</v>
      </c>
      <c r="AT31" s="292">
        <f>SUM(AU31:BN31)</f>
        <v>108</v>
      </c>
      <c r="AU31" s="292">
        <v>0</v>
      </c>
      <c r="AV31" s="292">
        <v>0</v>
      </c>
      <c r="AW31" s="292">
        <v>0</v>
      </c>
      <c r="AX31" s="292">
        <v>100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833</v>
      </c>
      <c r="BF31" s="295" t="s">
        <v>833</v>
      </c>
      <c r="BG31" s="295" t="s">
        <v>833</v>
      </c>
      <c r="BH31" s="295" t="s">
        <v>833</v>
      </c>
      <c r="BI31" s="295" t="s">
        <v>833</v>
      </c>
      <c r="BJ31" s="295" t="s">
        <v>833</v>
      </c>
      <c r="BK31" s="295" t="s">
        <v>833</v>
      </c>
      <c r="BL31" s="295" t="s">
        <v>833</v>
      </c>
      <c r="BM31" s="295" t="s">
        <v>833</v>
      </c>
      <c r="BN31" s="292">
        <v>8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833</v>
      </c>
      <c r="CC31" s="295" t="s">
        <v>833</v>
      </c>
      <c r="CD31" s="295" t="s">
        <v>833</v>
      </c>
      <c r="CE31" s="295" t="s">
        <v>833</v>
      </c>
      <c r="CF31" s="295" t="s">
        <v>833</v>
      </c>
      <c r="CG31" s="295" t="s">
        <v>833</v>
      </c>
      <c r="CH31" s="295" t="s">
        <v>833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833</v>
      </c>
      <c r="CX31" s="295" t="s">
        <v>833</v>
      </c>
      <c r="CY31" s="295" t="s">
        <v>833</v>
      </c>
      <c r="CZ31" s="295" t="s">
        <v>833</v>
      </c>
      <c r="DA31" s="295" t="s">
        <v>833</v>
      </c>
      <c r="DB31" s="295" t="s">
        <v>833</v>
      </c>
      <c r="DC31" s="295" t="s">
        <v>833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833</v>
      </c>
      <c r="DS31" s="295" t="s">
        <v>833</v>
      </c>
      <c r="DT31" s="292">
        <v>0</v>
      </c>
      <c r="DU31" s="295" t="s">
        <v>833</v>
      </c>
      <c r="DV31" s="295" t="s">
        <v>833</v>
      </c>
      <c r="DW31" s="295" t="s">
        <v>833</v>
      </c>
      <c r="DX31" s="295" t="s">
        <v>833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833</v>
      </c>
      <c r="EL31" s="295" t="s">
        <v>833</v>
      </c>
      <c r="EM31" s="295" t="s">
        <v>833</v>
      </c>
      <c r="EN31" s="292">
        <v>0</v>
      </c>
      <c r="EO31" s="292">
        <v>0</v>
      </c>
      <c r="EP31" s="295" t="s">
        <v>833</v>
      </c>
      <c r="EQ31" s="295" t="s">
        <v>833</v>
      </c>
      <c r="ER31" s="295" t="s">
        <v>833</v>
      </c>
      <c r="ES31" s="292">
        <v>0</v>
      </c>
      <c r="ET31" s="292">
        <v>0</v>
      </c>
      <c r="EU31" s="292">
        <f>SUM(EV31:FO31)</f>
        <v>339</v>
      </c>
      <c r="EV31" s="292">
        <v>258</v>
      </c>
      <c r="EW31" s="292">
        <v>0</v>
      </c>
      <c r="EX31" s="292">
        <v>0</v>
      </c>
      <c r="EY31" s="292">
        <v>17</v>
      </c>
      <c r="EZ31" s="292">
        <v>29</v>
      </c>
      <c r="FA31" s="292">
        <v>11</v>
      </c>
      <c r="FB31" s="292">
        <v>1</v>
      </c>
      <c r="FC31" s="292">
        <v>14</v>
      </c>
      <c r="FD31" s="292">
        <v>0</v>
      </c>
      <c r="FE31" s="292">
        <v>9</v>
      </c>
      <c r="FF31" s="292">
        <v>0</v>
      </c>
      <c r="FG31" s="292">
        <v>0</v>
      </c>
      <c r="FH31" s="295" t="s">
        <v>833</v>
      </c>
      <c r="FI31" s="295" t="s">
        <v>833</v>
      </c>
      <c r="FJ31" s="295" t="s">
        <v>833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1">
    <sortCondition ref="A8:A31"/>
    <sortCondition ref="B8:B31"/>
    <sortCondition ref="C8:C31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0" man="1"/>
    <brk id="45" min="1" max="30" man="1"/>
    <brk id="66" min="1" max="30" man="1"/>
    <brk id="87" min="1" max="30" man="1"/>
    <brk id="108" min="1" max="30" man="1"/>
    <brk id="129" min="1" max="30" man="1"/>
    <brk id="150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徳島県</v>
      </c>
      <c r="B7" s="303" t="str">
        <f>ごみ処理概要!B7</f>
        <v>36000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1">
    <sortCondition ref="A8:A31"/>
    <sortCondition ref="B8:B31"/>
    <sortCondition ref="C8:C31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0" man="1"/>
    <brk id="31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36000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36201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36202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36203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36204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36205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36206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36207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36208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36301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36302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36321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36341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36342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36368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36383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36387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36388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36401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36402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36403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36404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36405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36468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36489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2018-02-15T10:26:43Z</dcterms:modified>
</cp:coreProperties>
</file>