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4562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1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16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21" i="4"/>
  <c r="BQ28" i="4"/>
  <c r="BQ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9" i="4"/>
  <c r="BI17" i="4"/>
  <c r="BI25" i="4"/>
  <c r="BI33" i="4"/>
  <c r="BH13" i="4"/>
  <c r="BH14" i="4"/>
  <c r="BH22" i="4"/>
  <c r="BH30" i="4"/>
  <c r="AY8" i="4"/>
  <c r="AY9" i="4"/>
  <c r="AY10" i="4"/>
  <c r="AY11" i="4"/>
  <c r="AY12" i="4"/>
  <c r="AY13" i="4"/>
  <c r="AY14" i="4"/>
  <c r="AY15" i="4"/>
  <c r="CA15" i="4" s="1"/>
  <c r="AY16" i="4"/>
  <c r="AY17" i="4"/>
  <c r="AY18" i="4"/>
  <c r="AY19" i="4"/>
  <c r="CA19" i="4" s="1"/>
  <c r="AY20" i="4"/>
  <c r="AY21" i="4"/>
  <c r="AY22" i="4"/>
  <c r="AY23" i="4"/>
  <c r="CA23" i="4" s="1"/>
  <c r="AY24" i="4"/>
  <c r="AY25" i="4"/>
  <c r="AY26" i="4"/>
  <c r="AY27" i="4"/>
  <c r="AY28" i="4"/>
  <c r="AN28" i="4" s="1"/>
  <c r="BG28" i="4" s="1"/>
  <c r="AY29" i="4"/>
  <c r="AY30" i="4"/>
  <c r="AY31" i="4"/>
  <c r="CA31" i="4" s="1"/>
  <c r="AY32" i="4"/>
  <c r="AY33" i="4"/>
  <c r="AY34" i="4"/>
  <c r="AT8" i="4"/>
  <c r="BV8" i="4" s="1"/>
  <c r="AT9" i="4"/>
  <c r="AT10" i="4"/>
  <c r="AT11" i="4"/>
  <c r="AT12" i="4"/>
  <c r="AN12" i="4" s="1"/>
  <c r="BG12" i="4" s="1"/>
  <c r="AT13" i="4"/>
  <c r="AT14" i="4"/>
  <c r="AT15" i="4"/>
  <c r="AT16" i="4"/>
  <c r="AN16" i="4" s="1"/>
  <c r="BG16" i="4" s="1"/>
  <c r="AT17" i="4"/>
  <c r="AT18" i="4"/>
  <c r="AT19" i="4"/>
  <c r="AT20" i="4"/>
  <c r="BV20" i="4" s="1"/>
  <c r="AT21" i="4"/>
  <c r="AT22" i="4"/>
  <c r="AT23" i="4"/>
  <c r="AT24" i="4"/>
  <c r="BV24" i="4" s="1"/>
  <c r="AT25" i="4"/>
  <c r="AT26" i="4"/>
  <c r="AT27" i="4"/>
  <c r="AT28" i="4"/>
  <c r="BV28" i="4" s="1"/>
  <c r="AT29" i="4"/>
  <c r="AT30" i="4"/>
  <c r="AT31" i="4"/>
  <c r="AT32" i="4"/>
  <c r="AT33" i="4"/>
  <c r="AT34" i="4"/>
  <c r="AO8" i="4"/>
  <c r="AO9" i="4"/>
  <c r="AO10" i="4"/>
  <c r="AN10" i="4" s="1"/>
  <c r="BG10" i="4" s="1"/>
  <c r="AO11" i="4"/>
  <c r="AO12" i="4"/>
  <c r="AO13" i="4"/>
  <c r="AO14" i="4"/>
  <c r="AO15" i="4"/>
  <c r="AO16" i="4"/>
  <c r="AO17" i="4"/>
  <c r="BQ17" i="4" s="1"/>
  <c r="AO18" i="4"/>
  <c r="AO19" i="4"/>
  <c r="AO20" i="4"/>
  <c r="AO21" i="4"/>
  <c r="AO22" i="4"/>
  <c r="AO23" i="4"/>
  <c r="AO24" i="4"/>
  <c r="AO25" i="4"/>
  <c r="BQ25" i="4" s="1"/>
  <c r="AO26" i="4"/>
  <c r="AO27" i="4"/>
  <c r="AO28" i="4"/>
  <c r="AO29" i="4"/>
  <c r="AO30" i="4"/>
  <c r="AO31" i="4"/>
  <c r="AO32" i="4"/>
  <c r="AO33" i="4"/>
  <c r="BQ33" i="4" s="1"/>
  <c r="AO34" i="4"/>
  <c r="AN34" i="4" s="1"/>
  <c r="BG34" i="4" s="1"/>
  <c r="AN32" i="4"/>
  <c r="BG32" i="4" s="1"/>
  <c r="AG8" i="4"/>
  <c r="AG9" i="4"/>
  <c r="AF9" i="4" s="1"/>
  <c r="BH9" i="4" s="1"/>
  <c r="AG10" i="4"/>
  <c r="AF10" i="4" s="1"/>
  <c r="AG11" i="4"/>
  <c r="AF11" i="4" s="1"/>
  <c r="AG12" i="4"/>
  <c r="AG13" i="4"/>
  <c r="BI13" i="4" s="1"/>
  <c r="AG14" i="4"/>
  <c r="AF14" i="4" s="1"/>
  <c r="AG15" i="4"/>
  <c r="AF15" i="4" s="1"/>
  <c r="AG16" i="4"/>
  <c r="AG17" i="4"/>
  <c r="AF17" i="4" s="1"/>
  <c r="BH17" i="4" s="1"/>
  <c r="AG18" i="4"/>
  <c r="AF18" i="4" s="1"/>
  <c r="AG19" i="4"/>
  <c r="AF19" i="4" s="1"/>
  <c r="AG20" i="4"/>
  <c r="AG21" i="4"/>
  <c r="AF21" i="4" s="1"/>
  <c r="BH21" i="4" s="1"/>
  <c r="AG22" i="4"/>
  <c r="AF22" i="4" s="1"/>
  <c r="AG23" i="4"/>
  <c r="AF23" i="4" s="1"/>
  <c r="AG24" i="4"/>
  <c r="AG25" i="4"/>
  <c r="AF25" i="4" s="1"/>
  <c r="BH25" i="4" s="1"/>
  <c r="AG26" i="4"/>
  <c r="AF26" i="4" s="1"/>
  <c r="AG27" i="4"/>
  <c r="AF27" i="4" s="1"/>
  <c r="AG28" i="4"/>
  <c r="AG29" i="4"/>
  <c r="BI29" i="4" s="1"/>
  <c r="AG30" i="4"/>
  <c r="AF30" i="4" s="1"/>
  <c r="AG31" i="4"/>
  <c r="AF31" i="4" s="1"/>
  <c r="AG32" i="4"/>
  <c r="AF32" i="4" s="1"/>
  <c r="AG33" i="4"/>
  <c r="AF33" i="4" s="1"/>
  <c r="BH33" i="4" s="1"/>
  <c r="AG34" i="4"/>
  <c r="AF34" i="4" s="1"/>
  <c r="AF8" i="4"/>
  <c r="AF12" i="4"/>
  <c r="AF13" i="4"/>
  <c r="AF16" i="4"/>
  <c r="AF20" i="4"/>
  <c r="AF24" i="4"/>
  <c r="AF28" i="4"/>
  <c r="AF29" i="4"/>
  <c r="BH29" i="4" s="1"/>
  <c r="W8" i="4"/>
  <c r="W9" i="4"/>
  <c r="CA9" i="4" s="1"/>
  <c r="W10" i="4"/>
  <c r="CA10" i="4" s="1"/>
  <c r="W11" i="4"/>
  <c r="W12" i="4"/>
  <c r="W13" i="4"/>
  <c r="W14" i="4"/>
  <c r="CA14" i="4" s="1"/>
  <c r="W15" i="4"/>
  <c r="W16" i="4"/>
  <c r="W17" i="4"/>
  <c r="CA17" i="4" s="1"/>
  <c r="W18" i="4"/>
  <c r="CA18" i="4" s="1"/>
  <c r="W19" i="4"/>
  <c r="W20" i="4"/>
  <c r="W21" i="4"/>
  <c r="W22" i="4"/>
  <c r="CA22" i="4" s="1"/>
  <c r="W23" i="4"/>
  <c r="W24" i="4"/>
  <c r="W25" i="4"/>
  <c r="CA25" i="4" s="1"/>
  <c r="W26" i="4"/>
  <c r="CA26" i="4" s="1"/>
  <c r="W27" i="4"/>
  <c r="W28" i="4"/>
  <c r="W29" i="4"/>
  <c r="W30" i="4"/>
  <c r="CA30" i="4" s="1"/>
  <c r="W31" i="4"/>
  <c r="W32" i="4"/>
  <c r="W33" i="4"/>
  <c r="CA33" i="4" s="1"/>
  <c r="W34" i="4"/>
  <c r="CA34" i="4" s="1"/>
  <c r="R8" i="4"/>
  <c r="R9" i="4"/>
  <c r="R10" i="4"/>
  <c r="BV10" i="4" s="1"/>
  <c r="R11" i="4"/>
  <c r="BV11" i="4" s="1"/>
  <c r="R12" i="4"/>
  <c r="R13" i="4"/>
  <c r="R14" i="4"/>
  <c r="BV14" i="4" s="1"/>
  <c r="R15" i="4"/>
  <c r="BV15" i="4" s="1"/>
  <c r="R16" i="4"/>
  <c r="R17" i="4"/>
  <c r="R18" i="4"/>
  <c r="BV18" i="4" s="1"/>
  <c r="R19" i="4"/>
  <c r="BV19" i="4" s="1"/>
  <c r="R20" i="4"/>
  <c r="R21" i="4"/>
  <c r="R22" i="4"/>
  <c r="BV22" i="4" s="1"/>
  <c r="R23" i="4"/>
  <c r="BV23" i="4" s="1"/>
  <c r="R24" i="4"/>
  <c r="R25" i="4"/>
  <c r="R26" i="4"/>
  <c r="BV26" i="4" s="1"/>
  <c r="R27" i="4"/>
  <c r="BV27" i="4" s="1"/>
  <c r="R28" i="4"/>
  <c r="R29" i="4"/>
  <c r="R30" i="4"/>
  <c r="BV30" i="4" s="1"/>
  <c r="R31" i="4"/>
  <c r="BV31" i="4" s="1"/>
  <c r="R32" i="4"/>
  <c r="R33" i="4"/>
  <c r="R34" i="4"/>
  <c r="BV34" i="4" s="1"/>
  <c r="M8" i="4"/>
  <c r="BQ8" i="4" s="1"/>
  <c r="M9" i="4"/>
  <c r="M10" i="4"/>
  <c r="M11" i="4"/>
  <c r="BQ11" i="4" s="1"/>
  <c r="M12" i="4"/>
  <c r="M13" i="4"/>
  <c r="M14" i="4"/>
  <c r="M15" i="4"/>
  <c r="BQ15" i="4" s="1"/>
  <c r="M16" i="4"/>
  <c r="M17" i="4"/>
  <c r="M18" i="4"/>
  <c r="M19" i="4"/>
  <c r="BQ19" i="4" s="1"/>
  <c r="M20" i="4"/>
  <c r="BQ20" i="4" s="1"/>
  <c r="M21" i="4"/>
  <c r="M22" i="4"/>
  <c r="M23" i="4"/>
  <c r="BQ23" i="4" s="1"/>
  <c r="M24" i="4"/>
  <c r="L24" i="4" s="1"/>
  <c r="M25" i="4"/>
  <c r="M26" i="4"/>
  <c r="M27" i="4"/>
  <c r="BQ27" i="4" s="1"/>
  <c r="M28" i="4"/>
  <c r="M29" i="4"/>
  <c r="M30" i="4"/>
  <c r="M31" i="4"/>
  <c r="BQ31" i="4" s="1"/>
  <c r="M32" i="4"/>
  <c r="L32" i="4" s="1"/>
  <c r="M33" i="4"/>
  <c r="M34" i="4"/>
  <c r="L8" i="4"/>
  <c r="L20" i="4"/>
  <c r="L25" i="4"/>
  <c r="AE25" i="4" s="1"/>
  <c r="L28" i="4"/>
  <c r="E8" i="4"/>
  <c r="D8" i="4" s="1"/>
  <c r="E9" i="4"/>
  <c r="D9" i="4" s="1"/>
  <c r="E10" i="4"/>
  <c r="E11" i="4"/>
  <c r="E12" i="4"/>
  <c r="D12" i="4" s="1"/>
  <c r="BH12" i="4" s="1"/>
  <c r="E13" i="4"/>
  <c r="D13" i="4" s="1"/>
  <c r="E14" i="4"/>
  <c r="E15" i="4"/>
  <c r="E16" i="4"/>
  <c r="D16" i="4" s="1"/>
  <c r="E17" i="4"/>
  <c r="D17" i="4" s="1"/>
  <c r="E18" i="4"/>
  <c r="E19" i="4"/>
  <c r="E20" i="4"/>
  <c r="D20" i="4" s="1"/>
  <c r="AE20" i="4" s="1"/>
  <c r="E21" i="4"/>
  <c r="D21" i="4" s="1"/>
  <c r="E22" i="4"/>
  <c r="E23" i="4"/>
  <c r="E24" i="4"/>
  <c r="BI24" i="4" s="1"/>
  <c r="E25" i="4"/>
  <c r="D25" i="4" s="1"/>
  <c r="E26" i="4"/>
  <c r="E27" i="4"/>
  <c r="E28" i="4"/>
  <c r="D28" i="4" s="1"/>
  <c r="BH28" i="4" s="1"/>
  <c r="E29" i="4"/>
  <c r="D29" i="4" s="1"/>
  <c r="E30" i="4"/>
  <c r="E31" i="4"/>
  <c r="E32" i="4"/>
  <c r="BI32" i="4" s="1"/>
  <c r="E33" i="4"/>
  <c r="D33" i="4" s="1"/>
  <c r="E34" i="4"/>
  <c r="D10" i="4"/>
  <c r="BH10" i="4" s="1"/>
  <c r="D14" i="4"/>
  <c r="D18" i="4"/>
  <c r="D22" i="4"/>
  <c r="D24" i="4"/>
  <c r="BH24" i="4" s="1"/>
  <c r="D26" i="4"/>
  <c r="BH26" i="4" s="1"/>
  <c r="D30" i="4"/>
  <c r="D32" i="4"/>
  <c r="BH32" i="4" s="1"/>
  <c r="D3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8" i="3"/>
  <c r="W12" i="3"/>
  <c r="W16" i="3"/>
  <c r="W20" i="3"/>
  <c r="W24" i="3"/>
  <c r="W28" i="3"/>
  <c r="W32" i="3"/>
  <c r="N8" i="3"/>
  <c r="M8" i="3" s="1"/>
  <c r="N9" i="3"/>
  <c r="M9" i="3" s="1"/>
  <c r="N10" i="3"/>
  <c r="W10" i="3" s="1"/>
  <c r="N11" i="3"/>
  <c r="M11" i="3" s="1"/>
  <c r="N12" i="3"/>
  <c r="M12" i="3" s="1"/>
  <c r="N13" i="3"/>
  <c r="M13" i="3" s="1"/>
  <c r="N14" i="3"/>
  <c r="W14" i="3" s="1"/>
  <c r="N15" i="3"/>
  <c r="M15" i="3" s="1"/>
  <c r="N16" i="3"/>
  <c r="M16" i="3" s="1"/>
  <c r="N17" i="3"/>
  <c r="M17" i="3" s="1"/>
  <c r="N18" i="3"/>
  <c r="W18" i="3" s="1"/>
  <c r="N19" i="3"/>
  <c r="M19" i="3" s="1"/>
  <c r="N20" i="3"/>
  <c r="M20" i="3" s="1"/>
  <c r="N21" i="3"/>
  <c r="M21" i="3" s="1"/>
  <c r="N22" i="3"/>
  <c r="W22" i="3" s="1"/>
  <c r="N23" i="3"/>
  <c r="M23" i="3" s="1"/>
  <c r="N24" i="3"/>
  <c r="M24" i="3" s="1"/>
  <c r="N25" i="3"/>
  <c r="M25" i="3" s="1"/>
  <c r="N26" i="3"/>
  <c r="W26" i="3" s="1"/>
  <c r="N27" i="3"/>
  <c r="M27" i="3" s="1"/>
  <c r="N28" i="3"/>
  <c r="M28" i="3" s="1"/>
  <c r="N29" i="3"/>
  <c r="M29" i="3" s="1"/>
  <c r="N30" i="3"/>
  <c r="W30" i="3" s="1"/>
  <c r="N31" i="3"/>
  <c r="M31" i="3" s="1"/>
  <c r="N32" i="3"/>
  <c r="M32" i="3" s="1"/>
  <c r="N33" i="3"/>
  <c r="M33" i="3" s="1"/>
  <c r="N34" i="3"/>
  <c r="W34" i="3" s="1"/>
  <c r="M14" i="3"/>
  <c r="M22" i="3"/>
  <c r="M30" i="3"/>
  <c r="E8" i="3"/>
  <c r="E9" i="3"/>
  <c r="D9" i="3" s="1"/>
  <c r="V9" i="3" s="1"/>
  <c r="E10" i="3"/>
  <c r="E11" i="3"/>
  <c r="D11" i="3" s="1"/>
  <c r="V11" i="3" s="1"/>
  <c r="E12" i="3"/>
  <c r="E13" i="3"/>
  <c r="D13" i="3" s="1"/>
  <c r="V13" i="3" s="1"/>
  <c r="E14" i="3"/>
  <c r="E15" i="3"/>
  <c r="D15" i="3" s="1"/>
  <c r="V15" i="3" s="1"/>
  <c r="E16" i="3"/>
  <c r="E17" i="3"/>
  <c r="D17" i="3" s="1"/>
  <c r="V17" i="3" s="1"/>
  <c r="E18" i="3"/>
  <c r="E19" i="3"/>
  <c r="D19" i="3" s="1"/>
  <c r="V19" i="3" s="1"/>
  <c r="E20" i="3"/>
  <c r="E21" i="3"/>
  <c r="D21" i="3" s="1"/>
  <c r="V21" i="3" s="1"/>
  <c r="E22" i="3"/>
  <c r="E23" i="3"/>
  <c r="D23" i="3" s="1"/>
  <c r="V23" i="3" s="1"/>
  <c r="E24" i="3"/>
  <c r="E25" i="3"/>
  <c r="D25" i="3" s="1"/>
  <c r="V25" i="3" s="1"/>
  <c r="E26" i="3"/>
  <c r="E27" i="3"/>
  <c r="D27" i="3" s="1"/>
  <c r="V27" i="3" s="1"/>
  <c r="E28" i="3"/>
  <c r="E29" i="3"/>
  <c r="D29" i="3" s="1"/>
  <c r="V29" i="3" s="1"/>
  <c r="E30" i="3"/>
  <c r="E31" i="3"/>
  <c r="D31" i="3" s="1"/>
  <c r="V31" i="3" s="1"/>
  <c r="E32" i="3"/>
  <c r="E33" i="3"/>
  <c r="D33" i="3" s="1"/>
  <c r="V33" i="3" s="1"/>
  <c r="E34" i="3"/>
  <c r="D8" i="3"/>
  <c r="V8" i="3" s="1"/>
  <c r="D10" i="3"/>
  <c r="D12" i="3"/>
  <c r="V12" i="3" s="1"/>
  <c r="D14" i="3"/>
  <c r="V14" i="3" s="1"/>
  <c r="D16" i="3"/>
  <c r="V16" i="3" s="1"/>
  <c r="D18" i="3"/>
  <c r="D20" i="3"/>
  <c r="V20" i="3" s="1"/>
  <c r="D22" i="3"/>
  <c r="V22" i="3" s="1"/>
  <c r="D24" i="3"/>
  <c r="V24" i="3" s="1"/>
  <c r="D26" i="3"/>
  <c r="D28" i="3"/>
  <c r="V28" i="3" s="1"/>
  <c r="D30" i="3"/>
  <c r="V30" i="3" s="1"/>
  <c r="D32" i="3"/>
  <c r="V32" i="3" s="1"/>
  <c r="D34" i="3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AX8" i="2"/>
  <c r="AX9" i="2"/>
  <c r="AX10" i="2"/>
  <c r="AX11" i="2"/>
  <c r="AX12" i="2"/>
  <c r="AX13" i="2"/>
  <c r="AX14" i="2"/>
  <c r="AX15" i="2"/>
  <c r="AS8" i="2"/>
  <c r="AS9" i="2"/>
  <c r="AS10" i="2"/>
  <c r="AS11" i="2"/>
  <c r="AS12" i="2"/>
  <c r="AS13" i="2"/>
  <c r="AS14" i="2"/>
  <c r="AS15" i="2"/>
  <c r="AN8" i="2"/>
  <c r="AN9" i="2"/>
  <c r="AN10" i="2"/>
  <c r="AN11" i="2"/>
  <c r="AN12" i="2"/>
  <c r="AN13" i="2"/>
  <c r="AN14" i="2"/>
  <c r="AN15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F8" i="2"/>
  <c r="AF9" i="2"/>
  <c r="AF10" i="2"/>
  <c r="AF11" i="2"/>
  <c r="AF12" i="2"/>
  <c r="AF13" i="2"/>
  <c r="AF14" i="2"/>
  <c r="AF15" i="2"/>
  <c r="AE8" i="2"/>
  <c r="AE9" i="2"/>
  <c r="AE10" i="2"/>
  <c r="AE11" i="2"/>
  <c r="AE12" i="2"/>
  <c r="AE13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N8" i="2"/>
  <c r="N9" i="2"/>
  <c r="N10" i="2"/>
  <c r="N11" i="2"/>
  <c r="N12" i="2"/>
  <c r="N13" i="2"/>
  <c r="N14" i="2"/>
  <c r="N15" i="2"/>
  <c r="M8" i="2"/>
  <c r="M9" i="2"/>
  <c r="M10" i="2"/>
  <c r="M11" i="2"/>
  <c r="M12" i="2"/>
  <c r="M13" i="2"/>
  <c r="M14" i="2"/>
  <c r="M15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0" i="1"/>
  <c r="CW18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5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9" i="1"/>
  <c r="CJ11" i="1"/>
  <c r="CJ13" i="1"/>
  <c r="CJ17" i="1"/>
  <c r="CJ19" i="1"/>
  <c r="CJ21" i="1"/>
  <c r="CJ25" i="1"/>
  <c r="BZ8" i="1"/>
  <c r="DB8" i="1" s="1"/>
  <c r="BZ9" i="1"/>
  <c r="BZ10" i="1"/>
  <c r="DB10" i="1" s="1"/>
  <c r="BZ11" i="1"/>
  <c r="BZ12" i="1"/>
  <c r="BZ13" i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U8" i="1"/>
  <c r="BU9" i="1"/>
  <c r="CW9" i="1" s="1"/>
  <c r="BU10" i="1"/>
  <c r="BU11" i="1"/>
  <c r="CW11" i="1" s="1"/>
  <c r="BU12" i="1"/>
  <c r="BU13" i="1"/>
  <c r="CW13" i="1" s="1"/>
  <c r="BU14" i="1"/>
  <c r="BU15" i="1"/>
  <c r="CW15" i="1" s="1"/>
  <c r="BU16" i="1"/>
  <c r="BU17" i="1"/>
  <c r="CW17" i="1" s="1"/>
  <c r="BU18" i="1"/>
  <c r="BU19" i="1"/>
  <c r="CW19" i="1" s="1"/>
  <c r="BU20" i="1"/>
  <c r="BU21" i="1"/>
  <c r="CW21" i="1" s="1"/>
  <c r="BU22" i="1"/>
  <c r="BU23" i="1"/>
  <c r="CW23" i="1" s="1"/>
  <c r="BU24" i="1"/>
  <c r="BU25" i="1"/>
  <c r="CW25" i="1" s="1"/>
  <c r="BU26" i="1"/>
  <c r="BP8" i="1"/>
  <c r="CR8" i="1" s="1"/>
  <c r="BP9" i="1"/>
  <c r="BP10" i="1"/>
  <c r="BP11" i="1"/>
  <c r="BP12" i="1"/>
  <c r="CR12" i="1" s="1"/>
  <c r="BP13" i="1"/>
  <c r="BP14" i="1"/>
  <c r="CR14" i="1" s="1"/>
  <c r="BP15" i="1"/>
  <c r="BP16" i="1"/>
  <c r="CR16" i="1" s="1"/>
  <c r="BP17" i="1"/>
  <c r="BP18" i="1"/>
  <c r="BP19" i="1"/>
  <c r="BP20" i="1"/>
  <c r="CR20" i="1" s="1"/>
  <c r="BP21" i="1"/>
  <c r="BP22" i="1"/>
  <c r="BP23" i="1"/>
  <c r="BP24" i="1"/>
  <c r="CR24" i="1" s="1"/>
  <c r="BP25" i="1"/>
  <c r="BP26" i="1"/>
  <c r="CR26" i="1" s="1"/>
  <c r="BO20" i="1"/>
  <c r="CH20" i="1" s="1"/>
  <c r="BH8" i="1"/>
  <c r="BH9" i="1"/>
  <c r="BG9" i="1" s="1"/>
  <c r="CI9" i="1" s="1"/>
  <c r="BH10" i="1"/>
  <c r="BH11" i="1"/>
  <c r="BG11" i="1" s="1"/>
  <c r="CI11" i="1" s="1"/>
  <c r="BH12" i="1"/>
  <c r="BH13" i="1"/>
  <c r="BG13" i="1" s="1"/>
  <c r="CI13" i="1" s="1"/>
  <c r="BH14" i="1"/>
  <c r="BH15" i="1"/>
  <c r="BG15" i="1" s="1"/>
  <c r="CI15" i="1" s="1"/>
  <c r="BH16" i="1"/>
  <c r="BH17" i="1"/>
  <c r="BG17" i="1" s="1"/>
  <c r="CI17" i="1" s="1"/>
  <c r="BH18" i="1"/>
  <c r="BH19" i="1"/>
  <c r="BG19" i="1" s="1"/>
  <c r="CI19" i="1" s="1"/>
  <c r="BH20" i="1"/>
  <c r="BH21" i="1"/>
  <c r="BG21" i="1" s="1"/>
  <c r="CI21" i="1" s="1"/>
  <c r="BH22" i="1"/>
  <c r="BH23" i="1"/>
  <c r="BG23" i="1" s="1"/>
  <c r="CI23" i="1" s="1"/>
  <c r="BH24" i="1"/>
  <c r="BH25" i="1"/>
  <c r="BG25" i="1" s="1"/>
  <c r="CI25" i="1" s="1"/>
  <c r="BH26" i="1"/>
  <c r="BG8" i="1"/>
  <c r="BG12" i="1"/>
  <c r="CI12" i="1" s="1"/>
  <c r="BG14" i="1"/>
  <c r="BG16" i="1"/>
  <c r="CI16" i="1" s="1"/>
  <c r="BG20" i="1"/>
  <c r="CI20" i="1" s="1"/>
  <c r="BG22" i="1"/>
  <c r="BG24" i="1"/>
  <c r="CI24" i="1" s="1"/>
  <c r="AX8" i="1"/>
  <c r="AX9" i="1"/>
  <c r="DB9" i="1" s="1"/>
  <c r="AX10" i="1"/>
  <c r="AX11" i="1"/>
  <c r="DB11" i="1" s="1"/>
  <c r="AX12" i="1"/>
  <c r="AX13" i="1"/>
  <c r="DB13" i="1" s="1"/>
  <c r="AX14" i="1"/>
  <c r="AX15" i="1"/>
  <c r="DB15" i="1" s="1"/>
  <c r="AX16" i="1"/>
  <c r="AX17" i="1"/>
  <c r="DB17" i="1" s="1"/>
  <c r="AX18" i="1"/>
  <c r="AX19" i="1"/>
  <c r="DB19" i="1" s="1"/>
  <c r="AX20" i="1"/>
  <c r="AX21" i="1"/>
  <c r="DB21" i="1" s="1"/>
  <c r="AX22" i="1"/>
  <c r="AX23" i="1"/>
  <c r="DB23" i="1" s="1"/>
  <c r="AX24" i="1"/>
  <c r="AX25" i="1"/>
  <c r="DB25" i="1" s="1"/>
  <c r="AX26" i="1"/>
  <c r="AS8" i="1"/>
  <c r="AS9" i="1"/>
  <c r="AS10" i="1"/>
  <c r="AS11" i="1"/>
  <c r="AS12" i="1"/>
  <c r="CW12" i="1" s="1"/>
  <c r="AS13" i="1"/>
  <c r="AS14" i="1"/>
  <c r="AM14" i="1" s="1"/>
  <c r="AS15" i="1"/>
  <c r="AS16" i="1"/>
  <c r="AS17" i="1"/>
  <c r="AS18" i="1"/>
  <c r="AS19" i="1"/>
  <c r="AS20" i="1"/>
  <c r="CW20" i="1" s="1"/>
  <c r="AS21" i="1"/>
  <c r="AS22" i="1"/>
  <c r="CW22" i="1" s="1"/>
  <c r="AS23" i="1"/>
  <c r="AS24" i="1"/>
  <c r="AS25" i="1"/>
  <c r="AS26" i="1"/>
  <c r="AM26" i="1" s="1"/>
  <c r="AN8" i="1"/>
  <c r="AN9" i="1"/>
  <c r="CR9" i="1" s="1"/>
  <c r="AN10" i="1"/>
  <c r="AN11" i="1"/>
  <c r="CR11" i="1" s="1"/>
  <c r="AN12" i="1"/>
  <c r="AN13" i="1"/>
  <c r="CR13" i="1" s="1"/>
  <c r="AN14" i="1"/>
  <c r="AN15" i="1"/>
  <c r="AN16" i="1"/>
  <c r="AN17" i="1"/>
  <c r="CR17" i="1" s="1"/>
  <c r="AN18" i="1"/>
  <c r="AN19" i="1"/>
  <c r="CR19" i="1" s="1"/>
  <c r="AN20" i="1"/>
  <c r="AM20" i="1" s="1"/>
  <c r="BF20" i="1" s="1"/>
  <c r="AN21" i="1"/>
  <c r="CR21" i="1" s="1"/>
  <c r="AN22" i="1"/>
  <c r="AN23" i="1"/>
  <c r="AN24" i="1"/>
  <c r="AN25" i="1"/>
  <c r="CR25" i="1" s="1"/>
  <c r="AN26" i="1"/>
  <c r="AM10" i="1"/>
  <c r="AM18" i="1"/>
  <c r="BF18" i="1" s="1"/>
  <c r="AF8" i="1"/>
  <c r="AE8" i="1" s="1"/>
  <c r="CI8" i="1" s="1"/>
  <c r="AF9" i="1"/>
  <c r="AE9" i="1" s="1"/>
  <c r="AF10" i="1"/>
  <c r="AE10" i="1" s="1"/>
  <c r="AF11" i="1"/>
  <c r="AE11" i="1" s="1"/>
  <c r="AF12" i="1"/>
  <c r="AE12" i="1" s="1"/>
  <c r="AF13" i="1"/>
  <c r="AE13" i="1" s="1"/>
  <c r="AF14" i="1"/>
  <c r="AE14" i="1" s="1"/>
  <c r="CI14" i="1" s="1"/>
  <c r="AF15" i="1"/>
  <c r="AE15" i="1" s="1"/>
  <c r="AF16" i="1"/>
  <c r="AE16" i="1" s="1"/>
  <c r="AF17" i="1"/>
  <c r="AE17" i="1" s="1"/>
  <c r="AF18" i="1"/>
  <c r="AE18" i="1" s="1"/>
  <c r="AF19" i="1"/>
  <c r="AE19" i="1" s="1"/>
  <c r="AF20" i="1"/>
  <c r="AE20" i="1" s="1"/>
  <c r="AF21" i="1"/>
  <c r="AE21" i="1" s="1"/>
  <c r="AF22" i="1"/>
  <c r="AF23" i="1"/>
  <c r="AE23" i="1" s="1"/>
  <c r="AF24" i="1"/>
  <c r="AE24" i="1" s="1"/>
  <c r="AF25" i="1"/>
  <c r="AE25" i="1" s="1"/>
  <c r="AF26" i="1"/>
  <c r="AE26" i="1" s="1"/>
  <c r="AE22" i="1"/>
  <c r="CI22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N8" i="1"/>
  <c r="M8" i="1" s="1"/>
  <c r="N9" i="1"/>
  <c r="M9" i="1" s="1"/>
  <c r="N10" i="1"/>
  <c r="W10" i="1" s="1"/>
  <c r="N11" i="1"/>
  <c r="M11" i="1" s="1"/>
  <c r="N12" i="1"/>
  <c r="M12" i="1" s="1"/>
  <c r="N13" i="1"/>
  <c r="M13" i="1" s="1"/>
  <c r="N14" i="1"/>
  <c r="W14" i="1" s="1"/>
  <c r="N15" i="1"/>
  <c r="M15" i="1" s="1"/>
  <c r="N16" i="1"/>
  <c r="M16" i="1" s="1"/>
  <c r="N17" i="1"/>
  <c r="M17" i="1" s="1"/>
  <c r="N18" i="1"/>
  <c r="M18" i="1" s="1"/>
  <c r="N19" i="1"/>
  <c r="M19" i="1" s="1"/>
  <c r="N20" i="1"/>
  <c r="M20" i="1" s="1"/>
  <c r="N21" i="1"/>
  <c r="M21" i="1" s="1"/>
  <c r="N22" i="1"/>
  <c r="W22" i="1" s="1"/>
  <c r="N23" i="1"/>
  <c r="M23" i="1" s="1"/>
  <c r="N24" i="1"/>
  <c r="M24" i="1" s="1"/>
  <c r="N25" i="1"/>
  <c r="M25" i="1" s="1"/>
  <c r="N26" i="1"/>
  <c r="W26" i="1" s="1"/>
  <c r="M22" i="1"/>
  <c r="E8" i="1"/>
  <c r="E9" i="1"/>
  <c r="E10" i="1"/>
  <c r="D10" i="1" s="1"/>
  <c r="E11" i="1"/>
  <c r="E12" i="1"/>
  <c r="E13" i="1"/>
  <c r="E14" i="1"/>
  <c r="E15" i="1"/>
  <c r="E16" i="1"/>
  <c r="E17" i="1"/>
  <c r="E18" i="1"/>
  <c r="D18" i="1" s="1"/>
  <c r="E19" i="1"/>
  <c r="E20" i="1"/>
  <c r="E21" i="1"/>
  <c r="E22" i="1"/>
  <c r="E23" i="1"/>
  <c r="E24" i="1"/>
  <c r="E25" i="1"/>
  <c r="E26" i="1"/>
  <c r="D26" i="1" s="1"/>
  <c r="D8" i="1"/>
  <c r="D12" i="1"/>
  <c r="V12" i="1" s="1"/>
  <c r="D14" i="1"/>
  <c r="D16" i="1"/>
  <c r="V16" i="1" s="1"/>
  <c r="D20" i="1"/>
  <c r="D22" i="1"/>
  <c r="D24" i="1"/>
  <c r="CI20" i="4" l="1"/>
  <c r="BH16" i="4"/>
  <c r="AE16" i="4"/>
  <c r="CI16" i="4" s="1"/>
  <c r="BH8" i="4"/>
  <c r="AE8" i="4"/>
  <c r="AE14" i="4"/>
  <c r="CI14" i="4" s="1"/>
  <c r="L29" i="4"/>
  <c r="CA29" i="4"/>
  <c r="L21" i="4"/>
  <c r="CA21" i="4"/>
  <c r="BQ34" i="4"/>
  <c r="BQ26" i="4"/>
  <c r="BQ18" i="4"/>
  <c r="BQ10" i="4"/>
  <c r="BV29" i="4"/>
  <c r="BV21" i="4"/>
  <c r="BV13" i="4"/>
  <c r="CA32" i="4"/>
  <c r="CA24" i="4"/>
  <c r="CA16" i="4"/>
  <c r="CA8" i="4"/>
  <c r="AN29" i="4"/>
  <c r="BG29" i="4" s="1"/>
  <c r="AN21" i="4"/>
  <c r="BG21" i="4" s="1"/>
  <c r="AN13" i="4"/>
  <c r="BG13" i="4" s="1"/>
  <c r="BI8" i="4"/>
  <c r="BV12" i="4"/>
  <c r="D31" i="4"/>
  <c r="BI31" i="4"/>
  <c r="D27" i="4"/>
  <c r="BI27" i="4"/>
  <c r="D23" i="4"/>
  <c r="BI23" i="4"/>
  <c r="D19" i="4"/>
  <c r="BI19" i="4"/>
  <c r="D15" i="4"/>
  <c r="BI15" i="4"/>
  <c r="D11" i="4"/>
  <c r="BI11" i="4"/>
  <c r="L33" i="4"/>
  <c r="L17" i="4"/>
  <c r="AN20" i="4"/>
  <c r="BG20" i="4" s="1"/>
  <c r="AN8" i="4"/>
  <c r="BG8" i="4" s="1"/>
  <c r="BH34" i="4"/>
  <c r="BH18" i="4"/>
  <c r="BI21" i="4"/>
  <c r="BQ13" i="4"/>
  <c r="L13" i="4"/>
  <c r="CA13" i="4"/>
  <c r="BH20" i="4"/>
  <c r="BP20" i="4"/>
  <c r="BQ30" i="4"/>
  <c r="BQ22" i="4"/>
  <c r="BQ14" i="4"/>
  <c r="BV33" i="4"/>
  <c r="BV25" i="4"/>
  <c r="BV17" i="4"/>
  <c r="BV9" i="4"/>
  <c r="CA28" i="4"/>
  <c r="CA20" i="4"/>
  <c r="CA12" i="4"/>
  <c r="AE28" i="4"/>
  <c r="CI28" i="4" s="1"/>
  <c r="AE12" i="4"/>
  <c r="CI12" i="4" s="1"/>
  <c r="AN33" i="4"/>
  <c r="BG33" i="4" s="1"/>
  <c r="AN25" i="4"/>
  <c r="BG25" i="4" s="1"/>
  <c r="CI25" i="4" s="1"/>
  <c r="AN17" i="4"/>
  <c r="BG17" i="4" s="1"/>
  <c r="AN9" i="4"/>
  <c r="BG9" i="4" s="1"/>
  <c r="AN24" i="4"/>
  <c r="BG24" i="4" s="1"/>
  <c r="BI16" i="4"/>
  <c r="BI34" i="4"/>
  <c r="BI30" i="4"/>
  <c r="BI26" i="4"/>
  <c r="BI22" i="4"/>
  <c r="BI18" i="4"/>
  <c r="BI14" i="4"/>
  <c r="BI10" i="4"/>
  <c r="BP28" i="4"/>
  <c r="L9" i="4"/>
  <c r="BP32" i="4"/>
  <c r="BP24" i="4"/>
  <c r="L16" i="4"/>
  <c r="BP16" i="4" s="1"/>
  <c r="BQ16" i="4"/>
  <c r="L12" i="4"/>
  <c r="BP12" i="4" s="1"/>
  <c r="BQ12" i="4"/>
  <c r="AE32" i="4"/>
  <c r="CI32" i="4" s="1"/>
  <c r="AE24" i="4"/>
  <c r="CI24" i="4" s="1"/>
  <c r="BI28" i="4"/>
  <c r="BI20" i="4"/>
  <c r="BI12" i="4"/>
  <c r="BQ32" i="4"/>
  <c r="BQ24" i="4"/>
  <c r="BQ9" i="4"/>
  <c r="AN26" i="4"/>
  <c r="BG26" i="4" s="1"/>
  <c r="AN18" i="4"/>
  <c r="BG18" i="4" s="1"/>
  <c r="AN30" i="4"/>
  <c r="BG30" i="4" s="1"/>
  <c r="AN22" i="4"/>
  <c r="BG22" i="4" s="1"/>
  <c r="AN14" i="4"/>
  <c r="BG14" i="4" s="1"/>
  <c r="AN31" i="4"/>
  <c r="BG31" i="4" s="1"/>
  <c r="AN23" i="4"/>
  <c r="BG23" i="4" s="1"/>
  <c r="AN19" i="4"/>
  <c r="BG19" i="4" s="1"/>
  <c r="AN11" i="4"/>
  <c r="BG11" i="4" s="1"/>
  <c r="AN27" i="4"/>
  <c r="BG27" i="4" s="1"/>
  <c r="AN15" i="4"/>
  <c r="BG15" i="4" s="1"/>
  <c r="L31" i="4"/>
  <c r="L19" i="4"/>
  <c r="L34" i="4"/>
  <c r="BP34" i="4" s="1"/>
  <c r="L30" i="4"/>
  <c r="BP30" i="4" s="1"/>
  <c r="L26" i="4"/>
  <c r="BP26" i="4" s="1"/>
  <c r="L22" i="4"/>
  <c r="L18" i="4"/>
  <c r="BP18" i="4" s="1"/>
  <c r="L14" i="4"/>
  <c r="BP14" i="4" s="1"/>
  <c r="L10" i="4"/>
  <c r="BP10" i="4" s="1"/>
  <c r="L27" i="4"/>
  <c r="L23" i="4"/>
  <c r="BP23" i="4" s="1"/>
  <c r="L15" i="4"/>
  <c r="BP15" i="4" s="1"/>
  <c r="L11" i="4"/>
  <c r="BP11" i="4" s="1"/>
  <c r="M34" i="3"/>
  <c r="V34" i="3" s="1"/>
  <c r="M26" i="3"/>
  <c r="V26" i="3" s="1"/>
  <c r="M18" i="3"/>
  <c r="V18" i="3" s="1"/>
  <c r="M10" i="3"/>
  <c r="V10" i="3" s="1"/>
  <c r="W33" i="3"/>
  <c r="W29" i="3"/>
  <c r="W25" i="3"/>
  <c r="W21" i="3"/>
  <c r="W17" i="3"/>
  <c r="W13" i="3"/>
  <c r="W9" i="3"/>
  <c r="W31" i="3"/>
  <c r="W27" i="3"/>
  <c r="W23" i="3"/>
  <c r="W19" i="3"/>
  <c r="W15" i="3"/>
  <c r="W11" i="3"/>
  <c r="CH15" i="2"/>
  <c r="DJ15" i="2" s="1"/>
  <c r="CH11" i="2"/>
  <c r="DJ11" i="2" s="1"/>
  <c r="CH14" i="2"/>
  <c r="DJ14" i="2" s="1"/>
  <c r="CH10" i="2"/>
  <c r="DJ10" i="2" s="1"/>
  <c r="CH13" i="2"/>
  <c r="DJ13" i="2" s="1"/>
  <c r="CH9" i="2"/>
  <c r="DJ9" i="2" s="1"/>
  <c r="CH12" i="2"/>
  <c r="DJ12" i="2" s="1"/>
  <c r="CH8" i="2"/>
  <c r="DJ8" i="2" s="1"/>
  <c r="BF10" i="1"/>
  <c r="BF26" i="1"/>
  <c r="BF14" i="1"/>
  <c r="V22" i="1"/>
  <c r="M14" i="1"/>
  <c r="CJ24" i="1"/>
  <c r="CJ20" i="1"/>
  <c r="CJ16" i="1"/>
  <c r="CJ12" i="1"/>
  <c r="CJ8" i="1"/>
  <c r="CR22" i="1"/>
  <c r="BO22" i="1"/>
  <c r="CR18" i="1"/>
  <c r="BO18" i="1"/>
  <c r="CR10" i="1"/>
  <c r="BO10" i="1"/>
  <c r="BO12" i="1"/>
  <c r="DB12" i="1"/>
  <c r="V20" i="1"/>
  <c r="V8" i="1"/>
  <c r="D23" i="1"/>
  <c r="V23" i="1" s="1"/>
  <c r="W23" i="1"/>
  <c r="D19" i="1"/>
  <c r="V19" i="1" s="1"/>
  <c r="W19" i="1"/>
  <c r="D15" i="1"/>
  <c r="V15" i="1" s="1"/>
  <c r="W15" i="1"/>
  <c r="D11" i="1"/>
  <c r="V11" i="1" s="1"/>
  <c r="W11" i="1"/>
  <c r="M26" i="1"/>
  <c r="M10" i="1"/>
  <c r="W20" i="1"/>
  <c r="W12" i="1"/>
  <c r="AM22" i="1"/>
  <c r="BF22" i="1" s="1"/>
  <c r="AM24" i="1"/>
  <c r="BF24" i="1" s="1"/>
  <c r="CW24" i="1"/>
  <c r="AM16" i="1"/>
  <c r="BF16" i="1" s="1"/>
  <c r="CW16" i="1"/>
  <c r="AM8" i="1"/>
  <c r="BF8" i="1" s="1"/>
  <c r="CW8" i="1"/>
  <c r="BO26" i="1"/>
  <c r="CJ23" i="1"/>
  <c r="CJ15" i="1"/>
  <c r="CW14" i="1"/>
  <c r="V26" i="1"/>
  <c r="V18" i="1"/>
  <c r="V10" i="1"/>
  <c r="W18" i="1"/>
  <c r="CJ26" i="1"/>
  <c r="CJ22" i="1"/>
  <c r="CJ18" i="1"/>
  <c r="CJ14" i="1"/>
  <c r="CJ10" i="1"/>
  <c r="DJ20" i="1"/>
  <c r="CQ20" i="1"/>
  <c r="V24" i="1"/>
  <c r="V14" i="1"/>
  <c r="D25" i="1"/>
  <c r="V25" i="1" s="1"/>
  <c r="W25" i="1"/>
  <c r="D21" i="1"/>
  <c r="V21" i="1" s="1"/>
  <c r="W21" i="1"/>
  <c r="D17" i="1"/>
  <c r="V17" i="1" s="1"/>
  <c r="W17" i="1"/>
  <c r="D13" i="1"/>
  <c r="V13" i="1" s="1"/>
  <c r="W13" i="1"/>
  <c r="D9" i="1"/>
  <c r="V9" i="1" s="1"/>
  <c r="W9" i="1"/>
  <c r="W24" i="1"/>
  <c r="W16" i="1"/>
  <c r="W8" i="1"/>
  <c r="BO14" i="1"/>
  <c r="AM12" i="1"/>
  <c r="BF12" i="1" s="1"/>
  <c r="BG26" i="1"/>
  <c r="CI26" i="1" s="1"/>
  <c r="BG18" i="1"/>
  <c r="CI18" i="1" s="1"/>
  <c r="BG10" i="1"/>
  <c r="CI10" i="1" s="1"/>
  <c r="BO24" i="1"/>
  <c r="BO16" i="1"/>
  <c r="BO8" i="1"/>
  <c r="BO23" i="1"/>
  <c r="BO19" i="1"/>
  <c r="BO15" i="1"/>
  <c r="BO11" i="1"/>
  <c r="BO25" i="1"/>
  <c r="BO21" i="1"/>
  <c r="BO17" i="1"/>
  <c r="BO13" i="1"/>
  <c r="BO9" i="1"/>
  <c r="AM23" i="1"/>
  <c r="BF23" i="1" s="1"/>
  <c r="AM19" i="1"/>
  <c r="BF19" i="1" s="1"/>
  <c r="AM15" i="1"/>
  <c r="BF15" i="1" s="1"/>
  <c r="AM11" i="1"/>
  <c r="BF11" i="1" s="1"/>
  <c r="AM25" i="1"/>
  <c r="BF25" i="1" s="1"/>
  <c r="AM21" i="1"/>
  <c r="BF21" i="1" s="1"/>
  <c r="AM17" i="1"/>
  <c r="BF17" i="1" s="1"/>
  <c r="AM13" i="1"/>
  <c r="BF13" i="1" s="1"/>
  <c r="AM9" i="1"/>
  <c r="BF9" i="1" s="1"/>
  <c r="BP31" i="4" l="1"/>
  <c r="AE10" i="4"/>
  <c r="CI10" i="4" s="1"/>
  <c r="AE18" i="4"/>
  <c r="CI18" i="4" s="1"/>
  <c r="BH11" i="4"/>
  <c r="AE11" i="4"/>
  <c r="CI11" i="4" s="1"/>
  <c r="BH19" i="4"/>
  <c r="AE19" i="4"/>
  <c r="CI19" i="4" s="1"/>
  <c r="BH27" i="4"/>
  <c r="AE27" i="4"/>
  <c r="CI27" i="4" s="1"/>
  <c r="AE30" i="4"/>
  <c r="CI30" i="4" s="1"/>
  <c r="BP21" i="4"/>
  <c r="AE21" i="4"/>
  <c r="CI21" i="4" s="1"/>
  <c r="AE34" i="4"/>
  <c r="CI34" i="4" s="1"/>
  <c r="AE9" i="4"/>
  <c r="CI9" i="4" s="1"/>
  <c r="BP9" i="4"/>
  <c r="BP13" i="4"/>
  <c r="AE13" i="4"/>
  <c r="CI13" i="4" s="1"/>
  <c r="BP17" i="4"/>
  <c r="AE17" i="4"/>
  <c r="CI17" i="4" s="1"/>
  <c r="CI8" i="4"/>
  <c r="BP27" i="4"/>
  <c r="BP22" i="4"/>
  <c r="BP19" i="4"/>
  <c r="AE26" i="4"/>
  <c r="CI26" i="4" s="1"/>
  <c r="BP8" i="4"/>
  <c r="BP33" i="4"/>
  <c r="AE33" i="4"/>
  <c r="CI33" i="4" s="1"/>
  <c r="BH15" i="4"/>
  <c r="AE15" i="4"/>
  <c r="CI15" i="4" s="1"/>
  <c r="BH23" i="4"/>
  <c r="AE23" i="4"/>
  <c r="CI23" i="4" s="1"/>
  <c r="BH31" i="4"/>
  <c r="AE31" i="4"/>
  <c r="CI31" i="4" s="1"/>
  <c r="BP25" i="4"/>
  <c r="AE22" i="4"/>
  <c r="CI22" i="4" s="1"/>
  <c r="BP29" i="4"/>
  <c r="AE29" i="4"/>
  <c r="CI29" i="4" s="1"/>
  <c r="CQ25" i="1"/>
  <c r="CH25" i="1"/>
  <c r="DJ25" i="1" s="1"/>
  <c r="CQ17" i="1"/>
  <c r="CH17" i="1"/>
  <c r="DJ17" i="1" s="1"/>
  <c r="CQ15" i="1"/>
  <c r="CH15" i="1"/>
  <c r="DJ15" i="1" s="1"/>
  <c r="CH16" i="1"/>
  <c r="DJ16" i="1" s="1"/>
  <c r="CQ16" i="1"/>
  <c r="CH26" i="1"/>
  <c r="DJ26" i="1" s="1"/>
  <c r="CQ26" i="1"/>
  <c r="CH10" i="1"/>
  <c r="DJ10" i="1" s="1"/>
  <c r="CQ10" i="1"/>
  <c r="CH22" i="1"/>
  <c r="DJ22" i="1" s="1"/>
  <c r="CQ22" i="1"/>
  <c r="CQ21" i="1"/>
  <c r="CH21" i="1"/>
  <c r="DJ21" i="1" s="1"/>
  <c r="CQ19" i="1"/>
  <c r="CH19" i="1"/>
  <c r="DJ19" i="1" s="1"/>
  <c r="CH24" i="1"/>
  <c r="DJ24" i="1" s="1"/>
  <c r="CQ24" i="1"/>
  <c r="CQ9" i="1"/>
  <c r="CH9" i="1"/>
  <c r="DJ9" i="1" s="1"/>
  <c r="CQ23" i="1"/>
  <c r="CH23" i="1"/>
  <c r="DJ23" i="1" s="1"/>
  <c r="CH14" i="1"/>
  <c r="DJ14" i="1" s="1"/>
  <c r="CQ14" i="1"/>
  <c r="CH18" i="1"/>
  <c r="DJ18" i="1" s="1"/>
  <c r="CQ18" i="1"/>
  <c r="CQ13" i="1"/>
  <c r="CH13" i="1"/>
  <c r="DJ13" i="1" s="1"/>
  <c r="CQ11" i="1"/>
  <c r="CH11" i="1"/>
  <c r="DJ11" i="1" s="1"/>
  <c r="CH8" i="1"/>
  <c r="DJ8" i="1" s="1"/>
  <c r="CQ8" i="1"/>
  <c r="CH12" i="1"/>
  <c r="DJ12" i="1" s="1"/>
  <c r="CQ12" i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H5" i="8"/>
  <c r="AH6" i="8"/>
  <c r="AB7" i="1"/>
  <c r="D7" i="6" l="1"/>
  <c r="E7" i="6"/>
  <c r="DF7" i="2"/>
  <c r="DE7" i="2"/>
  <c r="DA7" i="2"/>
  <c r="CY7" i="2"/>
  <c r="CX7" i="2"/>
  <c r="CT7" i="2"/>
  <c r="CS7" i="2"/>
  <c r="CM7" i="2"/>
  <c r="CL7" i="2"/>
  <c r="DI7" i="2"/>
  <c r="CZ7" i="2"/>
  <c r="CO7" i="2"/>
  <c r="CN7" i="2"/>
  <c r="CK7" i="2"/>
  <c r="AD7" i="2"/>
  <c r="AC7" i="2"/>
  <c r="Z7" i="2"/>
  <c r="Y7" i="2"/>
  <c r="CU7" i="2"/>
  <c r="AA7" i="2"/>
  <c r="N7" i="2"/>
  <c r="M7" i="2" s="1"/>
  <c r="AF7" i="2"/>
  <c r="AE7" i="2" s="1"/>
  <c r="CV7" i="2"/>
  <c r="AB7" i="2"/>
  <c r="BH7" i="2"/>
  <c r="BG7" i="2" s="1"/>
  <c r="BP7" i="2"/>
  <c r="E7" i="2"/>
  <c r="AN7" i="2"/>
  <c r="AS7" i="2"/>
  <c r="AX7" i="2"/>
  <c r="BU7" i="2"/>
  <c r="BZ7" i="2"/>
  <c r="DH7" i="2"/>
  <c r="BB7" i="5"/>
  <c r="AB7" i="3"/>
  <c r="AD7" i="5"/>
  <c r="Y7" i="5"/>
  <c r="BE7" i="5"/>
  <c r="H7" i="5"/>
  <c r="AT7" i="5"/>
  <c r="V7" i="5"/>
  <c r="G7" i="5"/>
  <c r="N7" i="5"/>
  <c r="E7" i="5"/>
  <c r="AL7" i="5"/>
  <c r="Q7" i="5"/>
  <c r="AG7" i="5"/>
  <c r="AO7" i="5"/>
  <c r="AW7" i="5"/>
  <c r="CH7" i="4"/>
  <c r="CF7" i="4"/>
  <c r="CE7" i="4"/>
  <c r="CD7" i="4"/>
  <c r="CC7" i="4"/>
  <c r="CB7" i="4"/>
  <c r="BY7" i="4"/>
  <c r="BU7" i="4"/>
  <c r="BT7" i="4"/>
  <c r="AO7" i="4"/>
  <c r="BR7" i="4"/>
  <c r="BO7" i="4"/>
  <c r="BN7" i="4"/>
  <c r="BL7" i="4"/>
  <c r="BK7" i="4"/>
  <c r="BJ7" i="4"/>
  <c r="BX7" i="4"/>
  <c r="R7" i="4"/>
  <c r="BW7" i="4"/>
  <c r="M7" i="4"/>
  <c r="W7" i="4"/>
  <c r="E7" i="4"/>
  <c r="CG7" i="4"/>
  <c r="AY7" i="4"/>
  <c r="BM7" i="4"/>
  <c r="BS7" i="4"/>
  <c r="AG7" i="4"/>
  <c r="AF7" i="4" s="1"/>
  <c r="BZ7" i="4"/>
  <c r="AC7" i="3"/>
  <c r="AA7" i="3"/>
  <c r="Z7" i="3"/>
  <c r="Y7" i="3"/>
  <c r="X7" i="3"/>
  <c r="N7" i="3"/>
  <c r="M7" i="3" s="1"/>
  <c r="DI7" i="1"/>
  <c r="DG7" i="1"/>
  <c r="DF7" i="1"/>
  <c r="DE7" i="1"/>
  <c r="BZ7" i="1"/>
  <c r="DC7" i="1"/>
  <c r="CZ7" i="1"/>
  <c r="CV7" i="1"/>
  <c r="CU7" i="1"/>
  <c r="BP7" i="1"/>
  <c r="CS7" i="1"/>
  <c r="CM7" i="1"/>
  <c r="BH7" i="1"/>
  <c r="BG7" i="1" s="1"/>
  <c r="CL7" i="1"/>
  <c r="AS7" i="1"/>
  <c r="CX7" i="1"/>
  <c r="CP7" i="1"/>
  <c r="CO7" i="1"/>
  <c r="AC7" i="1"/>
  <c r="AA7" i="1"/>
  <c r="Z7" i="1"/>
  <c r="Y7" i="1"/>
  <c r="N7" i="1"/>
  <c r="M7" i="1" s="1"/>
  <c r="X7" i="1"/>
  <c r="AD7" i="1"/>
  <c r="AF7" i="1"/>
  <c r="AE7" i="1" s="1"/>
  <c r="CT7" i="1"/>
  <c r="CY7" i="1"/>
  <c r="AX7" i="1"/>
  <c r="DH7" i="1"/>
  <c r="DA7" i="1"/>
  <c r="CK7" i="1"/>
  <c r="DD7" i="1"/>
  <c r="E7" i="1"/>
  <c r="D7" i="1" s="1"/>
  <c r="CN7" i="1"/>
  <c r="BU7" i="1"/>
  <c r="AD2" i="8"/>
  <c r="AF2" i="8"/>
  <c r="AI2" i="8"/>
  <c r="DC7" i="2"/>
  <c r="D7" i="5"/>
  <c r="X7" i="2"/>
  <c r="AT7" i="4"/>
  <c r="DD7" i="2"/>
  <c r="E7" i="3"/>
  <c r="AD7" i="3"/>
  <c r="AN7" i="1"/>
  <c r="CR7" i="2" l="1"/>
  <c r="DB7" i="2"/>
  <c r="BO7" i="2"/>
  <c r="CH7" i="2" s="1"/>
  <c r="CW7" i="2"/>
  <c r="CJ7" i="2"/>
  <c r="W7" i="2"/>
  <c r="D7" i="2"/>
  <c r="V7" i="2" s="1"/>
  <c r="CI7" i="2"/>
  <c r="AM7" i="2"/>
  <c r="BF7" i="2" s="1"/>
  <c r="L7" i="4"/>
  <c r="I7" i="5"/>
  <c r="CW7" i="1"/>
  <c r="F7" i="5"/>
  <c r="AN7" i="4"/>
  <c r="BG7" i="4" s="1"/>
  <c r="BQ7" i="4"/>
  <c r="BI7" i="4"/>
  <c r="D7" i="4"/>
  <c r="CA7" i="4"/>
  <c r="W7" i="3"/>
  <c r="DB7" i="1"/>
  <c r="BO7" i="1"/>
  <c r="CH7" i="1" s="1"/>
  <c r="CI7" i="1"/>
  <c r="CJ7" i="1"/>
  <c r="W7" i="1"/>
  <c r="V7" i="1"/>
  <c r="CR7" i="1"/>
  <c r="AM7" i="1"/>
  <c r="BF7" i="1" s="1"/>
  <c r="BV7" i="4"/>
  <c r="D7" i="3"/>
  <c r="V7" i="3" s="1"/>
  <c r="AF28" i="8"/>
  <c r="L16" i="8" s="1"/>
  <c r="AF55" i="8"/>
  <c r="M22" i="8" s="1"/>
  <c r="AF43" i="8"/>
  <c r="M8" i="8" s="1"/>
  <c r="AF13" i="8"/>
  <c r="E15" i="8" s="1"/>
  <c r="AF30" i="8"/>
  <c r="L18" i="8" s="1"/>
  <c r="AF23" i="8"/>
  <c r="L9" i="8" s="1"/>
  <c r="AF7" i="8"/>
  <c r="E7" i="8" s="1"/>
  <c r="AF40" i="8"/>
  <c r="L28" i="8" s="1"/>
  <c r="AF27" i="8"/>
  <c r="L15" i="8" s="1"/>
  <c r="AF46" i="8"/>
  <c r="M11" i="8" s="1"/>
  <c r="AF42" i="8"/>
  <c r="M7" i="8" s="1"/>
  <c r="AF31" i="8"/>
  <c r="L19" i="8" s="1"/>
  <c r="AF44" i="8"/>
  <c r="M9" i="8" s="1"/>
  <c r="AF14" i="8"/>
  <c r="F7" i="8" s="1"/>
  <c r="AF21" i="8"/>
  <c r="L7" i="8" s="1"/>
  <c r="AF51" i="8"/>
  <c r="M18" i="8" s="1"/>
  <c r="AF52" i="8"/>
  <c r="M19" i="8" s="1"/>
  <c r="AF11" i="8"/>
  <c r="E11" i="8" s="1"/>
  <c r="E20" i="8" s="1"/>
  <c r="AF61" i="8"/>
  <c r="M28" i="8" s="1"/>
  <c r="AF49" i="8"/>
  <c r="M16" i="8" s="1"/>
  <c r="AF34" i="8"/>
  <c r="L22" i="8" s="1"/>
  <c r="AF59" i="8"/>
  <c r="M26" i="8" s="1"/>
  <c r="AF57" i="8"/>
  <c r="M24" i="8" s="1"/>
  <c r="AF25" i="8"/>
  <c r="L11" i="8" s="1"/>
  <c r="AF58" i="8"/>
  <c r="M25" i="8" s="1"/>
  <c r="AF17" i="8"/>
  <c r="F10" i="8" s="1"/>
  <c r="AF60" i="8"/>
  <c r="M27" i="8" s="1"/>
  <c r="AF45" i="8"/>
  <c r="M10" i="8" s="1"/>
  <c r="AF29" i="8"/>
  <c r="L17" i="8" s="1"/>
  <c r="AF62" i="8"/>
  <c r="M31" i="8" s="1"/>
  <c r="AF32" i="8"/>
  <c r="L20" i="8" s="1"/>
  <c r="AF24" i="8"/>
  <c r="L10" i="8" s="1"/>
  <c r="AF41" i="8"/>
  <c r="L31" i="8" s="1"/>
  <c r="AF18" i="8"/>
  <c r="F11" i="8" s="1"/>
  <c r="F20" i="8" s="1"/>
  <c r="AF26" i="8"/>
  <c r="L12" i="8" s="1"/>
  <c r="AF38" i="8"/>
  <c r="L26" i="8" s="1"/>
  <c r="AF15" i="8"/>
  <c r="F8" i="8" s="1"/>
  <c r="AF56" i="8"/>
  <c r="M23" i="8" s="1"/>
  <c r="AF36" i="8"/>
  <c r="L24" i="8" s="1"/>
  <c r="AF48" i="8"/>
  <c r="M15" i="8" s="1"/>
  <c r="AF20" i="8"/>
  <c r="F15" i="8" s="1"/>
  <c r="AF19" i="8"/>
  <c r="F12" i="8" s="1"/>
  <c r="AF53" i="8"/>
  <c r="M20" i="8" s="1"/>
  <c r="AF37" i="8"/>
  <c r="L25" i="8" s="1"/>
  <c r="AF12" i="8"/>
  <c r="E12" i="8" s="1"/>
  <c r="AF16" i="8"/>
  <c r="F9" i="8" s="1"/>
  <c r="AF33" i="8"/>
  <c r="L21" i="8" s="1"/>
  <c r="AF35" i="8"/>
  <c r="L23" i="8" s="1"/>
  <c r="AF39" i="8"/>
  <c r="L27" i="8" s="1"/>
  <c r="AF47" i="8"/>
  <c r="M12" i="8" s="1"/>
  <c r="AF8" i="8"/>
  <c r="E8" i="8" s="1"/>
  <c r="AF22" i="8"/>
  <c r="L8" i="8" s="1"/>
  <c r="AF50" i="8"/>
  <c r="M17" i="8" s="1"/>
  <c r="AF9" i="8"/>
  <c r="E9" i="8" s="1"/>
  <c r="AF10" i="8"/>
  <c r="E10" i="8" s="1"/>
  <c r="AF54" i="8"/>
  <c r="M21" i="8" s="1"/>
  <c r="DJ7" i="2" l="1"/>
  <c r="CQ7" i="2"/>
  <c r="BP7" i="4"/>
  <c r="BH7" i="4"/>
  <c r="AE7" i="4"/>
  <c r="CI7" i="4" s="1"/>
  <c r="DJ7" i="1"/>
  <c r="CQ7" i="1"/>
  <c r="F21" i="8"/>
  <c r="M29" i="8"/>
  <c r="M30" i="8" s="1"/>
  <c r="E21" i="8"/>
  <c r="L13" i="8"/>
  <c r="M13" i="8"/>
  <c r="E13" i="8"/>
  <c r="F13" i="8"/>
  <c r="L29" i="8"/>
  <c r="L30" i="8" s="1"/>
  <c r="L14" i="8" l="1"/>
  <c r="L33" i="8" s="1"/>
  <c r="L32" i="8"/>
  <c r="M14" i="8"/>
  <c r="M33" i="8" s="1"/>
  <c r="M32" i="8"/>
  <c r="F16" i="8"/>
  <c r="F14" i="8"/>
  <c r="F17" i="8" s="1"/>
  <c r="E16" i="8"/>
  <c r="E14" i="8"/>
  <c r="E17" i="8" s="1"/>
</calcChain>
</file>

<file path=xl/sharedStrings.xml><?xml version="1.0" encoding="utf-8"?>
<sst xmlns="http://schemas.openxmlformats.org/spreadsheetml/2006/main" count="1996" uniqueCount="408">
  <si>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</si>
  <si>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</si>
  <si>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</si>
  <si>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</si>
  <si>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</si>
  <si>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</si>
  <si>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</si>
  <si>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</si>
  <si>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</si>
  <si>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</si>
  <si>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</si>
  <si>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</si>
  <si>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</si>
  <si>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</si>
  <si>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</si>
  <si>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</si>
  <si>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</si>
  <si>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</si>
  <si>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</si>
  <si>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</si>
  <si>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</si>
  <si>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</si>
  <si>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</si>
  <si>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</si>
  <si>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</si>
  <si>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</si>
  <si>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</si>
  <si>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</si>
  <si>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</si>
  <si>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</si>
  <si>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</si>
  <si>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</si>
  <si>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</si>
  <si>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</si>
  <si>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</si>
  <si>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</si>
  <si>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</si>
  <si>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</si>
  <si>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</si>
  <si>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</si>
  <si>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</si>
  <si>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</si>
  <si>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</si>
  <si>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</si>
  <si>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</si>
  <si>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</si>
  <si>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</si>
  <si>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</si>
  <si>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</si>
  <si>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</si>
  <si>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</si>
  <si>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</si>
  <si>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</si>
  <si>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</si>
  <si>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</si>
  <si>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</si>
  <si>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</si>
  <si>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</si>
  <si>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</si>
  <si>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</si>
  <si>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</si>
  <si>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</si>
  <si>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</si>
  <si>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</si>
  <si>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</si>
  <si>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</si>
  <si>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</si>
  <si>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</si>
  <si>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</si>
  <si>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</si>
  <si>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</si>
  <si>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</si>
  <si>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</si>
  <si>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</si>
  <si>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</si>
  <si>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</si>
  <si>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</si>
  <si>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</si>
  <si>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</si>
  <si>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</si>
  <si>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</si>
  <si>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</si>
  <si>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</si>
  <si>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</si>
  <si>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</si>
  <si>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</si>
  <si>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</si>
  <si>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</si>
  <si>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</si>
  <si>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</si>
  <si>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</si>
  <si>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</si>
  <si>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</si>
  <si>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</si>
  <si>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</si>
  <si>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</si>
  <si>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</si>
  <si>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</si>
  <si>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</si>
  <si>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</si>
  <si>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</si>
  <si>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</si>
  <si>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</si>
  <si>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</si>
  <si>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</si>
  <si>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</si>
  <si>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</si>
  <si>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</si>
  <si>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</si>
  <si>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</si>
  <si>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</si>
  <si>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</si>
  <si>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</si>
  <si>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</si>
  <si>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</si>
  <si>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</si>
  <si>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</si>
  <si>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</si>
  <si>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</si>
  <si>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</si>
  <si>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</si>
  <si>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</si>
  <si>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</si>
  <si>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</si>
  <si>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</si>
  <si>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</si>
  <si>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</si>
  <si>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</si>
  <si>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</si>
  <si>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</si>
  <si>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</si>
  <si>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</si>
  <si>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</si>
  <si>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</si>
  <si>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</si>
  <si>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</si>
  <si>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</si>
  <si>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</si>
  <si>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</si>
  <si>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</si>
  <si>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</si>
  <si>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</si>
  <si>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</si>
  <si>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</si>
  <si>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</si>
  <si>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</si>
  <si>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</si>
  <si>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</si>
  <si>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</si>
  <si>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</si>
  <si>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</si>
  <si>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</si>
  <si>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</si>
  <si>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</si>
  <si>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</si>
  <si>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</si>
  <si>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</si>
  <si>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</si>
  <si>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</si>
  <si>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</si>
  <si>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</si>
  <si>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</si>
  <si>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</si>
  <si>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</si>
  <si>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</si>
  <si>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</si>
  <si>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</si>
  <si>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</si>
  <si>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</si>
  <si>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</si>
  <si>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</si>
  <si>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</si>
  <si>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</si>
  <si>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</si>
  <si>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</si>
  <si>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</si>
  <si>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</si>
  <si>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</si>
  <si>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</si>
  <si>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</si>
  <si>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</si>
  <si>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</si>
  <si>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</si>
  <si>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</si>
  <si>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</si>
  <si>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</si>
  <si>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</si>
  <si>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</si>
  <si>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</si>
  <si>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</si>
  <si>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</si>
  <si>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</si>
  <si>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</si>
  <si>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</si>
  <si>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</si>
  <si>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</si>
  <si>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</si>
  <si>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</si>
  <si>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</si>
  <si>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</si>
  <si>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</si>
  <si>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</si>
  <si>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</si>
  <si>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</si>
  <si>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</si>
  <si>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</si>
  <si>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</si>
  <si>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</si>
  <si>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</si>
  <si>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</si>
  <si>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</si>
  <si>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</si>
  <si>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</si>
  <si>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</si>
  <si>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</si>
  <si>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</si>
  <si>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</si>
  <si>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</si>
  <si>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</si>
  <si>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</si>
  <si>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</si>
  <si>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</si>
  <si>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</si>
  <si>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</si>
  <si>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</si>
  <si>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</si>
  <si>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</si>
  <si>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</si>
  <si>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</si>
  <si>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</si>
  <si>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</si>
  <si>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</si>
  <si>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</si>
  <si>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</si>
  <si>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</si>
  <si>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</si>
  <si>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</si>
  <si>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</si>
  <si>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</si>
  <si>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</si>
  <si>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</si>
  <si>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</si>
  <si>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</si>
  <si>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</si>
  <si>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</si>
  <si>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</si>
  <si>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</si>
  <si>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</si>
  <si>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</si>
  <si>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</si>
  <si>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</si>
  <si>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</si>
  <si>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</si>
  <si>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</si>
  <si>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</si>
  <si>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</si>
  <si>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</si>
  <si>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</si>
  <si>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</si>
  <si>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</si>
  <si>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</si>
  <si>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</si>
  <si>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</si>
  <si>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</si>
  <si>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</si>
  <si>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</si>
  <si>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</si>
  <si>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</si>
  <si>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</si>
  <si>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</si>
  <si>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</si>
  <si>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</si>
  <si>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</si>
  <si>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</si>
  <si>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</si>
  <si>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</si>
  <si>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</si>
  <si>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</si>
  <si>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</si>
  <si>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</si>
  <si>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</si>
  <si>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</si>
  <si>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</si>
  <si>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</si>
  <si>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</si>
  <si>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</si>
  <si>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</si>
  <si>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</si>
  <si>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</si>
  <si>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</si>
  <si>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</si>
  <si>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</si>
  <si>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</si>
  <si>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</si>
  <si>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</si>
  <si>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</si>
  <si>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</si>
  <si>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</si>
  <si>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</si>
  <si>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</si>
  <si>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</si>
  <si>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</si>
  <si>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</si>
  <si>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</si>
  <si>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</si>
  <si>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</si>
  <si>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</si>
  <si>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</si>
  <si>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</si>
  <si>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</si>
  <si>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</si>
  <si>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</si>
  <si>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</si>
  <si>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</si>
  <si>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</si>
  <si>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</si>
  <si>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</si>
  <si>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35000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</si>
  <si>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</si>
  <si>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</si>
  <si>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</si>
  <si>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</si>
  <si>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</si>
  <si>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</si>
  <si>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35201</t>
  </si>
  <si>
    <t>下関市</t>
  </si>
  <si>
    <t>351201</t>
  </si>
  <si>
    <t>35827</t>
  </si>
  <si>
    <t>豊浦・大津環境浄化組合</t>
  </si>
  <si>
    <t>35202</t>
  </si>
  <si>
    <t>宇部市</t>
  </si>
  <si>
    <t>351202</t>
  </si>
  <si>
    <t>35203</t>
  </si>
  <si>
    <t>山口市</t>
  </si>
  <si>
    <t>351203</t>
  </si>
  <si>
    <t>35204</t>
  </si>
  <si>
    <t>萩市</t>
  </si>
  <si>
    <t>351204</t>
  </si>
  <si>
    <t>35873</t>
  </si>
  <si>
    <t>萩・長門清掃一部事務組合</t>
  </si>
  <si>
    <t>35206</t>
  </si>
  <si>
    <t>防府市</t>
  </si>
  <si>
    <t>351206</t>
  </si>
  <si>
    <t>35207</t>
  </si>
  <si>
    <t>下松市</t>
  </si>
  <si>
    <t>351207</t>
  </si>
  <si>
    <t>35837</t>
  </si>
  <si>
    <t>周南地区衛生施設</t>
  </si>
  <si>
    <t>35859</t>
  </si>
  <si>
    <t>周南東部環境施設</t>
  </si>
  <si>
    <t>35208</t>
  </si>
  <si>
    <t>岩国市</t>
  </si>
  <si>
    <t>351208</t>
  </si>
  <si>
    <t>35851</t>
  </si>
  <si>
    <t>周陽環境整備組合</t>
  </si>
  <si>
    <t>35830</t>
  </si>
  <si>
    <t>周東環境衛生組合</t>
  </si>
  <si>
    <t>35828</t>
  </si>
  <si>
    <t>玖西環境衛生組合</t>
  </si>
  <si>
    <t>35210</t>
  </si>
  <si>
    <t>光市</t>
  </si>
  <si>
    <t>351210</t>
  </si>
  <si>
    <t>周南地区衛生施設組合</t>
  </si>
  <si>
    <t>周南東部環境施設組合</t>
  </si>
  <si>
    <t>35211</t>
  </si>
  <si>
    <t>長門市</t>
  </si>
  <si>
    <t>351211</t>
  </si>
  <si>
    <t>35212</t>
  </si>
  <si>
    <t>柳井市</t>
  </si>
  <si>
    <t>351212</t>
  </si>
  <si>
    <t>35213</t>
  </si>
  <si>
    <t>美祢市</t>
  </si>
  <si>
    <t>351213</t>
  </si>
  <si>
    <t>35215</t>
  </si>
  <si>
    <t>周南市</t>
  </si>
  <si>
    <t>351215</t>
  </si>
  <si>
    <t>35216</t>
  </si>
  <si>
    <t>山陽小野田市</t>
  </si>
  <si>
    <t>351216</t>
  </si>
  <si>
    <t>35305</t>
  </si>
  <si>
    <t>周防大島町</t>
  </si>
  <si>
    <t>351305</t>
  </si>
  <si>
    <t>35321</t>
  </si>
  <si>
    <t>和木町</t>
  </si>
  <si>
    <t>351321</t>
  </si>
  <si>
    <t>35341</t>
  </si>
  <si>
    <t>上関町</t>
  </si>
  <si>
    <t>351341</t>
  </si>
  <si>
    <t>35343</t>
  </si>
  <si>
    <t>田布施町</t>
  </si>
  <si>
    <t>351343</t>
  </si>
  <si>
    <t>35834</t>
  </si>
  <si>
    <t>熊南総合事務組合</t>
  </si>
  <si>
    <t>35344</t>
  </si>
  <si>
    <t>平生町</t>
  </si>
  <si>
    <t>351344</t>
  </si>
  <si>
    <t>35502</t>
  </si>
  <si>
    <t>阿武町</t>
  </si>
  <si>
    <t>351502</t>
  </si>
  <si>
    <t>352008</t>
  </si>
  <si>
    <t>352001</t>
  </si>
  <si>
    <t>352003</t>
  </si>
  <si>
    <t>352002</t>
  </si>
  <si>
    <t>352004</t>
  </si>
  <si>
    <t>352006</t>
  </si>
  <si>
    <t>352005</t>
  </si>
  <si>
    <t>352007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</si>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</sst>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40</v>
      </c>
      <c r="B7" s="154" t="s">
        <v>317</v>
      </c>
      <c r="C7" s="138" t="s">
        <v>33</v>
      </c>
      <c r="D7" s="140">
        <f>SUM(E7,+L7)</f>
        <v>22123694</v>
      </c>
      <c r="E7" s="140">
        <f>SUM(F7:I7,K7)</f>
        <v>5937860</v>
      </c>
      <c r="F7" s="140">
        <f t="shared" ref="F7:L7" si="0">SUM(F$8:F$1000)</f>
        <v>1441104</v>
      </c>
      <c r="G7" s="140">
        <f t="shared" si="0"/>
        <v>41979</v>
      </c>
      <c r="H7" s="140">
        <f t="shared" si="0"/>
        <v>865200</v>
      </c>
      <c r="I7" s="140">
        <f t="shared" si="0"/>
        <v>2289817</v>
      </c>
      <c r="J7" s="143" t="s">
        <v>314</v>
      </c>
      <c r="K7" s="140">
        <f t="shared" si="0"/>
        <v>1299760</v>
      </c>
      <c r="L7" s="140">
        <f t="shared" si="0"/>
        <v>16185834</v>
      </c>
      <c r="M7" s="140">
        <f>SUM(N7,+U7)</f>
        <v>3265231</v>
      </c>
      <c r="N7" s="140">
        <f>SUM(O7:R7,T7)</f>
        <v>431541</v>
      </c>
      <c r="O7" s="140">
        <f t="shared" ref="O7:U7" si="1">SUM(O$8:O$1000)</f>
        <v>35312</v>
      </c>
      <c r="P7" s="140">
        <f t="shared" si="1"/>
        <v>2932</v>
      </c>
      <c r="Q7" s="140">
        <f t="shared" si="1"/>
        <v>54400</v>
      </c>
      <c r="R7" s="140">
        <f t="shared" si="1"/>
        <v>319331</v>
      </c>
      <c r="S7" s="143" t="s">
        <v>314</v>
      </c>
      <c r="T7" s="140">
        <f t="shared" si="1"/>
        <v>19566</v>
      </c>
      <c r="U7" s="140">
        <f t="shared" si="1"/>
        <v>2833690</v>
      </c>
      <c r="V7" s="140">
        <f t="shared" ref="V7:AA7" si="2">+SUM(D7,M7)</f>
        <v>25388925</v>
      </c>
      <c r="W7" s="140">
        <f t="shared" si="2"/>
        <v>6369401</v>
      </c>
      <c r="X7" s="140">
        <f t="shared" si="2"/>
        <v>1476416</v>
      </c>
      <c r="Y7" s="140">
        <f t="shared" si="2"/>
        <v>44911</v>
      </c>
      <c r="Z7" s="140">
        <f t="shared" si="2"/>
        <v>919600</v>
      </c>
      <c r="AA7" s="140">
        <f t="shared" si="2"/>
        <v>2609148</v>
      </c>
      <c r="AB7" s="142" t="str">
        <f>IF(+SUM(J7,S7)=0,"-",+SUM(J7,S7))</f>
        <v>-</v>
      </c>
      <c r="AC7" s="140">
        <f>+SUM(K7,T7)</f>
        <v>1319326</v>
      </c>
      <c r="AD7" s="140">
        <f>+SUM(L7,U7)</f>
        <v>19019524</v>
      </c>
      <c r="AE7" s="140">
        <f>SUM(AF7,+AK7)</f>
        <v>2702608</v>
      </c>
      <c r="AF7" s="140">
        <f>SUM(AG7:AJ7)</f>
        <v>2702608</v>
      </c>
      <c r="AG7" s="140">
        <f t="shared" ref="AG7:AL7" si="3">SUM(AG$8:AG$1000)</f>
        <v>0</v>
      </c>
      <c r="AH7" s="140">
        <f t="shared" si="3"/>
        <v>734378</v>
      </c>
      <c r="AI7" s="140">
        <f t="shared" si="3"/>
        <v>176323</v>
      </c>
      <c r="AJ7" s="140">
        <f t="shared" si="3"/>
        <v>1791907</v>
      </c>
      <c r="AK7" s="140">
        <f t="shared" si="3"/>
        <v>0</v>
      </c>
      <c r="AL7" s="140">
        <f t="shared" si="3"/>
        <v>0</v>
      </c>
      <c r="AM7" s="140">
        <f>SUM(AN7,AS7,AW7,AX7,BD7)</f>
        <v>16417873</v>
      </c>
      <c r="AN7" s="140">
        <f>SUM(AO7:AR7)</f>
        <v>5176265</v>
      </c>
      <c r="AO7" s="140">
        <f>SUM(AO$8:AO$1000)</f>
        <v>1403270</v>
      </c>
      <c r="AP7" s="140">
        <f>SUM(AP$8:AP$1000)</f>
        <v>2828471</v>
      </c>
      <c r="AQ7" s="140">
        <f>SUM(AQ$8:AQ$1000)</f>
        <v>711527</v>
      </c>
      <c r="AR7" s="140">
        <f>SUM(AR$8:AR$1000)</f>
        <v>232997</v>
      </c>
      <c r="AS7" s="140">
        <f>SUM(AT7:AV7)</f>
        <v>2798455</v>
      </c>
      <c r="AT7" s="140">
        <f>SUM(AT$8:AT$1000)</f>
        <v>292018</v>
      </c>
      <c r="AU7" s="140">
        <f>SUM(AU$8:AU$1000)</f>
        <v>2305821</v>
      </c>
      <c r="AV7" s="140">
        <f>SUM(AV$8:AV$1000)</f>
        <v>200616</v>
      </c>
      <c r="AW7" s="140">
        <f>SUM(AW$8:AW$1000)</f>
        <v>77490</v>
      </c>
      <c r="AX7" s="140">
        <f>SUM(AY7:BB7)</f>
        <v>8365663</v>
      </c>
      <c r="AY7" s="140">
        <f t="shared" ref="AY7:BE7" si="4">SUM(AY$8:AY$1000)</f>
        <v>3651039</v>
      </c>
      <c r="AZ7" s="140">
        <f t="shared" si="4"/>
        <v>3326308</v>
      </c>
      <c r="BA7" s="140">
        <f t="shared" si="4"/>
        <v>381588</v>
      </c>
      <c r="BB7" s="140">
        <f t="shared" si="4"/>
        <v>1006728</v>
      </c>
      <c r="BC7" s="140">
        <f t="shared" si="4"/>
        <v>2245669</v>
      </c>
      <c r="BD7" s="140">
        <f t="shared" si="4"/>
        <v>0</v>
      </c>
      <c r="BE7" s="140">
        <f t="shared" si="4"/>
        <v>757544</v>
      </c>
      <c r="BF7" s="140">
        <f>SUM(AE7,+AM7,+BE7)</f>
        <v>19878025</v>
      </c>
      <c r="BG7" s="140">
        <f>SUM(BH7,+BM7)</f>
        <v>34036</v>
      </c>
      <c r="BH7" s="140">
        <f>SUM(BI7:BL7)</f>
        <v>34036</v>
      </c>
      <c r="BI7" s="140">
        <f t="shared" ref="BI7:BN7" si="5">SUM(BI$8:BI$1000)</f>
        <v>9763</v>
      </c>
      <c r="BJ7" s="140">
        <f t="shared" si="5"/>
        <v>24273</v>
      </c>
      <c r="BK7" s="140">
        <f t="shared" si="5"/>
        <v>0</v>
      </c>
      <c r="BL7" s="140">
        <f t="shared" si="5"/>
        <v>0</v>
      </c>
      <c r="BM7" s="140">
        <f t="shared" si="5"/>
        <v>0</v>
      </c>
      <c r="BN7" s="140">
        <f t="shared" si="5"/>
        <v>0</v>
      </c>
      <c r="BO7" s="140">
        <f>SUM(BP7,BU7,BY7,BZ7,CF7)</f>
        <v>2386794</v>
      </c>
      <c r="BP7" s="140">
        <f>SUM(BQ7:BT7)</f>
        <v>295128</v>
      </c>
      <c r="BQ7" s="140">
        <f>SUM(BQ$8:BQ$1000)</f>
        <v>179976</v>
      </c>
      <c r="BR7" s="140">
        <f>SUM(BR$8:BR$1000)</f>
        <v>0</v>
      </c>
      <c r="BS7" s="140">
        <f>SUM(BS$8:BS$1000)</f>
        <v>115152</v>
      </c>
      <c r="BT7" s="140">
        <f>SUM(BT$8:BT$1000)</f>
        <v>0</v>
      </c>
      <c r="BU7" s="140">
        <f>SUM(BV7:BX7)</f>
        <v>781704</v>
      </c>
      <c r="BV7" s="140">
        <f>SUM(BV$8:BV$1000)</f>
        <v>10791</v>
      </c>
      <c r="BW7" s="140">
        <f>SUM(BW$8:BW$1000)</f>
        <v>760327</v>
      </c>
      <c r="BX7" s="140">
        <f>SUM(BX$8:BX$1000)</f>
        <v>10586</v>
      </c>
      <c r="BY7" s="140">
        <f>SUM(BY$8:BY$1000)</f>
        <v>5112</v>
      </c>
      <c r="BZ7" s="140">
        <f>SUM(CA7:CD7)</f>
        <v>1304850</v>
      </c>
      <c r="CA7" s="140">
        <f t="shared" ref="CA7:CG7" si="6">SUM(CA$8:CA$1000)</f>
        <v>545516</v>
      </c>
      <c r="CB7" s="140">
        <f t="shared" si="6"/>
        <v>544552</v>
      </c>
      <c r="CC7" s="140">
        <f t="shared" si="6"/>
        <v>20407</v>
      </c>
      <c r="CD7" s="140">
        <f t="shared" si="6"/>
        <v>194375</v>
      </c>
      <c r="CE7" s="140">
        <f t="shared" si="6"/>
        <v>654502</v>
      </c>
      <c r="CF7" s="140">
        <f t="shared" si="6"/>
        <v>0</v>
      </c>
      <c r="CG7" s="140">
        <f t="shared" si="6"/>
        <v>189899</v>
      </c>
      <c r="CH7" s="140">
        <f>SUM(BG7,+BO7,+CG7)</f>
        <v>2610729</v>
      </c>
      <c r="CI7" s="140">
        <f t="shared" ref="CI7:DJ7" si="7">SUM(AE7,+BG7)</f>
        <v>2736644</v>
      </c>
      <c r="CJ7" s="140">
        <f t="shared" si="7"/>
        <v>2736644</v>
      </c>
      <c r="CK7" s="140">
        <f t="shared" si="7"/>
        <v>9763</v>
      </c>
      <c r="CL7" s="140">
        <f t="shared" si="7"/>
        <v>758651</v>
      </c>
      <c r="CM7" s="140">
        <f t="shared" si="7"/>
        <v>176323</v>
      </c>
      <c r="CN7" s="140">
        <f t="shared" si="7"/>
        <v>1791907</v>
      </c>
      <c r="CO7" s="140">
        <f t="shared" si="7"/>
        <v>0</v>
      </c>
      <c r="CP7" s="140">
        <f t="shared" si="7"/>
        <v>0</v>
      </c>
      <c r="CQ7" s="140">
        <f t="shared" si="7"/>
        <v>18804667</v>
      </c>
      <c r="CR7" s="140">
        <f t="shared" si="7"/>
        <v>5471393</v>
      </c>
      <c r="CS7" s="140">
        <f t="shared" si="7"/>
        <v>1583246</v>
      </c>
      <c r="CT7" s="140">
        <f t="shared" si="7"/>
        <v>2828471</v>
      </c>
      <c r="CU7" s="140">
        <f t="shared" si="7"/>
        <v>826679</v>
      </c>
      <c r="CV7" s="140">
        <f t="shared" si="7"/>
        <v>232997</v>
      </c>
      <c r="CW7" s="140">
        <f t="shared" si="7"/>
        <v>3580159</v>
      </c>
      <c r="CX7" s="140">
        <f t="shared" si="7"/>
        <v>302809</v>
      </c>
      <c r="CY7" s="140">
        <f t="shared" si="7"/>
        <v>3066148</v>
      </c>
      <c r="CZ7" s="140">
        <f t="shared" si="7"/>
        <v>211202</v>
      </c>
      <c r="DA7" s="140">
        <f t="shared" si="7"/>
        <v>82602</v>
      </c>
      <c r="DB7" s="140">
        <f t="shared" si="7"/>
        <v>9670513</v>
      </c>
      <c r="DC7" s="140">
        <f t="shared" si="7"/>
        <v>4196555</v>
      </c>
      <c r="DD7" s="140">
        <f t="shared" si="7"/>
        <v>3870860</v>
      </c>
      <c r="DE7" s="140">
        <f t="shared" si="7"/>
        <v>401995</v>
      </c>
      <c r="DF7" s="140">
        <f t="shared" si="7"/>
        <v>1201103</v>
      </c>
      <c r="DG7" s="140">
        <f t="shared" si="7"/>
        <v>2900171</v>
      </c>
      <c r="DH7" s="140">
        <f t="shared" si="7"/>
        <v>0</v>
      </c>
      <c r="DI7" s="140">
        <f t="shared" si="7"/>
        <v>947443</v>
      </c>
      <c r="DJ7" s="140">
        <f t="shared" si="7"/>
        <v>22488754</v>
      </c>
    </row>
    <row r="8" spans="1:114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4105800</v>
      </c>
      <c r="E8" s="121">
        <f>SUM(F8:I8,K8)</f>
        <v>1379813</v>
      </c>
      <c r="F8" s="121">
        <v>59748</v>
      </c>
      <c r="G8" s="121">
        <v>16108</v>
      </c>
      <c r="H8" s="121">
        <v>206700</v>
      </c>
      <c r="I8" s="121">
        <v>644608</v>
      </c>
      <c r="J8" s="122" t="s">
        <v>407</v>
      </c>
      <c r="K8" s="121">
        <v>452649</v>
      </c>
      <c r="L8" s="121">
        <v>2725987</v>
      </c>
      <c r="M8" s="121">
        <f>SUM(N8,+U8)</f>
        <v>857602</v>
      </c>
      <c r="N8" s="121">
        <f>SUM(O8:R8,T8)</f>
        <v>93174</v>
      </c>
      <c r="O8" s="121">
        <v>9338</v>
      </c>
      <c r="P8" s="121">
        <v>0</v>
      </c>
      <c r="Q8" s="121">
        <v>4100</v>
      </c>
      <c r="R8" s="121">
        <v>77674</v>
      </c>
      <c r="S8" s="122" t="s">
        <v>407</v>
      </c>
      <c r="T8" s="121">
        <v>2062</v>
      </c>
      <c r="U8" s="121">
        <v>764428</v>
      </c>
      <c r="V8" s="121">
        <f>+SUM(D8,M8)</f>
        <v>4963402</v>
      </c>
      <c r="W8" s="121">
        <f>+SUM(E8,N8)</f>
        <v>1472987</v>
      </c>
      <c r="X8" s="121">
        <f>+SUM(F8,O8)</f>
        <v>69086</v>
      </c>
      <c r="Y8" s="121">
        <f>+SUM(G8,P8)</f>
        <v>16108</v>
      </c>
      <c r="Z8" s="121">
        <f>+SUM(H8,Q8)</f>
        <v>210800</v>
      </c>
      <c r="AA8" s="121">
        <f>+SUM(I8,R8)</f>
        <v>722282</v>
      </c>
      <c r="AB8" s="122" t="str">
        <f>IF(+SUM(J8,S8)=0,"-",+SUM(J8,S8))</f>
        <v>-</v>
      </c>
      <c r="AC8" s="121">
        <f>+SUM(K8,T8)</f>
        <v>454711</v>
      </c>
      <c r="AD8" s="121">
        <f>+SUM(L8,U8)</f>
        <v>3490415</v>
      </c>
      <c r="AE8" s="121">
        <f>SUM(AF8,+AK8)</f>
        <v>225685</v>
      </c>
      <c r="AF8" s="121">
        <f>SUM(AG8:AJ8)</f>
        <v>225685</v>
      </c>
      <c r="AG8" s="121">
        <v>0</v>
      </c>
      <c r="AH8" s="121">
        <v>112147</v>
      </c>
      <c r="AI8" s="121">
        <v>113538</v>
      </c>
      <c r="AJ8" s="121">
        <v>0</v>
      </c>
      <c r="AK8" s="121">
        <v>0</v>
      </c>
      <c r="AL8" s="121">
        <v>0</v>
      </c>
      <c r="AM8" s="121">
        <f>SUM(AN8,AS8,AW8,AX8,BD8)</f>
        <v>3794400</v>
      </c>
      <c r="AN8" s="121">
        <f>SUM(AO8:AR8)</f>
        <v>1264064</v>
      </c>
      <c r="AO8" s="121">
        <v>272842</v>
      </c>
      <c r="AP8" s="121">
        <v>891625</v>
      </c>
      <c r="AQ8" s="121">
        <v>32376</v>
      </c>
      <c r="AR8" s="121">
        <v>67221</v>
      </c>
      <c r="AS8" s="121">
        <f>SUM(AT8:AV8)</f>
        <v>446864</v>
      </c>
      <c r="AT8" s="121">
        <v>25403</v>
      </c>
      <c r="AU8" s="121">
        <v>363484</v>
      </c>
      <c r="AV8" s="121">
        <v>57977</v>
      </c>
      <c r="AW8" s="121">
        <v>22725</v>
      </c>
      <c r="AX8" s="121">
        <f>SUM(AY8:BB8)</f>
        <v>2060747</v>
      </c>
      <c r="AY8" s="121">
        <v>570302</v>
      </c>
      <c r="AZ8" s="121">
        <v>1064228</v>
      </c>
      <c r="BA8" s="121">
        <v>75510</v>
      </c>
      <c r="BB8" s="121">
        <v>350707</v>
      </c>
      <c r="BC8" s="121">
        <v>0</v>
      </c>
      <c r="BD8" s="121">
        <v>0</v>
      </c>
      <c r="BE8" s="121">
        <v>85715</v>
      </c>
      <c r="BF8" s="121">
        <f>SUM(AE8,+AM8,+BE8)</f>
        <v>4105800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457046</v>
      </c>
      <c r="BP8" s="121">
        <f>SUM(BQ8:BT8)</f>
        <v>51854</v>
      </c>
      <c r="BQ8" s="121">
        <v>51854</v>
      </c>
      <c r="BR8" s="121">
        <v>0</v>
      </c>
      <c r="BS8" s="121">
        <v>0</v>
      </c>
      <c r="BT8" s="121">
        <v>0</v>
      </c>
      <c r="BU8" s="121">
        <f>SUM(BV8:BX8)</f>
        <v>99518</v>
      </c>
      <c r="BV8" s="121">
        <v>0</v>
      </c>
      <c r="BW8" s="121">
        <v>99518</v>
      </c>
      <c r="BX8" s="121">
        <v>0</v>
      </c>
      <c r="BY8" s="121">
        <v>0</v>
      </c>
      <c r="BZ8" s="121">
        <f>SUM(CA8:CD8)</f>
        <v>305674</v>
      </c>
      <c r="CA8" s="121">
        <v>100372</v>
      </c>
      <c r="CB8" s="121">
        <v>87756</v>
      </c>
      <c r="CC8" s="121">
        <v>0</v>
      </c>
      <c r="CD8" s="121">
        <v>117546</v>
      </c>
      <c r="CE8" s="121">
        <v>284439</v>
      </c>
      <c r="CF8" s="121">
        <v>0</v>
      </c>
      <c r="CG8" s="121">
        <v>116117</v>
      </c>
      <c r="CH8" s="121">
        <f>SUM(BG8,+BO8,+CG8)</f>
        <v>573163</v>
      </c>
      <c r="CI8" s="121">
        <f>SUM(AE8,+BG8)</f>
        <v>225685</v>
      </c>
      <c r="CJ8" s="121">
        <f>SUM(AF8,+BH8)</f>
        <v>225685</v>
      </c>
      <c r="CK8" s="121">
        <f>SUM(AG8,+BI8)</f>
        <v>0</v>
      </c>
      <c r="CL8" s="121">
        <f>SUM(AH8,+BJ8)</f>
        <v>112147</v>
      </c>
      <c r="CM8" s="121">
        <f>SUM(AI8,+BK8)</f>
        <v>113538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4251446</v>
      </c>
      <c r="CR8" s="121">
        <f>SUM(AN8,+BP8)</f>
        <v>1315918</v>
      </c>
      <c r="CS8" s="121">
        <f>SUM(AO8,+BQ8)</f>
        <v>324696</v>
      </c>
      <c r="CT8" s="121">
        <f>SUM(AP8,+BR8)</f>
        <v>891625</v>
      </c>
      <c r="CU8" s="121">
        <f>SUM(AQ8,+BS8)</f>
        <v>32376</v>
      </c>
      <c r="CV8" s="121">
        <f>SUM(AR8,+BT8)</f>
        <v>67221</v>
      </c>
      <c r="CW8" s="121">
        <f>SUM(AS8,+BU8)</f>
        <v>546382</v>
      </c>
      <c r="CX8" s="121">
        <f>SUM(AT8,+BV8)</f>
        <v>25403</v>
      </c>
      <c r="CY8" s="121">
        <f>SUM(AU8,+BW8)</f>
        <v>463002</v>
      </c>
      <c r="CZ8" s="121">
        <f>SUM(AV8,+BX8)</f>
        <v>57977</v>
      </c>
      <c r="DA8" s="121">
        <f>SUM(AW8,+BY8)</f>
        <v>22725</v>
      </c>
      <c r="DB8" s="121">
        <f>SUM(AX8,+BZ8)</f>
        <v>2366421</v>
      </c>
      <c r="DC8" s="121">
        <f>SUM(AY8,+CA8)</f>
        <v>670674</v>
      </c>
      <c r="DD8" s="121">
        <f>SUM(AZ8,+CB8)</f>
        <v>1151984</v>
      </c>
      <c r="DE8" s="121">
        <f>SUM(BA8,+CC8)</f>
        <v>75510</v>
      </c>
      <c r="DF8" s="121">
        <f>SUM(BB8,+CD8)</f>
        <v>468253</v>
      </c>
      <c r="DG8" s="121">
        <f>SUM(BC8,+CE8)</f>
        <v>284439</v>
      </c>
      <c r="DH8" s="121">
        <f>SUM(BD8,+CF8)</f>
        <v>0</v>
      </c>
      <c r="DI8" s="121">
        <f>SUM(BE8,+CG8)</f>
        <v>201832</v>
      </c>
      <c r="DJ8" s="121">
        <f>SUM(BF8,+CH8)</f>
        <v>4678963</v>
      </c>
    </row>
    <row r="9" spans="1:114" s="136" customFormat="1" ht="13.5" customHeight="1" x14ac:dyDescent="0.15">
      <c r="A9" s="119" t="s">
        <v>40</v>
      </c>
      <c r="B9" s="120" t="s">
        <v>329</v>
      </c>
      <c r="C9" s="119" t="s">
        <v>330</v>
      </c>
      <c r="D9" s="121">
        <f>SUM(E9,+L9)</f>
        <v>2031540</v>
      </c>
      <c r="E9" s="121">
        <f>SUM(F9:I9,K9)</f>
        <v>520393</v>
      </c>
      <c r="F9" s="121">
        <v>0</v>
      </c>
      <c r="G9" s="121">
        <v>0</v>
      </c>
      <c r="H9" s="121">
        <v>0</v>
      </c>
      <c r="I9" s="121">
        <v>341673</v>
      </c>
      <c r="J9" s="122" t="s">
        <v>407</v>
      </c>
      <c r="K9" s="121">
        <v>178720</v>
      </c>
      <c r="L9" s="121">
        <v>1511147</v>
      </c>
      <c r="M9" s="121">
        <f>SUM(N9,+U9)</f>
        <v>344759</v>
      </c>
      <c r="N9" s="121">
        <f>SUM(O9:R9,T9)</f>
        <v>232304</v>
      </c>
      <c r="O9" s="121">
        <v>24228</v>
      </c>
      <c r="P9" s="121">
        <v>0</v>
      </c>
      <c r="Q9" s="121">
        <v>21800</v>
      </c>
      <c r="R9" s="121">
        <v>186228</v>
      </c>
      <c r="S9" s="122" t="s">
        <v>407</v>
      </c>
      <c r="T9" s="121">
        <v>48</v>
      </c>
      <c r="U9" s="121">
        <v>112455</v>
      </c>
      <c r="V9" s="121">
        <f>+SUM(D9,M9)</f>
        <v>2376299</v>
      </c>
      <c r="W9" s="121">
        <f>+SUM(E9,N9)</f>
        <v>752697</v>
      </c>
      <c r="X9" s="121">
        <f>+SUM(F9,O9)</f>
        <v>24228</v>
      </c>
      <c r="Y9" s="121">
        <f>+SUM(G9,P9)</f>
        <v>0</v>
      </c>
      <c r="Z9" s="121">
        <f>+SUM(H9,Q9)</f>
        <v>21800</v>
      </c>
      <c r="AA9" s="121">
        <f>+SUM(I9,R9)</f>
        <v>527901</v>
      </c>
      <c r="AB9" s="122" t="str">
        <f>IF(+SUM(J9,S9)=0,"-",+SUM(J9,S9))</f>
        <v>-</v>
      </c>
      <c r="AC9" s="121">
        <f>+SUM(K9,T9)</f>
        <v>178768</v>
      </c>
      <c r="AD9" s="121">
        <f>+SUM(L9,U9)</f>
        <v>1623602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2031540</v>
      </c>
      <c r="AN9" s="121">
        <f>SUM(AO9:AR9)</f>
        <v>667973</v>
      </c>
      <c r="AO9" s="121">
        <v>184751</v>
      </c>
      <c r="AP9" s="121">
        <v>335996</v>
      </c>
      <c r="AQ9" s="121">
        <v>147226</v>
      </c>
      <c r="AR9" s="121">
        <v>0</v>
      </c>
      <c r="AS9" s="121">
        <f>SUM(AT9:AV9)</f>
        <v>671588</v>
      </c>
      <c r="AT9" s="121">
        <v>38892</v>
      </c>
      <c r="AU9" s="121">
        <v>622112</v>
      </c>
      <c r="AV9" s="121">
        <v>10584</v>
      </c>
      <c r="AW9" s="121">
        <v>0</v>
      </c>
      <c r="AX9" s="121">
        <f>SUM(AY9:BB9)</f>
        <v>691979</v>
      </c>
      <c r="AY9" s="121">
        <v>241149</v>
      </c>
      <c r="AZ9" s="121">
        <v>426634</v>
      </c>
      <c r="BA9" s="121">
        <v>24196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2031540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344759</v>
      </c>
      <c r="BP9" s="121">
        <f>SUM(BQ9:BT9)</f>
        <v>32423</v>
      </c>
      <c r="BQ9" s="121">
        <v>22448</v>
      </c>
      <c r="BR9" s="121">
        <v>0</v>
      </c>
      <c r="BS9" s="121">
        <v>9975</v>
      </c>
      <c r="BT9" s="121">
        <v>0</v>
      </c>
      <c r="BU9" s="121">
        <f>SUM(BV9:BX9)</f>
        <v>123266</v>
      </c>
      <c r="BV9" s="121">
        <v>6937</v>
      </c>
      <c r="BW9" s="121">
        <v>116329</v>
      </c>
      <c r="BX9" s="121">
        <v>0</v>
      </c>
      <c r="BY9" s="121">
        <v>0</v>
      </c>
      <c r="BZ9" s="121">
        <f>SUM(CA9:CD9)</f>
        <v>189070</v>
      </c>
      <c r="CA9" s="121">
        <v>179339</v>
      </c>
      <c r="CB9" s="121">
        <v>9731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344759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2376299</v>
      </c>
      <c r="CR9" s="121">
        <f>SUM(AN9,+BP9)</f>
        <v>700396</v>
      </c>
      <c r="CS9" s="121">
        <f>SUM(AO9,+BQ9)</f>
        <v>207199</v>
      </c>
      <c r="CT9" s="121">
        <f>SUM(AP9,+BR9)</f>
        <v>335996</v>
      </c>
      <c r="CU9" s="121">
        <f>SUM(AQ9,+BS9)</f>
        <v>157201</v>
      </c>
      <c r="CV9" s="121">
        <f>SUM(AR9,+BT9)</f>
        <v>0</v>
      </c>
      <c r="CW9" s="121">
        <f>SUM(AS9,+BU9)</f>
        <v>794854</v>
      </c>
      <c r="CX9" s="121">
        <f>SUM(AT9,+BV9)</f>
        <v>45829</v>
      </c>
      <c r="CY9" s="121">
        <f>SUM(AU9,+BW9)</f>
        <v>738441</v>
      </c>
      <c r="CZ9" s="121">
        <f>SUM(AV9,+BX9)</f>
        <v>10584</v>
      </c>
      <c r="DA9" s="121">
        <f>SUM(AW9,+BY9)</f>
        <v>0</v>
      </c>
      <c r="DB9" s="121">
        <f>SUM(AX9,+BZ9)</f>
        <v>881049</v>
      </c>
      <c r="DC9" s="121">
        <f>SUM(AY9,+CA9)</f>
        <v>420488</v>
      </c>
      <c r="DD9" s="121">
        <f>SUM(AZ9,+CB9)</f>
        <v>436365</v>
      </c>
      <c r="DE9" s="121">
        <f>SUM(BA9,+CC9)</f>
        <v>24196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2376299</v>
      </c>
    </row>
    <row r="10" spans="1:114" s="136" customFormat="1" ht="13.5" customHeight="1" x14ac:dyDescent="0.15">
      <c r="A10" s="119" t="s">
        <v>40</v>
      </c>
      <c r="B10" s="120" t="s">
        <v>332</v>
      </c>
      <c r="C10" s="119" t="s">
        <v>333</v>
      </c>
      <c r="D10" s="121">
        <f>SUM(E10,+L10)</f>
        <v>2355897</v>
      </c>
      <c r="E10" s="121">
        <f>SUM(F10:I10,K10)</f>
        <v>497034</v>
      </c>
      <c r="F10" s="121">
        <v>0</v>
      </c>
      <c r="G10" s="121">
        <v>0</v>
      </c>
      <c r="H10" s="121">
        <v>0</v>
      </c>
      <c r="I10" s="121">
        <v>411014</v>
      </c>
      <c r="J10" s="122" t="s">
        <v>407</v>
      </c>
      <c r="K10" s="121">
        <v>86020</v>
      </c>
      <c r="L10" s="121">
        <v>1858863</v>
      </c>
      <c r="M10" s="121">
        <f>SUM(N10,+U10)</f>
        <v>171382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407</v>
      </c>
      <c r="T10" s="121">
        <v>0</v>
      </c>
      <c r="U10" s="121">
        <v>171382</v>
      </c>
      <c r="V10" s="121">
        <f>+SUM(D10,M10)</f>
        <v>2527279</v>
      </c>
      <c r="W10" s="121">
        <f>+SUM(E10,N10)</f>
        <v>497034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411014</v>
      </c>
      <c r="AB10" s="122" t="str">
        <f>IF(+SUM(J10,S10)=0,"-",+SUM(J10,S10))</f>
        <v>-</v>
      </c>
      <c r="AC10" s="121">
        <f>+SUM(K10,T10)</f>
        <v>86020</v>
      </c>
      <c r="AD10" s="121">
        <f>+SUM(L10,U10)</f>
        <v>2030245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2269180</v>
      </c>
      <c r="AN10" s="121">
        <f>SUM(AO10:AR10)</f>
        <v>845164</v>
      </c>
      <c r="AO10" s="121">
        <v>176534</v>
      </c>
      <c r="AP10" s="121">
        <v>477521</v>
      </c>
      <c r="AQ10" s="121">
        <v>138604</v>
      </c>
      <c r="AR10" s="121">
        <v>52505</v>
      </c>
      <c r="AS10" s="121">
        <f>SUM(AT10:AV10)</f>
        <v>301431</v>
      </c>
      <c r="AT10" s="121">
        <v>62699</v>
      </c>
      <c r="AU10" s="121">
        <v>200892</v>
      </c>
      <c r="AV10" s="121">
        <v>37840</v>
      </c>
      <c r="AW10" s="121">
        <v>20472</v>
      </c>
      <c r="AX10" s="121">
        <f>SUM(AY10:BB10)</f>
        <v>1102113</v>
      </c>
      <c r="AY10" s="121">
        <v>252446</v>
      </c>
      <c r="AZ10" s="121">
        <v>473018</v>
      </c>
      <c r="BA10" s="121">
        <v>19005</v>
      </c>
      <c r="BB10" s="121">
        <v>357644</v>
      </c>
      <c r="BC10" s="121">
        <v>0</v>
      </c>
      <c r="BD10" s="121">
        <v>0</v>
      </c>
      <c r="BE10" s="121">
        <v>86717</v>
      </c>
      <c r="BF10" s="121">
        <f>SUM(AE10,+AM10,+BE10)</f>
        <v>2355897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170182</v>
      </c>
      <c r="BP10" s="121">
        <f>SUM(BQ10:BT10)</f>
        <v>25202</v>
      </c>
      <c r="BQ10" s="121">
        <v>0</v>
      </c>
      <c r="BR10" s="121">
        <v>0</v>
      </c>
      <c r="BS10" s="121">
        <v>25202</v>
      </c>
      <c r="BT10" s="121">
        <v>0</v>
      </c>
      <c r="BU10" s="121">
        <f>SUM(BV10:BX10)</f>
        <v>44348</v>
      </c>
      <c r="BV10" s="121">
        <v>0</v>
      </c>
      <c r="BW10" s="121">
        <v>44348</v>
      </c>
      <c r="BX10" s="121">
        <v>0</v>
      </c>
      <c r="BY10" s="121">
        <v>0</v>
      </c>
      <c r="BZ10" s="121">
        <f>SUM(CA10:CD10)</f>
        <v>100632</v>
      </c>
      <c r="CA10" s="121">
        <v>0</v>
      </c>
      <c r="CB10" s="121">
        <v>36158</v>
      </c>
      <c r="CC10" s="121">
        <v>0</v>
      </c>
      <c r="CD10" s="121">
        <v>64474</v>
      </c>
      <c r="CE10" s="121">
        <v>0</v>
      </c>
      <c r="CF10" s="121">
        <v>0</v>
      </c>
      <c r="CG10" s="121">
        <v>1200</v>
      </c>
      <c r="CH10" s="121">
        <f>SUM(BG10,+BO10,+CG10)</f>
        <v>171382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2439362</v>
      </c>
      <c r="CR10" s="121">
        <f>SUM(AN10,+BP10)</f>
        <v>870366</v>
      </c>
      <c r="CS10" s="121">
        <f>SUM(AO10,+BQ10)</f>
        <v>176534</v>
      </c>
      <c r="CT10" s="121">
        <f>SUM(AP10,+BR10)</f>
        <v>477521</v>
      </c>
      <c r="CU10" s="121">
        <f>SUM(AQ10,+BS10)</f>
        <v>163806</v>
      </c>
      <c r="CV10" s="121">
        <f>SUM(AR10,+BT10)</f>
        <v>52505</v>
      </c>
      <c r="CW10" s="121">
        <f>SUM(AS10,+BU10)</f>
        <v>345779</v>
      </c>
      <c r="CX10" s="121">
        <f>SUM(AT10,+BV10)</f>
        <v>62699</v>
      </c>
      <c r="CY10" s="121">
        <f>SUM(AU10,+BW10)</f>
        <v>245240</v>
      </c>
      <c r="CZ10" s="121">
        <f>SUM(AV10,+BX10)</f>
        <v>37840</v>
      </c>
      <c r="DA10" s="121">
        <f>SUM(AW10,+BY10)</f>
        <v>20472</v>
      </c>
      <c r="DB10" s="121">
        <f>SUM(AX10,+BZ10)</f>
        <v>1202745</v>
      </c>
      <c r="DC10" s="121">
        <f>SUM(AY10,+CA10)</f>
        <v>252446</v>
      </c>
      <c r="DD10" s="121">
        <f>SUM(AZ10,+CB10)</f>
        <v>509176</v>
      </c>
      <c r="DE10" s="121">
        <f>SUM(BA10,+CC10)</f>
        <v>19005</v>
      </c>
      <c r="DF10" s="121">
        <f>SUM(BB10,+CD10)</f>
        <v>422118</v>
      </c>
      <c r="DG10" s="121">
        <f>SUM(BC10,+CE10)</f>
        <v>0</v>
      </c>
      <c r="DH10" s="121">
        <f>SUM(BD10,+CF10)</f>
        <v>0</v>
      </c>
      <c r="DI10" s="121">
        <f>SUM(BE10,+CG10)</f>
        <v>87917</v>
      </c>
      <c r="DJ10" s="121">
        <f>SUM(BF10,+CH10)</f>
        <v>2527279</v>
      </c>
    </row>
    <row r="11" spans="1:114" s="136" customFormat="1" ht="13.5" customHeight="1" x14ac:dyDescent="0.15">
      <c r="A11" s="119" t="s">
        <v>40</v>
      </c>
      <c r="B11" s="120" t="s">
        <v>335</v>
      </c>
      <c r="C11" s="119" t="s">
        <v>336</v>
      </c>
      <c r="D11" s="121">
        <f>SUM(E11,+L11)</f>
        <v>849044</v>
      </c>
      <c r="E11" s="121">
        <f>SUM(F11:I11,K11)</f>
        <v>350654</v>
      </c>
      <c r="F11" s="121">
        <v>0</v>
      </c>
      <c r="G11" s="121">
        <v>24963</v>
      </c>
      <c r="H11" s="121">
        <v>217800</v>
      </c>
      <c r="I11" s="121">
        <v>67302</v>
      </c>
      <c r="J11" s="122" t="s">
        <v>407</v>
      </c>
      <c r="K11" s="121">
        <v>40589</v>
      </c>
      <c r="L11" s="121">
        <v>498390</v>
      </c>
      <c r="M11" s="121">
        <f>SUM(N11,+U11)</f>
        <v>122265</v>
      </c>
      <c r="N11" s="121">
        <f>SUM(O11:R11,T11)</f>
        <v>9731</v>
      </c>
      <c r="O11" s="121">
        <v>0</v>
      </c>
      <c r="P11" s="121">
        <v>2932</v>
      </c>
      <c r="Q11" s="121">
        <v>0</v>
      </c>
      <c r="R11" s="121">
        <v>5875</v>
      </c>
      <c r="S11" s="122" t="s">
        <v>407</v>
      </c>
      <c r="T11" s="121">
        <v>924</v>
      </c>
      <c r="U11" s="121">
        <v>112534</v>
      </c>
      <c r="V11" s="121">
        <f>+SUM(D11,M11)</f>
        <v>971309</v>
      </c>
      <c r="W11" s="121">
        <f>+SUM(E11,N11)</f>
        <v>360385</v>
      </c>
      <c r="X11" s="121">
        <f>+SUM(F11,O11)</f>
        <v>0</v>
      </c>
      <c r="Y11" s="121">
        <f>+SUM(G11,P11)</f>
        <v>27895</v>
      </c>
      <c r="Z11" s="121">
        <f>+SUM(H11,Q11)</f>
        <v>217800</v>
      </c>
      <c r="AA11" s="121">
        <f>+SUM(I11,R11)</f>
        <v>73177</v>
      </c>
      <c r="AB11" s="122" t="str">
        <f>IF(+SUM(J11,S11)=0,"-",+SUM(J11,S11))</f>
        <v>-</v>
      </c>
      <c r="AC11" s="121">
        <f>+SUM(K11,T11)</f>
        <v>41513</v>
      </c>
      <c r="AD11" s="121">
        <f>+SUM(L11,U11)</f>
        <v>610924</v>
      </c>
      <c r="AE11" s="121">
        <f>SUM(AF11,+AK11)</f>
        <v>226152</v>
      </c>
      <c r="AF11" s="121">
        <f>SUM(AG11:AJ11)</f>
        <v>226152</v>
      </c>
      <c r="AG11" s="121">
        <v>0</v>
      </c>
      <c r="AH11" s="121">
        <v>225720</v>
      </c>
      <c r="AI11" s="121">
        <v>432</v>
      </c>
      <c r="AJ11" s="121">
        <v>0</v>
      </c>
      <c r="AK11" s="121">
        <v>0</v>
      </c>
      <c r="AL11" s="121">
        <v>0</v>
      </c>
      <c r="AM11" s="121">
        <f>SUM(AN11,AS11,AW11,AX11,BD11)</f>
        <v>464184</v>
      </c>
      <c r="AN11" s="121">
        <f>SUM(AO11:AR11)</f>
        <v>58918</v>
      </c>
      <c r="AO11" s="121">
        <v>19608</v>
      </c>
      <c r="AP11" s="121">
        <v>19237</v>
      </c>
      <c r="AQ11" s="121">
        <v>12078</v>
      </c>
      <c r="AR11" s="121">
        <v>7995</v>
      </c>
      <c r="AS11" s="121">
        <f>SUM(AT11:AV11)</f>
        <v>75803</v>
      </c>
      <c r="AT11" s="121">
        <v>8190</v>
      </c>
      <c r="AU11" s="121">
        <v>57183</v>
      </c>
      <c r="AV11" s="121">
        <v>10430</v>
      </c>
      <c r="AW11" s="121">
        <v>19496</v>
      </c>
      <c r="AX11" s="121">
        <f>SUM(AY11:BB11)</f>
        <v>309967</v>
      </c>
      <c r="AY11" s="121">
        <v>234486</v>
      </c>
      <c r="AZ11" s="121">
        <v>40076</v>
      </c>
      <c r="BA11" s="121">
        <v>29209</v>
      </c>
      <c r="BB11" s="121">
        <v>6196</v>
      </c>
      <c r="BC11" s="121">
        <v>126623</v>
      </c>
      <c r="BD11" s="121">
        <v>0</v>
      </c>
      <c r="BE11" s="121">
        <v>32085</v>
      </c>
      <c r="BF11" s="121">
        <f>SUM(AE11,+AM11,+BE11)</f>
        <v>722421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121424</v>
      </c>
      <c r="BP11" s="121">
        <f>SUM(BQ11:BT11)</f>
        <v>8030</v>
      </c>
      <c r="BQ11" s="121">
        <v>0</v>
      </c>
      <c r="BR11" s="121">
        <v>0</v>
      </c>
      <c r="BS11" s="121">
        <v>8030</v>
      </c>
      <c r="BT11" s="121">
        <v>0</v>
      </c>
      <c r="BU11" s="121">
        <f>SUM(BV11:BX11)</f>
        <v>73975</v>
      </c>
      <c r="BV11" s="121">
        <v>0</v>
      </c>
      <c r="BW11" s="121">
        <v>73975</v>
      </c>
      <c r="BX11" s="121">
        <v>0</v>
      </c>
      <c r="BY11" s="121">
        <v>0</v>
      </c>
      <c r="BZ11" s="121">
        <f>SUM(CA11:CD11)</f>
        <v>39419</v>
      </c>
      <c r="CA11" s="121">
        <v>5202</v>
      </c>
      <c r="CB11" s="121">
        <v>34217</v>
      </c>
      <c r="CC11" s="121">
        <v>0</v>
      </c>
      <c r="CD11" s="121">
        <v>0</v>
      </c>
      <c r="CE11" s="121">
        <v>0</v>
      </c>
      <c r="CF11" s="121">
        <v>0</v>
      </c>
      <c r="CG11" s="121">
        <v>841</v>
      </c>
      <c r="CH11" s="121">
        <f>SUM(BG11,+BO11,+CG11)</f>
        <v>122265</v>
      </c>
      <c r="CI11" s="121">
        <f>SUM(AE11,+BG11)</f>
        <v>226152</v>
      </c>
      <c r="CJ11" s="121">
        <f>SUM(AF11,+BH11)</f>
        <v>226152</v>
      </c>
      <c r="CK11" s="121">
        <f>SUM(AG11,+BI11)</f>
        <v>0</v>
      </c>
      <c r="CL11" s="121">
        <f>SUM(AH11,+BJ11)</f>
        <v>225720</v>
      </c>
      <c r="CM11" s="121">
        <f>SUM(AI11,+BK11)</f>
        <v>432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585608</v>
      </c>
      <c r="CR11" s="121">
        <f>SUM(AN11,+BP11)</f>
        <v>66948</v>
      </c>
      <c r="CS11" s="121">
        <f>SUM(AO11,+BQ11)</f>
        <v>19608</v>
      </c>
      <c r="CT11" s="121">
        <f>SUM(AP11,+BR11)</f>
        <v>19237</v>
      </c>
      <c r="CU11" s="121">
        <f>SUM(AQ11,+BS11)</f>
        <v>20108</v>
      </c>
      <c r="CV11" s="121">
        <f>SUM(AR11,+BT11)</f>
        <v>7995</v>
      </c>
      <c r="CW11" s="121">
        <f>SUM(AS11,+BU11)</f>
        <v>149778</v>
      </c>
      <c r="CX11" s="121">
        <f>SUM(AT11,+BV11)</f>
        <v>8190</v>
      </c>
      <c r="CY11" s="121">
        <f>SUM(AU11,+BW11)</f>
        <v>131158</v>
      </c>
      <c r="CZ11" s="121">
        <f>SUM(AV11,+BX11)</f>
        <v>10430</v>
      </c>
      <c r="DA11" s="121">
        <f>SUM(AW11,+BY11)</f>
        <v>19496</v>
      </c>
      <c r="DB11" s="121">
        <f>SUM(AX11,+BZ11)</f>
        <v>349386</v>
      </c>
      <c r="DC11" s="121">
        <f>SUM(AY11,+CA11)</f>
        <v>239688</v>
      </c>
      <c r="DD11" s="121">
        <f>SUM(AZ11,+CB11)</f>
        <v>74293</v>
      </c>
      <c r="DE11" s="121">
        <f>SUM(BA11,+CC11)</f>
        <v>29209</v>
      </c>
      <c r="DF11" s="121">
        <f>SUM(BB11,+CD11)</f>
        <v>6196</v>
      </c>
      <c r="DG11" s="121">
        <f>SUM(BC11,+CE11)</f>
        <v>126623</v>
      </c>
      <c r="DH11" s="121">
        <f>SUM(BD11,+CF11)</f>
        <v>0</v>
      </c>
      <c r="DI11" s="121">
        <f>SUM(BE11,+CG11)</f>
        <v>32926</v>
      </c>
      <c r="DJ11" s="121">
        <f>SUM(BF11,+CH11)</f>
        <v>844686</v>
      </c>
    </row>
    <row r="12" spans="1:114" s="136" customFormat="1" ht="13.5" customHeight="1" x14ac:dyDescent="0.15">
      <c r="A12" s="119" t="s">
        <v>40</v>
      </c>
      <c r="B12" s="120" t="s">
        <v>340</v>
      </c>
      <c r="C12" s="119" t="s">
        <v>341</v>
      </c>
      <c r="D12" s="121">
        <f>SUM(E12,+L12)</f>
        <v>1560504</v>
      </c>
      <c r="E12" s="121">
        <f>SUM(F12:I12,K12)</f>
        <v>205763</v>
      </c>
      <c r="F12" s="121">
        <v>0</v>
      </c>
      <c r="G12" s="121">
        <v>2</v>
      </c>
      <c r="H12" s="121">
        <v>0</v>
      </c>
      <c r="I12" s="121">
        <v>176524</v>
      </c>
      <c r="J12" s="122" t="s">
        <v>407</v>
      </c>
      <c r="K12" s="121">
        <v>29237</v>
      </c>
      <c r="L12" s="121">
        <v>1354741</v>
      </c>
      <c r="M12" s="121">
        <f>SUM(N12,+U12)</f>
        <v>120616</v>
      </c>
      <c r="N12" s="121">
        <f>SUM(O12:R12,T12)</f>
        <v>16233</v>
      </c>
      <c r="O12" s="121">
        <v>0</v>
      </c>
      <c r="P12" s="121">
        <v>0</v>
      </c>
      <c r="Q12" s="121">
        <v>0</v>
      </c>
      <c r="R12" s="121">
        <v>0</v>
      </c>
      <c r="S12" s="122" t="s">
        <v>407</v>
      </c>
      <c r="T12" s="121">
        <v>16233</v>
      </c>
      <c r="U12" s="121">
        <v>104383</v>
      </c>
      <c r="V12" s="121">
        <f>+SUM(D12,M12)</f>
        <v>1681120</v>
      </c>
      <c r="W12" s="121">
        <f>+SUM(E12,N12)</f>
        <v>221996</v>
      </c>
      <c r="X12" s="121">
        <f>+SUM(F12,O12)</f>
        <v>0</v>
      </c>
      <c r="Y12" s="121">
        <f>+SUM(G12,P12)</f>
        <v>2</v>
      </c>
      <c r="Z12" s="121">
        <f>+SUM(H12,Q12)</f>
        <v>0</v>
      </c>
      <c r="AA12" s="121">
        <f>+SUM(I12,R12)</f>
        <v>176524</v>
      </c>
      <c r="AB12" s="122" t="str">
        <f>IF(+SUM(J12,S12)=0,"-",+SUM(J12,S12))</f>
        <v>-</v>
      </c>
      <c r="AC12" s="121">
        <f>+SUM(K12,T12)</f>
        <v>45470</v>
      </c>
      <c r="AD12" s="121">
        <f>+SUM(L12,U12)</f>
        <v>1459124</v>
      </c>
      <c r="AE12" s="121">
        <f>SUM(AF12,+AK12)</f>
        <v>16178</v>
      </c>
      <c r="AF12" s="121">
        <f>SUM(AG12:AJ12)</f>
        <v>16178</v>
      </c>
      <c r="AG12" s="121">
        <v>0</v>
      </c>
      <c r="AH12" s="121">
        <v>16178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1530026</v>
      </c>
      <c r="AN12" s="121">
        <f>SUM(AO12:AR12)</f>
        <v>643781</v>
      </c>
      <c r="AO12" s="121">
        <v>92277</v>
      </c>
      <c r="AP12" s="121">
        <v>478362</v>
      </c>
      <c r="AQ12" s="121">
        <v>51578</v>
      </c>
      <c r="AR12" s="121">
        <v>21564</v>
      </c>
      <c r="AS12" s="121">
        <f>SUM(AT12:AV12)</f>
        <v>590837</v>
      </c>
      <c r="AT12" s="121">
        <v>63572</v>
      </c>
      <c r="AU12" s="121">
        <v>506954</v>
      </c>
      <c r="AV12" s="121">
        <v>20311</v>
      </c>
      <c r="AW12" s="121">
        <v>0</v>
      </c>
      <c r="AX12" s="121">
        <f>SUM(AY12:BB12)</f>
        <v>295408</v>
      </c>
      <c r="AY12" s="121">
        <v>158032</v>
      </c>
      <c r="AZ12" s="121">
        <v>25691</v>
      </c>
      <c r="BA12" s="121">
        <v>13425</v>
      </c>
      <c r="BB12" s="121">
        <v>98260</v>
      </c>
      <c r="BC12" s="121">
        <v>0</v>
      </c>
      <c r="BD12" s="121">
        <v>0</v>
      </c>
      <c r="BE12" s="121">
        <v>14300</v>
      </c>
      <c r="BF12" s="121">
        <f>SUM(AE12,+AM12,+BE12)</f>
        <v>1560504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120616</v>
      </c>
      <c r="BP12" s="121">
        <f>SUM(BQ12:BT12)</f>
        <v>7613</v>
      </c>
      <c r="BQ12" s="121">
        <v>0</v>
      </c>
      <c r="BR12" s="121">
        <v>0</v>
      </c>
      <c r="BS12" s="121">
        <v>7613</v>
      </c>
      <c r="BT12" s="121">
        <v>0</v>
      </c>
      <c r="BU12" s="121">
        <f>SUM(BV12:BX12)</f>
        <v>16699</v>
      </c>
      <c r="BV12" s="121">
        <v>0</v>
      </c>
      <c r="BW12" s="121">
        <v>16699</v>
      </c>
      <c r="BX12" s="121">
        <v>0</v>
      </c>
      <c r="BY12" s="121">
        <v>0</v>
      </c>
      <c r="BZ12" s="121">
        <f>SUM(CA12:CD12)</f>
        <v>96304</v>
      </c>
      <c r="CA12" s="121">
        <v>0</v>
      </c>
      <c r="CB12" s="121">
        <v>96304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120616</v>
      </c>
      <c r="CI12" s="121">
        <f>SUM(AE12,+BG12)</f>
        <v>16178</v>
      </c>
      <c r="CJ12" s="121">
        <f>SUM(AF12,+BH12)</f>
        <v>16178</v>
      </c>
      <c r="CK12" s="121">
        <f>SUM(AG12,+BI12)</f>
        <v>0</v>
      </c>
      <c r="CL12" s="121">
        <f>SUM(AH12,+BJ12)</f>
        <v>16178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1650642</v>
      </c>
      <c r="CR12" s="121">
        <f>SUM(AN12,+BP12)</f>
        <v>651394</v>
      </c>
      <c r="CS12" s="121">
        <f>SUM(AO12,+BQ12)</f>
        <v>92277</v>
      </c>
      <c r="CT12" s="121">
        <f>SUM(AP12,+BR12)</f>
        <v>478362</v>
      </c>
      <c r="CU12" s="121">
        <f>SUM(AQ12,+BS12)</f>
        <v>59191</v>
      </c>
      <c r="CV12" s="121">
        <f>SUM(AR12,+BT12)</f>
        <v>21564</v>
      </c>
      <c r="CW12" s="121">
        <f>SUM(AS12,+BU12)</f>
        <v>607536</v>
      </c>
      <c r="CX12" s="121">
        <f>SUM(AT12,+BV12)</f>
        <v>63572</v>
      </c>
      <c r="CY12" s="121">
        <f>SUM(AU12,+BW12)</f>
        <v>523653</v>
      </c>
      <c r="CZ12" s="121">
        <f>SUM(AV12,+BX12)</f>
        <v>20311</v>
      </c>
      <c r="DA12" s="121">
        <f>SUM(AW12,+BY12)</f>
        <v>0</v>
      </c>
      <c r="DB12" s="121">
        <f>SUM(AX12,+BZ12)</f>
        <v>391712</v>
      </c>
      <c r="DC12" s="121">
        <f>SUM(AY12,+CA12)</f>
        <v>158032</v>
      </c>
      <c r="DD12" s="121">
        <f>SUM(AZ12,+CB12)</f>
        <v>121995</v>
      </c>
      <c r="DE12" s="121">
        <f>SUM(BA12,+CC12)</f>
        <v>13425</v>
      </c>
      <c r="DF12" s="121">
        <f>SUM(BB12,+CD12)</f>
        <v>98260</v>
      </c>
      <c r="DG12" s="121">
        <f>SUM(BC12,+CE12)</f>
        <v>0</v>
      </c>
      <c r="DH12" s="121">
        <f>SUM(BD12,+CF12)</f>
        <v>0</v>
      </c>
      <c r="DI12" s="121">
        <f>SUM(BE12,+CG12)</f>
        <v>14300</v>
      </c>
      <c r="DJ12" s="121">
        <f>SUM(BF12,+CH12)</f>
        <v>1681120</v>
      </c>
    </row>
    <row r="13" spans="1:114" s="136" customFormat="1" ht="13.5" customHeight="1" x14ac:dyDescent="0.15">
      <c r="A13" s="119" t="s">
        <v>40</v>
      </c>
      <c r="B13" s="120" t="s">
        <v>343</v>
      </c>
      <c r="C13" s="119" t="s">
        <v>344</v>
      </c>
      <c r="D13" s="121">
        <f>SUM(E13,+L13)</f>
        <v>754031</v>
      </c>
      <c r="E13" s="121">
        <f>SUM(F13:I13,K13)</f>
        <v>55652</v>
      </c>
      <c r="F13" s="121">
        <v>0</v>
      </c>
      <c r="G13" s="121">
        <v>0</v>
      </c>
      <c r="H13" s="121">
        <v>0</v>
      </c>
      <c r="I13" s="121">
        <v>216</v>
      </c>
      <c r="J13" s="122" t="s">
        <v>407</v>
      </c>
      <c r="K13" s="121">
        <v>55436</v>
      </c>
      <c r="L13" s="121">
        <v>698379</v>
      </c>
      <c r="M13" s="121">
        <f>SUM(N13,+U13)</f>
        <v>101656</v>
      </c>
      <c r="N13" s="121">
        <f>SUM(O13:R13,T13)</f>
        <v>22825</v>
      </c>
      <c r="O13" s="121">
        <v>0</v>
      </c>
      <c r="P13" s="121">
        <v>0</v>
      </c>
      <c r="Q13" s="121">
        <v>0</v>
      </c>
      <c r="R13" s="121">
        <v>22825</v>
      </c>
      <c r="S13" s="122" t="s">
        <v>407</v>
      </c>
      <c r="T13" s="121">
        <v>0</v>
      </c>
      <c r="U13" s="121">
        <v>78831</v>
      </c>
      <c r="V13" s="121">
        <f>+SUM(D13,M13)</f>
        <v>855687</v>
      </c>
      <c r="W13" s="121">
        <f>+SUM(E13,N13)</f>
        <v>78477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23041</v>
      </c>
      <c r="AB13" s="122" t="str">
        <f>IF(+SUM(J13,S13)=0,"-",+SUM(J13,S13))</f>
        <v>-</v>
      </c>
      <c r="AC13" s="121">
        <f>+SUM(K13,T13)</f>
        <v>55436</v>
      </c>
      <c r="AD13" s="121">
        <f>+SUM(L13,U13)</f>
        <v>777210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340697</v>
      </c>
      <c r="AN13" s="121">
        <f>SUM(AO13:AR13)</f>
        <v>98922</v>
      </c>
      <c r="AO13" s="121">
        <v>49461</v>
      </c>
      <c r="AP13" s="121">
        <v>49461</v>
      </c>
      <c r="AQ13" s="121">
        <v>0</v>
      </c>
      <c r="AR13" s="121">
        <v>0</v>
      </c>
      <c r="AS13" s="121">
        <f>SUM(AT13:AV13)</f>
        <v>2717</v>
      </c>
      <c r="AT13" s="121">
        <v>2717</v>
      </c>
      <c r="AU13" s="121">
        <v>0</v>
      </c>
      <c r="AV13" s="121">
        <v>0</v>
      </c>
      <c r="AW13" s="121">
        <v>0</v>
      </c>
      <c r="AX13" s="121">
        <f>SUM(AY13:BB13)</f>
        <v>239058</v>
      </c>
      <c r="AY13" s="121">
        <v>239058</v>
      </c>
      <c r="AZ13" s="121">
        <v>0</v>
      </c>
      <c r="BA13" s="121">
        <v>0</v>
      </c>
      <c r="BB13" s="121">
        <v>0</v>
      </c>
      <c r="BC13" s="121">
        <v>404514</v>
      </c>
      <c r="BD13" s="121">
        <v>0</v>
      </c>
      <c r="BE13" s="121">
        <v>8820</v>
      </c>
      <c r="BF13" s="121">
        <f>SUM(AE13,+AM13,+BE13)</f>
        <v>349517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101071</v>
      </c>
      <c r="BP13" s="121">
        <f>SUM(BQ13:BT13)</f>
        <v>612</v>
      </c>
      <c r="BQ13" s="121">
        <v>612</v>
      </c>
      <c r="BR13" s="121">
        <v>0</v>
      </c>
      <c r="BS13" s="121">
        <v>0</v>
      </c>
      <c r="BT13" s="121">
        <v>0</v>
      </c>
      <c r="BU13" s="121">
        <f>SUM(BV13:BX13)</f>
        <v>40591</v>
      </c>
      <c r="BV13" s="121">
        <v>0</v>
      </c>
      <c r="BW13" s="121">
        <v>40591</v>
      </c>
      <c r="BX13" s="121">
        <v>0</v>
      </c>
      <c r="BY13" s="121">
        <v>0</v>
      </c>
      <c r="BZ13" s="121">
        <f>SUM(CA13:CD13)</f>
        <v>59868</v>
      </c>
      <c r="CA13" s="121">
        <v>39934</v>
      </c>
      <c r="CB13" s="121">
        <v>19934</v>
      </c>
      <c r="CC13" s="121">
        <v>0</v>
      </c>
      <c r="CD13" s="121">
        <v>0</v>
      </c>
      <c r="CE13" s="121">
        <v>0</v>
      </c>
      <c r="CF13" s="121">
        <v>0</v>
      </c>
      <c r="CG13" s="121">
        <v>585</v>
      </c>
      <c r="CH13" s="121">
        <f>SUM(BG13,+BO13,+CG13)</f>
        <v>101656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441768</v>
      </c>
      <c r="CR13" s="121">
        <f>SUM(AN13,+BP13)</f>
        <v>99534</v>
      </c>
      <c r="CS13" s="121">
        <f>SUM(AO13,+BQ13)</f>
        <v>50073</v>
      </c>
      <c r="CT13" s="121">
        <f>SUM(AP13,+BR13)</f>
        <v>49461</v>
      </c>
      <c r="CU13" s="121">
        <f>SUM(AQ13,+BS13)</f>
        <v>0</v>
      </c>
      <c r="CV13" s="121">
        <f>SUM(AR13,+BT13)</f>
        <v>0</v>
      </c>
      <c r="CW13" s="121">
        <f>SUM(AS13,+BU13)</f>
        <v>43308</v>
      </c>
      <c r="CX13" s="121">
        <f>SUM(AT13,+BV13)</f>
        <v>2717</v>
      </c>
      <c r="CY13" s="121">
        <f>SUM(AU13,+BW13)</f>
        <v>40591</v>
      </c>
      <c r="CZ13" s="121">
        <f>SUM(AV13,+BX13)</f>
        <v>0</v>
      </c>
      <c r="DA13" s="121">
        <f>SUM(AW13,+BY13)</f>
        <v>0</v>
      </c>
      <c r="DB13" s="121">
        <f>SUM(AX13,+BZ13)</f>
        <v>298926</v>
      </c>
      <c r="DC13" s="121">
        <f>SUM(AY13,+CA13)</f>
        <v>278992</v>
      </c>
      <c r="DD13" s="121">
        <f>SUM(AZ13,+CB13)</f>
        <v>19934</v>
      </c>
      <c r="DE13" s="121">
        <f>SUM(BA13,+CC13)</f>
        <v>0</v>
      </c>
      <c r="DF13" s="121">
        <f>SUM(BB13,+CD13)</f>
        <v>0</v>
      </c>
      <c r="DG13" s="121">
        <f>SUM(BC13,+CE13)</f>
        <v>404514</v>
      </c>
      <c r="DH13" s="121">
        <f>SUM(BD13,+CF13)</f>
        <v>0</v>
      </c>
      <c r="DI13" s="121">
        <f>SUM(BE13,+CG13)</f>
        <v>9405</v>
      </c>
      <c r="DJ13" s="121">
        <f>SUM(BF13,+CH13)</f>
        <v>451173</v>
      </c>
    </row>
    <row r="14" spans="1:114" s="136" customFormat="1" ht="13.5" customHeight="1" x14ac:dyDescent="0.15">
      <c r="A14" s="119" t="s">
        <v>40</v>
      </c>
      <c r="B14" s="120" t="s">
        <v>350</v>
      </c>
      <c r="C14" s="119" t="s">
        <v>351</v>
      </c>
      <c r="D14" s="121">
        <f>SUM(E14,+L14)</f>
        <v>4349593</v>
      </c>
      <c r="E14" s="121">
        <f>SUM(F14:I14,K14)</f>
        <v>2323675</v>
      </c>
      <c r="F14" s="121">
        <v>1362345</v>
      </c>
      <c r="G14" s="121">
        <v>4</v>
      </c>
      <c r="H14" s="121">
        <v>408000</v>
      </c>
      <c r="I14" s="121">
        <v>428879</v>
      </c>
      <c r="J14" s="122" t="s">
        <v>407</v>
      </c>
      <c r="K14" s="121">
        <v>124447</v>
      </c>
      <c r="L14" s="121">
        <v>2025918</v>
      </c>
      <c r="M14" s="121">
        <f>SUM(N14,+U14)</f>
        <v>377532</v>
      </c>
      <c r="N14" s="121">
        <f>SUM(O14:R14,T14)</f>
        <v>192</v>
      </c>
      <c r="O14" s="121">
        <v>0</v>
      </c>
      <c r="P14" s="121">
        <v>0</v>
      </c>
      <c r="Q14" s="121">
        <v>0</v>
      </c>
      <c r="R14" s="121">
        <v>192</v>
      </c>
      <c r="S14" s="122" t="s">
        <v>407</v>
      </c>
      <c r="T14" s="121">
        <v>0</v>
      </c>
      <c r="U14" s="121">
        <v>377340</v>
      </c>
      <c r="V14" s="121">
        <f>+SUM(D14,M14)</f>
        <v>4727125</v>
      </c>
      <c r="W14" s="121">
        <f>+SUM(E14,N14)</f>
        <v>2323867</v>
      </c>
      <c r="X14" s="121">
        <f>+SUM(F14,O14)</f>
        <v>1362345</v>
      </c>
      <c r="Y14" s="121">
        <f>+SUM(G14,P14)</f>
        <v>4</v>
      </c>
      <c r="Z14" s="121">
        <f>+SUM(H14,Q14)</f>
        <v>408000</v>
      </c>
      <c r="AA14" s="121">
        <f>+SUM(I14,R14)</f>
        <v>429071</v>
      </c>
      <c r="AB14" s="122" t="str">
        <f>IF(+SUM(J14,S14)=0,"-",+SUM(J14,S14))</f>
        <v>-</v>
      </c>
      <c r="AC14" s="121">
        <f>+SUM(K14,T14)</f>
        <v>124447</v>
      </c>
      <c r="AD14" s="121">
        <f>+SUM(L14,U14)</f>
        <v>2403258</v>
      </c>
      <c r="AE14" s="121">
        <f>SUM(AF14,+AK14)</f>
        <v>1838631</v>
      </c>
      <c r="AF14" s="121">
        <f>SUM(AG14:AJ14)</f>
        <v>1838631</v>
      </c>
      <c r="AG14" s="121">
        <v>0</v>
      </c>
      <c r="AH14" s="121">
        <v>8446</v>
      </c>
      <c r="AI14" s="121">
        <v>38278</v>
      </c>
      <c r="AJ14" s="121">
        <v>1791907</v>
      </c>
      <c r="AK14" s="121">
        <v>0</v>
      </c>
      <c r="AL14" s="121">
        <v>0</v>
      </c>
      <c r="AM14" s="121">
        <f>SUM(AN14,AS14,AW14,AX14,BD14)</f>
        <v>2066634</v>
      </c>
      <c r="AN14" s="121">
        <f>SUM(AO14:AR14)</f>
        <v>646975</v>
      </c>
      <c r="AO14" s="121">
        <v>265098</v>
      </c>
      <c r="AP14" s="121">
        <v>139642</v>
      </c>
      <c r="AQ14" s="121">
        <v>214200</v>
      </c>
      <c r="AR14" s="121">
        <v>28035</v>
      </c>
      <c r="AS14" s="121">
        <f>SUM(AT14:AV14)</f>
        <v>257987</v>
      </c>
      <c r="AT14" s="121">
        <v>18858</v>
      </c>
      <c r="AU14" s="121">
        <v>227267</v>
      </c>
      <c r="AV14" s="121">
        <v>11862</v>
      </c>
      <c r="AW14" s="121">
        <v>0</v>
      </c>
      <c r="AX14" s="121">
        <f>SUM(AY14:BB14)</f>
        <v>1161672</v>
      </c>
      <c r="AY14" s="121">
        <v>573433</v>
      </c>
      <c r="AZ14" s="121">
        <v>435104</v>
      </c>
      <c r="BA14" s="121">
        <v>43020</v>
      </c>
      <c r="BB14" s="121">
        <v>110115</v>
      </c>
      <c r="BC14" s="121">
        <v>217752</v>
      </c>
      <c r="BD14" s="121">
        <v>0</v>
      </c>
      <c r="BE14" s="121">
        <v>226576</v>
      </c>
      <c r="BF14" s="121">
        <f>SUM(AE14,+AM14,+BE14)</f>
        <v>4131841</v>
      </c>
      <c r="BG14" s="121">
        <f>SUM(BH14,+BM14)</f>
        <v>1593</v>
      </c>
      <c r="BH14" s="121">
        <f>SUM(BI14:BL14)</f>
        <v>1593</v>
      </c>
      <c r="BI14" s="121">
        <v>0</v>
      </c>
      <c r="BJ14" s="121">
        <v>1593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260170</v>
      </c>
      <c r="BP14" s="121">
        <f>SUM(BQ14:BT14)</f>
        <v>41541</v>
      </c>
      <c r="BQ14" s="121">
        <v>13122</v>
      </c>
      <c r="BR14" s="121">
        <v>0</v>
      </c>
      <c r="BS14" s="121">
        <v>28419</v>
      </c>
      <c r="BT14" s="121">
        <v>0</v>
      </c>
      <c r="BU14" s="121">
        <f>SUM(BV14:BX14)</f>
        <v>82037</v>
      </c>
      <c r="BV14" s="121">
        <v>648</v>
      </c>
      <c r="BW14" s="121">
        <v>81389</v>
      </c>
      <c r="BX14" s="121">
        <v>0</v>
      </c>
      <c r="BY14" s="121">
        <v>0</v>
      </c>
      <c r="BZ14" s="121">
        <f>SUM(CA14:CD14)</f>
        <v>136592</v>
      </c>
      <c r="CA14" s="121">
        <v>2269</v>
      </c>
      <c r="CB14" s="121">
        <v>134323</v>
      </c>
      <c r="CC14" s="121">
        <v>0</v>
      </c>
      <c r="CD14" s="121">
        <v>0</v>
      </c>
      <c r="CE14" s="121">
        <v>115769</v>
      </c>
      <c r="CF14" s="121">
        <v>0</v>
      </c>
      <c r="CG14" s="121">
        <v>0</v>
      </c>
      <c r="CH14" s="121">
        <f>SUM(BG14,+BO14,+CG14)</f>
        <v>261763</v>
      </c>
      <c r="CI14" s="121">
        <f>SUM(AE14,+BG14)</f>
        <v>1840224</v>
      </c>
      <c r="CJ14" s="121">
        <f>SUM(AF14,+BH14)</f>
        <v>1840224</v>
      </c>
      <c r="CK14" s="121">
        <f>SUM(AG14,+BI14)</f>
        <v>0</v>
      </c>
      <c r="CL14" s="121">
        <f>SUM(AH14,+BJ14)</f>
        <v>10039</v>
      </c>
      <c r="CM14" s="121">
        <f>SUM(AI14,+BK14)</f>
        <v>38278</v>
      </c>
      <c r="CN14" s="121">
        <f>SUM(AJ14,+BL14)</f>
        <v>1791907</v>
      </c>
      <c r="CO14" s="121">
        <f>SUM(AK14,+BM14)</f>
        <v>0</v>
      </c>
      <c r="CP14" s="121">
        <f>SUM(AL14,+BN14)</f>
        <v>0</v>
      </c>
      <c r="CQ14" s="121">
        <f>SUM(AM14,+BO14)</f>
        <v>2326804</v>
      </c>
      <c r="CR14" s="121">
        <f>SUM(AN14,+BP14)</f>
        <v>688516</v>
      </c>
      <c r="CS14" s="121">
        <f>SUM(AO14,+BQ14)</f>
        <v>278220</v>
      </c>
      <c r="CT14" s="121">
        <f>SUM(AP14,+BR14)</f>
        <v>139642</v>
      </c>
      <c r="CU14" s="121">
        <f>SUM(AQ14,+BS14)</f>
        <v>242619</v>
      </c>
      <c r="CV14" s="121">
        <f>SUM(AR14,+BT14)</f>
        <v>28035</v>
      </c>
      <c r="CW14" s="121">
        <f>SUM(AS14,+BU14)</f>
        <v>340024</v>
      </c>
      <c r="CX14" s="121">
        <f>SUM(AT14,+BV14)</f>
        <v>19506</v>
      </c>
      <c r="CY14" s="121">
        <f>SUM(AU14,+BW14)</f>
        <v>308656</v>
      </c>
      <c r="CZ14" s="121">
        <f>SUM(AV14,+BX14)</f>
        <v>11862</v>
      </c>
      <c r="DA14" s="121">
        <f>SUM(AW14,+BY14)</f>
        <v>0</v>
      </c>
      <c r="DB14" s="121">
        <f>SUM(AX14,+BZ14)</f>
        <v>1298264</v>
      </c>
      <c r="DC14" s="121">
        <f>SUM(AY14,+CA14)</f>
        <v>575702</v>
      </c>
      <c r="DD14" s="121">
        <f>SUM(AZ14,+CB14)</f>
        <v>569427</v>
      </c>
      <c r="DE14" s="121">
        <f>SUM(BA14,+CC14)</f>
        <v>43020</v>
      </c>
      <c r="DF14" s="121">
        <f>SUM(BB14,+CD14)</f>
        <v>110115</v>
      </c>
      <c r="DG14" s="121">
        <f>SUM(BC14,+CE14)</f>
        <v>333521</v>
      </c>
      <c r="DH14" s="121">
        <f>SUM(BD14,+CF14)</f>
        <v>0</v>
      </c>
      <c r="DI14" s="121">
        <f>SUM(BE14,+CG14)</f>
        <v>226576</v>
      </c>
      <c r="DJ14" s="121">
        <f>SUM(BF14,+CH14)</f>
        <v>4393604</v>
      </c>
    </row>
    <row r="15" spans="1:114" s="136" customFormat="1" ht="13.5" customHeight="1" x14ac:dyDescent="0.15">
      <c r="A15" s="119" t="s">
        <v>40</v>
      </c>
      <c r="B15" s="120" t="s">
        <v>359</v>
      </c>
      <c r="C15" s="119" t="s">
        <v>360</v>
      </c>
      <c r="D15" s="121">
        <f>SUM(E15,+L15)</f>
        <v>711349</v>
      </c>
      <c r="E15" s="121">
        <f>SUM(F15:I15,K15)</f>
        <v>50833</v>
      </c>
      <c r="F15" s="121">
        <v>0</v>
      </c>
      <c r="G15" s="121">
        <v>0</v>
      </c>
      <c r="H15" s="121">
        <v>0</v>
      </c>
      <c r="I15" s="121">
        <v>1223</v>
      </c>
      <c r="J15" s="122" t="s">
        <v>407</v>
      </c>
      <c r="K15" s="121">
        <v>49610</v>
      </c>
      <c r="L15" s="121">
        <v>660516</v>
      </c>
      <c r="M15" s="121">
        <f>SUM(N15,+U15)</f>
        <v>120574</v>
      </c>
      <c r="N15" s="121">
        <f>SUM(O15:R15,T15)</f>
        <v>1746</v>
      </c>
      <c r="O15" s="121">
        <v>1746</v>
      </c>
      <c r="P15" s="121">
        <v>0</v>
      </c>
      <c r="Q15" s="121">
        <v>0</v>
      </c>
      <c r="R15" s="121">
        <v>0</v>
      </c>
      <c r="S15" s="122" t="s">
        <v>407</v>
      </c>
      <c r="T15" s="121">
        <v>0</v>
      </c>
      <c r="U15" s="121">
        <v>118828</v>
      </c>
      <c r="V15" s="121">
        <f>+SUM(D15,M15)</f>
        <v>831923</v>
      </c>
      <c r="W15" s="121">
        <f>+SUM(E15,N15)</f>
        <v>52579</v>
      </c>
      <c r="X15" s="121">
        <f>+SUM(F15,O15)</f>
        <v>1746</v>
      </c>
      <c r="Y15" s="121">
        <f>+SUM(G15,P15)</f>
        <v>0</v>
      </c>
      <c r="Z15" s="121">
        <f>+SUM(H15,Q15)</f>
        <v>0</v>
      </c>
      <c r="AA15" s="121">
        <f>+SUM(I15,R15)</f>
        <v>1223</v>
      </c>
      <c r="AB15" s="122" t="str">
        <f>IF(+SUM(J15,S15)=0,"-",+SUM(J15,S15))</f>
        <v>-</v>
      </c>
      <c r="AC15" s="121">
        <f>+SUM(K15,T15)</f>
        <v>49610</v>
      </c>
      <c r="AD15" s="121">
        <f>+SUM(L15,U15)</f>
        <v>779344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322992</v>
      </c>
      <c r="AN15" s="121">
        <f>SUM(AO15:AR15)</f>
        <v>84444</v>
      </c>
      <c r="AO15" s="121">
        <v>84444</v>
      </c>
      <c r="AP15" s="121">
        <v>0</v>
      </c>
      <c r="AQ15" s="121">
        <v>0</v>
      </c>
      <c r="AR15" s="121">
        <v>0</v>
      </c>
      <c r="AS15" s="121">
        <f>SUM(AT15:AV15)</f>
        <v>5258</v>
      </c>
      <c r="AT15" s="121">
        <v>5258</v>
      </c>
      <c r="AU15" s="121">
        <v>0</v>
      </c>
      <c r="AV15" s="121">
        <v>0</v>
      </c>
      <c r="AW15" s="121">
        <v>0</v>
      </c>
      <c r="AX15" s="121">
        <f>SUM(AY15:BB15)</f>
        <v>233290</v>
      </c>
      <c r="AY15" s="121">
        <v>177301</v>
      </c>
      <c r="AZ15" s="121">
        <v>0</v>
      </c>
      <c r="BA15" s="121">
        <v>0</v>
      </c>
      <c r="BB15" s="121">
        <v>55989</v>
      </c>
      <c r="BC15" s="121">
        <v>380518</v>
      </c>
      <c r="BD15" s="121">
        <v>0</v>
      </c>
      <c r="BE15" s="121">
        <v>7839</v>
      </c>
      <c r="BF15" s="121">
        <f>SUM(AE15,+AM15,+BE15)</f>
        <v>330831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50455</v>
      </c>
      <c r="BP15" s="121">
        <f>SUM(BQ15:BT15)</f>
        <v>34843</v>
      </c>
      <c r="BQ15" s="121">
        <v>34843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15612</v>
      </c>
      <c r="CA15" s="121">
        <v>4536</v>
      </c>
      <c r="CB15" s="121">
        <v>0</v>
      </c>
      <c r="CC15" s="121">
        <v>557</v>
      </c>
      <c r="CD15" s="121">
        <v>10519</v>
      </c>
      <c r="CE15" s="121">
        <v>0</v>
      </c>
      <c r="CF15" s="121">
        <v>0</v>
      </c>
      <c r="CG15" s="121">
        <v>70119</v>
      </c>
      <c r="CH15" s="121">
        <f>SUM(BG15,+BO15,+CG15)</f>
        <v>120574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373447</v>
      </c>
      <c r="CR15" s="121">
        <f>SUM(AN15,+BP15)</f>
        <v>119287</v>
      </c>
      <c r="CS15" s="121">
        <f>SUM(AO15,+BQ15)</f>
        <v>119287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5258</v>
      </c>
      <c r="CX15" s="121">
        <f>SUM(AT15,+BV15)</f>
        <v>5258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248902</v>
      </c>
      <c r="DC15" s="121">
        <f>SUM(AY15,+CA15)</f>
        <v>181837</v>
      </c>
      <c r="DD15" s="121">
        <f>SUM(AZ15,+CB15)</f>
        <v>0</v>
      </c>
      <c r="DE15" s="121">
        <f>SUM(BA15,+CC15)</f>
        <v>557</v>
      </c>
      <c r="DF15" s="121">
        <f>SUM(BB15,+CD15)</f>
        <v>66508</v>
      </c>
      <c r="DG15" s="121">
        <f>SUM(BC15,+CE15)</f>
        <v>380518</v>
      </c>
      <c r="DH15" s="121">
        <f>SUM(BD15,+CF15)</f>
        <v>0</v>
      </c>
      <c r="DI15" s="121">
        <f>SUM(BE15,+CG15)</f>
        <v>77958</v>
      </c>
      <c r="DJ15" s="121">
        <f>SUM(BF15,+CH15)</f>
        <v>451405</v>
      </c>
    </row>
    <row r="16" spans="1:114" s="136" customFormat="1" ht="13.5" customHeight="1" x14ac:dyDescent="0.15">
      <c r="A16" s="119" t="s">
        <v>40</v>
      </c>
      <c r="B16" s="120" t="s">
        <v>364</v>
      </c>
      <c r="C16" s="119" t="s">
        <v>365</v>
      </c>
      <c r="D16" s="121">
        <f>SUM(E16,+L16)</f>
        <v>765253</v>
      </c>
      <c r="E16" s="121">
        <f>SUM(F16:I16,K16)</f>
        <v>31220</v>
      </c>
      <c r="F16" s="121">
        <v>19011</v>
      </c>
      <c r="G16" s="121">
        <v>0</v>
      </c>
      <c r="H16" s="121">
        <v>5900</v>
      </c>
      <c r="I16" s="121">
        <v>612</v>
      </c>
      <c r="J16" s="122" t="s">
        <v>407</v>
      </c>
      <c r="K16" s="121">
        <v>5697</v>
      </c>
      <c r="L16" s="121">
        <v>734033</v>
      </c>
      <c r="M16" s="121">
        <f>SUM(N16,+U16)</f>
        <v>106234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407</v>
      </c>
      <c r="T16" s="121">
        <v>0</v>
      </c>
      <c r="U16" s="121">
        <v>106234</v>
      </c>
      <c r="V16" s="121">
        <f>+SUM(D16,M16)</f>
        <v>871487</v>
      </c>
      <c r="W16" s="121">
        <f>+SUM(E16,N16)</f>
        <v>31220</v>
      </c>
      <c r="X16" s="121">
        <f>+SUM(F16,O16)</f>
        <v>19011</v>
      </c>
      <c r="Y16" s="121">
        <f>+SUM(G16,P16)</f>
        <v>0</v>
      </c>
      <c r="Z16" s="121">
        <f>+SUM(H16,Q16)</f>
        <v>5900</v>
      </c>
      <c r="AA16" s="121">
        <f>+SUM(I16,R16)</f>
        <v>612</v>
      </c>
      <c r="AB16" s="122" t="str">
        <f>IF(+SUM(J16,S16)=0,"-",+SUM(J16,S16))</f>
        <v>-</v>
      </c>
      <c r="AC16" s="121">
        <f>+SUM(K16,T16)</f>
        <v>5697</v>
      </c>
      <c r="AD16" s="121">
        <f>+SUM(L16,U16)</f>
        <v>840267</v>
      </c>
      <c r="AE16" s="121">
        <f>SUM(AF16,+AK16)</f>
        <v>371887</v>
      </c>
      <c r="AF16" s="121">
        <f>SUM(AG16:AJ16)</f>
        <v>371887</v>
      </c>
      <c r="AG16" s="121">
        <v>0</v>
      </c>
      <c r="AH16" s="121">
        <v>371887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295536</v>
      </c>
      <c r="AN16" s="121">
        <f>SUM(AO16:AR16)</f>
        <v>72243</v>
      </c>
      <c r="AO16" s="121">
        <v>31995</v>
      </c>
      <c r="AP16" s="121">
        <v>6797</v>
      </c>
      <c r="AQ16" s="121">
        <v>33451</v>
      </c>
      <c r="AR16" s="121">
        <v>0</v>
      </c>
      <c r="AS16" s="121">
        <f>SUM(AT16:AV16)</f>
        <v>37747</v>
      </c>
      <c r="AT16" s="121">
        <v>2004</v>
      </c>
      <c r="AU16" s="121">
        <v>31462</v>
      </c>
      <c r="AV16" s="121">
        <v>4281</v>
      </c>
      <c r="AW16" s="121">
        <v>0</v>
      </c>
      <c r="AX16" s="121">
        <f>SUM(AY16:BB16)</f>
        <v>185546</v>
      </c>
      <c r="AY16" s="121">
        <v>172542</v>
      </c>
      <c r="AZ16" s="121">
        <v>11311</v>
      </c>
      <c r="BA16" s="121">
        <v>1693</v>
      </c>
      <c r="BB16" s="121">
        <v>0</v>
      </c>
      <c r="BC16" s="121">
        <v>97830</v>
      </c>
      <c r="BD16" s="121">
        <v>0</v>
      </c>
      <c r="BE16" s="121">
        <v>0</v>
      </c>
      <c r="BF16" s="121">
        <f>SUM(AE16,+AM16,+BE16)</f>
        <v>667423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44486</v>
      </c>
      <c r="BP16" s="121">
        <f>SUM(BQ16:BT16)</f>
        <v>15843</v>
      </c>
      <c r="BQ16" s="121">
        <v>15843</v>
      </c>
      <c r="BR16" s="121">
        <v>0</v>
      </c>
      <c r="BS16" s="121">
        <v>0</v>
      </c>
      <c r="BT16" s="121">
        <v>0</v>
      </c>
      <c r="BU16" s="121">
        <f>SUM(BV16:BX16)</f>
        <v>14729</v>
      </c>
      <c r="BV16" s="121">
        <v>0</v>
      </c>
      <c r="BW16" s="121">
        <v>14729</v>
      </c>
      <c r="BX16" s="121">
        <v>0</v>
      </c>
      <c r="BY16" s="121">
        <v>5112</v>
      </c>
      <c r="BZ16" s="121">
        <f>SUM(CA16:CD16)</f>
        <v>8802</v>
      </c>
      <c r="CA16" s="121">
        <v>8802</v>
      </c>
      <c r="CB16" s="121">
        <v>0</v>
      </c>
      <c r="CC16" s="121">
        <v>0</v>
      </c>
      <c r="CD16" s="121">
        <v>0</v>
      </c>
      <c r="CE16" s="121">
        <v>61748</v>
      </c>
      <c r="CF16" s="121">
        <v>0</v>
      </c>
      <c r="CG16" s="121">
        <v>0</v>
      </c>
      <c r="CH16" s="121">
        <f>SUM(BG16,+BO16,+CG16)</f>
        <v>44486</v>
      </c>
      <c r="CI16" s="121">
        <f>SUM(AE16,+BG16)</f>
        <v>371887</v>
      </c>
      <c r="CJ16" s="121">
        <f>SUM(AF16,+BH16)</f>
        <v>371887</v>
      </c>
      <c r="CK16" s="121">
        <f>SUM(AG16,+BI16)</f>
        <v>0</v>
      </c>
      <c r="CL16" s="121">
        <f>SUM(AH16,+BJ16)</f>
        <v>371887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340022</v>
      </c>
      <c r="CR16" s="121">
        <f>SUM(AN16,+BP16)</f>
        <v>88086</v>
      </c>
      <c r="CS16" s="121">
        <f>SUM(AO16,+BQ16)</f>
        <v>47838</v>
      </c>
      <c r="CT16" s="121">
        <f>SUM(AP16,+BR16)</f>
        <v>6797</v>
      </c>
      <c r="CU16" s="121">
        <f>SUM(AQ16,+BS16)</f>
        <v>33451</v>
      </c>
      <c r="CV16" s="121">
        <f>SUM(AR16,+BT16)</f>
        <v>0</v>
      </c>
      <c r="CW16" s="121">
        <f>SUM(AS16,+BU16)</f>
        <v>52476</v>
      </c>
      <c r="CX16" s="121">
        <f>SUM(AT16,+BV16)</f>
        <v>2004</v>
      </c>
      <c r="CY16" s="121">
        <f>SUM(AU16,+BW16)</f>
        <v>46191</v>
      </c>
      <c r="CZ16" s="121">
        <f>SUM(AV16,+BX16)</f>
        <v>4281</v>
      </c>
      <c r="DA16" s="121">
        <f>SUM(AW16,+BY16)</f>
        <v>5112</v>
      </c>
      <c r="DB16" s="121">
        <f>SUM(AX16,+BZ16)</f>
        <v>194348</v>
      </c>
      <c r="DC16" s="121">
        <f>SUM(AY16,+CA16)</f>
        <v>181344</v>
      </c>
      <c r="DD16" s="121">
        <f>SUM(AZ16,+CB16)</f>
        <v>11311</v>
      </c>
      <c r="DE16" s="121">
        <f>SUM(BA16,+CC16)</f>
        <v>1693</v>
      </c>
      <c r="DF16" s="121">
        <f>SUM(BB16,+CD16)</f>
        <v>0</v>
      </c>
      <c r="DG16" s="121">
        <f>SUM(BC16,+CE16)</f>
        <v>159578</v>
      </c>
      <c r="DH16" s="121">
        <f>SUM(BD16,+CF16)</f>
        <v>0</v>
      </c>
      <c r="DI16" s="121">
        <f>SUM(BE16,+CG16)</f>
        <v>0</v>
      </c>
      <c r="DJ16" s="121">
        <f>SUM(BF16,+CH16)</f>
        <v>711909</v>
      </c>
    </row>
    <row r="17" spans="1:114" s="136" customFormat="1" ht="13.5" customHeight="1" x14ac:dyDescent="0.15">
      <c r="A17" s="119" t="s">
        <v>40</v>
      </c>
      <c r="B17" s="120" t="s">
        <v>367</v>
      </c>
      <c r="C17" s="119" t="s">
        <v>368</v>
      </c>
      <c r="D17" s="121">
        <f>SUM(E17,+L17)</f>
        <v>324935</v>
      </c>
      <c r="E17" s="121">
        <f>SUM(F17:I17,K17)</f>
        <v>48573</v>
      </c>
      <c r="F17" s="121">
        <v>0</v>
      </c>
      <c r="G17" s="121">
        <v>0</v>
      </c>
      <c r="H17" s="121">
        <v>0</v>
      </c>
      <c r="I17" s="121">
        <v>46884</v>
      </c>
      <c r="J17" s="122" t="s">
        <v>407</v>
      </c>
      <c r="K17" s="121">
        <v>1689</v>
      </c>
      <c r="L17" s="121">
        <v>276362</v>
      </c>
      <c r="M17" s="121">
        <f>SUM(N17,+U17)</f>
        <v>84012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407</v>
      </c>
      <c r="T17" s="121">
        <v>0</v>
      </c>
      <c r="U17" s="121">
        <v>84012</v>
      </c>
      <c r="V17" s="121">
        <f>+SUM(D17,M17)</f>
        <v>408947</v>
      </c>
      <c r="W17" s="121">
        <f>+SUM(E17,N17)</f>
        <v>48573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46884</v>
      </c>
      <c r="AB17" s="122" t="str">
        <f>IF(+SUM(J17,S17)=0,"-",+SUM(J17,S17))</f>
        <v>-</v>
      </c>
      <c r="AC17" s="121">
        <f>+SUM(K17,T17)</f>
        <v>1689</v>
      </c>
      <c r="AD17" s="121">
        <f>+SUM(L17,U17)</f>
        <v>360374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181578</v>
      </c>
      <c r="AN17" s="121">
        <f>SUM(AO17:AR17)</f>
        <v>84569</v>
      </c>
      <c r="AO17" s="121">
        <v>7750</v>
      </c>
      <c r="AP17" s="121">
        <v>51907</v>
      </c>
      <c r="AQ17" s="121">
        <v>3598</v>
      </c>
      <c r="AR17" s="121">
        <v>21314</v>
      </c>
      <c r="AS17" s="121">
        <f>SUM(AT17:AV17)</f>
        <v>19695</v>
      </c>
      <c r="AT17" s="121">
        <v>13893</v>
      </c>
      <c r="AU17" s="121">
        <v>0</v>
      </c>
      <c r="AV17" s="121">
        <v>5802</v>
      </c>
      <c r="AW17" s="121">
        <v>5208</v>
      </c>
      <c r="AX17" s="121">
        <f>SUM(AY17:BB17)</f>
        <v>72106</v>
      </c>
      <c r="AY17" s="121">
        <v>58700</v>
      </c>
      <c r="AZ17" s="121">
        <v>1868</v>
      </c>
      <c r="BA17" s="121">
        <v>3228</v>
      </c>
      <c r="BB17" s="121">
        <v>8310</v>
      </c>
      <c r="BC17" s="121">
        <v>140208</v>
      </c>
      <c r="BD17" s="121">
        <v>0</v>
      </c>
      <c r="BE17" s="121">
        <v>3149</v>
      </c>
      <c r="BF17" s="121">
        <f>SUM(AE17,+AM17,+BE17)</f>
        <v>184727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2866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39</v>
      </c>
      <c r="BV17" s="121">
        <v>39</v>
      </c>
      <c r="BW17" s="121">
        <v>0</v>
      </c>
      <c r="BX17" s="121">
        <v>0</v>
      </c>
      <c r="BY17" s="121">
        <v>0</v>
      </c>
      <c r="BZ17" s="121">
        <f>SUM(CA17:CD17)</f>
        <v>2827</v>
      </c>
      <c r="CA17" s="121">
        <v>2827</v>
      </c>
      <c r="CB17" s="121">
        <v>0</v>
      </c>
      <c r="CC17" s="121">
        <v>0</v>
      </c>
      <c r="CD17" s="121">
        <v>0</v>
      </c>
      <c r="CE17" s="121">
        <v>81146</v>
      </c>
      <c r="CF17" s="121">
        <v>0</v>
      </c>
      <c r="CG17" s="121">
        <v>0</v>
      </c>
      <c r="CH17" s="121">
        <f>SUM(BG17,+BO17,+CG17)</f>
        <v>2866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184444</v>
      </c>
      <c r="CR17" s="121">
        <f>SUM(AN17,+BP17)</f>
        <v>84569</v>
      </c>
      <c r="CS17" s="121">
        <f>SUM(AO17,+BQ17)</f>
        <v>7750</v>
      </c>
      <c r="CT17" s="121">
        <f>SUM(AP17,+BR17)</f>
        <v>51907</v>
      </c>
      <c r="CU17" s="121">
        <f>SUM(AQ17,+BS17)</f>
        <v>3598</v>
      </c>
      <c r="CV17" s="121">
        <f>SUM(AR17,+BT17)</f>
        <v>21314</v>
      </c>
      <c r="CW17" s="121">
        <f>SUM(AS17,+BU17)</f>
        <v>19734</v>
      </c>
      <c r="CX17" s="121">
        <f>SUM(AT17,+BV17)</f>
        <v>13932</v>
      </c>
      <c r="CY17" s="121">
        <f>SUM(AU17,+BW17)</f>
        <v>0</v>
      </c>
      <c r="CZ17" s="121">
        <f>SUM(AV17,+BX17)</f>
        <v>5802</v>
      </c>
      <c r="DA17" s="121">
        <f>SUM(AW17,+BY17)</f>
        <v>5208</v>
      </c>
      <c r="DB17" s="121">
        <f>SUM(AX17,+BZ17)</f>
        <v>74933</v>
      </c>
      <c r="DC17" s="121">
        <f>SUM(AY17,+CA17)</f>
        <v>61527</v>
      </c>
      <c r="DD17" s="121">
        <f>SUM(AZ17,+CB17)</f>
        <v>1868</v>
      </c>
      <c r="DE17" s="121">
        <f>SUM(BA17,+CC17)</f>
        <v>3228</v>
      </c>
      <c r="DF17" s="121">
        <f>SUM(BB17,+CD17)</f>
        <v>8310</v>
      </c>
      <c r="DG17" s="121">
        <f>SUM(BC17,+CE17)</f>
        <v>221354</v>
      </c>
      <c r="DH17" s="121">
        <f>SUM(BD17,+CF17)</f>
        <v>0</v>
      </c>
      <c r="DI17" s="121">
        <f>SUM(BE17,+CG17)</f>
        <v>3149</v>
      </c>
      <c r="DJ17" s="121">
        <f>SUM(BF17,+CH17)</f>
        <v>187593</v>
      </c>
    </row>
    <row r="18" spans="1:114" s="136" customFormat="1" ht="13.5" customHeight="1" x14ac:dyDescent="0.15">
      <c r="A18" s="119" t="s">
        <v>40</v>
      </c>
      <c r="B18" s="120" t="s">
        <v>370</v>
      </c>
      <c r="C18" s="119" t="s">
        <v>371</v>
      </c>
      <c r="D18" s="121">
        <f>SUM(E18,+L18)</f>
        <v>347507</v>
      </c>
      <c r="E18" s="121">
        <f>SUM(F18:I18,K18)</f>
        <v>49973</v>
      </c>
      <c r="F18" s="121">
        <v>0</v>
      </c>
      <c r="G18" s="121">
        <v>0</v>
      </c>
      <c r="H18" s="121">
        <v>8900</v>
      </c>
      <c r="I18" s="121">
        <v>40387</v>
      </c>
      <c r="J18" s="122" t="s">
        <v>407</v>
      </c>
      <c r="K18" s="121">
        <v>686</v>
      </c>
      <c r="L18" s="121">
        <v>297534</v>
      </c>
      <c r="M18" s="121">
        <f>SUM(N18,+U18)</f>
        <v>85861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407</v>
      </c>
      <c r="T18" s="121">
        <v>0</v>
      </c>
      <c r="U18" s="121">
        <v>85861</v>
      </c>
      <c r="V18" s="121">
        <f>+SUM(D18,M18)</f>
        <v>433368</v>
      </c>
      <c r="W18" s="121">
        <f>+SUM(E18,N18)</f>
        <v>49973</v>
      </c>
      <c r="X18" s="121">
        <f>+SUM(F18,O18)</f>
        <v>0</v>
      </c>
      <c r="Y18" s="121">
        <f>+SUM(G18,P18)</f>
        <v>0</v>
      </c>
      <c r="Z18" s="121">
        <f>+SUM(H18,Q18)</f>
        <v>8900</v>
      </c>
      <c r="AA18" s="121">
        <f>+SUM(I18,R18)</f>
        <v>40387</v>
      </c>
      <c r="AB18" s="122" t="str">
        <f>IF(+SUM(J18,S18)=0,"-",+SUM(J18,S18))</f>
        <v>-</v>
      </c>
      <c r="AC18" s="121">
        <f>+SUM(K18,T18)</f>
        <v>686</v>
      </c>
      <c r="AD18" s="121">
        <f>+SUM(L18,U18)</f>
        <v>383395</v>
      </c>
      <c r="AE18" s="121">
        <f>SUM(AF18,+AK18)</f>
        <v>8964</v>
      </c>
      <c r="AF18" s="121">
        <f>SUM(AG18:AJ18)</f>
        <v>8964</v>
      </c>
      <c r="AG18" s="121">
        <v>0</v>
      </c>
      <c r="AH18" s="121">
        <v>0</v>
      </c>
      <c r="AI18" s="121">
        <v>8964</v>
      </c>
      <c r="AJ18" s="121">
        <v>0</v>
      </c>
      <c r="AK18" s="121">
        <v>0</v>
      </c>
      <c r="AL18" s="121">
        <v>0</v>
      </c>
      <c r="AM18" s="121">
        <f>SUM(AN18,AS18,AW18,AX18,BD18)</f>
        <v>338543</v>
      </c>
      <c r="AN18" s="121">
        <f>SUM(AO18:AR18)</f>
        <v>42191</v>
      </c>
      <c r="AO18" s="121">
        <v>28408</v>
      </c>
      <c r="AP18" s="121">
        <v>0</v>
      </c>
      <c r="AQ18" s="121">
        <v>13783</v>
      </c>
      <c r="AR18" s="121">
        <v>0</v>
      </c>
      <c r="AS18" s="121">
        <f>SUM(AT18:AV18)</f>
        <v>78794</v>
      </c>
      <c r="AT18" s="121">
        <v>13789</v>
      </c>
      <c r="AU18" s="121">
        <v>65005</v>
      </c>
      <c r="AV18" s="121">
        <v>0</v>
      </c>
      <c r="AW18" s="121">
        <v>0</v>
      </c>
      <c r="AX18" s="121">
        <f>SUM(AY18:BB18)</f>
        <v>217558</v>
      </c>
      <c r="AY18" s="121">
        <v>97824</v>
      </c>
      <c r="AZ18" s="121">
        <v>108942</v>
      </c>
      <c r="BA18" s="121">
        <v>10158</v>
      </c>
      <c r="BB18" s="121">
        <v>634</v>
      </c>
      <c r="BC18" s="121">
        <v>0</v>
      </c>
      <c r="BD18" s="121">
        <v>0</v>
      </c>
      <c r="BE18" s="121">
        <v>0</v>
      </c>
      <c r="BF18" s="121">
        <f>SUM(AE18,+AM18,+BE18)</f>
        <v>347507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85861</v>
      </c>
      <c r="BP18" s="121">
        <f>SUM(BQ18:BT18)</f>
        <v>27999</v>
      </c>
      <c r="BQ18" s="121">
        <v>7677</v>
      </c>
      <c r="BR18" s="121">
        <v>0</v>
      </c>
      <c r="BS18" s="121">
        <v>20322</v>
      </c>
      <c r="BT18" s="121">
        <v>0</v>
      </c>
      <c r="BU18" s="121">
        <f>SUM(BV18:BX18)</f>
        <v>36937</v>
      </c>
      <c r="BV18" s="121">
        <v>939</v>
      </c>
      <c r="BW18" s="121">
        <v>35998</v>
      </c>
      <c r="BX18" s="121">
        <v>0</v>
      </c>
      <c r="BY18" s="121">
        <v>0</v>
      </c>
      <c r="BZ18" s="121">
        <f>SUM(CA18:CD18)</f>
        <v>20925</v>
      </c>
      <c r="CA18" s="121">
        <v>0</v>
      </c>
      <c r="CB18" s="121">
        <v>20666</v>
      </c>
      <c r="CC18" s="121">
        <v>0</v>
      </c>
      <c r="CD18" s="121">
        <v>259</v>
      </c>
      <c r="CE18" s="121">
        <v>0</v>
      </c>
      <c r="CF18" s="121">
        <v>0</v>
      </c>
      <c r="CG18" s="121">
        <v>0</v>
      </c>
      <c r="CH18" s="121">
        <f>SUM(BG18,+BO18,+CG18)</f>
        <v>85861</v>
      </c>
      <c r="CI18" s="121">
        <f>SUM(AE18,+BG18)</f>
        <v>8964</v>
      </c>
      <c r="CJ18" s="121">
        <f>SUM(AF18,+BH18)</f>
        <v>8964</v>
      </c>
      <c r="CK18" s="121">
        <f>SUM(AG18,+BI18)</f>
        <v>0</v>
      </c>
      <c r="CL18" s="121">
        <f>SUM(AH18,+BJ18)</f>
        <v>0</v>
      </c>
      <c r="CM18" s="121">
        <f>SUM(AI18,+BK18)</f>
        <v>8964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424404</v>
      </c>
      <c r="CR18" s="121">
        <f>SUM(AN18,+BP18)</f>
        <v>70190</v>
      </c>
      <c r="CS18" s="121">
        <f>SUM(AO18,+BQ18)</f>
        <v>36085</v>
      </c>
      <c r="CT18" s="121">
        <f>SUM(AP18,+BR18)</f>
        <v>0</v>
      </c>
      <c r="CU18" s="121">
        <f>SUM(AQ18,+BS18)</f>
        <v>34105</v>
      </c>
      <c r="CV18" s="121">
        <f>SUM(AR18,+BT18)</f>
        <v>0</v>
      </c>
      <c r="CW18" s="121">
        <f>SUM(AS18,+BU18)</f>
        <v>115731</v>
      </c>
      <c r="CX18" s="121">
        <f>SUM(AT18,+BV18)</f>
        <v>14728</v>
      </c>
      <c r="CY18" s="121">
        <f>SUM(AU18,+BW18)</f>
        <v>101003</v>
      </c>
      <c r="CZ18" s="121">
        <f>SUM(AV18,+BX18)</f>
        <v>0</v>
      </c>
      <c r="DA18" s="121">
        <f>SUM(AW18,+BY18)</f>
        <v>0</v>
      </c>
      <c r="DB18" s="121">
        <f>SUM(AX18,+BZ18)</f>
        <v>238483</v>
      </c>
      <c r="DC18" s="121">
        <f>SUM(AY18,+CA18)</f>
        <v>97824</v>
      </c>
      <c r="DD18" s="121">
        <f>SUM(AZ18,+CB18)</f>
        <v>129608</v>
      </c>
      <c r="DE18" s="121">
        <f>SUM(BA18,+CC18)</f>
        <v>10158</v>
      </c>
      <c r="DF18" s="121">
        <f>SUM(BB18,+CD18)</f>
        <v>893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433368</v>
      </c>
    </row>
    <row r="19" spans="1:114" s="136" customFormat="1" ht="13.5" customHeight="1" x14ac:dyDescent="0.15">
      <c r="A19" s="119" t="s">
        <v>40</v>
      </c>
      <c r="B19" s="120" t="s">
        <v>373</v>
      </c>
      <c r="C19" s="119" t="s">
        <v>374</v>
      </c>
      <c r="D19" s="121">
        <f>SUM(E19,+L19)</f>
        <v>2347229</v>
      </c>
      <c r="E19" s="121">
        <f>SUM(F19:I19,K19)</f>
        <v>233320</v>
      </c>
      <c r="F19" s="121">
        <v>0</v>
      </c>
      <c r="G19" s="121">
        <v>902</v>
      </c>
      <c r="H19" s="121">
        <v>17900</v>
      </c>
      <c r="I19" s="121">
        <v>12046</v>
      </c>
      <c r="J19" s="122" t="s">
        <v>407</v>
      </c>
      <c r="K19" s="121">
        <v>202472</v>
      </c>
      <c r="L19" s="121">
        <v>2113909</v>
      </c>
      <c r="M19" s="121">
        <f>SUM(N19,+U19)</f>
        <v>381334</v>
      </c>
      <c r="N19" s="121">
        <f>SUM(O19:R19,T19)</f>
        <v>25400</v>
      </c>
      <c r="O19" s="121">
        <v>0</v>
      </c>
      <c r="P19" s="121">
        <v>0</v>
      </c>
      <c r="Q19" s="121">
        <v>0</v>
      </c>
      <c r="R19" s="121">
        <v>25400</v>
      </c>
      <c r="S19" s="122" t="s">
        <v>407</v>
      </c>
      <c r="T19" s="121">
        <v>0</v>
      </c>
      <c r="U19" s="121">
        <v>355934</v>
      </c>
      <c r="V19" s="121">
        <f>+SUM(D19,M19)</f>
        <v>2728563</v>
      </c>
      <c r="W19" s="121">
        <f>+SUM(E19,N19)</f>
        <v>258720</v>
      </c>
      <c r="X19" s="121">
        <f>+SUM(F19,O19)</f>
        <v>0</v>
      </c>
      <c r="Y19" s="121">
        <f>+SUM(G19,P19)</f>
        <v>902</v>
      </c>
      <c r="Z19" s="121">
        <f>+SUM(H19,Q19)</f>
        <v>17900</v>
      </c>
      <c r="AA19" s="121">
        <f>+SUM(I19,R19)</f>
        <v>37446</v>
      </c>
      <c r="AB19" s="122" t="str">
        <f>IF(+SUM(J19,S19)=0,"-",+SUM(J19,S19))</f>
        <v>-</v>
      </c>
      <c r="AC19" s="121">
        <f>+SUM(K19,T19)</f>
        <v>202472</v>
      </c>
      <c r="AD19" s="121">
        <f>+SUM(L19,U19)</f>
        <v>2469843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1575117</v>
      </c>
      <c r="AN19" s="121">
        <f>SUM(AO19:AR19)</f>
        <v>275273</v>
      </c>
      <c r="AO19" s="121">
        <v>117272</v>
      </c>
      <c r="AP19" s="121">
        <v>149809</v>
      </c>
      <c r="AQ19" s="121">
        <v>0</v>
      </c>
      <c r="AR19" s="121">
        <v>8192</v>
      </c>
      <c r="AS19" s="121">
        <f>SUM(AT19:AV19)</f>
        <v>40467</v>
      </c>
      <c r="AT19" s="121">
        <v>14808</v>
      </c>
      <c r="AU19" s="121">
        <v>237</v>
      </c>
      <c r="AV19" s="121">
        <v>25422</v>
      </c>
      <c r="AW19" s="121">
        <v>0</v>
      </c>
      <c r="AX19" s="121">
        <f>SUM(AY19:BB19)</f>
        <v>1259377</v>
      </c>
      <c r="AY19" s="121">
        <v>702643</v>
      </c>
      <c r="AZ19" s="121">
        <v>449733</v>
      </c>
      <c r="BA19" s="121">
        <v>107001</v>
      </c>
      <c r="BB19" s="121">
        <v>0</v>
      </c>
      <c r="BC19" s="121">
        <v>586848</v>
      </c>
      <c r="BD19" s="121">
        <v>0</v>
      </c>
      <c r="BE19" s="121">
        <v>185264</v>
      </c>
      <c r="BF19" s="121">
        <f>SUM(AE19,+AM19,+BE19)</f>
        <v>1760381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330597</v>
      </c>
      <c r="BP19" s="121">
        <f>SUM(BQ19:BT19)</f>
        <v>6168</v>
      </c>
      <c r="BQ19" s="121">
        <v>6168</v>
      </c>
      <c r="BR19" s="121">
        <v>0</v>
      </c>
      <c r="BS19" s="121">
        <v>0</v>
      </c>
      <c r="BT19" s="121">
        <v>0</v>
      </c>
      <c r="BU19" s="121">
        <f>SUM(BV19:BX19)</f>
        <v>126041</v>
      </c>
      <c r="BV19" s="121">
        <v>0</v>
      </c>
      <c r="BW19" s="121">
        <v>126041</v>
      </c>
      <c r="BX19" s="121">
        <v>0</v>
      </c>
      <c r="BY19" s="121">
        <v>0</v>
      </c>
      <c r="BZ19" s="121">
        <f>SUM(CA19:CD19)</f>
        <v>198388</v>
      </c>
      <c r="CA19" s="121">
        <v>177735</v>
      </c>
      <c r="CB19" s="121">
        <v>20653</v>
      </c>
      <c r="CC19" s="121">
        <v>0</v>
      </c>
      <c r="CD19" s="121">
        <v>0</v>
      </c>
      <c r="CE19" s="121">
        <v>50236</v>
      </c>
      <c r="CF19" s="121">
        <v>0</v>
      </c>
      <c r="CG19" s="121">
        <v>501</v>
      </c>
      <c r="CH19" s="121">
        <f>SUM(BG19,+BO19,+CG19)</f>
        <v>331098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1905714</v>
      </c>
      <c r="CR19" s="121">
        <f>SUM(AN19,+BP19)</f>
        <v>281441</v>
      </c>
      <c r="CS19" s="121">
        <f>SUM(AO19,+BQ19)</f>
        <v>123440</v>
      </c>
      <c r="CT19" s="121">
        <f>SUM(AP19,+BR19)</f>
        <v>149809</v>
      </c>
      <c r="CU19" s="121">
        <f>SUM(AQ19,+BS19)</f>
        <v>0</v>
      </c>
      <c r="CV19" s="121">
        <f>SUM(AR19,+BT19)</f>
        <v>8192</v>
      </c>
      <c r="CW19" s="121">
        <f>SUM(AS19,+BU19)</f>
        <v>166508</v>
      </c>
      <c r="CX19" s="121">
        <f>SUM(AT19,+BV19)</f>
        <v>14808</v>
      </c>
      <c r="CY19" s="121">
        <f>SUM(AU19,+BW19)</f>
        <v>126278</v>
      </c>
      <c r="CZ19" s="121">
        <f>SUM(AV19,+BX19)</f>
        <v>25422</v>
      </c>
      <c r="DA19" s="121">
        <f>SUM(AW19,+BY19)</f>
        <v>0</v>
      </c>
      <c r="DB19" s="121">
        <f>SUM(AX19,+BZ19)</f>
        <v>1457765</v>
      </c>
      <c r="DC19" s="121">
        <f>SUM(AY19,+CA19)</f>
        <v>880378</v>
      </c>
      <c r="DD19" s="121">
        <f>SUM(AZ19,+CB19)</f>
        <v>470386</v>
      </c>
      <c r="DE19" s="121">
        <f>SUM(BA19,+CC19)</f>
        <v>107001</v>
      </c>
      <c r="DF19" s="121">
        <f>SUM(BB19,+CD19)</f>
        <v>0</v>
      </c>
      <c r="DG19" s="121">
        <f>SUM(BC19,+CE19)</f>
        <v>637084</v>
      </c>
      <c r="DH19" s="121">
        <f>SUM(BD19,+CF19)</f>
        <v>0</v>
      </c>
      <c r="DI19" s="121">
        <f>SUM(BE19,+CG19)</f>
        <v>185765</v>
      </c>
      <c r="DJ19" s="121">
        <f>SUM(BF19,+CH19)</f>
        <v>2091479</v>
      </c>
    </row>
    <row r="20" spans="1:114" s="136" customFormat="1" ht="13.5" customHeight="1" x14ac:dyDescent="0.15">
      <c r="A20" s="119" t="s">
        <v>40</v>
      </c>
      <c r="B20" s="120" t="s">
        <v>376</v>
      </c>
      <c r="C20" s="119" t="s">
        <v>377</v>
      </c>
      <c r="D20" s="121">
        <f>SUM(E20,+L20)</f>
        <v>797197</v>
      </c>
      <c r="E20" s="121">
        <f>SUM(F20:I20,K20)</f>
        <v>134263</v>
      </c>
      <c r="F20" s="121">
        <v>0</v>
      </c>
      <c r="G20" s="121">
        <v>0</v>
      </c>
      <c r="H20" s="121">
        <v>0</v>
      </c>
      <c r="I20" s="121">
        <v>87482</v>
      </c>
      <c r="J20" s="122" t="s">
        <v>407</v>
      </c>
      <c r="K20" s="121">
        <v>46781</v>
      </c>
      <c r="L20" s="121">
        <v>662934</v>
      </c>
      <c r="M20" s="121">
        <f>SUM(N20,+U20)</f>
        <v>160507</v>
      </c>
      <c r="N20" s="121">
        <f>SUM(O20:R20,T20)</f>
        <v>495</v>
      </c>
      <c r="O20" s="121">
        <v>0</v>
      </c>
      <c r="P20" s="121">
        <v>0</v>
      </c>
      <c r="Q20" s="121">
        <v>0</v>
      </c>
      <c r="R20" s="121">
        <v>196</v>
      </c>
      <c r="S20" s="122" t="s">
        <v>407</v>
      </c>
      <c r="T20" s="121">
        <v>299</v>
      </c>
      <c r="U20" s="121">
        <v>160012</v>
      </c>
      <c r="V20" s="121">
        <f>+SUM(D20,M20)</f>
        <v>957704</v>
      </c>
      <c r="W20" s="121">
        <f>+SUM(E20,N20)</f>
        <v>134758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87678</v>
      </c>
      <c r="AB20" s="122" t="str">
        <f>IF(+SUM(J20,S20)=0,"-",+SUM(J20,S20))</f>
        <v>-</v>
      </c>
      <c r="AC20" s="121">
        <f>+SUM(K20,T20)</f>
        <v>47080</v>
      </c>
      <c r="AD20" s="121">
        <f>+SUM(L20,U20)</f>
        <v>822946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791550</v>
      </c>
      <c r="AN20" s="121">
        <f>SUM(AO20:AR20)</f>
        <v>322775</v>
      </c>
      <c r="AO20" s="121">
        <v>33776</v>
      </c>
      <c r="AP20" s="121">
        <v>228114</v>
      </c>
      <c r="AQ20" s="121">
        <v>44384</v>
      </c>
      <c r="AR20" s="121">
        <v>16501</v>
      </c>
      <c r="AS20" s="121">
        <f>SUM(AT20:AV20)</f>
        <v>147951</v>
      </c>
      <c r="AT20" s="121">
        <v>14964</v>
      </c>
      <c r="AU20" s="121">
        <v>116880</v>
      </c>
      <c r="AV20" s="121">
        <v>16107</v>
      </c>
      <c r="AW20" s="121">
        <v>9589</v>
      </c>
      <c r="AX20" s="121">
        <f>SUM(AY20:BB20)</f>
        <v>311235</v>
      </c>
      <c r="AY20" s="121">
        <v>73073</v>
      </c>
      <c r="AZ20" s="121">
        <v>224509</v>
      </c>
      <c r="BA20" s="121">
        <v>12189</v>
      </c>
      <c r="BB20" s="121">
        <v>1464</v>
      </c>
      <c r="BC20" s="121">
        <v>0</v>
      </c>
      <c r="BD20" s="121">
        <v>0</v>
      </c>
      <c r="BE20" s="121">
        <v>5647</v>
      </c>
      <c r="BF20" s="121">
        <f>SUM(AE20,+AM20,+BE20)</f>
        <v>797197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159971</v>
      </c>
      <c r="BP20" s="121">
        <f>SUM(BQ20:BT20)</f>
        <v>15591</v>
      </c>
      <c r="BQ20" s="121">
        <v>0</v>
      </c>
      <c r="BR20" s="121">
        <v>0</v>
      </c>
      <c r="BS20" s="121">
        <v>15591</v>
      </c>
      <c r="BT20" s="121">
        <v>0</v>
      </c>
      <c r="BU20" s="121">
        <f>SUM(BV20:BX20)</f>
        <v>67439</v>
      </c>
      <c r="BV20" s="121">
        <v>1203</v>
      </c>
      <c r="BW20" s="121">
        <v>66236</v>
      </c>
      <c r="BX20" s="121">
        <v>0</v>
      </c>
      <c r="BY20" s="121">
        <v>0</v>
      </c>
      <c r="BZ20" s="121">
        <f>SUM(CA20:CD20)</f>
        <v>76941</v>
      </c>
      <c r="CA20" s="121">
        <v>23488</v>
      </c>
      <c r="CB20" s="121">
        <v>51876</v>
      </c>
      <c r="CC20" s="121">
        <v>0</v>
      </c>
      <c r="CD20" s="121">
        <v>1577</v>
      </c>
      <c r="CE20" s="121">
        <v>0</v>
      </c>
      <c r="CF20" s="121">
        <v>0</v>
      </c>
      <c r="CG20" s="121">
        <v>536</v>
      </c>
      <c r="CH20" s="121">
        <f>SUM(BG20,+BO20,+CG20)</f>
        <v>160507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951521</v>
      </c>
      <c r="CR20" s="121">
        <f>SUM(AN20,+BP20)</f>
        <v>338366</v>
      </c>
      <c r="CS20" s="121">
        <f>SUM(AO20,+BQ20)</f>
        <v>33776</v>
      </c>
      <c r="CT20" s="121">
        <f>SUM(AP20,+BR20)</f>
        <v>228114</v>
      </c>
      <c r="CU20" s="121">
        <f>SUM(AQ20,+BS20)</f>
        <v>59975</v>
      </c>
      <c r="CV20" s="121">
        <f>SUM(AR20,+BT20)</f>
        <v>16501</v>
      </c>
      <c r="CW20" s="121">
        <f>SUM(AS20,+BU20)</f>
        <v>215390</v>
      </c>
      <c r="CX20" s="121">
        <f>SUM(AT20,+BV20)</f>
        <v>16167</v>
      </c>
      <c r="CY20" s="121">
        <f>SUM(AU20,+BW20)</f>
        <v>183116</v>
      </c>
      <c r="CZ20" s="121">
        <f>SUM(AV20,+BX20)</f>
        <v>16107</v>
      </c>
      <c r="DA20" s="121">
        <f>SUM(AW20,+BY20)</f>
        <v>9589</v>
      </c>
      <c r="DB20" s="121">
        <f>SUM(AX20,+BZ20)</f>
        <v>388176</v>
      </c>
      <c r="DC20" s="121">
        <f>SUM(AY20,+CA20)</f>
        <v>96561</v>
      </c>
      <c r="DD20" s="121">
        <f>SUM(AZ20,+CB20)</f>
        <v>276385</v>
      </c>
      <c r="DE20" s="121">
        <f>SUM(BA20,+CC20)</f>
        <v>12189</v>
      </c>
      <c r="DF20" s="121">
        <f>SUM(BB20,+CD20)</f>
        <v>3041</v>
      </c>
      <c r="DG20" s="121">
        <f>SUM(BC20,+CE20)</f>
        <v>0</v>
      </c>
      <c r="DH20" s="121">
        <f>SUM(BD20,+CF20)</f>
        <v>0</v>
      </c>
      <c r="DI20" s="121">
        <f>SUM(BE20,+CG20)</f>
        <v>6183</v>
      </c>
      <c r="DJ20" s="121">
        <f>SUM(BF20,+CH20)</f>
        <v>957704</v>
      </c>
    </row>
    <row r="21" spans="1:114" s="136" customFormat="1" ht="13.5" customHeight="1" x14ac:dyDescent="0.15">
      <c r="A21" s="119" t="s">
        <v>40</v>
      </c>
      <c r="B21" s="120" t="s">
        <v>379</v>
      </c>
      <c r="C21" s="119" t="s">
        <v>380</v>
      </c>
      <c r="D21" s="121">
        <f>SUM(E21,+L21)</f>
        <v>303078</v>
      </c>
      <c r="E21" s="121">
        <f>SUM(F21:I21,K21)</f>
        <v>35007</v>
      </c>
      <c r="F21" s="121">
        <v>0</v>
      </c>
      <c r="G21" s="121">
        <v>0</v>
      </c>
      <c r="H21" s="121">
        <v>0</v>
      </c>
      <c r="I21" s="121">
        <v>12460</v>
      </c>
      <c r="J21" s="122" t="s">
        <v>407</v>
      </c>
      <c r="K21" s="121">
        <v>22547</v>
      </c>
      <c r="L21" s="121">
        <v>268071</v>
      </c>
      <c r="M21" s="121">
        <f>SUM(N21,+U21)</f>
        <v>143322</v>
      </c>
      <c r="N21" s="121">
        <f>SUM(O21:R21,T21)</f>
        <v>28500</v>
      </c>
      <c r="O21" s="121">
        <v>0</v>
      </c>
      <c r="P21" s="121">
        <v>0</v>
      </c>
      <c r="Q21" s="121">
        <v>28500</v>
      </c>
      <c r="R21" s="121">
        <v>0</v>
      </c>
      <c r="S21" s="122" t="s">
        <v>407</v>
      </c>
      <c r="T21" s="121">
        <v>0</v>
      </c>
      <c r="U21" s="121">
        <v>114822</v>
      </c>
      <c r="V21" s="121">
        <f>+SUM(D21,M21)</f>
        <v>446400</v>
      </c>
      <c r="W21" s="121">
        <f>+SUM(E21,N21)</f>
        <v>63507</v>
      </c>
      <c r="X21" s="121">
        <f>+SUM(F21,O21)</f>
        <v>0</v>
      </c>
      <c r="Y21" s="121">
        <f>+SUM(G21,P21)</f>
        <v>0</v>
      </c>
      <c r="Z21" s="121">
        <f>+SUM(H21,Q21)</f>
        <v>28500</v>
      </c>
      <c r="AA21" s="121">
        <f>+SUM(I21,R21)</f>
        <v>12460</v>
      </c>
      <c r="AB21" s="122" t="str">
        <f>IF(+SUM(J21,S21)=0,"-",+SUM(J21,S21))</f>
        <v>-</v>
      </c>
      <c r="AC21" s="121">
        <f>+SUM(K21,T21)</f>
        <v>22547</v>
      </c>
      <c r="AD21" s="121">
        <f>+SUM(L21,U21)</f>
        <v>382893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303078</v>
      </c>
      <c r="AN21" s="121">
        <f>SUM(AO21:AR21)</f>
        <v>64294</v>
      </c>
      <c r="AO21" s="121">
        <v>34375</v>
      </c>
      <c r="AP21" s="121">
        <v>0</v>
      </c>
      <c r="AQ21" s="121">
        <v>20249</v>
      </c>
      <c r="AR21" s="121">
        <v>9670</v>
      </c>
      <c r="AS21" s="121">
        <f>SUM(AT21:AV21)</f>
        <v>112812</v>
      </c>
      <c r="AT21" s="121">
        <v>0</v>
      </c>
      <c r="AU21" s="121">
        <v>112812</v>
      </c>
      <c r="AV21" s="121">
        <v>0</v>
      </c>
      <c r="AW21" s="121">
        <v>0</v>
      </c>
      <c r="AX21" s="121">
        <f>SUM(AY21:BB21)</f>
        <v>125972</v>
      </c>
      <c r="AY21" s="121">
        <v>40260</v>
      </c>
      <c r="AZ21" s="121">
        <v>61019</v>
      </c>
      <c r="BA21" s="121">
        <v>24693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303078</v>
      </c>
      <c r="BG21" s="121">
        <f>SUM(BH21,+BM21)</f>
        <v>32443</v>
      </c>
      <c r="BH21" s="121">
        <f>SUM(BI21:BL21)</f>
        <v>32443</v>
      </c>
      <c r="BI21" s="121">
        <v>9763</v>
      </c>
      <c r="BJ21" s="121">
        <v>22680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110879</v>
      </c>
      <c r="BP21" s="121">
        <f>SUM(BQ21:BT21)</f>
        <v>22730</v>
      </c>
      <c r="BQ21" s="121">
        <v>22730</v>
      </c>
      <c r="BR21" s="121">
        <v>0</v>
      </c>
      <c r="BS21" s="121">
        <v>0</v>
      </c>
      <c r="BT21" s="121">
        <v>0</v>
      </c>
      <c r="BU21" s="121">
        <f>SUM(BV21:BX21)</f>
        <v>44474</v>
      </c>
      <c r="BV21" s="121">
        <v>0</v>
      </c>
      <c r="BW21" s="121">
        <v>44474</v>
      </c>
      <c r="BX21" s="121">
        <v>0</v>
      </c>
      <c r="BY21" s="121">
        <v>0</v>
      </c>
      <c r="BZ21" s="121">
        <f>SUM(CA21:CD21)</f>
        <v>43675</v>
      </c>
      <c r="CA21" s="121">
        <v>1012</v>
      </c>
      <c r="CB21" s="121">
        <v>32934</v>
      </c>
      <c r="CC21" s="121">
        <v>9729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143322</v>
      </c>
      <c r="CI21" s="121">
        <f>SUM(AE21,+BG21)</f>
        <v>32443</v>
      </c>
      <c r="CJ21" s="121">
        <f>SUM(AF21,+BH21)</f>
        <v>32443</v>
      </c>
      <c r="CK21" s="121">
        <f>SUM(AG21,+BI21)</f>
        <v>9763</v>
      </c>
      <c r="CL21" s="121">
        <f>SUM(AH21,+BJ21)</f>
        <v>22680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413957</v>
      </c>
      <c r="CR21" s="121">
        <f>SUM(AN21,+BP21)</f>
        <v>87024</v>
      </c>
      <c r="CS21" s="121">
        <f>SUM(AO21,+BQ21)</f>
        <v>57105</v>
      </c>
      <c r="CT21" s="121">
        <f>SUM(AP21,+BR21)</f>
        <v>0</v>
      </c>
      <c r="CU21" s="121">
        <f>SUM(AQ21,+BS21)</f>
        <v>20249</v>
      </c>
      <c r="CV21" s="121">
        <f>SUM(AR21,+BT21)</f>
        <v>9670</v>
      </c>
      <c r="CW21" s="121">
        <f>SUM(AS21,+BU21)</f>
        <v>157286</v>
      </c>
      <c r="CX21" s="121">
        <f>SUM(AT21,+BV21)</f>
        <v>0</v>
      </c>
      <c r="CY21" s="121">
        <f>SUM(AU21,+BW21)</f>
        <v>157286</v>
      </c>
      <c r="CZ21" s="121">
        <f>SUM(AV21,+BX21)</f>
        <v>0</v>
      </c>
      <c r="DA21" s="121">
        <f>SUM(AW21,+BY21)</f>
        <v>0</v>
      </c>
      <c r="DB21" s="121">
        <f>SUM(AX21,+BZ21)</f>
        <v>169647</v>
      </c>
      <c r="DC21" s="121">
        <f>SUM(AY21,+CA21)</f>
        <v>41272</v>
      </c>
      <c r="DD21" s="121">
        <f>SUM(AZ21,+CB21)</f>
        <v>93953</v>
      </c>
      <c r="DE21" s="121">
        <f>SUM(BA21,+CC21)</f>
        <v>34422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0</v>
      </c>
      <c r="DJ21" s="121">
        <f>SUM(BF21,+CH21)</f>
        <v>446400</v>
      </c>
    </row>
    <row r="22" spans="1:114" s="136" customFormat="1" ht="13.5" customHeight="1" x14ac:dyDescent="0.15">
      <c r="A22" s="119" t="s">
        <v>40</v>
      </c>
      <c r="B22" s="120" t="s">
        <v>382</v>
      </c>
      <c r="C22" s="119" t="s">
        <v>383</v>
      </c>
      <c r="D22" s="121">
        <f>SUM(E22,+L22)</f>
        <v>234651</v>
      </c>
      <c r="E22" s="121">
        <f>SUM(F22:I22,K22)</f>
        <v>11096</v>
      </c>
      <c r="F22" s="121">
        <v>0</v>
      </c>
      <c r="G22" s="121">
        <v>0</v>
      </c>
      <c r="H22" s="121">
        <v>0</v>
      </c>
      <c r="I22" s="121">
        <v>9588</v>
      </c>
      <c r="J22" s="122" t="s">
        <v>407</v>
      </c>
      <c r="K22" s="121">
        <v>1508</v>
      </c>
      <c r="L22" s="121">
        <v>223555</v>
      </c>
      <c r="M22" s="121">
        <f>SUM(N22,+U22)</f>
        <v>19</v>
      </c>
      <c r="N22" s="121">
        <f>SUM(O22:R22,T22)</f>
        <v>19</v>
      </c>
      <c r="O22" s="121">
        <v>0</v>
      </c>
      <c r="P22" s="121">
        <v>0</v>
      </c>
      <c r="Q22" s="121">
        <v>0</v>
      </c>
      <c r="R22" s="121">
        <v>19</v>
      </c>
      <c r="S22" s="122" t="s">
        <v>407</v>
      </c>
      <c r="T22" s="121">
        <v>0</v>
      </c>
      <c r="U22" s="121">
        <v>0</v>
      </c>
      <c r="V22" s="121">
        <f>+SUM(D22,M22)</f>
        <v>234670</v>
      </c>
      <c r="W22" s="121">
        <f>+SUM(E22,N22)</f>
        <v>11115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9607</v>
      </c>
      <c r="AB22" s="122" t="str">
        <f>IF(+SUM(J22,S22)=0,"-",+SUM(J22,S22))</f>
        <v>-</v>
      </c>
      <c r="AC22" s="121">
        <f>+SUM(K22,T22)</f>
        <v>1508</v>
      </c>
      <c r="AD22" s="121">
        <f>+SUM(L22,U22)</f>
        <v>223555</v>
      </c>
      <c r="AE22" s="121">
        <f>SUM(AF22,+AK22)</f>
        <v>15111</v>
      </c>
      <c r="AF22" s="121">
        <f>SUM(AG22:AJ22)</f>
        <v>15111</v>
      </c>
      <c r="AG22" s="121">
        <v>0</v>
      </c>
      <c r="AH22" s="121">
        <v>0</v>
      </c>
      <c r="AI22" s="121">
        <v>15111</v>
      </c>
      <c r="AJ22" s="121">
        <v>0</v>
      </c>
      <c r="AK22" s="121">
        <v>0</v>
      </c>
      <c r="AL22" s="121">
        <v>0</v>
      </c>
      <c r="AM22" s="121">
        <f>SUM(AN22,AS22,AW22,AX22,BD22)</f>
        <v>65867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65867</v>
      </c>
      <c r="AY22" s="121">
        <v>33588</v>
      </c>
      <c r="AZ22" s="121">
        <v>0</v>
      </c>
      <c r="BA22" s="121">
        <v>14904</v>
      </c>
      <c r="BB22" s="121">
        <v>17375</v>
      </c>
      <c r="BC22" s="121">
        <v>52241</v>
      </c>
      <c r="BD22" s="121">
        <v>0</v>
      </c>
      <c r="BE22" s="121">
        <v>101432</v>
      </c>
      <c r="BF22" s="121">
        <f>SUM(AE22,+AM22,+BE22)</f>
        <v>182410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19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19</v>
      </c>
      <c r="CA22" s="121">
        <v>0</v>
      </c>
      <c r="CB22" s="121">
        <v>0</v>
      </c>
      <c r="CC22" s="121">
        <v>19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19</v>
      </c>
      <c r="CI22" s="121">
        <f>SUM(AE22,+BG22)</f>
        <v>15111</v>
      </c>
      <c r="CJ22" s="121">
        <f>SUM(AF22,+BH22)</f>
        <v>15111</v>
      </c>
      <c r="CK22" s="121">
        <f>SUM(AG22,+BI22)</f>
        <v>0</v>
      </c>
      <c r="CL22" s="121">
        <f>SUM(AH22,+BJ22)</f>
        <v>0</v>
      </c>
      <c r="CM22" s="121">
        <f>SUM(AI22,+BK22)</f>
        <v>15111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65886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65886</v>
      </c>
      <c r="DC22" s="121">
        <f>SUM(AY22,+CA22)</f>
        <v>33588</v>
      </c>
      <c r="DD22" s="121">
        <f>SUM(AZ22,+CB22)</f>
        <v>0</v>
      </c>
      <c r="DE22" s="121">
        <f>SUM(BA22,+CC22)</f>
        <v>14923</v>
      </c>
      <c r="DF22" s="121">
        <f>SUM(BB22,+CD22)</f>
        <v>17375</v>
      </c>
      <c r="DG22" s="121">
        <f>SUM(BC22,+CE22)</f>
        <v>52241</v>
      </c>
      <c r="DH22" s="121">
        <f>SUM(BD22,+CF22)</f>
        <v>0</v>
      </c>
      <c r="DI22" s="121">
        <f>SUM(BE22,+CG22)</f>
        <v>101432</v>
      </c>
      <c r="DJ22" s="121">
        <f>SUM(BF22,+CH22)</f>
        <v>182429</v>
      </c>
    </row>
    <row r="23" spans="1:114" s="136" customFormat="1" ht="13.5" customHeight="1" x14ac:dyDescent="0.15">
      <c r="A23" s="119" t="s">
        <v>40</v>
      </c>
      <c r="B23" s="120" t="s">
        <v>385</v>
      </c>
      <c r="C23" s="119" t="s">
        <v>386</v>
      </c>
      <c r="D23" s="121">
        <f>SUM(E23,+L23)</f>
        <v>37026</v>
      </c>
      <c r="E23" s="121">
        <f>SUM(F23:I23,K23)</f>
        <v>2731</v>
      </c>
      <c r="F23" s="121">
        <v>0</v>
      </c>
      <c r="G23" s="121">
        <v>0</v>
      </c>
      <c r="H23" s="121">
        <v>0</v>
      </c>
      <c r="I23" s="121">
        <v>1059</v>
      </c>
      <c r="J23" s="122" t="s">
        <v>407</v>
      </c>
      <c r="K23" s="121">
        <v>1672</v>
      </c>
      <c r="L23" s="121">
        <v>34295</v>
      </c>
      <c r="M23" s="121">
        <f>SUM(N23,+U23)</f>
        <v>35704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407</v>
      </c>
      <c r="T23" s="121">
        <v>0</v>
      </c>
      <c r="U23" s="121">
        <v>35704</v>
      </c>
      <c r="V23" s="121">
        <f>+SUM(D23,M23)</f>
        <v>72730</v>
      </c>
      <c r="W23" s="121">
        <f>+SUM(E23,N23)</f>
        <v>2731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1059</v>
      </c>
      <c r="AB23" s="122" t="str">
        <f>IF(+SUM(J23,S23)=0,"-",+SUM(J23,S23))</f>
        <v>-</v>
      </c>
      <c r="AC23" s="121">
        <f>+SUM(K23,T23)</f>
        <v>1672</v>
      </c>
      <c r="AD23" s="121">
        <f>+SUM(L23,U23)</f>
        <v>69999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27462</v>
      </c>
      <c r="AN23" s="121">
        <f>SUM(AO23:AR23)</f>
        <v>4679</v>
      </c>
      <c r="AO23" s="121">
        <v>4679</v>
      </c>
      <c r="AP23" s="121">
        <v>0</v>
      </c>
      <c r="AQ23" s="121">
        <v>0</v>
      </c>
      <c r="AR23" s="121">
        <v>0</v>
      </c>
      <c r="AS23" s="121">
        <f>SUM(AT23:AV23)</f>
        <v>4582</v>
      </c>
      <c r="AT23" s="121">
        <v>4582</v>
      </c>
      <c r="AU23" s="121">
        <v>0</v>
      </c>
      <c r="AV23" s="121">
        <v>0</v>
      </c>
      <c r="AW23" s="121">
        <v>0</v>
      </c>
      <c r="AX23" s="121">
        <f>SUM(AY23:BB23)</f>
        <v>18201</v>
      </c>
      <c r="AY23" s="121">
        <v>16078</v>
      </c>
      <c r="AZ23" s="121">
        <v>1095</v>
      </c>
      <c r="BA23" s="121">
        <v>1028</v>
      </c>
      <c r="BB23" s="121">
        <v>0</v>
      </c>
      <c r="BC23" s="121">
        <v>9564</v>
      </c>
      <c r="BD23" s="121">
        <v>0</v>
      </c>
      <c r="BE23" s="121">
        <v>0</v>
      </c>
      <c r="BF23" s="121">
        <f>SUM(AE23,+AM23,+BE23)</f>
        <v>27462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25470</v>
      </c>
      <c r="BP23" s="121">
        <f>SUM(BQ23:BT23)</f>
        <v>4679</v>
      </c>
      <c r="BQ23" s="121">
        <v>4679</v>
      </c>
      <c r="BR23" s="121">
        <v>0</v>
      </c>
      <c r="BS23" s="121">
        <v>0</v>
      </c>
      <c r="BT23" s="121">
        <v>0</v>
      </c>
      <c r="BU23" s="121">
        <f>SUM(BV23:BX23)</f>
        <v>11611</v>
      </c>
      <c r="BV23" s="121">
        <v>1025</v>
      </c>
      <c r="BW23" s="121">
        <v>0</v>
      </c>
      <c r="BX23" s="121">
        <v>10586</v>
      </c>
      <c r="BY23" s="121">
        <v>0</v>
      </c>
      <c r="BZ23" s="121">
        <f>SUM(CA23:CD23)</f>
        <v>9180</v>
      </c>
      <c r="CA23" s="121">
        <v>0</v>
      </c>
      <c r="CB23" s="121">
        <v>0</v>
      </c>
      <c r="CC23" s="121">
        <v>9180</v>
      </c>
      <c r="CD23" s="121">
        <v>0</v>
      </c>
      <c r="CE23" s="121">
        <v>10234</v>
      </c>
      <c r="CF23" s="121">
        <v>0</v>
      </c>
      <c r="CG23" s="121">
        <v>0</v>
      </c>
      <c r="CH23" s="121">
        <f>SUM(BG23,+BO23,+CG23)</f>
        <v>25470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52932</v>
      </c>
      <c r="CR23" s="121">
        <f>SUM(AN23,+BP23)</f>
        <v>9358</v>
      </c>
      <c r="CS23" s="121">
        <f>SUM(AO23,+BQ23)</f>
        <v>9358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16193</v>
      </c>
      <c r="CX23" s="121">
        <f>SUM(AT23,+BV23)</f>
        <v>5607</v>
      </c>
      <c r="CY23" s="121">
        <f>SUM(AU23,+BW23)</f>
        <v>0</v>
      </c>
      <c r="CZ23" s="121">
        <f>SUM(AV23,+BX23)</f>
        <v>10586</v>
      </c>
      <c r="DA23" s="121">
        <f>SUM(AW23,+BY23)</f>
        <v>0</v>
      </c>
      <c r="DB23" s="121">
        <f>SUM(AX23,+BZ23)</f>
        <v>27381</v>
      </c>
      <c r="DC23" s="121">
        <f>SUM(AY23,+CA23)</f>
        <v>16078</v>
      </c>
      <c r="DD23" s="121">
        <f>SUM(AZ23,+CB23)</f>
        <v>1095</v>
      </c>
      <c r="DE23" s="121">
        <f>SUM(BA23,+CC23)</f>
        <v>10208</v>
      </c>
      <c r="DF23" s="121">
        <f>SUM(BB23,+CD23)</f>
        <v>0</v>
      </c>
      <c r="DG23" s="121">
        <f>SUM(BC23,+CE23)</f>
        <v>19798</v>
      </c>
      <c r="DH23" s="121">
        <f>SUM(BD23,+CF23)</f>
        <v>0</v>
      </c>
      <c r="DI23" s="121">
        <f>SUM(BE23,+CG23)</f>
        <v>0</v>
      </c>
      <c r="DJ23" s="121">
        <f>SUM(BF23,+CH23)</f>
        <v>52932</v>
      </c>
    </row>
    <row r="24" spans="1:114" s="136" customFormat="1" ht="13.5" customHeight="1" x14ac:dyDescent="0.15">
      <c r="A24" s="119" t="s">
        <v>40</v>
      </c>
      <c r="B24" s="120" t="s">
        <v>388</v>
      </c>
      <c r="C24" s="119" t="s">
        <v>389</v>
      </c>
      <c r="D24" s="121">
        <f>SUM(E24,+L24)</f>
        <v>101736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407</v>
      </c>
      <c r="K24" s="121">
        <v>0</v>
      </c>
      <c r="L24" s="121">
        <v>101736</v>
      </c>
      <c r="M24" s="121">
        <f>SUM(N24,+U24)</f>
        <v>27437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407</v>
      </c>
      <c r="T24" s="121">
        <v>0</v>
      </c>
      <c r="U24" s="121">
        <v>27437</v>
      </c>
      <c r="V24" s="121">
        <f>+SUM(D24,M24)</f>
        <v>129173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129173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101736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27437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129173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40</v>
      </c>
      <c r="B25" s="120" t="s">
        <v>393</v>
      </c>
      <c r="C25" s="119" t="s">
        <v>394</v>
      </c>
      <c r="D25" s="121">
        <f>SUM(E25,+L25)</f>
        <v>101166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407</v>
      </c>
      <c r="K25" s="121">
        <v>0</v>
      </c>
      <c r="L25" s="121">
        <v>101166</v>
      </c>
      <c r="M25" s="121">
        <f>SUM(N25,+U25)</f>
        <v>23493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407</v>
      </c>
      <c r="T25" s="121">
        <v>0</v>
      </c>
      <c r="U25" s="121">
        <v>23493</v>
      </c>
      <c r="V25" s="121">
        <f>+SUM(D25,M25)</f>
        <v>124659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124659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101166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23493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124659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40</v>
      </c>
      <c r="B26" s="120" t="s">
        <v>396</v>
      </c>
      <c r="C26" s="119" t="s">
        <v>397</v>
      </c>
      <c r="D26" s="121">
        <f>SUM(E26,+L26)</f>
        <v>46158</v>
      </c>
      <c r="E26" s="121">
        <f>SUM(F26:I26,K26)</f>
        <v>7860</v>
      </c>
      <c r="F26" s="121">
        <v>0</v>
      </c>
      <c r="G26" s="121">
        <v>0</v>
      </c>
      <c r="H26" s="121">
        <v>0</v>
      </c>
      <c r="I26" s="121">
        <v>7860</v>
      </c>
      <c r="J26" s="122" t="s">
        <v>407</v>
      </c>
      <c r="K26" s="121">
        <v>0</v>
      </c>
      <c r="L26" s="121">
        <v>38298</v>
      </c>
      <c r="M26" s="121">
        <f>SUM(N26,+U26)</f>
        <v>922</v>
      </c>
      <c r="N26" s="121">
        <f>SUM(O26:R26,T26)</f>
        <v>922</v>
      </c>
      <c r="O26" s="121">
        <v>0</v>
      </c>
      <c r="P26" s="121">
        <v>0</v>
      </c>
      <c r="Q26" s="121">
        <v>0</v>
      </c>
      <c r="R26" s="121">
        <v>922</v>
      </c>
      <c r="S26" s="122" t="s">
        <v>407</v>
      </c>
      <c r="T26" s="121">
        <v>0</v>
      </c>
      <c r="U26" s="121">
        <v>0</v>
      </c>
      <c r="V26" s="121">
        <f>+SUM(D26,M26)</f>
        <v>47080</v>
      </c>
      <c r="W26" s="121">
        <f>+SUM(E26,N26)</f>
        <v>8782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8782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38298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19489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3922</v>
      </c>
      <c r="AT26" s="121">
        <v>2389</v>
      </c>
      <c r="AU26" s="121">
        <v>1533</v>
      </c>
      <c r="AV26" s="121">
        <v>0</v>
      </c>
      <c r="AW26" s="121">
        <v>0</v>
      </c>
      <c r="AX26" s="121">
        <f>SUM(AY26:BB26)</f>
        <v>15567</v>
      </c>
      <c r="AY26" s="121">
        <v>10124</v>
      </c>
      <c r="AZ26" s="121">
        <v>3080</v>
      </c>
      <c r="BA26" s="121">
        <v>2329</v>
      </c>
      <c r="BB26" s="121">
        <v>34</v>
      </c>
      <c r="BC26" s="121">
        <v>26669</v>
      </c>
      <c r="BD26" s="121">
        <v>0</v>
      </c>
      <c r="BE26" s="121">
        <v>0</v>
      </c>
      <c r="BF26" s="121">
        <f>SUM(AE26,+AM26,+BE26)</f>
        <v>19489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922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922</v>
      </c>
      <c r="CA26" s="121">
        <v>0</v>
      </c>
      <c r="CB26" s="121">
        <v>0</v>
      </c>
      <c r="CC26" s="121">
        <v>922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922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20411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3922</v>
      </c>
      <c r="CX26" s="121">
        <f>SUM(AT26,+BV26)</f>
        <v>2389</v>
      </c>
      <c r="CY26" s="121">
        <f>SUM(AU26,+BW26)</f>
        <v>1533</v>
      </c>
      <c r="CZ26" s="121">
        <f>SUM(AV26,+BX26)</f>
        <v>0</v>
      </c>
      <c r="DA26" s="121">
        <f>SUM(AW26,+BY26)</f>
        <v>0</v>
      </c>
      <c r="DB26" s="121">
        <f>SUM(AX26,+BZ26)</f>
        <v>16489</v>
      </c>
      <c r="DC26" s="121">
        <f>SUM(AY26,+CA26)</f>
        <v>10124</v>
      </c>
      <c r="DD26" s="121">
        <f>SUM(AZ26,+CB26)</f>
        <v>3080</v>
      </c>
      <c r="DE26" s="121">
        <f>SUM(BA26,+CC26)</f>
        <v>3251</v>
      </c>
      <c r="DF26" s="121">
        <f>SUM(BB26,+CD26)</f>
        <v>34</v>
      </c>
      <c r="DG26" s="121">
        <f>SUM(BC26,+CE26)</f>
        <v>26669</v>
      </c>
      <c r="DH26" s="121">
        <f>SUM(BD26,+CF26)</f>
        <v>0</v>
      </c>
      <c r="DI26" s="121">
        <f>SUM(BE26,+CG26)</f>
        <v>0</v>
      </c>
      <c r="DJ26" s="121">
        <f>SUM(BF26,+CH26)</f>
        <v>20411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2830787</v>
      </c>
      <c r="E7" s="140">
        <f>SUM(F7:I7)+K7</f>
        <v>2578918</v>
      </c>
      <c r="F7" s="140">
        <f t="shared" ref="F7:L7" si="0">SUM(F$8:F$1000)</f>
        <v>108049</v>
      </c>
      <c r="G7" s="140">
        <f t="shared" si="0"/>
        <v>0</v>
      </c>
      <c r="H7" s="140">
        <f t="shared" si="0"/>
        <v>1441900</v>
      </c>
      <c r="I7" s="140">
        <f t="shared" si="0"/>
        <v>739647</v>
      </c>
      <c r="J7" s="140">
        <f t="shared" si="0"/>
        <v>2245669</v>
      </c>
      <c r="K7" s="140">
        <f t="shared" si="0"/>
        <v>289322</v>
      </c>
      <c r="L7" s="140">
        <f t="shared" si="0"/>
        <v>251869</v>
      </c>
      <c r="M7" s="140">
        <f>SUM(N7,+U7)</f>
        <v>46390</v>
      </c>
      <c r="N7" s="140">
        <f>SUM(O7:R7,T7)</f>
        <v>46390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19600</v>
      </c>
      <c r="R7" s="140">
        <f t="shared" si="1"/>
        <v>26790</v>
      </c>
      <c r="S7" s="140">
        <f t="shared" si="1"/>
        <v>654502</v>
      </c>
      <c r="T7" s="140">
        <f t="shared" si="1"/>
        <v>0</v>
      </c>
      <c r="U7" s="140">
        <f t="shared" si="1"/>
        <v>0</v>
      </c>
      <c r="V7" s="140">
        <f t="shared" ref="V7:AD7" si="2">+SUM(D7,M7)</f>
        <v>2877177</v>
      </c>
      <c r="W7" s="140">
        <f t="shared" si="2"/>
        <v>2625308</v>
      </c>
      <c r="X7" s="140">
        <f t="shared" si="2"/>
        <v>108049</v>
      </c>
      <c r="Y7" s="140">
        <f t="shared" si="2"/>
        <v>0</v>
      </c>
      <c r="Z7" s="140">
        <f t="shared" si="2"/>
        <v>1461500</v>
      </c>
      <c r="AA7" s="140">
        <f t="shared" si="2"/>
        <v>766437</v>
      </c>
      <c r="AB7" s="140">
        <f t="shared" si="2"/>
        <v>2900171</v>
      </c>
      <c r="AC7" s="140">
        <f t="shared" si="2"/>
        <v>289322</v>
      </c>
      <c r="AD7" s="140">
        <f t="shared" si="2"/>
        <v>251869</v>
      </c>
      <c r="AE7" s="140">
        <f>SUM(AF7,+AK7)</f>
        <v>1861397</v>
      </c>
      <c r="AF7" s="140">
        <f>SUM(AG7:AJ7)</f>
        <v>1861397</v>
      </c>
      <c r="AG7" s="140">
        <f>SUM(AG$8:AG$1000)</f>
        <v>0</v>
      </c>
      <c r="AH7" s="140">
        <f>SUM(AH$8:AH$1000)</f>
        <v>1834505</v>
      </c>
      <c r="AI7" s="140">
        <f>SUM(AI$8:AI$1000)</f>
        <v>26892</v>
      </c>
      <c r="AJ7" s="140">
        <f>SUM(AJ$8:AJ$1000)</f>
        <v>0</v>
      </c>
      <c r="AK7" s="140">
        <f>SUM(AK$8:AK$1000)</f>
        <v>0</v>
      </c>
      <c r="AL7" s="143" t="s">
        <v>314</v>
      </c>
      <c r="AM7" s="140">
        <f>SUM(AN7,AS7,AW7,AX7,BD7)</f>
        <v>2957296</v>
      </c>
      <c r="AN7" s="140">
        <f>SUM(AO7:AR7)</f>
        <v>360176</v>
      </c>
      <c r="AO7" s="140">
        <f>SUM(AO$8:AO$1000)</f>
        <v>261035</v>
      </c>
      <c r="AP7" s="140">
        <f>SUM(AP$8:AP$1000)</f>
        <v>0</v>
      </c>
      <c r="AQ7" s="140">
        <f>SUM(AQ$8:AQ$1000)</f>
        <v>94117</v>
      </c>
      <c r="AR7" s="140">
        <f>SUM(AR$8:AR$1000)</f>
        <v>5024</v>
      </c>
      <c r="AS7" s="140">
        <f>SUM(AT7:AV7)</f>
        <v>1123682</v>
      </c>
      <c r="AT7" s="140">
        <f>SUM(AT$8:AT$1000)</f>
        <v>14575</v>
      </c>
      <c r="AU7" s="140">
        <f>SUM(AU$8:AU$1000)</f>
        <v>1011456</v>
      </c>
      <c r="AV7" s="140">
        <f>SUM(AV$8:AV$1000)</f>
        <v>97651</v>
      </c>
      <c r="AW7" s="140">
        <f>SUM(AW$8:AW$1000)</f>
        <v>0</v>
      </c>
      <c r="AX7" s="140">
        <f>SUM(AY7:BB7)</f>
        <v>1472255</v>
      </c>
      <c r="AY7" s="140">
        <f t="shared" ref="AY7:BE7" si="3">SUM(AY$8:AY$1000)</f>
        <v>69530</v>
      </c>
      <c r="AZ7" s="140">
        <f t="shared" si="3"/>
        <v>1251424</v>
      </c>
      <c r="BA7" s="140">
        <f t="shared" si="3"/>
        <v>74000</v>
      </c>
      <c r="BB7" s="140">
        <f t="shared" si="3"/>
        <v>77301</v>
      </c>
      <c r="BC7" s="143" t="s">
        <v>315</v>
      </c>
      <c r="BD7" s="140">
        <f t="shared" si="3"/>
        <v>1183</v>
      </c>
      <c r="BE7" s="140">
        <f t="shared" si="3"/>
        <v>257763</v>
      </c>
      <c r="BF7" s="140">
        <f>SUM(AE7,+AM7,+BE7)</f>
        <v>5076456</v>
      </c>
      <c r="BG7" s="140">
        <f>SUM(BH7,+BM7)</f>
        <v>29523</v>
      </c>
      <c r="BH7" s="140">
        <f>SUM(BI7:BL7)</f>
        <v>29523</v>
      </c>
      <c r="BI7" s="140">
        <f>SUM(BI$8:BI$1000)</f>
        <v>0</v>
      </c>
      <c r="BJ7" s="140">
        <f>SUM(BJ$8:BJ$1000)</f>
        <v>29523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644362</v>
      </c>
      <c r="BP7" s="140">
        <f>SUM(BQ7:BT7)</f>
        <v>107236</v>
      </c>
      <c r="BQ7" s="140">
        <f>SUM(BQ$8:BQ$1000)</f>
        <v>100284</v>
      </c>
      <c r="BR7" s="140">
        <f>SUM(BR$8:BR$1000)</f>
        <v>0</v>
      </c>
      <c r="BS7" s="140">
        <f>SUM(BS$8:BS$1000)</f>
        <v>6952</v>
      </c>
      <c r="BT7" s="140">
        <f>SUM(BT$8:BT$1000)</f>
        <v>0</v>
      </c>
      <c r="BU7" s="140">
        <f>SUM(BV7:BX7)</f>
        <v>368686</v>
      </c>
      <c r="BV7" s="140">
        <f>SUM(BV$8:BV$1000)</f>
        <v>27201</v>
      </c>
      <c r="BW7" s="140">
        <f>SUM(BW$8:BW$1000)</f>
        <v>341485</v>
      </c>
      <c r="BX7" s="140">
        <f>SUM(BX$8:BX$1000)</f>
        <v>0</v>
      </c>
      <c r="BY7" s="140">
        <f>SUM(BY$8:BY$1000)</f>
        <v>0</v>
      </c>
      <c r="BZ7" s="140">
        <f>SUM(CA7:CD7)</f>
        <v>168440</v>
      </c>
      <c r="CA7" s="140">
        <f t="shared" ref="CA7:CG7" si="4">SUM(CA$8:CA$1000)</f>
        <v>49014</v>
      </c>
      <c r="CB7" s="140">
        <f t="shared" si="4"/>
        <v>79821</v>
      </c>
      <c r="CC7" s="140">
        <f t="shared" si="4"/>
        <v>10571</v>
      </c>
      <c r="CD7" s="140">
        <f t="shared" si="4"/>
        <v>29034</v>
      </c>
      <c r="CE7" s="143" t="s">
        <v>314</v>
      </c>
      <c r="CF7" s="140">
        <f t="shared" si="4"/>
        <v>0</v>
      </c>
      <c r="CG7" s="140">
        <f t="shared" si="4"/>
        <v>27007</v>
      </c>
      <c r="CH7" s="140">
        <f>SUM(BG7,+BO7,+CG7)</f>
        <v>700892</v>
      </c>
      <c r="CI7" s="140">
        <f t="shared" ref="CI7:CO7" si="5">SUM(AE7,+BG7)</f>
        <v>1890920</v>
      </c>
      <c r="CJ7" s="140">
        <f t="shared" si="5"/>
        <v>1890920</v>
      </c>
      <c r="CK7" s="140">
        <f t="shared" si="5"/>
        <v>0</v>
      </c>
      <c r="CL7" s="140">
        <f t="shared" si="5"/>
        <v>1864028</v>
      </c>
      <c r="CM7" s="140">
        <f t="shared" si="5"/>
        <v>26892</v>
      </c>
      <c r="CN7" s="140">
        <f t="shared" si="5"/>
        <v>0</v>
      </c>
      <c r="CO7" s="140">
        <f t="shared" si="5"/>
        <v>0</v>
      </c>
      <c r="CP7" s="143" t="s">
        <v>314</v>
      </c>
      <c r="CQ7" s="140">
        <f t="shared" ref="CQ7:DF7" si="6">SUM(AM7,+BO7)</f>
        <v>3601658</v>
      </c>
      <c r="CR7" s="140">
        <f t="shared" si="6"/>
        <v>467412</v>
      </c>
      <c r="CS7" s="140">
        <f t="shared" si="6"/>
        <v>361319</v>
      </c>
      <c r="CT7" s="140">
        <f t="shared" si="6"/>
        <v>0</v>
      </c>
      <c r="CU7" s="140">
        <f t="shared" si="6"/>
        <v>101069</v>
      </c>
      <c r="CV7" s="140">
        <f t="shared" si="6"/>
        <v>5024</v>
      </c>
      <c r="CW7" s="140">
        <f t="shared" si="6"/>
        <v>1492368</v>
      </c>
      <c r="CX7" s="140">
        <f t="shared" si="6"/>
        <v>41776</v>
      </c>
      <c r="CY7" s="140">
        <f t="shared" si="6"/>
        <v>1352941</v>
      </c>
      <c r="CZ7" s="140">
        <f t="shared" si="6"/>
        <v>97651</v>
      </c>
      <c r="DA7" s="140">
        <f t="shared" si="6"/>
        <v>0</v>
      </c>
      <c r="DB7" s="140">
        <f t="shared" si="6"/>
        <v>1640695</v>
      </c>
      <c r="DC7" s="140">
        <f t="shared" si="6"/>
        <v>118544</v>
      </c>
      <c r="DD7" s="140">
        <f t="shared" si="6"/>
        <v>1331245</v>
      </c>
      <c r="DE7" s="140">
        <f t="shared" si="6"/>
        <v>84571</v>
      </c>
      <c r="DF7" s="140">
        <f t="shared" si="6"/>
        <v>106335</v>
      </c>
      <c r="DG7" s="143" t="s">
        <v>314</v>
      </c>
      <c r="DH7" s="140">
        <f>SUM(BD7,+CF7)</f>
        <v>1183</v>
      </c>
      <c r="DI7" s="140">
        <f>SUM(BE7,+CG7)</f>
        <v>284770</v>
      </c>
      <c r="DJ7" s="140">
        <f>SUM(BF7,+CH7)</f>
        <v>5777348</v>
      </c>
    </row>
    <row r="8" spans="1:114" s="136" customFormat="1" ht="13.5" customHeight="1" x14ac:dyDescent="0.15">
      <c r="A8" s="119" t="s">
        <v>40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346187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346187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407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407</v>
      </c>
      <c r="BO8" s="121">
        <f>SUM(BP8,BU8,BY8,BZ8,CF8)</f>
        <v>337927</v>
      </c>
      <c r="BP8" s="121">
        <f>SUM(BQ8:BT8)</f>
        <v>64634</v>
      </c>
      <c r="BQ8" s="121">
        <v>64634</v>
      </c>
      <c r="BR8" s="121">
        <v>0</v>
      </c>
      <c r="BS8" s="121">
        <v>0</v>
      </c>
      <c r="BT8" s="121">
        <v>0</v>
      </c>
      <c r="BU8" s="121">
        <f>SUM(BV8:BX8)</f>
        <v>193368</v>
      </c>
      <c r="BV8" s="121">
        <v>0</v>
      </c>
      <c r="BW8" s="121">
        <v>193368</v>
      </c>
      <c r="BX8" s="121">
        <v>0</v>
      </c>
      <c r="BY8" s="121">
        <v>0</v>
      </c>
      <c r="BZ8" s="121">
        <f>SUM(CA8:CD8)</f>
        <v>79925</v>
      </c>
      <c r="CA8" s="121">
        <v>49014</v>
      </c>
      <c r="CB8" s="121">
        <v>20623</v>
      </c>
      <c r="CC8" s="121">
        <v>9898</v>
      </c>
      <c r="CD8" s="121">
        <v>390</v>
      </c>
      <c r="CE8" s="122" t="s">
        <v>407</v>
      </c>
      <c r="CF8" s="121">
        <v>0</v>
      </c>
      <c r="CG8" s="121">
        <v>8260</v>
      </c>
      <c r="CH8" s="121">
        <f>SUM(BG8,+BO8,+CG8)</f>
        <v>346187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407</v>
      </c>
      <c r="CQ8" s="121">
        <f>SUM(AM8,+BO8)</f>
        <v>337927</v>
      </c>
      <c r="CR8" s="121">
        <f>SUM(AN8,+BP8)</f>
        <v>64634</v>
      </c>
      <c r="CS8" s="121">
        <f>SUM(AO8,+BQ8)</f>
        <v>64634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193368</v>
      </c>
      <c r="CX8" s="121">
        <f>SUM(AT8,+BV8)</f>
        <v>0</v>
      </c>
      <c r="CY8" s="121">
        <f>SUM(AU8,+BW8)</f>
        <v>193368</v>
      </c>
      <c r="CZ8" s="121">
        <f>SUM(AV8,+BX8)</f>
        <v>0</v>
      </c>
      <c r="DA8" s="121">
        <f>SUM(AW8,+BY8)</f>
        <v>0</v>
      </c>
      <c r="DB8" s="121">
        <f>SUM(AX8,+BZ8)</f>
        <v>79925</v>
      </c>
      <c r="DC8" s="121">
        <f>SUM(AY8,+CA8)</f>
        <v>49014</v>
      </c>
      <c r="DD8" s="121">
        <f>SUM(AZ8,+CB8)</f>
        <v>20623</v>
      </c>
      <c r="DE8" s="121">
        <f>SUM(BA8,+CC8)</f>
        <v>9898</v>
      </c>
      <c r="DF8" s="121">
        <f>SUM(BB8,+CD8)</f>
        <v>390</v>
      </c>
      <c r="DG8" s="122" t="s">
        <v>407</v>
      </c>
      <c r="DH8" s="121">
        <f>SUM(BD8,+CF8)</f>
        <v>0</v>
      </c>
      <c r="DI8" s="121">
        <f>SUM(BE8,+CG8)</f>
        <v>8260</v>
      </c>
      <c r="DJ8" s="121">
        <f>SUM(BF8,+CH8)</f>
        <v>346187</v>
      </c>
    </row>
    <row r="9" spans="1:114" s="136" customFormat="1" ht="13.5" customHeight="1" x14ac:dyDescent="0.15">
      <c r="A9" s="119" t="s">
        <v>40</v>
      </c>
      <c r="B9" s="120" t="s">
        <v>357</v>
      </c>
      <c r="C9" s="119" t="s">
        <v>358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26790</v>
      </c>
      <c r="N9" s="121">
        <f>SUM(O9:R9,T9)</f>
        <v>26790</v>
      </c>
      <c r="O9" s="121">
        <v>0</v>
      </c>
      <c r="P9" s="121">
        <v>0</v>
      </c>
      <c r="Q9" s="121">
        <v>0</v>
      </c>
      <c r="R9" s="121">
        <v>26790</v>
      </c>
      <c r="S9" s="121">
        <v>150709</v>
      </c>
      <c r="T9" s="121">
        <v>0</v>
      </c>
      <c r="U9" s="121">
        <v>0</v>
      </c>
      <c r="V9" s="121">
        <f>+SUM(D9,M9)</f>
        <v>26790</v>
      </c>
      <c r="W9" s="121">
        <f>+SUM(E9,N9)</f>
        <v>26790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26790</v>
      </c>
      <c r="AB9" s="121">
        <f>+SUM(J9,S9)</f>
        <v>150709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407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407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407</v>
      </c>
      <c r="BO9" s="121">
        <f>SUM(BP9,BU9,BY9,BZ9,CF9)</f>
        <v>161262</v>
      </c>
      <c r="BP9" s="121">
        <f>SUM(BQ9:BT9)</f>
        <v>28698</v>
      </c>
      <c r="BQ9" s="121">
        <v>28698</v>
      </c>
      <c r="BR9" s="121">
        <v>0</v>
      </c>
      <c r="BS9" s="121">
        <v>0</v>
      </c>
      <c r="BT9" s="121">
        <v>0</v>
      </c>
      <c r="BU9" s="121">
        <f>SUM(BV9:BX9)</f>
        <v>103247</v>
      </c>
      <c r="BV9" s="121">
        <v>27201</v>
      </c>
      <c r="BW9" s="121">
        <v>76046</v>
      </c>
      <c r="BX9" s="121">
        <v>0</v>
      </c>
      <c r="BY9" s="121">
        <v>0</v>
      </c>
      <c r="BZ9" s="121">
        <f>SUM(CA9:CD9)</f>
        <v>29317</v>
      </c>
      <c r="CA9" s="121">
        <v>0</v>
      </c>
      <c r="CB9" s="121">
        <v>0</v>
      </c>
      <c r="CC9" s="121">
        <v>673</v>
      </c>
      <c r="CD9" s="121">
        <v>28644</v>
      </c>
      <c r="CE9" s="122" t="s">
        <v>407</v>
      </c>
      <c r="CF9" s="121">
        <v>0</v>
      </c>
      <c r="CG9" s="121">
        <v>16237</v>
      </c>
      <c r="CH9" s="121">
        <f>SUM(BG9,+BO9,+CG9)</f>
        <v>177499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407</v>
      </c>
      <c r="CQ9" s="121">
        <f>SUM(AM9,+BO9)</f>
        <v>161262</v>
      </c>
      <c r="CR9" s="121">
        <f>SUM(AN9,+BP9)</f>
        <v>28698</v>
      </c>
      <c r="CS9" s="121">
        <f>SUM(AO9,+BQ9)</f>
        <v>28698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103247</v>
      </c>
      <c r="CX9" s="121">
        <f>SUM(AT9,+BV9)</f>
        <v>27201</v>
      </c>
      <c r="CY9" s="121">
        <f>SUM(AU9,+BW9)</f>
        <v>76046</v>
      </c>
      <c r="CZ9" s="121">
        <f>SUM(AV9,+BX9)</f>
        <v>0</v>
      </c>
      <c r="DA9" s="121">
        <f>SUM(AW9,+BY9)</f>
        <v>0</v>
      </c>
      <c r="DB9" s="121">
        <f>SUM(AX9,+BZ9)</f>
        <v>29317</v>
      </c>
      <c r="DC9" s="121">
        <f>SUM(AY9,+CA9)</f>
        <v>0</v>
      </c>
      <c r="DD9" s="121">
        <f>SUM(AZ9,+CB9)</f>
        <v>0</v>
      </c>
      <c r="DE9" s="121">
        <f>SUM(BA9,+CC9)</f>
        <v>673</v>
      </c>
      <c r="DF9" s="121">
        <f>SUM(BB9,+CD9)</f>
        <v>28644</v>
      </c>
      <c r="DG9" s="122" t="s">
        <v>407</v>
      </c>
      <c r="DH9" s="121">
        <f>SUM(BD9,+CF9)</f>
        <v>0</v>
      </c>
      <c r="DI9" s="121">
        <f>SUM(BE9,+CG9)</f>
        <v>16237</v>
      </c>
      <c r="DJ9" s="121">
        <f>SUM(BF9,+CH9)</f>
        <v>177499</v>
      </c>
    </row>
    <row r="10" spans="1:114" s="136" customFormat="1" ht="13.5" customHeight="1" x14ac:dyDescent="0.15">
      <c r="A10" s="119" t="s">
        <v>40</v>
      </c>
      <c r="B10" s="120" t="s">
        <v>355</v>
      </c>
      <c r="C10" s="119" t="s">
        <v>356</v>
      </c>
      <c r="D10" s="121">
        <f>SUM(E10,+L10)</f>
        <v>298746</v>
      </c>
      <c r="E10" s="121">
        <f>SUM(F10:I10)+K10</f>
        <v>296213</v>
      </c>
      <c r="F10" s="121">
        <v>0</v>
      </c>
      <c r="G10" s="121">
        <v>0</v>
      </c>
      <c r="H10" s="121">
        <v>170300</v>
      </c>
      <c r="I10" s="121">
        <v>125913</v>
      </c>
      <c r="J10" s="121">
        <v>258508</v>
      </c>
      <c r="K10" s="121">
        <v>0</v>
      </c>
      <c r="L10" s="121">
        <v>2533</v>
      </c>
      <c r="M10" s="121">
        <f>SUM(N10,+U10)</f>
        <v>19600</v>
      </c>
      <c r="N10" s="121">
        <f>SUM(O10:R10,T10)</f>
        <v>19600</v>
      </c>
      <c r="O10" s="121">
        <v>0</v>
      </c>
      <c r="P10" s="121">
        <v>0</v>
      </c>
      <c r="Q10" s="121">
        <v>19600</v>
      </c>
      <c r="R10" s="121">
        <v>0</v>
      </c>
      <c r="S10" s="121">
        <v>157606</v>
      </c>
      <c r="T10" s="121">
        <v>0</v>
      </c>
      <c r="U10" s="121">
        <v>0</v>
      </c>
      <c r="V10" s="121">
        <f>+SUM(D10,M10)</f>
        <v>318346</v>
      </c>
      <c r="W10" s="121">
        <f>+SUM(E10,N10)</f>
        <v>315813</v>
      </c>
      <c r="X10" s="121">
        <f>+SUM(F10,O10)</f>
        <v>0</v>
      </c>
      <c r="Y10" s="121">
        <f>+SUM(G10,P10)</f>
        <v>0</v>
      </c>
      <c r="Z10" s="121">
        <f>+SUM(H10,Q10)</f>
        <v>189900</v>
      </c>
      <c r="AA10" s="121">
        <f>+SUM(I10,R10)</f>
        <v>125913</v>
      </c>
      <c r="AB10" s="121">
        <f>+SUM(J10,S10)</f>
        <v>416114</v>
      </c>
      <c r="AC10" s="121">
        <f>+SUM(K10,T10)</f>
        <v>0</v>
      </c>
      <c r="AD10" s="121">
        <f>+SUM(L10,U10)</f>
        <v>2533</v>
      </c>
      <c r="AE10" s="121">
        <f>SUM(AF10,+AK10)</f>
        <v>190594</v>
      </c>
      <c r="AF10" s="121">
        <f>SUM(AG10:AJ10)</f>
        <v>190594</v>
      </c>
      <c r="AG10" s="121">
        <v>0</v>
      </c>
      <c r="AH10" s="121">
        <v>190594</v>
      </c>
      <c r="AI10" s="121">
        <v>0</v>
      </c>
      <c r="AJ10" s="121">
        <v>0</v>
      </c>
      <c r="AK10" s="121">
        <v>0</v>
      </c>
      <c r="AL10" s="122" t="s">
        <v>407</v>
      </c>
      <c r="AM10" s="121">
        <f>SUM(AN10,AS10,AW10,AX10,BD10)</f>
        <v>362328</v>
      </c>
      <c r="AN10" s="121">
        <f>SUM(AO10:AR10)</f>
        <v>78796</v>
      </c>
      <c r="AO10" s="121">
        <v>15759</v>
      </c>
      <c r="AP10" s="121">
        <v>0</v>
      </c>
      <c r="AQ10" s="121">
        <v>63037</v>
      </c>
      <c r="AR10" s="121">
        <v>0</v>
      </c>
      <c r="AS10" s="121">
        <f>SUM(AT10:AV10)</f>
        <v>161295</v>
      </c>
      <c r="AT10" s="121">
        <v>0</v>
      </c>
      <c r="AU10" s="121">
        <v>161295</v>
      </c>
      <c r="AV10" s="121">
        <v>0</v>
      </c>
      <c r="AW10" s="121">
        <v>0</v>
      </c>
      <c r="AX10" s="121">
        <f>SUM(AY10:BB10)</f>
        <v>122237</v>
      </c>
      <c r="AY10" s="121">
        <v>0</v>
      </c>
      <c r="AZ10" s="121">
        <v>122237</v>
      </c>
      <c r="BA10" s="121">
        <v>0</v>
      </c>
      <c r="BB10" s="121">
        <v>0</v>
      </c>
      <c r="BC10" s="122" t="s">
        <v>407</v>
      </c>
      <c r="BD10" s="121">
        <v>0</v>
      </c>
      <c r="BE10" s="121">
        <v>4332</v>
      </c>
      <c r="BF10" s="121">
        <f>SUM(AE10,+AM10,+BE10)</f>
        <v>557254</v>
      </c>
      <c r="BG10" s="121">
        <f>SUM(BH10,+BM10)</f>
        <v>29523</v>
      </c>
      <c r="BH10" s="121">
        <f>SUM(BI10:BL10)</f>
        <v>29523</v>
      </c>
      <c r="BI10" s="121">
        <v>0</v>
      </c>
      <c r="BJ10" s="121">
        <v>29523</v>
      </c>
      <c r="BK10" s="121">
        <v>0</v>
      </c>
      <c r="BL10" s="121">
        <v>0</v>
      </c>
      <c r="BM10" s="121">
        <v>0</v>
      </c>
      <c r="BN10" s="122" t="s">
        <v>407</v>
      </c>
      <c r="BO10" s="121">
        <f>SUM(BP10,BU10,BY10,BZ10,CF10)</f>
        <v>145173</v>
      </c>
      <c r="BP10" s="121">
        <f>SUM(BQ10:BT10)</f>
        <v>13904</v>
      </c>
      <c r="BQ10" s="121">
        <v>6952</v>
      </c>
      <c r="BR10" s="121">
        <v>0</v>
      </c>
      <c r="BS10" s="121">
        <v>6952</v>
      </c>
      <c r="BT10" s="121">
        <v>0</v>
      </c>
      <c r="BU10" s="121">
        <f>SUM(BV10:BX10)</f>
        <v>72071</v>
      </c>
      <c r="BV10" s="121">
        <v>0</v>
      </c>
      <c r="BW10" s="121">
        <v>72071</v>
      </c>
      <c r="BX10" s="121">
        <v>0</v>
      </c>
      <c r="BY10" s="121">
        <v>0</v>
      </c>
      <c r="BZ10" s="121">
        <f>SUM(CA10:CD10)</f>
        <v>59198</v>
      </c>
      <c r="CA10" s="121">
        <v>0</v>
      </c>
      <c r="CB10" s="121">
        <v>59198</v>
      </c>
      <c r="CC10" s="121">
        <v>0</v>
      </c>
      <c r="CD10" s="121">
        <v>0</v>
      </c>
      <c r="CE10" s="122" t="s">
        <v>407</v>
      </c>
      <c r="CF10" s="121">
        <v>0</v>
      </c>
      <c r="CG10" s="121">
        <v>2510</v>
      </c>
      <c r="CH10" s="121">
        <f>SUM(BG10,+BO10,+CG10)</f>
        <v>177206</v>
      </c>
      <c r="CI10" s="121">
        <f>SUM(AE10,+BG10)</f>
        <v>220117</v>
      </c>
      <c r="CJ10" s="121">
        <f>SUM(AF10,+BH10)</f>
        <v>220117</v>
      </c>
      <c r="CK10" s="121">
        <f>SUM(AG10,+BI10)</f>
        <v>0</v>
      </c>
      <c r="CL10" s="121">
        <f>SUM(AH10,+BJ10)</f>
        <v>220117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407</v>
      </c>
      <c r="CQ10" s="121">
        <f>SUM(AM10,+BO10)</f>
        <v>507501</v>
      </c>
      <c r="CR10" s="121">
        <f>SUM(AN10,+BP10)</f>
        <v>92700</v>
      </c>
      <c r="CS10" s="121">
        <f>SUM(AO10,+BQ10)</f>
        <v>22711</v>
      </c>
      <c r="CT10" s="121">
        <f>SUM(AP10,+BR10)</f>
        <v>0</v>
      </c>
      <c r="CU10" s="121">
        <f>SUM(AQ10,+BS10)</f>
        <v>69989</v>
      </c>
      <c r="CV10" s="121">
        <f>SUM(AR10,+BT10)</f>
        <v>0</v>
      </c>
      <c r="CW10" s="121">
        <f>SUM(AS10,+BU10)</f>
        <v>233366</v>
      </c>
      <c r="CX10" s="121">
        <f>SUM(AT10,+BV10)</f>
        <v>0</v>
      </c>
      <c r="CY10" s="121">
        <f>SUM(AU10,+BW10)</f>
        <v>233366</v>
      </c>
      <c r="CZ10" s="121">
        <f>SUM(AV10,+BX10)</f>
        <v>0</v>
      </c>
      <c r="DA10" s="121">
        <f>SUM(AW10,+BY10)</f>
        <v>0</v>
      </c>
      <c r="DB10" s="121">
        <f>SUM(AX10,+BZ10)</f>
        <v>181435</v>
      </c>
      <c r="DC10" s="121">
        <f>SUM(AY10,+CA10)</f>
        <v>0</v>
      </c>
      <c r="DD10" s="121">
        <f>SUM(AZ10,+CB10)</f>
        <v>181435</v>
      </c>
      <c r="DE10" s="121">
        <f>SUM(BA10,+CC10)</f>
        <v>0</v>
      </c>
      <c r="DF10" s="121">
        <f>SUM(BB10,+CD10)</f>
        <v>0</v>
      </c>
      <c r="DG10" s="122" t="s">
        <v>407</v>
      </c>
      <c r="DH10" s="121">
        <f>SUM(BD10,+CF10)</f>
        <v>0</v>
      </c>
      <c r="DI10" s="121">
        <f>SUM(BE10,+CG10)</f>
        <v>6842</v>
      </c>
      <c r="DJ10" s="121">
        <f>SUM(BF10,+CH10)</f>
        <v>734460</v>
      </c>
    </row>
    <row r="11" spans="1:114" s="136" customFormat="1" ht="13.5" customHeight="1" x14ac:dyDescent="0.15">
      <c r="A11" s="119" t="s">
        <v>40</v>
      </c>
      <c r="B11" s="120" t="s">
        <v>391</v>
      </c>
      <c r="C11" s="119" t="s">
        <v>392</v>
      </c>
      <c r="D11" s="121">
        <f>SUM(E11,+L11)</f>
        <v>49947</v>
      </c>
      <c r="E11" s="121">
        <f>SUM(F11:I11)+K11</f>
        <v>49947</v>
      </c>
      <c r="F11" s="121">
        <v>0</v>
      </c>
      <c r="G11" s="121">
        <v>0</v>
      </c>
      <c r="H11" s="121">
        <v>0</v>
      </c>
      <c r="I11" s="121">
        <v>30253</v>
      </c>
      <c r="J11" s="121">
        <v>94166</v>
      </c>
      <c r="K11" s="121">
        <v>19694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49947</v>
      </c>
      <c r="W11" s="121">
        <f>+SUM(E11,N11)</f>
        <v>49947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30253</v>
      </c>
      <c r="AB11" s="121">
        <f>+SUM(J11,S11)</f>
        <v>94166</v>
      </c>
      <c r="AC11" s="121">
        <f>+SUM(K11,T11)</f>
        <v>19694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407</v>
      </c>
      <c r="AM11" s="121">
        <f>SUM(AN11,AS11,AW11,AX11,BD11)</f>
        <v>129446</v>
      </c>
      <c r="AN11" s="121">
        <f>SUM(AO11:AR11)</f>
        <v>35073</v>
      </c>
      <c r="AO11" s="121">
        <v>9505</v>
      </c>
      <c r="AP11" s="121">
        <v>0</v>
      </c>
      <c r="AQ11" s="121">
        <v>20544</v>
      </c>
      <c r="AR11" s="121">
        <v>5024</v>
      </c>
      <c r="AS11" s="121">
        <f>SUM(AT11:AV11)</f>
        <v>19918</v>
      </c>
      <c r="AT11" s="121">
        <v>14575</v>
      </c>
      <c r="AU11" s="121">
        <v>5254</v>
      </c>
      <c r="AV11" s="121">
        <v>89</v>
      </c>
      <c r="AW11" s="121">
        <v>0</v>
      </c>
      <c r="AX11" s="121">
        <f>SUM(AY11:BB11)</f>
        <v>73272</v>
      </c>
      <c r="AY11" s="121">
        <v>69530</v>
      </c>
      <c r="AZ11" s="121">
        <v>3742</v>
      </c>
      <c r="BA11" s="121">
        <v>0</v>
      </c>
      <c r="BB11" s="121">
        <v>0</v>
      </c>
      <c r="BC11" s="122" t="s">
        <v>407</v>
      </c>
      <c r="BD11" s="121">
        <v>1183</v>
      </c>
      <c r="BE11" s="121">
        <v>14667</v>
      </c>
      <c r="BF11" s="121">
        <f>SUM(AE11,+AM11,+BE11)</f>
        <v>144113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407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407</v>
      </c>
      <c r="CQ11" s="121">
        <f>SUM(AM11,+BO11)</f>
        <v>129446</v>
      </c>
      <c r="CR11" s="121">
        <f>SUM(AN11,+BP11)</f>
        <v>35073</v>
      </c>
      <c r="CS11" s="121">
        <f>SUM(AO11,+BQ11)</f>
        <v>9505</v>
      </c>
      <c r="CT11" s="121">
        <f>SUM(AP11,+BR11)</f>
        <v>0</v>
      </c>
      <c r="CU11" s="121">
        <f>SUM(AQ11,+BS11)</f>
        <v>20544</v>
      </c>
      <c r="CV11" s="121">
        <f>SUM(AR11,+BT11)</f>
        <v>5024</v>
      </c>
      <c r="CW11" s="121">
        <f>SUM(AS11,+BU11)</f>
        <v>19918</v>
      </c>
      <c r="CX11" s="121">
        <f>SUM(AT11,+BV11)</f>
        <v>14575</v>
      </c>
      <c r="CY11" s="121">
        <f>SUM(AU11,+BW11)</f>
        <v>5254</v>
      </c>
      <c r="CZ11" s="121">
        <f>SUM(AV11,+BX11)</f>
        <v>89</v>
      </c>
      <c r="DA11" s="121">
        <f>SUM(AW11,+BY11)</f>
        <v>0</v>
      </c>
      <c r="DB11" s="121">
        <f>SUM(AX11,+BZ11)</f>
        <v>73272</v>
      </c>
      <c r="DC11" s="121">
        <f>SUM(AY11,+CA11)</f>
        <v>69530</v>
      </c>
      <c r="DD11" s="121">
        <f>SUM(AZ11,+CB11)</f>
        <v>3742</v>
      </c>
      <c r="DE11" s="121">
        <f>SUM(BA11,+CC11)</f>
        <v>0</v>
      </c>
      <c r="DF11" s="121">
        <f>SUM(BB11,+CD11)</f>
        <v>0</v>
      </c>
      <c r="DG11" s="122" t="s">
        <v>407</v>
      </c>
      <c r="DH11" s="121">
        <f>SUM(BD11,+CF11)</f>
        <v>1183</v>
      </c>
      <c r="DI11" s="121">
        <f>SUM(BE11,+CG11)</f>
        <v>14667</v>
      </c>
      <c r="DJ11" s="121">
        <f>SUM(BF11,+CH11)</f>
        <v>144113</v>
      </c>
    </row>
    <row r="12" spans="1:114" s="136" customFormat="1" ht="13.5" customHeight="1" x14ac:dyDescent="0.15">
      <c r="A12" s="119" t="s">
        <v>40</v>
      </c>
      <c r="B12" s="120" t="s">
        <v>346</v>
      </c>
      <c r="C12" s="119" t="s">
        <v>362</v>
      </c>
      <c r="D12" s="121">
        <f>SUM(E12,+L12)</f>
        <v>2097946</v>
      </c>
      <c r="E12" s="121">
        <f>SUM(F12:I12)+K12</f>
        <v>2022731</v>
      </c>
      <c r="F12" s="121">
        <v>108049</v>
      </c>
      <c r="G12" s="121">
        <v>0</v>
      </c>
      <c r="H12" s="121">
        <v>1271600</v>
      </c>
      <c r="I12" s="121">
        <v>373472</v>
      </c>
      <c r="J12" s="121">
        <v>891763</v>
      </c>
      <c r="K12" s="121">
        <v>269610</v>
      </c>
      <c r="L12" s="121">
        <v>75215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2097946</v>
      </c>
      <c r="W12" s="121">
        <f>+SUM(E12,N12)</f>
        <v>2022731</v>
      </c>
      <c r="X12" s="121">
        <f>+SUM(F12,O12)</f>
        <v>108049</v>
      </c>
      <c r="Y12" s="121">
        <f>+SUM(G12,P12)</f>
        <v>0</v>
      </c>
      <c r="Z12" s="121">
        <f>+SUM(H12,Q12)</f>
        <v>1271600</v>
      </c>
      <c r="AA12" s="121">
        <f>+SUM(I12,R12)</f>
        <v>373472</v>
      </c>
      <c r="AB12" s="121">
        <f>+SUM(J12,S12)</f>
        <v>891763</v>
      </c>
      <c r="AC12" s="121">
        <f>+SUM(K12,T12)</f>
        <v>269610</v>
      </c>
      <c r="AD12" s="121">
        <f>+SUM(L12,U12)</f>
        <v>75215</v>
      </c>
      <c r="AE12" s="121">
        <f>SUM(AF12,+AK12)</f>
        <v>1643911</v>
      </c>
      <c r="AF12" s="121">
        <f>SUM(AG12:AJ12)</f>
        <v>1643911</v>
      </c>
      <c r="AG12" s="121">
        <v>0</v>
      </c>
      <c r="AH12" s="121">
        <v>1643911</v>
      </c>
      <c r="AI12" s="121">
        <v>0</v>
      </c>
      <c r="AJ12" s="121">
        <v>0</v>
      </c>
      <c r="AK12" s="121">
        <v>0</v>
      </c>
      <c r="AL12" s="122" t="s">
        <v>407</v>
      </c>
      <c r="AM12" s="121">
        <f>SUM(AN12,AS12,AW12,AX12,BD12)</f>
        <v>1269320</v>
      </c>
      <c r="AN12" s="121">
        <f>SUM(AO12:AR12)</f>
        <v>173348</v>
      </c>
      <c r="AO12" s="121">
        <v>173348</v>
      </c>
      <c r="AP12" s="121">
        <v>0</v>
      </c>
      <c r="AQ12" s="121">
        <v>0</v>
      </c>
      <c r="AR12" s="121">
        <v>0</v>
      </c>
      <c r="AS12" s="121">
        <f>SUM(AT12:AV12)</f>
        <v>710364</v>
      </c>
      <c r="AT12" s="121">
        <v>0</v>
      </c>
      <c r="AU12" s="121">
        <v>710364</v>
      </c>
      <c r="AV12" s="121">
        <v>0</v>
      </c>
      <c r="AW12" s="121">
        <v>0</v>
      </c>
      <c r="AX12" s="121">
        <f>SUM(AY12:BB12)</f>
        <v>385608</v>
      </c>
      <c r="AY12" s="121">
        <v>0</v>
      </c>
      <c r="AZ12" s="121">
        <v>385608</v>
      </c>
      <c r="BA12" s="121">
        <v>0</v>
      </c>
      <c r="BB12" s="121">
        <v>0</v>
      </c>
      <c r="BC12" s="122" t="s">
        <v>407</v>
      </c>
      <c r="BD12" s="121">
        <v>0</v>
      </c>
      <c r="BE12" s="121">
        <v>76478</v>
      </c>
      <c r="BF12" s="121">
        <f>SUM(AE12,+AM12,+BE12)</f>
        <v>2989709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407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1643911</v>
      </c>
      <c r="CJ12" s="121">
        <f>SUM(AF12,+BH12)</f>
        <v>1643911</v>
      </c>
      <c r="CK12" s="121">
        <f>SUM(AG12,+BI12)</f>
        <v>0</v>
      </c>
      <c r="CL12" s="121">
        <f>SUM(AH12,+BJ12)</f>
        <v>1643911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407</v>
      </c>
      <c r="CQ12" s="121">
        <f>SUM(AM12,+BO12)</f>
        <v>1269320</v>
      </c>
      <c r="CR12" s="121">
        <f>SUM(AN12,+BP12)</f>
        <v>173348</v>
      </c>
      <c r="CS12" s="121">
        <f>SUM(AO12,+BQ12)</f>
        <v>173348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710364</v>
      </c>
      <c r="CX12" s="121">
        <f>SUM(AT12,+BV12)</f>
        <v>0</v>
      </c>
      <c r="CY12" s="121">
        <f>SUM(AU12,+BW12)</f>
        <v>710364</v>
      </c>
      <c r="CZ12" s="121">
        <f>SUM(AV12,+BX12)</f>
        <v>0</v>
      </c>
      <c r="DA12" s="121">
        <f>SUM(AW12,+BY12)</f>
        <v>0</v>
      </c>
      <c r="DB12" s="121">
        <f>SUM(AX12,+BZ12)</f>
        <v>385608</v>
      </c>
      <c r="DC12" s="121">
        <f>SUM(AY12,+CA12)</f>
        <v>0</v>
      </c>
      <c r="DD12" s="121">
        <f>SUM(AZ12,+CB12)</f>
        <v>385608</v>
      </c>
      <c r="DE12" s="121">
        <f>SUM(BA12,+CC12)</f>
        <v>0</v>
      </c>
      <c r="DF12" s="121">
        <f>SUM(BB12,+CD12)</f>
        <v>0</v>
      </c>
      <c r="DG12" s="122" t="s">
        <v>407</v>
      </c>
      <c r="DH12" s="121">
        <f>SUM(BD12,+CF12)</f>
        <v>0</v>
      </c>
      <c r="DI12" s="121">
        <f>SUM(BE12,+CG12)</f>
        <v>76478</v>
      </c>
      <c r="DJ12" s="121">
        <f>SUM(BF12,+CH12)</f>
        <v>2989709</v>
      </c>
    </row>
    <row r="13" spans="1:114" s="136" customFormat="1" ht="13.5" customHeight="1" x14ac:dyDescent="0.15">
      <c r="A13" s="119" t="s">
        <v>40</v>
      </c>
      <c r="B13" s="120" t="s">
        <v>353</v>
      </c>
      <c r="C13" s="119" t="s">
        <v>354</v>
      </c>
      <c r="D13" s="121">
        <f>SUM(E13,+L13)</f>
        <v>32981</v>
      </c>
      <c r="E13" s="121">
        <f>SUM(F13:I13)+K13</f>
        <v>32981</v>
      </c>
      <c r="F13" s="121">
        <v>0</v>
      </c>
      <c r="G13" s="121">
        <v>0</v>
      </c>
      <c r="H13" s="121">
        <v>0</v>
      </c>
      <c r="I13" s="121">
        <v>32981</v>
      </c>
      <c r="J13" s="121">
        <v>383687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32981</v>
      </c>
      <c r="W13" s="121">
        <f>+SUM(E13,N13)</f>
        <v>32981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32981</v>
      </c>
      <c r="AB13" s="121">
        <f>+SUM(J13,S13)</f>
        <v>383687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407</v>
      </c>
      <c r="AM13" s="121">
        <f>SUM(AN13,AS13,AW13,AX13,BD13)</f>
        <v>416668</v>
      </c>
      <c r="AN13" s="121">
        <f>SUM(AO13:AR13)</f>
        <v>27883</v>
      </c>
      <c r="AO13" s="121">
        <v>17347</v>
      </c>
      <c r="AP13" s="121">
        <v>0</v>
      </c>
      <c r="AQ13" s="121">
        <v>10536</v>
      </c>
      <c r="AR13" s="121">
        <v>0</v>
      </c>
      <c r="AS13" s="121">
        <f>SUM(AT13:AV13)</f>
        <v>88312</v>
      </c>
      <c r="AT13" s="121">
        <v>0</v>
      </c>
      <c r="AU13" s="121">
        <v>88312</v>
      </c>
      <c r="AV13" s="121">
        <v>0</v>
      </c>
      <c r="AW13" s="121">
        <v>0</v>
      </c>
      <c r="AX13" s="121">
        <f>SUM(AY13:BB13)</f>
        <v>300473</v>
      </c>
      <c r="AY13" s="121">
        <v>0</v>
      </c>
      <c r="AZ13" s="121">
        <v>300473</v>
      </c>
      <c r="BA13" s="121">
        <v>0</v>
      </c>
      <c r="BB13" s="121">
        <v>0</v>
      </c>
      <c r="BC13" s="122" t="s">
        <v>407</v>
      </c>
      <c r="BD13" s="121">
        <v>0</v>
      </c>
      <c r="BE13" s="121">
        <v>0</v>
      </c>
      <c r="BF13" s="121">
        <f>SUM(AE13,+AM13,+BE13)</f>
        <v>416668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407</v>
      </c>
      <c r="CQ13" s="121">
        <f>SUM(AM13,+BO13)</f>
        <v>416668</v>
      </c>
      <c r="CR13" s="121">
        <f>SUM(AN13,+BP13)</f>
        <v>27883</v>
      </c>
      <c r="CS13" s="121">
        <f>SUM(AO13,+BQ13)</f>
        <v>17347</v>
      </c>
      <c r="CT13" s="121">
        <f>SUM(AP13,+BR13)</f>
        <v>0</v>
      </c>
      <c r="CU13" s="121">
        <f>SUM(AQ13,+BS13)</f>
        <v>10536</v>
      </c>
      <c r="CV13" s="121">
        <f>SUM(AR13,+BT13)</f>
        <v>0</v>
      </c>
      <c r="CW13" s="121">
        <f>SUM(AS13,+BU13)</f>
        <v>88312</v>
      </c>
      <c r="CX13" s="121">
        <f>SUM(AT13,+BV13)</f>
        <v>0</v>
      </c>
      <c r="CY13" s="121">
        <f>SUM(AU13,+BW13)</f>
        <v>88312</v>
      </c>
      <c r="CZ13" s="121">
        <f>SUM(AV13,+BX13)</f>
        <v>0</v>
      </c>
      <c r="DA13" s="121">
        <f>SUM(AW13,+BY13)</f>
        <v>0</v>
      </c>
      <c r="DB13" s="121">
        <f>SUM(AX13,+BZ13)</f>
        <v>300473</v>
      </c>
      <c r="DC13" s="121">
        <f>SUM(AY13,+CA13)</f>
        <v>0</v>
      </c>
      <c r="DD13" s="121">
        <f>SUM(AZ13,+CB13)</f>
        <v>300473</v>
      </c>
      <c r="DE13" s="121">
        <f>SUM(BA13,+CC13)</f>
        <v>0</v>
      </c>
      <c r="DF13" s="121">
        <f>SUM(BB13,+CD13)</f>
        <v>0</v>
      </c>
      <c r="DG13" s="122" t="s">
        <v>407</v>
      </c>
      <c r="DH13" s="121">
        <f>SUM(BD13,+CF13)</f>
        <v>0</v>
      </c>
      <c r="DI13" s="121">
        <f>SUM(BE13,+CG13)</f>
        <v>0</v>
      </c>
      <c r="DJ13" s="121">
        <f>SUM(BF13,+CH13)</f>
        <v>416668</v>
      </c>
    </row>
    <row r="14" spans="1:114" s="136" customFormat="1" ht="13.5" customHeight="1" x14ac:dyDescent="0.15">
      <c r="A14" s="119" t="s">
        <v>40</v>
      </c>
      <c r="B14" s="120" t="s">
        <v>348</v>
      </c>
      <c r="C14" s="119" t="s">
        <v>363</v>
      </c>
      <c r="D14" s="121">
        <f>SUM(E14,+L14)</f>
        <v>165840</v>
      </c>
      <c r="E14" s="121">
        <f>SUM(F14:I14)+K14</f>
        <v>13499</v>
      </c>
      <c r="F14" s="121">
        <v>0</v>
      </c>
      <c r="G14" s="121">
        <v>0</v>
      </c>
      <c r="H14" s="121">
        <v>0</v>
      </c>
      <c r="I14" s="121">
        <v>13499</v>
      </c>
      <c r="J14" s="121">
        <v>366423</v>
      </c>
      <c r="K14" s="121">
        <v>0</v>
      </c>
      <c r="L14" s="121">
        <v>152341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165840</v>
      </c>
      <c r="W14" s="121">
        <f>+SUM(E14,N14)</f>
        <v>13499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13499</v>
      </c>
      <c r="AB14" s="121">
        <f>+SUM(J14,S14)</f>
        <v>366423</v>
      </c>
      <c r="AC14" s="121">
        <f>+SUM(K14,T14)</f>
        <v>0</v>
      </c>
      <c r="AD14" s="121">
        <f>+SUM(L14,U14)</f>
        <v>152341</v>
      </c>
      <c r="AE14" s="121">
        <f>SUM(AF14,+AK14)</f>
        <v>26892</v>
      </c>
      <c r="AF14" s="121">
        <f>SUM(AG14:AJ14)</f>
        <v>26892</v>
      </c>
      <c r="AG14" s="121">
        <v>0</v>
      </c>
      <c r="AH14" s="121">
        <v>0</v>
      </c>
      <c r="AI14" s="121">
        <v>26892</v>
      </c>
      <c r="AJ14" s="121">
        <v>0</v>
      </c>
      <c r="AK14" s="121">
        <v>0</v>
      </c>
      <c r="AL14" s="122" t="s">
        <v>407</v>
      </c>
      <c r="AM14" s="121">
        <f>SUM(AN14,AS14,AW14,AX14,BD14)</f>
        <v>407738</v>
      </c>
      <c r="AN14" s="121">
        <f>SUM(AO14:AR14)</f>
        <v>45076</v>
      </c>
      <c r="AO14" s="121">
        <v>45076</v>
      </c>
      <c r="AP14" s="121">
        <v>0</v>
      </c>
      <c r="AQ14" s="121">
        <v>0</v>
      </c>
      <c r="AR14" s="121">
        <v>0</v>
      </c>
      <c r="AS14" s="121">
        <f>SUM(AT14:AV14)</f>
        <v>143793</v>
      </c>
      <c r="AT14" s="121">
        <v>0</v>
      </c>
      <c r="AU14" s="121">
        <v>46231</v>
      </c>
      <c r="AV14" s="121">
        <v>97562</v>
      </c>
      <c r="AW14" s="121">
        <v>0</v>
      </c>
      <c r="AX14" s="121">
        <f>SUM(AY14:BB14)</f>
        <v>218869</v>
      </c>
      <c r="AY14" s="121">
        <v>0</v>
      </c>
      <c r="AZ14" s="121">
        <v>144869</v>
      </c>
      <c r="BA14" s="121">
        <v>74000</v>
      </c>
      <c r="BB14" s="121">
        <v>0</v>
      </c>
      <c r="BC14" s="122" t="s">
        <v>407</v>
      </c>
      <c r="BD14" s="121">
        <v>0</v>
      </c>
      <c r="BE14" s="121">
        <v>97633</v>
      </c>
      <c r="BF14" s="121">
        <f>SUM(AE14,+AM14,+BE14)</f>
        <v>532263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407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26892</v>
      </c>
      <c r="CJ14" s="121">
        <f>SUM(AF14,+BH14)</f>
        <v>26892</v>
      </c>
      <c r="CK14" s="121">
        <f>SUM(AG14,+BI14)</f>
        <v>0</v>
      </c>
      <c r="CL14" s="121">
        <f>SUM(AH14,+BJ14)</f>
        <v>0</v>
      </c>
      <c r="CM14" s="121">
        <f>SUM(AI14,+BK14)</f>
        <v>26892</v>
      </c>
      <c r="CN14" s="121">
        <f>SUM(AJ14,+BL14)</f>
        <v>0</v>
      </c>
      <c r="CO14" s="121">
        <f>SUM(AK14,+BM14)</f>
        <v>0</v>
      </c>
      <c r="CP14" s="122" t="s">
        <v>407</v>
      </c>
      <c r="CQ14" s="121">
        <f>SUM(AM14,+BO14)</f>
        <v>407738</v>
      </c>
      <c r="CR14" s="121">
        <f>SUM(AN14,+BP14)</f>
        <v>45076</v>
      </c>
      <c r="CS14" s="121">
        <f>SUM(AO14,+BQ14)</f>
        <v>45076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143793</v>
      </c>
      <c r="CX14" s="121">
        <f>SUM(AT14,+BV14)</f>
        <v>0</v>
      </c>
      <c r="CY14" s="121">
        <f>SUM(AU14,+BW14)</f>
        <v>46231</v>
      </c>
      <c r="CZ14" s="121">
        <f>SUM(AV14,+BX14)</f>
        <v>97562</v>
      </c>
      <c r="DA14" s="121">
        <f>SUM(AW14,+BY14)</f>
        <v>0</v>
      </c>
      <c r="DB14" s="121">
        <f>SUM(AX14,+BZ14)</f>
        <v>218869</v>
      </c>
      <c r="DC14" s="121">
        <f>SUM(AY14,+CA14)</f>
        <v>0</v>
      </c>
      <c r="DD14" s="121">
        <f>SUM(AZ14,+CB14)</f>
        <v>144869</v>
      </c>
      <c r="DE14" s="121">
        <f>SUM(BA14,+CC14)</f>
        <v>74000</v>
      </c>
      <c r="DF14" s="121">
        <f>SUM(BB14,+CD14)</f>
        <v>0</v>
      </c>
      <c r="DG14" s="122" t="s">
        <v>407</v>
      </c>
      <c r="DH14" s="121">
        <f>SUM(BD14,+CF14)</f>
        <v>0</v>
      </c>
      <c r="DI14" s="121">
        <f>SUM(BE14,+CG14)</f>
        <v>97633</v>
      </c>
      <c r="DJ14" s="121">
        <f>SUM(BF14,+CH14)</f>
        <v>532263</v>
      </c>
    </row>
    <row r="15" spans="1:114" s="136" customFormat="1" ht="13.5" customHeight="1" x14ac:dyDescent="0.15">
      <c r="A15" s="119" t="s">
        <v>40</v>
      </c>
      <c r="B15" s="120" t="s">
        <v>338</v>
      </c>
      <c r="C15" s="119" t="s">
        <v>339</v>
      </c>
      <c r="D15" s="121">
        <f>SUM(E15,+L15)</f>
        <v>185327</v>
      </c>
      <c r="E15" s="121">
        <f>SUM(F15:I15)+K15</f>
        <v>163547</v>
      </c>
      <c r="F15" s="121">
        <v>0</v>
      </c>
      <c r="G15" s="121">
        <v>0</v>
      </c>
      <c r="H15" s="121">
        <v>0</v>
      </c>
      <c r="I15" s="121">
        <v>163529</v>
      </c>
      <c r="J15" s="121">
        <v>251122</v>
      </c>
      <c r="K15" s="121">
        <v>18</v>
      </c>
      <c r="L15" s="121">
        <v>21780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185327</v>
      </c>
      <c r="W15" s="121">
        <f>+SUM(E15,N15)</f>
        <v>163547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163529</v>
      </c>
      <c r="AB15" s="121">
        <f>+SUM(J15,S15)</f>
        <v>251122</v>
      </c>
      <c r="AC15" s="121">
        <f>+SUM(K15,T15)</f>
        <v>18</v>
      </c>
      <c r="AD15" s="121">
        <f>+SUM(L15,U15)</f>
        <v>21780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407</v>
      </c>
      <c r="AM15" s="121">
        <f>SUM(AN15,AS15,AW15,AX15,BD15)</f>
        <v>371796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371796</v>
      </c>
      <c r="AY15" s="121">
        <v>0</v>
      </c>
      <c r="AZ15" s="121">
        <v>294495</v>
      </c>
      <c r="BA15" s="121">
        <v>0</v>
      </c>
      <c r="BB15" s="121">
        <v>77301</v>
      </c>
      <c r="BC15" s="122" t="s">
        <v>407</v>
      </c>
      <c r="BD15" s="121">
        <v>0</v>
      </c>
      <c r="BE15" s="121">
        <v>64653</v>
      </c>
      <c r="BF15" s="121">
        <f>SUM(AE15,+AM15,+BE15)</f>
        <v>436449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407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407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407</v>
      </c>
      <c r="CQ15" s="121">
        <f>SUM(AM15,+BO15)</f>
        <v>371796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371796</v>
      </c>
      <c r="DC15" s="121">
        <f>SUM(AY15,+CA15)</f>
        <v>0</v>
      </c>
      <c r="DD15" s="121">
        <f>SUM(AZ15,+CB15)</f>
        <v>294495</v>
      </c>
      <c r="DE15" s="121">
        <f>SUM(BA15,+CC15)</f>
        <v>0</v>
      </c>
      <c r="DF15" s="121">
        <f>SUM(BB15,+CD15)</f>
        <v>77301</v>
      </c>
      <c r="DG15" s="122" t="s">
        <v>407</v>
      </c>
      <c r="DH15" s="121">
        <f>SUM(BD15,+CF15)</f>
        <v>0</v>
      </c>
      <c r="DI15" s="121">
        <f>SUM(BE15,+CG15)</f>
        <v>64653</v>
      </c>
      <c r="DJ15" s="121">
        <f>SUM(BF15,+CH15)</f>
        <v>436449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24954481</v>
      </c>
      <c r="E7" s="140">
        <f>+SUM(F7:I7,K7)</f>
        <v>8516778</v>
      </c>
      <c r="F7" s="140">
        <f t="shared" ref="F7:L7" si="0">SUM(F$8:F$1000)</f>
        <v>1549153</v>
      </c>
      <c r="G7" s="140">
        <f t="shared" si="0"/>
        <v>41979</v>
      </c>
      <c r="H7" s="140">
        <f t="shared" si="0"/>
        <v>2307100</v>
      </c>
      <c r="I7" s="140">
        <f t="shared" si="0"/>
        <v>3029464</v>
      </c>
      <c r="J7" s="140">
        <f t="shared" si="0"/>
        <v>2245669</v>
      </c>
      <c r="K7" s="140">
        <f t="shared" si="0"/>
        <v>1589082</v>
      </c>
      <c r="L7" s="140">
        <f t="shared" si="0"/>
        <v>16437703</v>
      </c>
      <c r="M7" s="140">
        <f>SUM(N7,+U7)</f>
        <v>3311621</v>
      </c>
      <c r="N7" s="140">
        <f>+SUM(O7:R7,T7)</f>
        <v>477931</v>
      </c>
      <c r="O7" s="140">
        <f t="shared" ref="O7:U7" si="1">SUM(O$8:O$1000)</f>
        <v>35312</v>
      </c>
      <c r="P7" s="140">
        <f t="shared" si="1"/>
        <v>2932</v>
      </c>
      <c r="Q7" s="140">
        <f t="shared" si="1"/>
        <v>74000</v>
      </c>
      <c r="R7" s="140">
        <f t="shared" si="1"/>
        <v>346121</v>
      </c>
      <c r="S7" s="140">
        <f t="shared" si="1"/>
        <v>654502</v>
      </c>
      <c r="T7" s="140">
        <f t="shared" si="1"/>
        <v>19566</v>
      </c>
      <c r="U7" s="140">
        <f t="shared" si="1"/>
        <v>2833690</v>
      </c>
      <c r="V7" s="140">
        <f t="shared" ref="V7:AB7" si="2">+SUM(D7,M7)</f>
        <v>28266102</v>
      </c>
      <c r="W7" s="140">
        <f t="shared" si="2"/>
        <v>8994709</v>
      </c>
      <c r="X7" s="140">
        <f t="shared" si="2"/>
        <v>1584465</v>
      </c>
      <c r="Y7" s="140">
        <f t="shared" si="2"/>
        <v>44911</v>
      </c>
      <c r="Z7" s="140">
        <f t="shared" si="2"/>
        <v>2381100</v>
      </c>
      <c r="AA7" s="140">
        <f t="shared" si="2"/>
        <v>3375585</v>
      </c>
      <c r="AB7" s="140">
        <f t="shared" si="2"/>
        <v>2900171</v>
      </c>
      <c r="AC7" s="140">
        <f>+SUM(K7,T7)</f>
        <v>1608648</v>
      </c>
      <c r="AD7" s="140">
        <f>+SUM(L7,U7)</f>
        <v>19271393</v>
      </c>
      <c r="AE7" s="208"/>
      <c r="AF7" s="208"/>
    </row>
    <row r="8" spans="1:32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4105800</v>
      </c>
      <c r="E8" s="121">
        <f>+SUM(F8:I8,K8)</f>
        <v>1379813</v>
      </c>
      <c r="F8" s="121">
        <v>59748</v>
      </c>
      <c r="G8" s="121">
        <v>16108</v>
      </c>
      <c r="H8" s="121">
        <v>206700</v>
      </c>
      <c r="I8" s="121">
        <v>644608</v>
      </c>
      <c r="J8" s="121"/>
      <c r="K8" s="121">
        <v>452649</v>
      </c>
      <c r="L8" s="121">
        <v>2725987</v>
      </c>
      <c r="M8" s="121">
        <f>SUM(N8,+U8)</f>
        <v>857602</v>
      </c>
      <c r="N8" s="121">
        <f>+SUM(O8:R8,T8)</f>
        <v>93174</v>
      </c>
      <c r="O8" s="121">
        <v>9338</v>
      </c>
      <c r="P8" s="121">
        <v>0</v>
      </c>
      <c r="Q8" s="121">
        <v>4100</v>
      </c>
      <c r="R8" s="121">
        <v>77674</v>
      </c>
      <c r="S8" s="121"/>
      <c r="T8" s="121">
        <v>2062</v>
      </c>
      <c r="U8" s="121">
        <v>764428</v>
      </c>
      <c r="V8" s="121">
        <f>+SUM(D8,M8)</f>
        <v>4963402</v>
      </c>
      <c r="W8" s="121">
        <f>+SUM(E8,N8)</f>
        <v>1472987</v>
      </c>
      <c r="X8" s="121">
        <f>+SUM(F8,O8)</f>
        <v>69086</v>
      </c>
      <c r="Y8" s="121">
        <f>+SUM(G8,P8)</f>
        <v>16108</v>
      </c>
      <c r="Z8" s="121">
        <f>+SUM(H8,Q8)</f>
        <v>210800</v>
      </c>
      <c r="AA8" s="121">
        <f>+SUM(I8,R8)</f>
        <v>722282</v>
      </c>
      <c r="AB8" s="121">
        <f>+SUM(J8,S8)</f>
        <v>0</v>
      </c>
      <c r="AC8" s="121">
        <f>+SUM(K8,T8)</f>
        <v>454711</v>
      </c>
      <c r="AD8" s="121">
        <f>+SUM(L8,U8)</f>
        <v>3490415</v>
      </c>
      <c r="AE8" s="209" t="s">
        <v>326</v>
      </c>
      <c r="AF8" s="208"/>
    </row>
    <row r="9" spans="1:32" s="136" customFormat="1" ht="13.5" customHeight="1" x14ac:dyDescent="0.15">
      <c r="A9" s="119" t="s">
        <v>40</v>
      </c>
      <c r="B9" s="120" t="s">
        <v>329</v>
      </c>
      <c r="C9" s="119" t="s">
        <v>330</v>
      </c>
      <c r="D9" s="121">
        <f>SUM(E9,+L9)</f>
        <v>2031540</v>
      </c>
      <c r="E9" s="121">
        <f>+SUM(F9:I9,K9)</f>
        <v>520393</v>
      </c>
      <c r="F9" s="121">
        <v>0</v>
      </c>
      <c r="G9" s="121">
        <v>0</v>
      </c>
      <c r="H9" s="121">
        <v>0</v>
      </c>
      <c r="I9" s="121">
        <v>341673</v>
      </c>
      <c r="J9" s="121"/>
      <c r="K9" s="121">
        <v>178720</v>
      </c>
      <c r="L9" s="121">
        <v>1511147</v>
      </c>
      <c r="M9" s="121">
        <f>SUM(N9,+U9)</f>
        <v>344759</v>
      </c>
      <c r="N9" s="121">
        <f>+SUM(O9:R9,T9)</f>
        <v>232304</v>
      </c>
      <c r="O9" s="121">
        <v>24228</v>
      </c>
      <c r="P9" s="121">
        <v>0</v>
      </c>
      <c r="Q9" s="121">
        <v>21800</v>
      </c>
      <c r="R9" s="121">
        <v>186228</v>
      </c>
      <c r="S9" s="121"/>
      <c r="T9" s="121">
        <v>48</v>
      </c>
      <c r="U9" s="121">
        <v>112455</v>
      </c>
      <c r="V9" s="121">
        <f>+SUM(D9,M9)</f>
        <v>2376299</v>
      </c>
      <c r="W9" s="121">
        <f>+SUM(E9,N9)</f>
        <v>752697</v>
      </c>
      <c r="X9" s="121">
        <f>+SUM(F9,O9)</f>
        <v>24228</v>
      </c>
      <c r="Y9" s="121">
        <f>+SUM(G9,P9)</f>
        <v>0</v>
      </c>
      <c r="Z9" s="121">
        <f>+SUM(H9,Q9)</f>
        <v>21800</v>
      </c>
      <c r="AA9" s="121">
        <f>+SUM(I9,R9)</f>
        <v>527901</v>
      </c>
      <c r="AB9" s="121">
        <f>+SUM(J9,S9)</f>
        <v>0</v>
      </c>
      <c r="AC9" s="121">
        <f>+SUM(K9,T9)</f>
        <v>178768</v>
      </c>
      <c r="AD9" s="121">
        <f>+SUM(L9,U9)</f>
        <v>1623602</v>
      </c>
      <c r="AE9" s="209" t="s">
        <v>331</v>
      </c>
      <c r="AF9" s="208"/>
    </row>
    <row r="10" spans="1:32" s="136" customFormat="1" ht="13.5" customHeight="1" x14ac:dyDescent="0.15">
      <c r="A10" s="119" t="s">
        <v>40</v>
      </c>
      <c r="B10" s="120" t="s">
        <v>332</v>
      </c>
      <c r="C10" s="119" t="s">
        <v>333</v>
      </c>
      <c r="D10" s="121">
        <f>SUM(E10,+L10)</f>
        <v>2355897</v>
      </c>
      <c r="E10" s="121">
        <f>+SUM(F10:I10,K10)</f>
        <v>497034</v>
      </c>
      <c r="F10" s="121">
        <v>0</v>
      </c>
      <c r="G10" s="121">
        <v>0</v>
      </c>
      <c r="H10" s="121">
        <v>0</v>
      </c>
      <c r="I10" s="121">
        <v>411014</v>
      </c>
      <c r="J10" s="121"/>
      <c r="K10" s="121">
        <v>86020</v>
      </c>
      <c r="L10" s="121">
        <v>1858863</v>
      </c>
      <c r="M10" s="121">
        <f>SUM(N10,+U10)</f>
        <v>171382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171382</v>
      </c>
      <c r="V10" s="121">
        <f>+SUM(D10,M10)</f>
        <v>2527279</v>
      </c>
      <c r="W10" s="121">
        <f>+SUM(E10,N10)</f>
        <v>497034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411014</v>
      </c>
      <c r="AB10" s="121">
        <f>+SUM(J10,S10)</f>
        <v>0</v>
      </c>
      <c r="AC10" s="121">
        <f>+SUM(K10,T10)</f>
        <v>86020</v>
      </c>
      <c r="AD10" s="121">
        <f>+SUM(L10,U10)</f>
        <v>2030245</v>
      </c>
      <c r="AE10" s="209" t="s">
        <v>334</v>
      </c>
      <c r="AF10" s="208"/>
    </row>
    <row r="11" spans="1:32" s="136" customFormat="1" ht="13.5" customHeight="1" x14ac:dyDescent="0.15">
      <c r="A11" s="119" t="s">
        <v>40</v>
      </c>
      <c r="B11" s="120" t="s">
        <v>335</v>
      </c>
      <c r="C11" s="119" t="s">
        <v>336</v>
      </c>
      <c r="D11" s="121">
        <f>SUM(E11,+L11)</f>
        <v>849044</v>
      </c>
      <c r="E11" s="121">
        <f>+SUM(F11:I11,K11)</f>
        <v>350654</v>
      </c>
      <c r="F11" s="121">
        <v>0</v>
      </c>
      <c r="G11" s="121">
        <v>24963</v>
      </c>
      <c r="H11" s="121">
        <v>217800</v>
      </c>
      <c r="I11" s="121">
        <v>67302</v>
      </c>
      <c r="J11" s="121"/>
      <c r="K11" s="121">
        <v>40589</v>
      </c>
      <c r="L11" s="121">
        <v>498390</v>
      </c>
      <c r="M11" s="121">
        <f>SUM(N11,+U11)</f>
        <v>122265</v>
      </c>
      <c r="N11" s="121">
        <f>+SUM(O11:R11,T11)</f>
        <v>9731</v>
      </c>
      <c r="O11" s="121">
        <v>0</v>
      </c>
      <c r="P11" s="121">
        <v>2932</v>
      </c>
      <c r="Q11" s="121">
        <v>0</v>
      </c>
      <c r="R11" s="121">
        <v>5875</v>
      </c>
      <c r="S11" s="121"/>
      <c r="T11" s="121">
        <v>924</v>
      </c>
      <c r="U11" s="121">
        <v>112534</v>
      </c>
      <c r="V11" s="121">
        <f>+SUM(D11,M11)</f>
        <v>971309</v>
      </c>
      <c r="W11" s="121">
        <f>+SUM(E11,N11)</f>
        <v>360385</v>
      </c>
      <c r="X11" s="121">
        <f>+SUM(F11,O11)</f>
        <v>0</v>
      </c>
      <c r="Y11" s="121">
        <f>+SUM(G11,P11)</f>
        <v>27895</v>
      </c>
      <c r="Z11" s="121">
        <f>+SUM(H11,Q11)</f>
        <v>217800</v>
      </c>
      <c r="AA11" s="121">
        <f>+SUM(I11,R11)</f>
        <v>73177</v>
      </c>
      <c r="AB11" s="121">
        <f>+SUM(J11,S11)</f>
        <v>0</v>
      </c>
      <c r="AC11" s="121">
        <f>+SUM(K11,T11)</f>
        <v>41513</v>
      </c>
      <c r="AD11" s="121">
        <f>+SUM(L11,U11)</f>
        <v>610924</v>
      </c>
      <c r="AE11" s="209" t="s">
        <v>337</v>
      </c>
      <c r="AF11" s="208"/>
    </row>
    <row r="12" spans="1:32" s="136" customFormat="1" ht="13.5" customHeight="1" x14ac:dyDescent="0.15">
      <c r="A12" s="119" t="s">
        <v>40</v>
      </c>
      <c r="B12" s="120" t="s">
        <v>340</v>
      </c>
      <c r="C12" s="119" t="s">
        <v>341</v>
      </c>
      <c r="D12" s="121">
        <f>SUM(E12,+L12)</f>
        <v>1560504</v>
      </c>
      <c r="E12" s="121">
        <f>+SUM(F12:I12,K12)</f>
        <v>205763</v>
      </c>
      <c r="F12" s="121">
        <v>0</v>
      </c>
      <c r="G12" s="121">
        <v>2</v>
      </c>
      <c r="H12" s="121">
        <v>0</v>
      </c>
      <c r="I12" s="121">
        <v>176524</v>
      </c>
      <c r="J12" s="121"/>
      <c r="K12" s="121">
        <v>29237</v>
      </c>
      <c r="L12" s="121">
        <v>1354741</v>
      </c>
      <c r="M12" s="121">
        <f>SUM(N12,+U12)</f>
        <v>120616</v>
      </c>
      <c r="N12" s="121">
        <f>+SUM(O12:R12,T12)</f>
        <v>16233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16233</v>
      </c>
      <c r="U12" s="121">
        <v>104383</v>
      </c>
      <c r="V12" s="121">
        <f>+SUM(D12,M12)</f>
        <v>1681120</v>
      </c>
      <c r="W12" s="121">
        <f>+SUM(E12,N12)</f>
        <v>221996</v>
      </c>
      <c r="X12" s="121">
        <f>+SUM(F12,O12)</f>
        <v>0</v>
      </c>
      <c r="Y12" s="121">
        <f>+SUM(G12,P12)</f>
        <v>2</v>
      </c>
      <c r="Z12" s="121">
        <f>+SUM(H12,Q12)</f>
        <v>0</v>
      </c>
      <c r="AA12" s="121">
        <f>+SUM(I12,R12)</f>
        <v>176524</v>
      </c>
      <c r="AB12" s="121">
        <f>+SUM(J12,S12)</f>
        <v>0</v>
      </c>
      <c r="AC12" s="121">
        <f>+SUM(K12,T12)</f>
        <v>45470</v>
      </c>
      <c r="AD12" s="121">
        <f>+SUM(L12,U12)</f>
        <v>1459124</v>
      </c>
      <c r="AE12" s="209" t="s">
        <v>342</v>
      </c>
      <c r="AF12" s="208"/>
    </row>
    <row r="13" spans="1:32" s="136" customFormat="1" ht="13.5" customHeight="1" x14ac:dyDescent="0.15">
      <c r="A13" s="119" t="s">
        <v>40</v>
      </c>
      <c r="B13" s="120" t="s">
        <v>343</v>
      </c>
      <c r="C13" s="119" t="s">
        <v>344</v>
      </c>
      <c r="D13" s="121">
        <f>SUM(E13,+L13)</f>
        <v>754031</v>
      </c>
      <c r="E13" s="121">
        <f>+SUM(F13:I13,K13)</f>
        <v>55652</v>
      </c>
      <c r="F13" s="121">
        <v>0</v>
      </c>
      <c r="G13" s="121">
        <v>0</v>
      </c>
      <c r="H13" s="121">
        <v>0</v>
      </c>
      <c r="I13" s="121">
        <v>216</v>
      </c>
      <c r="J13" s="121"/>
      <c r="K13" s="121">
        <v>55436</v>
      </c>
      <c r="L13" s="121">
        <v>698379</v>
      </c>
      <c r="M13" s="121">
        <f>SUM(N13,+U13)</f>
        <v>101656</v>
      </c>
      <c r="N13" s="121">
        <f>+SUM(O13:R13,T13)</f>
        <v>22825</v>
      </c>
      <c r="O13" s="121">
        <v>0</v>
      </c>
      <c r="P13" s="121">
        <v>0</v>
      </c>
      <c r="Q13" s="121">
        <v>0</v>
      </c>
      <c r="R13" s="121">
        <v>22825</v>
      </c>
      <c r="S13" s="121"/>
      <c r="T13" s="121">
        <v>0</v>
      </c>
      <c r="U13" s="121">
        <v>78831</v>
      </c>
      <c r="V13" s="121">
        <f>+SUM(D13,M13)</f>
        <v>855687</v>
      </c>
      <c r="W13" s="121">
        <f>+SUM(E13,N13)</f>
        <v>78477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23041</v>
      </c>
      <c r="AB13" s="121">
        <f>+SUM(J13,S13)</f>
        <v>0</v>
      </c>
      <c r="AC13" s="121">
        <f>+SUM(K13,T13)</f>
        <v>55436</v>
      </c>
      <c r="AD13" s="121">
        <f>+SUM(L13,U13)</f>
        <v>777210</v>
      </c>
      <c r="AE13" s="209" t="s">
        <v>345</v>
      </c>
      <c r="AF13" s="208"/>
    </row>
    <row r="14" spans="1:32" s="136" customFormat="1" ht="13.5" customHeight="1" x14ac:dyDescent="0.15">
      <c r="A14" s="119" t="s">
        <v>40</v>
      </c>
      <c r="B14" s="120" t="s">
        <v>350</v>
      </c>
      <c r="C14" s="119" t="s">
        <v>351</v>
      </c>
      <c r="D14" s="121">
        <f>SUM(E14,+L14)</f>
        <v>4349593</v>
      </c>
      <c r="E14" s="121">
        <f>+SUM(F14:I14,K14)</f>
        <v>2323675</v>
      </c>
      <c r="F14" s="121">
        <v>1362345</v>
      </c>
      <c r="G14" s="121">
        <v>4</v>
      </c>
      <c r="H14" s="121">
        <v>408000</v>
      </c>
      <c r="I14" s="121">
        <v>428879</v>
      </c>
      <c r="J14" s="121"/>
      <c r="K14" s="121">
        <v>124447</v>
      </c>
      <c r="L14" s="121">
        <v>2025918</v>
      </c>
      <c r="M14" s="121">
        <f>SUM(N14,+U14)</f>
        <v>377532</v>
      </c>
      <c r="N14" s="121">
        <f>+SUM(O14:R14,T14)</f>
        <v>192</v>
      </c>
      <c r="O14" s="121">
        <v>0</v>
      </c>
      <c r="P14" s="121">
        <v>0</v>
      </c>
      <c r="Q14" s="121">
        <v>0</v>
      </c>
      <c r="R14" s="121">
        <v>192</v>
      </c>
      <c r="S14" s="121"/>
      <c r="T14" s="121">
        <v>0</v>
      </c>
      <c r="U14" s="121">
        <v>377340</v>
      </c>
      <c r="V14" s="121">
        <f>+SUM(D14,M14)</f>
        <v>4727125</v>
      </c>
      <c r="W14" s="121">
        <f>+SUM(E14,N14)</f>
        <v>2323867</v>
      </c>
      <c r="X14" s="121">
        <f>+SUM(F14,O14)</f>
        <v>1362345</v>
      </c>
      <c r="Y14" s="121">
        <f>+SUM(G14,P14)</f>
        <v>4</v>
      </c>
      <c r="Z14" s="121">
        <f>+SUM(H14,Q14)</f>
        <v>408000</v>
      </c>
      <c r="AA14" s="121">
        <f>+SUM(I14,R14)</f>
        <v>429071</v>
      </c>
      <c r="AB14" s="121">
        <f>+SUM(J14,S14)</f>
        <v>0</v>
      </c>
      <c r="AC14" s="121">
        <f>+SUM(K14,T14)</f>
        <v>124447</v>
      </c>
      <c r="AD14" s="121">
        <f>+SUM(L14,U14)</f>
        <v>2403258</v>
      </c>
      <c r="AE14" s="209" t="s">
        <v>352</v>
      </c>
      <c r="AF14" s="208"/>
    </row>
    <row r="15" spans="1:32" s="136" customFormat="1" ht="13.5" customHeight="1" x14ac:dyDescent="0.15">
      <c r="A15" s="119" t="s">
        <v>40</v>
      </c>
      <c r="B15" s="120" t="s">
        <v>359</v>
      </c>
      <c r="C15" s="119" t="s">
        <v>360</v>
      </c>
      <c r="D15" s="121">
        <f>SUM(E15,+L15)</f>
        <v>711349</v>
      </c>
      <c r="E15" s="121">
        <f>+SUM(F15:I15,K15)</f>
        <v>50833</v>
      </c>
      <c r="F15" s="121">
        <v>0</v>
      </c>
      <c r="G15" s="121">
        <v>0</v>
      </c>
      <c r="H15" s="121">
        <v>0</v>
      </c>
      <c r="I15" s="121">
        <v>1223</v>
      </c>
      <c r="J15" s="121"/>
      <c r="K15" s="121">
        <v>49610</v>
      </c>
      <c r="L15" s="121">
        <v>660516</v>
      </c>
      <c r="M15" s="121">
        <f>SUM(N15,+U15)</f>
        <v>120574</v>
      </c>
      <c r="N15" s="121">
        <f>+SUM(O15:R15,T15)</f>
        <v>1746</v>
      </c>
      <c r="O15" s="121">
        <v>1746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118828</v>
      </c>
      <c r="V15" s="121">
        <f>+SUM(D15,M15)</f>
        <v>831923</v>
      </c>
      <c r="W15" s="121">
        <f>+SUM(E15,N15)</f>
        <v>52579</v>
      </c>
      <c r="X15" s="121">
        <f>+SUM(F15,O15)</f>
        <v>1746</v>
      </c>
      <c r="Y15" s="121">
        <f>+SUM(G15,P15)</f>
        <v>0</v>
      </c>
      <c r="Z15" s="121">
        <f>+SUM(H15,Q15)</f>
        <v>0</v>
      </c>
      <c r="AA15" s="121">
        <f>+SUM(I15,R15)</f>
        <v>1223</v>
      </c>
      <c r="AB15" s="121">
        <f>+SUM(J15,S15)</f>
        <v>0</v>
      </c>
      <c r="AC15" s="121">
        <f>+SUM(K15,T15)</f>
        <v>49610</v>
      </c>
      <c r="AD15" s="121">
        <f>+SUM(L15,U15)</f>
        <v>779344</v>
      </c>
      <c r="AE15" s="209" t="s">
        <v>361</v>
      </c>
      <c r="AF15" s="208"/>
    </row>
    <row r="16" spans="1:32" s="136" customFormat="1" ht="13.5" customHeight="1" x14ac:dyDescent="0.15">
      <c r="A16" s="119" t="s">
        <v>40</v>
      </c>
      <c r="B16" s="120" t="s">
        <v>364</v>
      </c>
      <c r="C16" s="119" t="s">
        <v>365</v>
      </c>
      <c r="D16" s="121">
        <f>SUM(E16,+L16)</f>
        <v>765253</v>
      </c>
      <c r="E16" s="121">
        <f>+SUM(F16:I16,K16)</f>
        <v>31220</v>
      </c>
      <c r="F16" s="121">
        <v>19011</v>
      </c>
      <c r="G16" s="121">
        <v>0</v>
      </c>
      <c r="H16" s="121">
        <v>5900</v>
      </c>
      <c r="I16" s="121">
        <v>612</v>
      </c>
      <c r="J16" s="121"/>
      <c r="K16" s="121">
        <v>5697</v>
      </c>
      <c r="L16" s="121">
        <v>734033</v>
      </c>
      <c r="M16" s="121">
        <f>SUM(N16,+U16)</f>
        <v>106234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106234</v>
      </c>
      <c r="V16" s="121">
        <f>+SUM(D16,M16)</f>
        <v>871487</v>
      </c>
      <c r="W16" s="121">
        <f>+SUM(E16,N16)</f>
        <v>31220</v>
      </c>
      <c r="X16" s="121">
        <f>+SUM(F16,O16)</f>
        <v>19011</v>
      </c>
      <c r="Y16" s="121">
        <f>+SUM(G16,P16)</f>
        <v>0</v>
      </c>
      <c r="Z16" s="121">
        <f>+SUM(H16,Q16)</f>
        <v>5900</v>
      </c>
      <c r="AA16" s="121">
        <f>+SUM(I16,R16)</f>
        <v>612</v>
      </c>
      <c r="AB16" s="121">
        <f>+SUM(J16,S16)</f>
        <v>0</v>
      </c>
      <c r="AC16" s="121">
        <f>+SUM(K16,T16)</f>
        <v>5697</v>
      </c>
      <c r="AD16" s="121">
        <f>+SUM(L16,U16)</f>
        <v>840267</v>
      </c>
      <c r="AE16" s="209" t="s">
        <v>366</v>
      </c>
      <c r="AF16" s="208"/>
    </row>
    <row r="17" spans="1:32" s="136" customFormat="1" ht="13.5" customHeight="1" x14ac:dyDescent="0.15">
      <c r="A17" s="119" t="s">
        <v>40</v>
      </c>
      <c r="B17" s="120" t="s">
        <v>367</v>
      </c>
      <c r="C17" s="119" t="s">
        <v>368</v>
      </c>
      <c r="D17" s="121">
        <f>SUM(E17,+L17)</f>
        <v>324935</v>
      </c>
      <c r="E17" s="121">
        <f>+SUM(F17:I17,K17)</f>
        <v>48573</v>
      </c>
      <c r="F17" s="121">
        <v>0</v>
      </c>
      <c r="G17" s="121">
        <v>0</v>
      </c>
      <c r="H17" s="121">
        <v>0</v>
      </c>
      <c r="I17" s="121">
        <v>46884</v>
      </c>
      <c r="J17" s="121"/>
      <c r="K17" s="121">
        <v>1689</v>
      </c>
      <c r="L17" s="121">
        <v>276362</v>
      </c>
      <c r="M17" s="121">
        <f>SUM(N17,+U17)</f>
        <v>84012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84012</v>
      </c>
      <c r="V17" s="121">
        <f>+SUM(D17,M17)</f>
        <v>408947</v>
      </c>
      <c r="W17" s="121">
        <f>+SUM(E17,N17)</f>
        <v>48573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46884</v>
      </c>
      <c r="AB17" s="121">
        <f>+SUM(J17,S17)</f>
        <v>0</v>
      </c>
      <c r="AC17" s="121">
        <f>+SUM(K17,T17)</f>
        <v>1689</v>
      </c>
      <c r="AD17" s="121">
        <f>+SUM(L17,U17)</f>
        <v>360374</v>
      </c>
      <c r="AE17" s="209" t="s">
        <v>369</v>
      </c>
      <c r="AF17" s="208"/>
    </row>
    <row r="18" spans="1:32" s="136" customFormat="1" ht="13.5" customHeight="1" x14ac:dyDescent="0.15">
      <c r="A18" s="119" t="s">
        <v>40</v>
      </c>
      <c r="B18" s="120" t="s">
        <v>370</v>
      </c>
      <c r="C18" s="119" t="s">
        <v>371</v>
      </c>
      <c r="D18" s="121">
        <f>SUM(E18,+L18)</f>
        <v>347507</v>
      </c>
      <c r="E18" s="121">
        <f>+SUM(F18:I18,K18)</f>
        <v>49973</v>
      </c>
      <c r="F18" s="121">
        <v>0</v>
      </c>
      <c r="G18" s="121">
        <v>0</v>
      </c>
      <c r="H18" s="121">
        <v>8900</v>
      </c>
      <c r="I18" s="121">
        <v>40387</v>
      </c>
      <c r="J18" s="121"/>
      <c r="K18" s="121">
        <v>686</v>
      </c>
      <c r="L18" s="121">
        <v>297534</v>
      </c>
      <c r="M18" s="121">
        <f>SUM(N18,+U18)</f>
        <v>85861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85861</v>
      </c>
      <c r="V18" s="121">
        <f>+SUM(D18,M18)</f>
        <v>433368</v>
      </c>
      <c r="W18" s="121">
        <f>+SUM(E18,N18)</f>
        <v>49973</v>
      </c>
      <c r="X18" s="121">
        <f>+SUM(F18,O18)</f>
        <v>0</v>
      </c>
      <c r="Y18" s="121">
        <f>+SUM(G18,P18)</f>
        <v>0</v>
      </c>
      <c r="Z18" s="121">
        <f>+SUM(H18,Q18)</f>
        <v>8900</v>
      </c>
      <c r="AA18" s="121">
        <f>+SUM(I18,R18)</f>
        <v>40387</v>
      </c>
      <c r="AB18" s="121">
        <f>+SUM(J18,S18)</f>
        <v>0</v>
      </c>
      <c r="AC18" s="121">
        <f>+SUM(K18,T18)</f>
        <v>686</v>
      </c>
      <c r="AD18" s="121">
        <f>+SUM(L18,U18)</f>
        <v>383395</v>
      </c>
      <c r="AE18" s="209" t="s">
        <v>372</v>
      </c>
      <c r="AF18" s="208"/>
    </row>
    <row r="19" spans="1:32" s="136" customFormat="1" ht="13.5" customHeight="1" x14ac:dyDescent="0.15">
      <c r="A19" s="119" t="s">
        <v>40</v>
      </c>
      <c r="B19" s="120" t="s">
        <v>373</v>
      </c>
      <c r="C19" s="119" t="s">
        <v>374</v>
      </c>
      <c r="D19" s="121">
        <f>SUM(E19,+L19)</f>
        <v>2347229</v>
      </c>
      <c r="E19" s="121">
        <f>+SUM(F19:I19,K19)</f>
        <v>233320</v>
      </c>
      <c r="F19" s="121">
        <v>0</v>
      </c>
      <c r="G19" s="121">
        <v>902</v>
      </c>
      <c r="H19" s="121">
        <v>17900</v>
      </c>
      <c r="I19" s="121">
        <v>12046</v>
      </c>
      <c r="J19" s="121"/>
      <c r="K19" s="121">
        <v>202472</v>
      </c>
      <c r="L19" s="121">
        <v>2113909</v>
      </c>
      <c r="M19" s="121">
        <f>SUM(N19,+U19)</f>
        <v>381334</v>
      </c>
      <c r="N19" s="121">
        <f>+SUM(O19:R19,T19)</f>
        <v>25400</v>
      </c>
      <c r="O19" s="121">
        <v>0</v>
      </c>
      <c r="P19" s="121">
        <v>0</v>
      </c>
      <c r="Q19" s="121">
        <v>0</v>
      </c>
      <c r="R19" s="121">
        <v>25400</v>
      </c>
      <c r="S19" s="121"/>
      <c r="T19" s="121">
        <v>0</v>
      </c>
      <c r="U19" s="121">
        <v>355934</v>
      </c>
      <c r="V19" s="121">
        <f>+SUM(D19,M19)</f>
        <v>2728563</v>
      </c>
      <c r="W19" s="121">
        <f>+SUM(E19,N19)</f>
        <v>258720</v>
      </c>
      <c r="X19" s="121">
        <f>+SUM(F19,O19)</f>
        <v>0</v>
      </c>
      <c r="Y19" s="121">
        <f>+SUM(G19,P19)</f>
        <v>902</v>
      </c>
      <c r="Z19" s="121">
        <f>+SUM(H19,Q19)</f>
        <v>17900</v>
      </c>
      <c r="AA19" s="121">
        <f>+SUM(I19,R19)</f>
        <v>37446</v>
      </c>
      <c r="AB19" s="121">
        <f>+SUM(J19,S19)</f>
        <v>0</v>
      </c>
      <c r="AC19" s="121">
        <f>+SUM(K19,T19)</f>
        <v>202472</v>
      </c>
      <c r="AD19" s="121">
        <f>+SUM(L19,U19)</f>
        <v>2469843</v>
      </c>
      <c r="AE19" s="209" t="s">
        <v>375</v>
      </c>
      <c r="AF19" s="208"/>
    </row>
    <row r="20" spans="1:32" s="136" customFormat="1" ht="13.5" customHeight="1" x14ac:dyDescent="0.15">
      <c r="A20" s="119" t="s">
        <v>40</v>
      </c>
      <c r="B20" s="120" t="s">
        <v>376</v>
      </c>
      <c r="C20" s="119" t="s">
        <v>377</v>
      </c>
      <c r="D20" s="121">
        <f>SUM(E20,+L20)</f>
        <v>797197</v>
      </c>
      <c r="E20" s="121">
        <f>+SUM(F20:I20,K20)</f>
        <v>134263</v>
      </c>
      <c r="F20" s="121">
        <v>0</v>
      </c>
      <c r="G20" s="121">
        <v>0</v>
      </c>
      <c r="H20" s="121">
        <v>0</v>
      </c>
      <c r="I20" s="121">
        <v>87482</v>
      </c>
      <c r="J20" s="121"/>
      <c r="K20" s="121">
        <v>46781</v>
      </c>
      <c r="L20" s="121">
        <v>662934</v>
      </c>
      <c r="M20" s="121">
        <f>SUM(N20,+U20)</f>
        <v>160507</v>
      </c>
      <c r="N20" s="121">
        <f>+SUM(O20:R20,T20)</f>
        <v>495</v>
      </c>
      <c r="O20" s="121">
        <v>0</v>
      </c>
      <c r="P20" s="121">
        <v>0</v>
      </c>
      <c r="Q20" s="121">
        <v>0</v>
      </c>
      <c r="R20" s="121">
        <v>196</v>
      </c>
      <c r="S20" s="121"/>
      <c r="T20" s="121">
        <v>299</v>
      </c>
      <c r="U20" s="121">
        <v>160012</v>
      </c>
      <c r="V20" s="121">
        <f>+SUM(D20,M20)</f>
        <v>957704</v>
      </c>
      <c r="W20" s="121">
        <f>+SUM(E20,N20)</f>
        <v>134758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87678</v>
      </c>
      <c r="AB20" s="121">
        <f>+SUM(J20,S20)</f>
        <v>0</v>
      </c>
      <c r="AC20" s="121">
        <f>+SUM(K20,T20)</f>
        <v>47080</v>
      </c>
      <c r="AD20" s="121">
        <f>+SUM(L20,U20)</f>
        <v>822946</v>
      </c>
      <c r="AE20" s="209" t="s">
        <v>378</v>
      </c>
      <c r="AF20" s="208"/>
    </row>
    <row r="21" spans="1:32" s="136" customFormat="1" ht="13.5" customHeight="1" x14ac:dyDescent="0.15">
      <c r="A21" s="119" t="s">
        <v>40</v>
      </c>
      <c r="B21" s="120" t="s">
        <v>379</v>
      </c>
      <c r="C21" s="119" t="s">
        <v>380</v>
      </c>
      <c r="D21" s="121">
        <f>SUM(E21,+L21)</f>
        <v>303078</v>
      </c>
      <c r="E21" s="121">
        <f>+SUM(F21:I21,K21)</f>
        <v>35007</v>
      </c>
      <c r="F21" s="121">
        <v>0</v>
      </c>
      <c r="G21" s="121">
        <v>0</v>
      </c>
      <c r="H21" s="121">
        <v>0</v>
      </c>
      <c r="I21" s="121">
        <v>12460</v>
      </c>
      <c r="J21" s="121"/>
      <c r="K21" s="121">
        <v>22547</v>
      </c>
      <c r="L21" s="121">
        <v>268071</v>
      </c>
      <c r="M21" s="121">
        <f>SUM(N21,+U21)</f>
        <v>143322</v>
      </c>
      <c r="N21" s="121">
        <f>+SUM(O21:R21,T21)</f>
        <v>28500</v>
      </c>
      <c r="O21" s="121">
        <v>0</v>
      </c>
      <c r="P21" s="121">
        <v>0</v>
      </c>
      <c r="Q21" s="121">
        <v>28500</v>
      </c>
      <c r="R21" s="121">
        <v>0</v>
      </c>
      <c r="S21" s="121"/>
      <c r="T21" s="121">
        <v>0</v>
      </c>
      <c r="U21" s="121">
        <v>114822</v>
      </c>
      <c r="V21" s="121">
        <f>+SUM(D21,M21)</f>
        <v>446400</v>
      </c>
      <c r="W21" s="121">
        <f>+SUM(E21,N21)</f>
        <v>63507</v>
      </c>
      <c r="X21" s="121">
        <f>+SUM(F21,O21)</f>
        <v>0</v>
      </c>
      <c r="Y21" s="121">
        <f>+SUM(G21,P21)</f>
        <v>0</v>
      </c>
      <c r="Z21" s="121">
        <f>+SUM(H21,Q21)</f>
        <v>28500</v>
      </c>
      <c r="AA21" s="121">
        <f>+SUM(I21,R21)</f>
        <v>12460</v>
      </c>
      <c r="AB21" s="121">
        <f>+SUM(J21,S21)</f>
        <v>0</v>
      </c>
      <c r="AC21" s="121">
        <f>+SUM(K21,T21)</f>
        <v>22547</v>
      </c>
      <c r="AD21" s="121">
        <f>+SUM(L21,U21)</f>
        <v>382893</v>
      </c>
      <c r="AE21" s="209" t="s">
        <v>381</v>
      </c>
      <c r="AF21" s="208"/>
    </row>
    <row r="22" spans="1:32" s="136" customFormat="1" ht="13.5" customHeight="1" x14ac:dyDescent="0.15">
      <c r="A22" s="119" t="s">
        <v>40</v>
      </c>
      <c r="B22" s="120" t="s">
        <v>382</v>
      </c>
      <c r="C22" s="119" t="s">
        <v>383</v>
      </c>
      <c r="D22" s="121">
        <f>SUM(E22,+L22)</f>
        <v>234651</v>
      </c>
      <c r="E22" s="121">
        <f>+SUM(F22:I22,K22)</f>
        <v>11096</v>
      </c>
      <c r="F22" s="121">
        <v>0</v>
      </c>
      <c r="G22" s="121">
        <v>0</v>
      </c>
      <c r="H22" s="121">
        <v>0</v>
      </c>
      <c r="I22" s="121">
        <v>9588</v>
      </c>
      <c r="J22" s="121"/>
      <c r="K22" s="121">
        <v>1508</v>
      </c>
      <c r="L22" s="121">
        <v>223555</v>
      </c>
      <c r="M22" s="121">
        <f>SUM(N22,+U22)</f>
        <v>19</v>
      </c>
      <c r="N22" s="121">
        <f>+SUM(O22:R22,T22)</f>
        <v>19</v>
      </c>
      <c r="O22" s="121">
        <v>0</v>
      </c>
      <c r="P22" s="121">
        <v>0</v>
      </c>
      <c r="Q22" s="121">
        <v>0</v>
      </c>
      <c r="R22" s="121">
        <v>19</v>
      </c>
      <c r="S22" s="121"/>
      <c r="T22" s="121">
        <v>0</v>
      </c>
      <c r="U22" s="121">
        <v>0</v>
      </c>
      <c r="V22" s="121">
        <f>+SUM(D22,M22)</f>
        <v>234670</v>
      </c>
      <c r="W22" s="121">
        <f>+SUM(E22,N22)</f>
        <v>11115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9607</v>
      </c>
      <c r="AB22" s="121">
        <f>+SUM(J22,S22)</f>
        <v>0</v>
      </c>
      <c r="AC22" s="121">
        <f>+SUM(K22,T22)</f>
        <v>1508</v>
      </c>
      <c r="AD22" s="121">
        <f>+SUM(L22,U22)</f>
        <v>223555</v>
      </c>
      <c r="AE22" s="209" t="s">
        <v>384</v>
      </c>
      <c r="AF22" s="208"/>
    </row>
    <row r="23" spans="1:32" s="136" customFormat="1" ht="13.5" customHeight="1" x14ac:dyDescent="0.15">
      <c r="A23" s="119" t="s">
        <v>40</v>
      </c>
      <c r="B23" s="120" t="s">
        <v>385</v>
      </c>
      <c r="C23" s="119" t="s">
        <v>386</v>
      </c>
      <c r="D23" s="121">
        <f>SUM(E23,+L23)</f>
        <v>37026</v>
      </c>
      <c r="E23" s="121">
        <f>+SUM(F23:I23,K23)</f>
        <v>2731</v>
      </c>
      <c r="F23" s="121">
        <v>0</v>
      </c>
      <c r="G23" s="121">
        <v>0</v>
      </c>
      <c r="H23" s="121">
        <v>0</v>
      </c>
      <c r="I23" s="121">
        <v>1059</v>
      </c>
      <c r="J23" s="121"/>
      <c r="K23" s="121">
        <v>1672</v>
      </c>
      <c r="L23" s="121">
        <v>34295</v>
      </c>
      <c r="M23" s="121">
        <f>SUM(N23,+U23)</f>
        <v>35704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35704</v>
      </c>
      <c r="V23" s="121">
        <f>+SUM(D23,M23)</f>
        <v>72730</v>
      </c>
      <c r="W23" s="121">
        <f>+SUM(E23,N23)</f>
        <v>2731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1059</v>
      </c>
      <c r="AB23" s="121">
        <f>+SUM(J23,S23)</f>
        <v>0</v>
      </c>
      <c r="AC23" s="121">
        <f>+SUM(K23,T23)</f>
        <v>1672</v>
      </c>
      <c r="AD23" s="121">
        <f>+SUM(L23,U23)</f>
        <v>69999</v>
      </c>
      <c r="AE23" s="209" t="s">
        <v>387</v>
      </c>
      <c r="AF23" s="208"/>
    </row>
    <row r="24" spans="1:32" s="136" customFormat="1" ht="13.5" customHeight="1" x14ac:dyDescent="0.15">
      <c r="A24" s="119" t="s">
        <v>40</v>
      </c>
      <c r="B24" s="120" t="s">
        <v>388</v>
      </c>
      <c r="C24" s="119" t="s">
        <v>389</v>
      </c>
      <c r="D24" s="121">
        <f>SUM(E24,+L24)</f>
        <v>101736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101736</v>
      </c>
      <c r="M24" s="121">
        <f>SUM(N24,+U24)</f>
        <v>27437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27437</v>
      </c>
      <c r="V24" s="121">
        <f>+SUM(D24,M24)</f>
        <v>129173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129173</v>
      </c>
      <c r="AE24" s="209" t="s">
        <v>390</v>
      </c>
      <c r="AF24" s="208"/>
    </row>
    <row r="25" spans="1:32" s="136" customFormat="1" ht="13.5" customHeight="1" x14ac:dyDescent="0.15">
      <c r="A25" s="119" t="s">
        <v>40</v>
      </c>
      <c r="B25" s="120" t="s">
        <v>393</v>
      </c>
      <c r="C25" s="119" t="s">
        <v>394</v>
      </c>
      <c r="D25" s="121">
        <f>SUM(E25,+L25)</f>
        <v>101166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101166</v>
      </c>
      <c r="M25" s="121">
        <f>SUM(N25,+U25)</f>
        <v>23493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23493</v>
      </c>
      <c r="V25" s="121">
        <f>+SUM(D25,M25)</f>
        <v>124659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124659</v>
      </c>
      <c r="AE25" s="209" t="s">
        <v>395</v>
      </c>
      <c r="AF25" s="208"/>
    </row>
    <row r="26" spans="1:32" s="136" customFormat="1" ht="13.5" customHeight="1" x14ac:dyDescent="0.15">
      <c r="A26" s="119" t="s">
        <v>40</v>
      </c>
      <c r="B26" s="120" t="s">
        <v>396</v>
      </c>
      <c r="C26" s="119" t="s">
        <v>397</v>
      </c>
      <c r="D26" s="121">
        <f>SUM(E26,+L26)</f>
        <v>46158</v>
      </c>
      <c r="E26" s="121">
        <f>+SUM(F26:I26,K26)</f>
        <v>7860</v>
      </c>
      <c r="F26" s="121">
        <v>0</v>
      </c>
      <c r="G26" s="121">
        <v>0</v>
      </c>
      <c r="H26" s="121">
        <v>0</v>
      </c>
      <c r="I26" s="121">
        <v>7860</v>
      </c>
      <c r="J26" s="121"/>
      <c r="K26" s="121">
        <v>0</v>
      </c>
      <c r="L26" s="121">
        <v>38298</v>
      </c>
      <c r="M26" s="121">
        <f>SUM(N26,+U26)</f>
        <v>922</v>
      </c>
      <c r="N26" s="121">
        <f>+SUM(O26:R26,T26)</f>
        <v>922</v>
      </c>
      <c r="O26" s="121">
        <v>0</v>
      </c>
      <c r="P26" s="121">
        <v>0</v>
      </c>
      <c r="Q26" s="121">
        <v>0</v>
      </c>
      <c r="R26" s="121">
        <v>922</v>
      </c>
      <c r="S26" s="121"/>
      <c r="T26" s="121">
        <v>0</v>
      </c>
      <c r="U26" s="121">
        <v>0</v>
      </c>
      <c r="V26" s="121">
        <f>+SUM(D26,M26)</f>
        <v>47080</v>
      </c>
      <c r="W26" s="121">
        <f>+SUM(E26,N26)</f>
        <v>8782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8782</v>
      </c>
      <c r="AB26" s="121">
        <f>+SUM(J26,S26)</f>
        <v>0</v>
      </c>
      <c r="AC26" s="121">
        <f>+SUM(K26,T26)</f>
        <v>0</v>
      </c>
      <c r="AD26" s="121">
        <f>+SUM(L26,U26)</f>
        <v>38298</v>
      </c>
      <c r="AE26" s="209" t="s">
        <v>398</v>
      </c>
      <c r="AF26" s="208"/>
    </row>
    <row r="27" spans="1:32" s="136" customFormat="1" ht="13.5" customHeight="1" x14ac:dyDescent="0.15">
      <c r="A27" s="119" t="s">
        <v>40</v>
      </c>
      <c r="B27" s="120" t="s">
        <v>327</v>
      </c>
      <c r="C27" s="119" t="s">
        <v>328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346187</v>
      </c>
      <c r="T27" s="121">
        <v>0</v>
      </c>
      <c r="U27" s="121">
        <v>0</v>
      </c>
      <c r="V27" s="121">
        <f>+SUM(D27,M27)</f>
        <v>0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346187</v>
      </c>
      <c r="AC27" s="121">
        <f>+SUM(K27,T27)</f>
        <v>0</v>
      </c>
      <c r="AD27" s="121">
        <f>+SUM(L27,U27)</f>
        <v>0</v>
      </c>
      <c r="AE27" s="209" t="s">
        <v>399</v>
      </c>
      <c r="AF27" s="208"/>
    </row>
    <row r="28" spans="1:32" s="136" customFormat="1" ht="13.5" customHeight="1" x14ac:dyDescent="0.15">
      <c r="A28" s="119" t="s">
        <v>40</v>
      </c>
      <c r="B28" s="120" t="s">
        <v>357</v>
      </c>
      <c r="C28" s="119" t="s">
        <v>358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26790</v>
      </c>
      <c r="N28" s="121">
        <f>+SUM(O28:R28,T28)</f>
        <v>26790</v>
      </c>
      <c r="O28" s="121">
        <v>0</v>
      </c>
      <c r="P28" s="121">
        <v>0</v>
      </c>
      <c r="Q28" s="121">
        <v>0</v>
      </c>
      <c r="R28" s="121">
        <v>26790</v>
      </c>
      <c r="S28" s="121">
        <v>150709</v>
      </c>
      <c r="T28" s="121">
        <v>0</v>
      </c>
      <c r="U28" s="121">
        <v>0</v>
      </c>
      <c r="V28" s="121">
        <f>+SUM(D28,M28)</f>
        <v>26790</v>
      </c>
      <c r="W28" s="121">
        <f>+SUM(E28,N28)</f>
        <v>26790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26790</v>
      </c>
      <c r="AB28" s="121">
        <f>+SUM(J28,S28)</f>
        <v>150709</v>
      </c>
      <c r="AC28" s="121">
        <f>+SUM(K28,T28)</f>
        <v>0</v>
      </c>
      <c r="AD28" s="121">
        <f>+SUM(L28,U28)</f>
        <v>0</v>
      </c>
      <c r="AE28" s="209" t="s">
        <v>400</v>
      </c>
      <c r="AF28" s="208"/>
    </row>
    <row r="29" spans="1:32" s="136" customFormat="1" ht="13.5" customHeight="1" x14ac:dyDescent="0.15">
      <c r="A29" s="119" t="s">
        <v>40</v>
      </c>
      <c r="B29" s="120" t="s">
        <v>355</v>
      </c>
      <c r="C29" s="119" t="s">
        <v>356</v>
      </c>
      <c r="D29" s="121">
        <f>SUM(E29,+L29)</f>
        <v>298746</v>
      </c>
      <c r="E29" s="121">
        <f>+SUM(F29:I29,K29)</f>
        <v>296213</v>
      </c>
      <c r="F29" s="121">
        <v>0</v>
      </c>
      <c r="G29" s="121">
        <v>0</v>
      </c>
      <c r="H29" s="121">
        <v>170300</v>
      </c>
      <c r="I29" s="121">
        <v>125913</v>
      </c>
      <c r="J29" s="121">
        <v>258508</v>
      </c>
      <c r="K29" s="121">
        <v>0</v>
      </c>
      <c r="L29" s="121">
        <v>2533</v>
      </c>
      <c r="M29" s="121">
        <f>SUM(N29,+U29)</f>
        <v>19600</v>
      </c>
      <c r="N29" s="121">
        <f>+SUM(O29:R29,T29)</f>
        <v>19600</v>
      </c>
      <c r="O29" s="121">
        <v>0</v>
      </c>
      <c r="P29" s="121">
        <v>0</v>
      </c>
      <c r="Q29" s="121">
        <v>19600</v>
      </c>
      <c r="R29" s="121">
        <v>0</v>
      </c>
      <c r="S29" s="121">
        <v>157606</v>
      </c>
      <c r="T29" s="121">
        <v>0</v>
      </c>
      <c r="U29" s="121">
        <v>0</v>
      </c>
      <c r="V29" s="121">
        <f>+SUM(D29,M29)</f>
        <v>318346</v>
      </c>
      <c r="W29" s="121">
        <f>+SUM(E29,N29)</f>
        <v>315813</v>
      </c>
      <c r="X29" s="121">
        <f>+SUM(F29,O29)</f>
        <v>0</v>
      </c>
      <c r="Y29" s="121">
        <f>+SUM(G29,P29)</f>
        <v>0</v>
      </c>
      <c r="Z29" s="121">
        <f>+SUM(H29,Q29)</f>
        <v>189900</v>
      </c>
      <c r="AA29" s="121">
        <f>+SUM(I29,R29)</f>
        <v>125913</v>
      </c>
      <c r="AB29" s="121">
        <f>+SUM(J29,S29)</f>
        <v>416114</v>
      </c>
      <c r="AC29" s="121">
        <f>+SUM(K29,T29)</f>
        <v>0</v>
      </c>
      <c r="AD29" s="121">
        <f>+SUM(L29,U29)</f>
        <v>2533</v>
      </c>
      <c r="AE29" s="209" t="s">
        <v>401</v>
      </c>
      <c r="AF29" s="208"/>
    </row>
    <row r="30" spans="1:32" s="136" customFormat="1" ht="13.5" customHeight="1" x14ac:dyDescent="0.15">
      <c r="A30" s="119" t="s">
        <v>40</v>
      </c>
      <c r="B30" s="120" t="s">
        <v>391</v>
      </c>
      <c r="C30" s="119" t="s">
        <v>392</v>
      </c>
      <c r="D30" s="121">
        <f>SUM(E30,+L30)</f>
        <v>49947</v>
      </c>
      <c r="E30" s="121">
        <f>+SUM(F30:I30,K30)</f>
        <v>49947</v>
      </c>
      <c r="F30" s="121">
        <v>0</v>
      </c>
      <c r="G30" s="121">
        <v>0</v>
      </c>
      <c r="H30" s="121">
        <v>0</v>
      </c>
      <c r="I30" s="121">
        <v>30253</v>
      </c>
      <c r="J30" s="121">
        <v>94166</v>
      </c>
      <c r="K30" s="121">
        <v>19694</v>
      </c>
      <c r="L30" s="121">
        <v>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49947</v>
      </c>
      <c r="W30" s="121">
        <f>+SUM(E30,N30)</f>
        <v>49947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30253</v>
      </c>
      <c r="AB30" s="121">
        <f>+SUM(J30,S30)</f>
        <v>94166</v>
      </c>
      <c r="AC30" s="121">
        <f>+SUM(K30,T30)</f>
        <v>19694</v>
      </c>
      <c r="AD30" s="121">
        <f>+SUM(L30,U30)</f>
        <v>0</v>
      </c>
      <c r="AE30" s="209" t="s">
        <v>402</v>
      </c>
      <c r="AF30" s="208"/>
    </row>
    <row r="31" spans="1:32" s="136" customFormat="1" ht="13.5" customHeight="1" x14ac:dyDescent="0.15">
      <c r="A31" s="119" t="s">
        <v>40</v>
      </c>
      <c r="B31" s="120" t="s">
        <v>346</v>
      </c>
      <c r="C31" s="119" t="s">
        <v>362</v>
      </c>
      <c r="D31" s="121">
        <f>SUM(E31,+L31)</f>
        <v>2097946</v>
      </c>
      <c r="E31" s="121">
        <f>+SUM(F31:I31,K31)</f>
        <v>2022731</v>
      </c>
      <c r="F31" s="121">
        <v>108049</v>
      </c>
      <c r="G31" s="121">
        <v>0</v>
      </c>
      <c r="H31" s="121">
        <v>1271600</v>
      </c>
      <c r="I31" s="121">
        <v>373472</v>
      </c>
      <c r="J31" s="121">
        <v>891763</v>
      </c>
      <c r="K31" s="121">
        <v>269610</v>
      </c>
      <c r="L31" s="121">
        <v>75215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2097946</v>
      </c>
      <c r="W31" s="121">
        <f>+SUM(E31,N31)</f>
        <v>2022731</v>
      </c>
      <c r="X31" s="121">
        <f>+SUM(F31,O31)</f>
        <v>108049</v>
      </c>
      <c r="Y31" s="121">
        <f>+SUM(G31,P31)</f>
        <v>0</v>
      </c>
      <c r="Z31" s="121">
        <f>+SUM(H31,Q31)</f>
        <v>1271600</v>
      </c>
      <c r="AA31" s="121">
        <f>+SUM(I31,R31)</f>
        <v>373472</v>
      </c>
      <c r="AB31" s="121">
        <f>+SUM(J31,S31)</f>
        <v>891763</v>
      </c>
      <c r="AC31" s="121">
        <f>+SUM(K31,T31)</f>
        <v>269610</v>
      </c>
      <c r="AD31" s="121">
        <f>+SUM(L31,U31)</f>
        <v>75215</v>
      </c>
      <c r="AE31" s="209" t="s">
        <v>403</v>
      </c>
      <c r="AF31" s="208"/>
    </row>
    <row r="32" spans="1:32" s="136" customFormat="1" ht="13.5" customHeight="1" x14ac:dyDescent="0.15">
      <c r="A32" s="119" t="s">
        <v>40</v>
      </c>
      <c r="B32" s="120" t="s">
        <v>353</v>
      </c>
      <c r="C32" s="119" t="s">
        <v>354</v>
      </c>
      <c r="D32" s="121">
        <f>SUM(E32,+L32)</f>
        <v>32981</v>
      </c>
      <c r="E32" s="121">
        <f>+SUM(F32:I32,K32)</f>
        <v>32981</v>
      </c>
      <c r="F32" s="121">
        <v>0</v>
      </c>
      <c r="G32" s="121">
        <v>0</v>
      </c>
      <c r="H32" s="121">
        <v>0</v>
      </c>
      <c r="I32" s="121">
        <v>32981</v>
      </c>
      <c r="J32" s="121">
        <v>383687</v>
      </c>
      <c r="K32" s="121">
        <v>0</v>
      </c>
      <c r="L32" s="121">
        <v>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32981</v>
      </c>
      <c r="W32" s="121">
        <f>+SUM(E32,N32)</f>
        <v>32981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32981</v>
      </c>
      <c r="AB32" s="121">
        <f>+SUM(J32,S32)</f>
        <v>383687</v>
      </c>
      <c r="AC32" s="121">
        <f>+SUM(K32,T32)</f>
        <v>0</v>
      </c>
      <c r="AD32" s="121">
        <f>+SUM(L32,U32)</f>
        <v>0</v>
      </c>
      <c r="AE32" s="209" t="s">
        <v>404</v>
      </c>
      <c r="AF32" s="208"/>
    </row>
    <row r="33" spans="1:32" s="136" customFormat="1" ht="13.5" customHeight="1" x14ac:dyDescent="0.15">
      <c r="A33" s="119" t="s">
        <v>40</v>
      </c>
      <c r="B33" s="120" t="s">
        <v>348</v>
      </c>
      <c r="C33" s="119" t="s">
        <v>363</v>
      </c>
      <c r="D33" s="121">
        <f>SUM(E33,+L33)</f>
        <v>165840</v>
      </c>
      <c r="E33" s="121">
        <f>+SUM(F33:I33,K33)</f>
        <v>13499</v>
      </c>
      <c r="F33" s="121">
        <v>0</v>
      </c>
      <c r="G33" s="121">
        <v>0</v>
      </c>
      <c r="H33" s="121">
        <v>0</v>
      </c>
      <c r="I33" s="121">
        <v>13499</v>
      </c>
      <c r="J33" s="121">
        <v>366423</v>
      </c>
      <c r="K33" s="121">
        <v>0</v>
      </c>
      <c r="L33" s="121">
        <v>152341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165840</v>
      </c>
      <c r="W33" s="121">
        <f>+SUM(E33,N33)</f>
        <v>13499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13499</v>
      </c>
      <c r="AB33" s="121">
        <f>+SUM(J33,S33)</f>
        <v>366423</v>
      </c>
      <c r="AC33" s="121">
        <f>+SUM(K33,T33)</f>
        <v>0</v>
      </c>
      <c r="AD33" s="121">
        <f>+SUM(L33,U33)</f>
        <v>152341</v>
      </c>
      <c r="AE33" s="209" t="s">
        <v>405</v>
      </c>
      <c r="AF33" s="208"/>
    </row>
    <row r="34" spans="1:32" s="136" customFormat="1" ht="13.5" customHeight="1" x14ac:dyDescent="0.15">
      <c r="A34" s="119" t="s">
        <v>40</v>
      </c>
      <c r="B34" s="120" t="s">
        <v>338</v>
      </c>
      <c r="C34" s="119" t="s">
        <v>339</v>
      </c>
      <c r="D34" s="121">
        <f>SUM(E34,+L34)</f>
        <v>185327</v>
      </c>
      <c r="E34" s="121">
        <f>+SUM(F34:I34,K34)</f>
        <v>163547</v>
      </c>
      <c r="F34" s="121">
        <v>0</v>
      </c>
      <c r="G34" s="121">
        <v>0</v>
      </c>
      <c r="H34" s="121">
        <v>0</v>
      </c>
      <c r="I34" s="121">
        <v>163529</v>
      </c>
      <c r="J34" s="121">
        <v>251122</v>
      </c>
      <c r="K34" s="121">
        <v>18</v>
      </c>
      <c r="L34" s="121">
        <v>21780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185327</v>
      </c>
      <c r="W34" s="121">
        <f>+SUM(E34,N34)</f>
        <v>163547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163529</v>
      </c>
      <c r="AB34" s="121">
        <f>+SUM(J34,S34)</f>
        <v>251122</v>
      </c>
      <c r="AC34" s="121">
        <f>+SUM(K34,T34)</f>
        <v>18</v>
      </c>
      <c r="AD34" s="121">
        <f>+SUM(L34,U34)</f>
        <v>21780</v>
      </c>
      <c r="AE34" s="209" t="s">
        <v>406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275</v>
      </c>
      <c r="D7" s="140">
        <f>+SUM(E7,J7)</f>
        <v>4564005</v>
      </c>
      <c r="E7" s="140">
        <f>+SUM(F7:I7)</f>
        <v>4564005</v>
      </c>
      <c r="F7" s="140">
        <f t="shared" ref="F7:K7" si="0">SUM(F$8:F$1000)</f>
        <v>0</v>
      </c>
      <c r="G7" s="140">
        <f t="shared" si="0"/>
        <v>2568883</v>
      </c>
      <c r="H7" s="140">
        <f t="shared" si="0"/>
        <v>203215</v>
      </c>
      <c r="I7" s="140">
        <f t="shared" si="0"/>
        <v>1791907</v>
      </c>
      <c r="J7" s="140">
        <f t="shared" si="0"/>
        <v>0</v>
      </c>
      <c r="K7" s="140">
        <f t="shared" si="0"/>
        <v>0</v>
      </c>
      <c r="L7" s="140">
        <f>+SUM(M7,R7,V7,W7,AC7)</f>
        <v>19375169</v>
      </c>
      <c r="M7" s="140">
        <f>+SUM(N7:Q7)</f>
        <v>5536441</v>
      </c>
      <c r="N7" s="140">
        <f>SUM(N$8:N$1000)</f>
        <v>1664305</v>
      </c>
      <c r="O7" s="140">
        <f>SUM(O$8:O$1000)</f>
        <v>2828471</v>
      </c>
      <c r="P7" s="140">
        <f>SUM(P$8:P$1000)</f>
        <v>805644</v>
      </c>
      <c r="Q7" s="140">
        <f>SUM(Q$8:Q$1000)</f>
        <v>238021</v>
      </c>
      <c r="R7" s="140">
        <f>+SUM(S7:U7)</f>
        <v>3922137</v>
      </c>
      <c r="S7" s="140">
        <f>SUM(S$8:S$1000)</f>
        <v>306593</v>
      </c>
      <c r="T7" s="140">
        <f>SUM(T$8:T$1000)</f>
        <v>3317277</v>
      </c>
      <c r="U7" s="140">
        <f>SUM(U$8:U$1000)</f>
        <v>298267</v>
      </c>
      <c r="V7" s="140">
        <f>SUM(V$8:V$1000)</f>
        <v>77490</v>
      </c>
      <c r="W7" s="140">
        <f>+SUM(X7:AA7)</f>
        <v>9837918</v>
      </c>
      <c r="X7" s="140">
        <f t="shared" ref="X7:AD7" si="1">SUM(X$8:X$1000)</f>
        <v>3720569</v>
      </c>
      <c r="Y7" s="140">
        <f t="shared" si="1"/>
        <v>4577732</v>
      </c>
      <c r="Z7" s="140">
        <f t="shared" si="1"/>
        <v>455588</v>
      </c>
      <c r="AA7" s="140">
        <f t="shared" si="1"/>
        <v>1084029</v>
      </c>
      <c r="AB7" s="140">
        <f t="shared" si="1"/>
        <v>2245669</v>
      </c>
      <c r="AC7" s="140">
        <f t="shared" si="1"/>
        <v>1183</v>
      </c>
      <c r="AD7" s="140">
        <f t="shared" si="1"/>
        <v>1015307</v>
      </c>
      <c r="AE7" s="140">
        <f>+SUM(D7,L7,AD7)</f>
        <v>24954481</v>
      </c>
      <c r="AF7" s="140">
        <f>+SUM(AG7,AL7)</f>
        <v>63559</v>
      </c>
      <c r="AG7" s="140">
        <f>+SUM(AH7:AK7)</f>
        <v>63559</v>
      </c>
      <c r="AH7" s="140">
        <f t="shared" ref="AH7:AM7" si="2">SUM(AH$8:AH$1000)</f>
        <v>9763</v>
      </c>
      <c r="AI7" s="140">
        <f t="shared" si="2"/>
        <v>53796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3031156</v>
      </c>
      <c r="AO7" s="140">
        <f>+SUM(AP7:AS7)</f>
        <v>402364</v>
      </c>
      <c r="AP7" s="140">
        <f>SUM(AP$8:AP$1000)</f>
        <v>280260</v>
      </c>
      <c r="AQ7" s="140">
        <f>SUM(AQ$8:AQ$1000)</f>
        <v>0</v>
      </c>
      <c r="AR7" s="140">
        <f>SUM(AR$8:AR$1000)</f>
        <v>122104</v>
      </c>
      <c r="AS7" s="140">
        <f>SUM(AS$8:AS$1000)</f>
        <v>0</v>
      </c>
      <c r="AT7" s="140">
        <f>+SUM(AU7:AW7)</f>
        <v>1150390</v>
      </c>
      <c r="AU7" s="140">
        <f>SUM(AU$8:AU$1000)</f>
        <v>37992</v>
      </c>
      <c r="AV7" s="140">
        <f>SUM(AV$8:AV$1000)</f>
        <v>1101812</v>
      </c>
      <c r="AW7" s="140">
        <f>SUM(AW$8:AW$1000)</f>
        <v>10586</v>
      </c>
      <c r="AX7" s="140">
        <f>SUM(AX$8:AX$1000)</f>
        <v>5112</v>
      </c>
      <c r="AY7" s="140">
        <f>+SUM(AZ7:BC7)</f>
        <v>1473290</v>
      </c>
      <c r="AZ7" s="140">
        <f t="shared" ref="AZ7:BF7" si="3">SUM(AZ$8:AZ$1000)</f>
        <v>594530</v>
      </c>
      <c r="BA7" s="140">
        <f t="shared" si="3"/>
        <v>624373</v>
      </c>
      <c r="BB7" s="140">
        <f t="shared" si="3"/>
        <v>30978</v>
      </c>
      <c r="BC7" s="140">
        <f t="shared" si="3"/>
        <v>223409</v>
      </c>
      <c r="BD7" s="140">
        <f t="shared" si="3"/>
        <v>654502</v>
      </c>
      <c r="BE7" s="140">
        <f t="shared" si="3"/>
        <v>0</v>
      </c>
      <c r="BF7" s="140">
        <f t="shared" si="3"/>
        <v>216906</v>
      </c>
      <c r="BG7" s="140">
        <f>+SUM(BF7,AN7,AF7)</f>
        <v>3311621</v>
      </c>
      <c r="BH7" s="140">
        <f t="shared" ref="BH7:CI7" si="4">SUM(D7,AF7)</f>
        <v>4627564</v>
      </c>
      <c r="BI7" s="140">
        <f t="shared" si="4"/>
        <v>4627564</v>
      </c>
      <c r="BJ7" s="140">
        <f t="shared" si="4"/>
        <v>9763</v>
      </c>
      <c r="BK7" s="140">
        <f t="shared" si="4"/>
        <v>2622679</v>
      </c>
      <c r="BL7" s="140">
        <f t="shared" si="4"/>
        <v>203215</v>
      </c>
      <c r="BM7" s="140">
        <f t="shared" si="4"/>
        <v>1791907</v>
      </c>
      <c r="BN7" s="140">
        <f t="shared" si="4"/>
        <v>0</v>
      </c>
      <c r="BO7" s="140">
        <f t="shared" si="4"/>
        <v>0</v>
      </c>
      <c r="BP7" s="140">
        <f t="shared" si="4"/>
        <v>22406325</v>
      </c>
      <c r="BQ7" s="140">
        <f t="shared" si="4"/>
        <v>5938805</v>
      </c>
      <c r="BR7" s="140">
        <f t="shared" si="4"/>
        <v>1944565</v>
      </c>
      <c r="BS7" s="140">
        <f t="shared" si="4"/>
        <v>2828471</v>
      </c>
      <c r="BT7" s="140">
        <f t="shared" si="4"/>
        <v>927748</v>
      </c>
      <c r="BU7" s="140">
        <f t="shared" si="4"/>
        <v>238021</v>
      </c>
      <c r="BV7" s="140">
        <f t="shared" si="4"/>
        <v>5072527</v>
      </c>
      <c r="BW7" s="140">
        <f t="shared" si="4"/>
        <v>344585</v>
      </c>
      <c r="BX7" s="140">
        <f t="shared" si="4"/>
        <v>4419089</v>
      </c>
      <c r="BY7" s="140">
        <f t="shared" si="4"/>
        <v>308853</v>
      </c>
      <c r="BZ7" s="140">
        <f t="shared" si="4"/>
        <v>82602</v>
      </c>
      <c r="CA7" s="140">
        <f t="shared" si="4"/>
        <v>11311208</v>
      </c>
      <c r="CB7" s="140">
        <f t="shared" si="4"/>
        <v>4315099</v>
      </c>
      <c r="CC7" s="140">
        <f t="shared" si="4"/>
        <v>5202105</v>
      </c>
      <c r="CD7" s="140">
        <f t="shared" si="4"/>
        <v>486566</v>
      </c>
      <c r="CE7" s="140">
        <f t="shared" si="4"/>
        <v>1307438</v>
      </c>
      <c r="CF7" s="140">
        <f t="shared" si="4"/>
        <v>2900171</v>
      </c>
      <c r="CG7" s="140">
        <f t="shared" si="4"/>
        <v>1183</v>
      </c>
      <c r="CH7" s="140">
        <f t="shared" si="4"/>
        <v>1232213</v>
      </c>
      <c r="CI7" s="140">
        <f t="shared" si="4"/>
        <v>28266102</v>
      </c>
    </row>
    <row r="8" spans="1:8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+SUM(E8,J8)</f>
        <v>225685</v>
      </c>
      <c r="E8" s="121">
        <f>+SUM(F8:I8)</f>
        <v>225685</v>
      </c>
      <c r="F8" s="121">
        <v>0</v>
      </c>
      <c r="G8" s="121">
        <v>112147</v>
      </c>
      <c r="H8" s="121">
        <v>113538</v>
      </c>
      <c r="I8" s="121">
        <v>0</v>
      </c>
      <c r="J8" s="121">
        <v>0</v>
      </c>
      <c r="K8" s="121">
        <v>0</v>
      </c>
      <c r="L8" s="121">
        <f>+SUM(M8,R8,V8,W8,AC8)</f>
        <v>3794400</v>
      </c>
      <c r="M8" s="121">
        <f>+SUM(N8:Q8)</f>
        <v>1264064</v>
      </c>
      <c r="N8" s="121">
        <v>272842</v>
      </c>
      <c r="O8" s="121">
        <v>891625</v>
      </c>
      <c r="P8" s="121">
        <v>32376</v>
      </c>
      <c r="Q8" s="121">
        <v>67221</v>
      </c>
      <c r="R8" s="121">
        <f>+SUM(S8:U8)</f>
        <v>446864</v>
      </c>
      <c r="S8" s="121">
        <v>25403</v>
      </c>
      <c r="T8" s="121">
        <v>363484</v>
      </c>
      <c r="U8" s="121">
        <v>57977</v>
      </c>
      <c r="V8" s="121">
        <v>22725</v>
      </c>
      <c r="W8" s="121">
        <f>+SUM(X8:AA8)</f>
        <v>2060747</v>
      </c>
      <c r="X8" s="121">
        <v>570302</v>
      </c>
      <c r="Y8" s="121">
        <v>1064228</v>
      </c>
      <c r="Z8" s="121">
        <v>75510</v>
      </c>
      <c r="AA8" s="121">
        <v>350707</v>
      </c>
      <c r="AB8" s="121">
        <v>0</v>
      </c>
      <c r="AC8" s="121">
        <v>0</v>
      </c>
      <c r="AD8" s="121">
        <v>85715</v>
      </c>
      <c r="AE8" s="121">
        <f>+SUM(D8,L8,AD8)</f>
        <v>4105800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457046</v>
      </c>
      <c r="AO8" s="121">
        <f>+SUM(AP8:AS8)</f>
        <v>51854</v>
      </c>
      <c r="AP8" s="121">
        <v>51854</v>
      </c>
      <c r="AQ8" s="121">
        <v>0</v>
      </c>
      <c r="AR8" s="121">
        <v>0</v>
      </c>
      <c r="AS8" s="121">
        <v>0</v>
      </c>
      <c r="AT8" s="121">
        <f>+SUM(AU8:AW8)</f>
        <v>99518</v>
      </c>
      <c r="AU8" s="121">
        <v>0</v>
      </c>
      <c r="AV8" s="121">
        <v>99518</v>
      </c>
      <c r="AW8" s="121">
        <v>0</v>
      </c>
      <c r="AX8" s="121">
        <v>0</v>
      </c>
      <c r="AY8" s="121">
        <f>+SUM(AZ8:BC8)</f>
        <v>305674</v>
      </c>
      <c r="AZ8" s="121">
        <v>100372</v>
      </c>
      <c r="BA8" s="121">
        <v>87756</v>
      </c>
      <c r="BB8" s="121">
        <v>0</v>
      </c>
      <c r="BC8" s="121">
        <v>117546</v>
      </c>
      <c r="BD8" s="121">
        <v>284439</v>
      </c>
      <c r="BE8" s="121">
        <v>0</v>
      </c>
      <c r="BF8" s="121">
        <v>116117</v>
      </c>
      <c r="BG8" s="121">
        <f>+SUM(BF8,AN8,AF8)</f>
        <v>573163</v>
      </c>
      <c r="BH8" s="121">
        <f>SUM(D8,AF8)</f>
        <v>225685</v>
      </c>
      <c r="BI8" s="121">
        <f>SUM(E8,AG8)</f>
        <v>225685</v>
      </c>
      <c r="BJ8" s="121">
        <f>SUM(F8,AH8)</f>
        <v>0</v>
      </c>
      <c r="BK8" s="121">
        <f>SUM(G8,AI8)</f>
        <v>112147</v>
      </c>
      <c r="BL8" s="121">
        <f>SUM(H8,AJ8)</f>
        <v>113538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4251446</v>
      </c>
      <c r="BQ8" s="121">
        <f>SUM(M8,AO8)</f>
        <v>1315918</v>
      </c>
      <c r="BR8" s="121">
        <f>SUM(N8,AP8)</f>
        <v>324696</v>
      </c>
      <c r="BS8" s="121">
        <f>SUM(O8,AQ8)</f>
        <v>891625</v>
      </c>
      <c r="BT8" s="121">
        <f>SUM(P8,AR8)</f>
        <v>32376</v>
      </c>
      <c r="BU8" s="121">
        <f>SUM(Q8,AS8)</f>
        <v>67221</v>
      </c>
      <c r="BV8" s="121">
        <f>SUM(R8,AT8)</f>
        <v>546382</v>
      </c>
      <c r="BW8" s="121">
        <f>SUM(S8,AU8)</f>
        <v>25403</v>
      </c>
      <c r="BX8" s="121">
        <f>SUM(T8,AV8)</f>
        <v>463002</v>
      </c>
      <c r="BY8" s="121">
        <f>SUM(U8,AW8)</f>
        <v>57977</v>
      </c>
      <c r="BZ8" s="121">
        <f>SUM(V8,AX8)</f>
        <v>22725</v>
      </c>
      <c r="CA8" s="121">
        <f>SUM(W8,AY8)</f>
        <v>2366421</v>
      </c>
      <c r="CB8" s="121">
        <f>SUM(X8,AZ8)</f>
        <v>670674</v>
      </c>
      <c r="CC8" s="121">
        <f>SUM(Y8,BA8)</f>
        <v>1151984</v>
      </c>
      <c r="CD8" s="121">
        <f>SUM(Z8,BB8)</f>
        <v>75510</v>
      </c>
      <c r="CE8" s="121">
        <f>SUM(AA8,BC8)</f>
        <v>468253</v>
      </c>
      <c r="CF8" s="121">
        <f>SUM(AB8,BD8)</f>
        <v>284439</v>
      </c>
      <c r="CG8" s="121">
        <f>SUM(AC8,BE8)</f>
        <v>0</v>
      </c>
      <c r="CH8" s="121">
        <f>SUM(AD8,BF8)</f>
        <v>201832</v>
      </c>
      <c r="CI8" s="121">
        <f>SUM(AE8,BG8)</f>
        <v>4678963</v>
      </c>
    </row>
    <row r="9" spans="1:87" s="136" customFormat="1" ht="13.5" customHeight="1" x14ac:dyDescent="0.15">
      <c r="A9" s="119" t="s">
        <v>40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2031540</v>
      </c>
      <c r="M9" s="121">
        <f>+SUM(N9:Q9)</f>
        <v>667973</v>
      </c>
      <c r="N9" s="121">
        <v>184751</v>
      </c>
      <c r="O9" s="121">
        <v>335996</v>
      </c>
      <c r="P9" s="121">
        <v>147226</v>
      </c>
      <c r="Q9" s="121">
        <v>0</v>
      </c>
      <c r="R9" s="121">
        <f>+SUM(S9:U9)</f>
        <v>671588</v>
      </c>
      <c r="S9" s="121">
        <v>38892</v>
      </c>
      <c r="T9" s="121">
        <v>622112</v>
      </c>
      <c r="U9" s="121">
        <v>10584</v>
      </c>
      <c r="V9" s="121">
        <v>0</v>
      </c>
      <c r="W9" s="121">
        <f>+SUM(X9:AA9)</f>
        <v>691979</v>
      </c>
      <c r="X9" s="121">
        <v>241149</v>
      </c>
      <c r="Y9" s="121">
        <v>426634</v>
      </c>
      <c r="Z9" s="121">
        <v>24196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2031540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344759</v>
      </c>
      <c r="AO9" s="121">
        <f>+SUM(AP9:AS9)</f>
        <v>32423</v>
      </c>
      <c r="AP9" s="121">
        <v>22448</v>
      </c>
      <c r="AQ9" s="121">
        <v>0</v>
      </c>
      <c r="AR9" s="121">
        <v>9975</v>
      </c>
      <c r="AS9" s="121">
        <v>0</v>
      </c>
      <c r="AT9" s="121">
        <f>+SUM(AU9:AW9)</f>
        <v>123266</v>
      </c>
      <c r="AU9" s="121">
        <v>6937</v>
      </c>
      <c r="AV9" s="121">
        <v>116329</v>
      </c>
      <c r="AW9" s="121">
        <v>0</v>
      </c>
      <c r="AX9" s="121">
        <v>0</v>
      </c>
      <c r="AY9" s="121">
        <f>+SUM(AZ9:BC9)</f>
        <v>189070</v>
      </c>
      <c r="AZ9" s="121">
        <v>179339</v>
      </c>
      <c r="BA9" s="121">
        <v>9731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344759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2376299</v>
      </c>
      <c r="BQ9" s="121">
        <f>SUM(M9,AO9)</f>
        <v>700396</v>
      </c>
      <c r="BR9" s="121">
        <f>SUM(N9,AP9)</f>
        <v>207199</v>
      </c>
      <c r="BS9" s="121">
        <f>SUM(O9,AQ9)</f>
        <v>335996</v>
      </c>
      <c r="BT9" s="121">
        <f>SUM(P9,AR9)</f>
        <v>157201</v>
      </c>
      <c r="BU9" s="121">
        <f>SUM(Q9,AS9)</f>
        <v>0</v>
      </c>
      <c r="BV9" s="121">
        <f>SUM(R9,AT9)</f>
        <v>794854</v>
      </c>
      <c r="BW9" s="121">
        <f>SUM(S9,AU9)</f>
        <v>45829</v>
      </c>
      <c r="BX9" s="121">
        <f>SUM(T9,AV9)</f>
        <v>738441</v>
      </c>
      <c r="BY9" s="121">
        <f>SUM(U9,AW9)</f>
        <v>10584</v>
      </c>
      <c r="BZ9" s="121">
        <f>SUM(V9,AX9)</f>
        <v>0</v>
      </c>
      <c r="CA9" s="121">
        <f>SUM(W9,AY9)</f>
        <v>881049</v>
      </c>
      <c r="CB9" s="121">
        <f>SUM(X9,AZ9)</f>
        <v>420488</v>
      </c>
      <c r="CC9" s="121">
        <f>SUM(Y9,BA9)</f>
        <v>436365</v>
      </c>
      <c r="CD9" s="121">
        <f>SUM(Z9,BB9)</f>
        <v>24196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2376299</v>
      </c>
    </row>
    <row r="10" spans="1:87" s="136" customFormat="1" ht="13.5" customHeight="1" x14ac:dyDescent="0.15">
      <c r="A10" s="119" t="s">
        <v>40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2269180</v>
      </c>
      <c r="M10" s="121">
        <f>+SUM(N10:Q10)</f>
        <v>845164</v>
      </c>
      <c r="N10" s="121">
        <v>176534</v>
      </c>
      <c r="O10" s="121">
        <v>477521</v>
      </c>
      <c r="P10" s="121">
        <v>138604</v>
      </c>
      <c r="Q10" s="121">
        <v>52505</v>
      </c>
      <c r="R10" s="121">
        <f>+SUM(S10:U10)</f>
        <v>301431</v>
      </c>
      <c r="S10" s="121">
        <v>62699</v>
      </c>
      <c r="T10" s="121">
        <v>200892</v>
      </c>
      <c r="U10" s="121">
        <v>37840</v>
      </c>
      <c r="V10" s="121">
        <v>20472</v>
      </c>
      <c r="W10" s="121">
        <f>+SUM(X10:AA10)</f>
        <v>1102113</v>
      </c>
      <c r="X10" s="121">
        <v>252446</v>
      </c>
      <c r="Y10" s="121">
        <v>473018</v>
      </c>
      <c r="Z10" s="121">
        <v>19005</v>
      </c>
      <c r="AA10" s="121">
        <v>357644</v>
      </c>
      <c r="AB10" s="121">
        <v>0</v>
      </c>
      <c r="AC10" s="121">
        <v>0</v>
      </c>
      <c r="AD10" s="121">
        <v>86717</v>
      </c>
      <c r="AE10" s="121">
        <f>+SUM(D10,L10,AD10)</f>
        <v>2355897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170182</v>
      </c>
      <c r="AO10" s="121">
        <f>+SUM(AP10:AS10)</f>
        <v>25202</v>
      </c>
      <c r="AP10" s="121">
        <v>0</v>
      </c>
      <c r="AQ10" s="121">
        <v>0</v>
      </c>
      <c r="AR10" s="121">
        <v>25202</v>
      </c>
      <c r="AS10" s="121">
        <v>0</v>
      </c>
      <c r="AT10" s="121">
        <f>+SUM(AU10:AW10)</f>
        <v>44348</v>
      </c>
      <c r="AU10" s="121">
        <v>0</v>
      </c>
      <c r="AV10" s="121">
        <v>44348</v>
      </c>
      <c r="AW10" s="121">
        <v>0</v>
      </c>
      <c r="AX10" s="121">
        <v>0</v>
      </c>
      <c r="AY10" s="121">
        <f>+SUM(AZ10:BC10)</f>
        <v>100632</v>
      </c>
      <c r="AZ10" s="121">
        <v>0</v>
      </c>
      <c r="BA10" s="121">
        <v>36158</v>
      </c>
      <c r="BB10" s="121">
        <v>0</v>
      </c>
      <c r="BC10" s="121">
        <v>64474</v>
      </c>
      <c r="BD10" s="121">
        <v>0</v>
      </c>
      <c r="BE10" s="121">
        <v>0</v>
      </c>
      <c r="BF10" s="121">
        <v>1200</v>
      </c>
      <c r="BG10" s="121">
        <f>+SUM(BF10,AN10,AF10)</f>
        <v>171382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2439362</v>
      </c>
      <c r="BQ10" s="121">
        <f>SUM(M10,AO10)</f>
        <v>870366</v>
      </c>
      <c r="BR10" s="121">
        <f>SUM(N10,AP10)</f>
        <v>176534</v>
      </c>
      <c r="BS10" s="121">
        <f>SUM(O10,AQ10)</f>
        <v>477521</v>
      </c>
      <c r="BT10" s="121">
        <f>SUM(P10,AR10)</f>
        <v>163806</v>
      </c>
      <c r="BU10" s="121">
        <f>SUM(Q10,AS10)</f>
        <v>52505</v>
      </c>
      <c r="BV10" s="121">
        <f>SUM(R10,AT10)</f>
        <v>345779</v>
      </c>
      <c r="BW10" s="121">
        <f>SUM(S10,AU10)</f>
        <v>62699</v>
      </c>
      <c r="BX10" s="121">
        <f>SUM(T10,AV10)</f>
        <v>245240</v>
      </c>
      <c r="BY10" s="121">
        <f>SUM(U10,AW10)</f>
        <v>37840</v>
      </c>
      <c r="BZ10" s="121">
        <f>SUM(V10,AX10)</f>
        <v>20472</v>
      </c>
      <c r="CA10" s="121">
        <f>SUM(W10,AY10)</f>
        <v>1202745</v>
      </c>
      <c r="CB10" s="121">
        <f>SUM(X10,AZ10)</f>
        <v>252446</v>
      </c>
      <c r="CC10" s="121">
        <f>SUM(Y10,BA10)</f>
        <v>509176</v>
      </c>
      <c r="CD10" s="121">
        <f>SUM(Z10,BB10)</f>
        <v>19005</v>
      </c>
      <c r="CE10" s="121">
        <f>SUM(AA10,BC10)</f>
        <v>422118</v>
      </c>
      <c r="CF10" s="121">
        <f>SUM(AB10,BD10)</f>
        <v>0</v>
      </c>
      <c r="CG10" s="121">
        <f>SUM(AC10,BE10)</f>
        <v>0</v>
      </c>
      <c r="CH10" s="121">
        <f>SUM(AD10,BF10)</f>
        <v>87917</v>
      </c>
      <c r="CI10" s="121">
        <f>SUM(AE10,BG10)</f>
        <v>2527279</v>
      </c>
    </row>
    <row r="11" spans="1:87" s="136" customFormat="1" ht="13.5" customHeight="1" x14ac:dyDescent="0.15">
      <c r="A11" s="119" t="s">
        <v>40</v>
      </c>
      <c r="B11" s="120" t="s">
        <v>335</v>
      </c>
      <c r="C11" s="119" t="s">
        <v>336</v>
      </c>
      <c r="D11" s="121">
        <f>+SUM(E11,J11)</f>
        <v>226152</v>
      </c>
      <c r="E11" s="121">
        <f>+SUM(F11:I11)</f>
        <v>226152</v>
      </c>
      <c r="F11" s="121">
        <v>0</v>
      </c>
      <c r="G11" s="121">
        <v>225720</v>
      </c>
      <c r="H11" s="121">
        <v>432</v>
      </c>
      <c r="I11" s="121">
        <v>0</v>
      </c>
      <c r="J11" s="121">
        <v>0</v>
      </c>
      <c r="K11" s="121">
        <v>0</v>
      </c>
      <c r="L11" s="121">
        <f>+SUM(M11,R11,V11,W11,AC11)</f>
        <v>464184</v>
      </c>
      <c r="M11" s="121">
        <f>+SUM(N11:Q11)</f>
        <v>58918</v>
      </c>
      <c r="N11" s="121">
        <v>19608</v>
      </c>
      <c r="O11" s="121">
        <v>19237</v>
      </c>
      <c r="P11" s="121">
        <v>12078</v>
      </c>
      <c r="Q11" s="121">
        <v>7995</v>
      </c>
      <c r="R11" s="121">
        <f>+SUM(S11:U11)</f>
        <v>75803</v>
      </c>
      <c r="S11" s="121">
        <v>8190</v>
      </c>
      <c r="T11" s="121">
        <v>57183</v>
      </c>
      <c r="U11" s="121">
        <v>10430</v>
      </c>
      <c r="V11" s="121">
        <v>19496</v>
      </c>
      <c r="W11" s="121">
        <f>+SUM(X11:AA11)</f>
        <v>309967</v>
      </c>
      <c r="X11" s="121">
        <v>234486</v>
      </c>
      <c r="Y11" s="121">
        <v>40076</v>
      </c>
      <c r="Z11" s="121">
        <v>29209</v>
      </c>
      <c r="AA11" s="121">
        <v>6196</v>
      </c>
      <c r="AB11" s="121">
        <v>126623</v>
      </c>
      <c r="AC11" s="121">
        <v>0</v>
      </c>
      <c r="AD11" s="121">
        <v>32085</v>
      </c>
      <c r="AE11" s="121">
        <f>+SUM(D11,L11,AD11)</f>
        <v>722421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121424</v>
      </c>
      <c r="AO11" s="121">
        <f>+SUM(AP11:AS11)</f>
        <v>8030</v>
      </c>
      <c r="AP11" s="121">
        <v>0</v>
      </c>
      <c r="AQ11" s="121">
        <v>0</v>
      </c>
      <c r="AR11" s="121">
        <v>8030</v>
      </c>
      <c r="AS11" s="121">
        <v>0</v>
      </c>
      <c r="AT11" s="121">
        <f>+SUM(AU11:AW11)</f>
        <v>73975</v>
      </c>
      <c r="AU11" s="121">
        <v>0</v>
      </c>
      <c r="AV11" s="121">
        <v>73975</v>
      </c>
      <c r="AW11" s="121">
        <v>0</v>
      </c>
      <c r="AX11" s="121">
        <v>0</v>
      </c>
      <c r="AY11" s="121">
        <f>+SUM(AZ11:BC11)</f>
        <v>39419</v>
      </c>
      <c r="AZ11" s="121">
        <v>5202</v>
      </c>
      <c r="BA11" s="121">
        <v>34217</v>
      </c>
      <c r="BB11" s="121">
        <v>0</v>
      </c>
      <c r="BC11" s="121">
        <v>0</v>
      </c>
      <c r="BD11" s="121">
        <v>0</v>
      </c>
      <c r="BE11" s="121">
        <v>0</v>
      </c>
      <c r="BF11" s="121">
        <v>841</v>
      </c>
      <c r="BG11" s="121">
        <f>+SUM(BF11,AN11,AF11)</f>
        <v>122265</v>
      </c>
      <c r="BH11" s="121">
        <f>SUM(D11,AF11)</f>
        <v>226152</v>
      </c>
      <c r="BI11" s="121">
        <f>SUM(E11,AG11)</f>
        <v>226152</v>
      </c>
      <c r="BJ11" s="121">
        <f>SUM(F11,AH11)</f>
        <v>0</v>
      </c>
      <c r="BK11" s="121">
        <f>SUM(G11,AI11)</f>
        <v>225720</v>
      </c>
      <c r="BL11" s="121">
        <f>SUM(H11,AJ11)</f>
        <v>432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585608</v>
      </c>
      <c r="BQ11" s="121">
        <f>SUM(M11,AO11)</f>
        <v>66948</v>
      </c>
      <c r="BR11" s="121">
        <f>SUM(N11,AP11)</f>
        <v>19608</v>
      </c>
      <c r="BS11" s="121">
        <f>SUM(O11,AQ11)</f>
        <v>19237</v>
      </c>
      <c r="BT11" s="121">
        <f>SUM(P11,AR11)</f>
        <v>20108</v>
      </c>
      <c r="BU11" s="121">
        <f>SUM(Q11,AS11)</f>
        <v>7995</v>
      </c>
      <c r="BV11" s="121">
        <f>SUM(R11,AT11)</f>
        <v>149778</v>
      </c>
      <c r="BW11" s="121">
        <f>SUM(S11,AU11)</f>
        <v>8190</v>
      </c>
      <c r="BX11" s="121">
        <f>SUM(T11,AV11)</f>
        <v>131158</v>
      </c>
      <c r="BY11" s="121">
        <f>SUM(U11,AW11)</f>
        <v>10430</v>
      </c>
      <c r="BZ11" s="121">
        <f>SUM(V11,AX11)</f>
        <v>19496</v>
      </c>
      <c r="CA11" s="121">
        <f>SUM(W11,AY11)</f>
        <v>349386</v>
      </c>
      <c r="CB11" s="121">
        <f>SUM(X11,AZ11)</f>
        <v>239688</v>
      </c>
      <c r="CC11" s="121">
        <f>SUM(Y11,BA11)</f>
        <v>74293</v>
      </c>
      <c r="CD11" s="121">
        <f>SUM(Z11,BB11)</f>
        <v>29209</v>
      </c>
      <c r="CE11" s="121">
        <f>SUM(AA11,BC11)</f>
        <v>6196</v>
      </c>
      <c r="CF11" s="121">
        <f>SUM(AB11,BD11)</f>
        <v>126623</v>
      </c>
      <c r="CG11" s="121">
        <f>SUM(AC11,BE11)</f>
        <v>0</v>
      </c>
      <c r="CH11" s="121">
        <f>SUM(AD11,BF11)</f>
        <v>32926</v>
      </c>
      <c r="CI11" s="121">
        <f>SUM(AE11,BG11)</f>
        <v>844686</v>
      </c>
    </row>
    <row r="12" spans="1:87" s="136" customFormat="1" ht="13.5" customHeight="1" x14ac:dyDescent="0.15">
      <c r="A12" s="119" t="s">
        <v>40</v>
      </c>
      <c r="B12" s="120" t="s">
        <v>340</v>
      </c>
      <c r="C12" s="119" t="s">
        <v>341</v>
      </c>
      <c r="D12" s="121">
        <f>+SUM(E12,J12)</f>
        <v>16178</v>
      </c>
      <c r="E12" s="121">
        <f>+SUM(F12:I12)</f>
        <v>16178</v>
      </c>
      <c r="F12" s="121">
        <v>0</v>
      </c>
      <c r="G12" s="121">
        <v>16178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1530026</v>
      </c>
      <c r="M12" s="121">
        <f>+SUM(N12:Q12)</f>
        <v>643781</v>
      </c>
      <c r="N12" s="121">
        <v>92277</v>
      </c>
      <c r="O12" s="121">
        <v>478362</v>
      </c>
      <c r="P12" s="121">
        <v>51578</v>
      </c>
      <c r="Q12" s="121">
        <v>21564</v>
      </c>
      <c r="R12" s="121">
        <f>+SUM(S12:U12)</f>
        <v>590837</v>
      </c>
      <c r="S12" s="121">
        <v>63572</v>
      </c>
      <c r="T12" s="121">
        <v>506954</v>
      </c>
      <c r="U12" s="121">
        <v>20311</v>
      </c>
      <c r="V12" s="121">
        <v>0</v>
      </c>
      <c r="W12" s="121">
        <f>+SUM(X12:AA12)</f>
        <v>295408</v>
      </c>
      <c r="X12" s="121">
        <v>158032</v>
      </c>
      <c r="Y12" s="121">
        <v>25691</v>
      </c>
      <c r="Z12" s="121">
        <v>13425</v>
      </c>
      <c r="AA12" s="121">
        <v>98260</v>
      </c>
      <c r="AB12" s="121">
        <v>0</v>
      </c>
      <c r="AC12" s="121">
        <v>0</v>
      </c>
      <c r="AD12" s="121">
        <v>14300</v>
      </c>
      <c r="AE12" s="121">
        <f>+SUM(D12,L12,AD12)</f>
        <v>1560504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120616</v>
      </c>
      <c r="AO12" s="121">
        <f>+SUM(AP12:AS12)</f>
        <v>7613</v>
      </c>
      <c r="AP12" s="121">
        <v>0</v>
      </c>
      <c r="AQ12" s="121">
        <v>0</v>
      </c>
      <c r="AR12" s="121">
        <v>7613</v>
      </c>
      <c r="AS12" s="121">
        <v>0</v>
      </c>
      <c r="AT12" s="121">
        <f>+SUM(AU12:AW12)</f>
        <v>16699</v>
      </c>
      <c r="AU12" s="121">
        <v>0</v>
      </c>
      <c r="AV12" s="121">
        <v>16699</v>
      </c>
      <c r="AW12" s="121">
        <v>0</v>
      </c>
      <c r="AX12" s="121">
        <v>0</v>
      </c>
      <c r="AY12" s="121">
        <f>+SUM(AZ12:BC12)</f>
        <v>96304</v>
      </c>
      <c r="AZ12" s="121">
        <v>0</v>
      </c>
      <c r="BA12" s="121">
        <v>96304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120616</v>
      </c>
      <c r="BH12" s="121">
        <f>SUM(D12,AF12)</f>
        <v>16178</v>
      </c>
      <c r="BI12" s="121">
        <f>SUM(E12,AG12)</f>
        <v>16178</v>
      </c>
      <c r="BJ12" s="121">
        <f>SUM(F12,AH12)</f>
        <v>0</v>
      </c>
      <c r="BK12" s="121">
        <f>SUM(G12,AI12)</f>
        <v>16178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1650642</v>
      </c>
      <c r="BQ12" s="121">
        <f>SUM(M12,AO12)</f>
        <v>651394</v>
      </c>
      <c r="BR12" s="121">
        <f>SUM(N12,AP12)</f>
        <v>92277</v>
      </c>
      <c r="BS12" s="121">
        <f>SUM(O12,AQ12)</f>
        <v>478362</v>
      </c>
      <c r="BT12" s="121">
        <f>SUM(P12,AR12)</f>
        <v>59191</v>
      </c>
      <c r="BU12" s="121">
        <f>SUM(Q12,AS12)</f>
        <v>21564</v>
      </c>
      <c r="BV12" s="121">
        <f>SUM(R12,AT12)</f>
        <v>607536</v>
      </c>
      <c r="BW12" s="121">
        <f>SUM(S12,AU12)</f>
        <v>63572</v>
      </c>
      <c r="BX12" s="121">
        <f>SUM(T12,AV12)</f>
        <v>523653</v>
      </c>
      <c r="BY12" s="121">
        <f>SUM(U12,AW12)</f>
        <v>20311</v>
      </c>
      <c r="BZ12" s="121">
        <f>SUM(V12,AX12)</f>
        <v>0</v>
      </c>
      <c r="CA12" s="121">
        <f>SUM(W12,AY12)</f>
        <v>391712</v>
      </c>
      <c r="CB12" s="121">
        <f>SUM(X12,AZ12)</f>
        <v>158032</v>
      </c>
      <c r="CC12" s="121">
        <f>SUM(Y12,BA12)</f>
        <v>121995</v>
      </c>
      <c r="CD12" s="121">
        <f>SUM(Z12,BB12)</f>
        <v>13425</v>
      </c>
      <c r="CE12" s="121">
        <f>SUM(AA12,BC12)</f>
        <v>98260</v>
      </c>
      <c r="CF12" s="121">
        <f>SUM(AB12,BD12)</f>
        <v>0</v>
      </c>
      <c r="CG12" s="121">
        <f>SUM(AC12,BE12)</f>
        <v>0</v>
      </c>
      <c r="CH12" s="121">
        <f>SUM(AD12,BF12)</f>
        <v>14300</v>
      </c>
      <c r="CI12" s="121">
        <f>SUM(AE12,BG12)</f>
        <v>1681120</v>
      </c>
    </row>
    <row r="13" spans="1:87" s="136" customFormat="1" ht="13.5" customHeight="1" x14ac:dyDescent="0.15">
      <c r="A13" s="119" t="s">
        <v>40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340697</v>
      </c>
      <c r="M13" s="121">
        <f>+SUM(N13:Q13)</f>
        <v>98922</v>
      </c>
      <c r="N13" s="121">
        <v>49461</v>
      </c>
      <c r="O13" s="121">
        <v>49461</v>
      </c>
      <c r="P13" s="121">
        <v>0</v>
      </c>
      <c r="Q13" s="121">
        <v>0</v>
      </c>
      <c r="R13" s="121">
        <f>+SUM(S13:U13)</f>
        <v>2717</v>
      </c>
      <c r="S13" s="121">
        <v>2717</v>
      </c>
      <c r="T13" s="121">
        <v>0</v>
      </c>
      <c r="U13" s="121">
        <v>0</v>
      </c>
      <c r="V13" s="121">
        <v>0</v>
      </c>
      <c r="W13" s="121">
        <f>+SUM(X13:AA13)</f>
        <v>239058</v>
      </c>
      <c r="X13" s="121">
        <v>239058</v>
      </c>
      <c r="Y13" s="121">
        <v>0</v>
      </c>
      <c r="Z13" s="121">
        <v>0</v>
      </c>
      <c r="AA13" s="121">
        <v>0</v>
      </c>
      <c r="AB13" s="121">
        <v>404514</v>
      </c>
      <c r="AC13" s="121">
        <v>0</v>
      </c>
      <c r="AD13" s="121">
        <v>8820</v>
      </c>
      <c r="AE13" s="121">
        <f>+SUM(D13,L13,AD13)</f>
        <v>349517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101071</v>
      </c>
      <c r="AO13" s="121">
        <f>+SUM(AP13:AS13)</f>
        <v>612</v>
      </c>
      <c r="AP13" s="121">
        <v>612</v>
      </c>
      <c r="AQ13" s="121">
        <v>0</v>
      </c>
      <c r="AR13" s="121">
        <v>0</v>
      </c>
      <c r="AS13" s="121">
        <v>0</v>
      </c>
      <c r="AT13" s="121">
        <f>+SUM(AU13:AW13)</f>
        <v>40591</v>
      </c>
      <c r="AU13" s="121">
        <v>0</v>
      </c>
      <c r="AV13" s="121">
        <v>40591</v>
      </c>
      <c r="AW13" s="121">
        <v>0</v>
      </c>
      <c r="AX13" s="121">
        <v>0</v>
      </c>
      <c r="AY13" s="121">
        <f>+SUM(AZ13:BC13)</f>
        <v>59868</v>
      </c>
      <c r="AZ13" s="121">
        <v>39934</v>
      </c>
      <c r="BA13" s="121">
        <v>19934</v>
      </c>
      <c r="BB13" s="121">
        <v>0</v>
      </c>
      <c r="BC13" s="121">
        <v>0</v>
      </c>
      <c r="BD13" s="121">
        <v>0</v>
      </c>
      <c r="BE13" s="121">
        <v>0</v>
      </c>
      <c r="BF13" s="121">
        <v>585</v>
      </c>
      <c r="BG13" s="121">
        <f>+SUM(BF13,AN13,AF13)</f>
        <v>101656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441768</v>
      </c>
      <c r="BQ13" s="121">
        <f>SUM(M13,AO13)</f>
        <v>99534</v>
      </c>
      <c r="BR13" s="121">
        <f>SUM(N13,AP13)</f>
        <v>50073</v>
      </c>
      <c r="BS13" s="121">
        <f>SUM(O13,AQ13)</f>
        <v>49461</v>
      </c>
      <c r="BT13" s="121">
        <f>SUM(P13,AR13)</f>
        <v>0</v>
      </c>
      <c r="BU13" s="121">
        <f>SUM(Q13,AS13)</f>
        <v>0</v>
      </c>
      <c r="BV13" s="121">
        <f>SUM(R13,AT13)</f>
        <v>43308</v>
      </c>
      <c r="BW13" s="121">
        <f>SUM(S13,AU13)</f>
        <v>2717</v>
      </c>
      <c r="BX13" s="121">
        <f>SUM(T13,AV13)</f>
        <v>40591</v>
      </c>
      <c r="BY13" s="121">
        <f>SUM(U13,AW13)</f>
        <v>0</v>
      </c>
      <c r="BZ13" s="121">
        <f>SUM(V13,AX13)</f>
        <v>0</v>
      </c>
      <c r="CA13" s="121">
        <f>SUM(W13,AY13)</f>
        <v>298926</v>
      </c>
      <c r="CB13" s="121">
        <f>SUM(X13,AZ13)</f>
        <v>278992</v>
      </c>
      <c r="CC13" s="121">
        <f>SUM(Y13,BA13)</f>
        <v>19934</v>
      </c>
      <c r="CD13" s="121">
        <f>SUM(Z13,BB13)</f>
        <v>0</v>
      </c>
      <c r="CE13" s="121">
        <f>SUM(AA13,BC13)</f>
        <v>0</v>
      </c>
      <c r="CF13" s="121">
        <f>SUM(AB13,BD13)</f>
        <v>404514</v>
      </c>
      <c r="CG13" s="121">
        <f>SUM(AC13,BE13)</f>
        <v>0</v>
      </c>
      <c r="CH13" s="121">
        <f>SUM(AD13,BF13)</f>
        <v>9405</v>
      </c>
      <c r="CI13" s="121">
        <f>SUM(AE13,BG13)</f>
        <v>451173</v>
      </c>
    </row>
    <row r="14" spans="1:87" s="136" customFormat="1" ht="13.5" customHeight="1" x14ac:dyDescent="0.15">
      <c r="A14" s="119" t="s">
        <v>40</v>
      </c>
      <c r="B14" s="120" t="s">
        <v>350</v>
      </c>
      <c r="C14" s="119" t="s">
        <v>351</v>
      </c>
      <c r="D14" s="121">
        <f>+SUM(E14,J14)</f>
        <v>1838631</v>
      </c>
      <c r="E14" s="121">
        <f>+SUM(F14:I14)</f>
        <v>1838631</v>
      </c>
      <c r="F14" s="121">
        <v>0</v>
      </c>
      <c r="G14" s="121">
        <v>8446</v>
      </c>
      <c r="H14" s="121">
        <v>38278</v>
      </c>
      <c r="I14" s="121">
        <v>1791907</v>
      </c>
      <c r="J14" s="121">
        <v>0</v>
      </c>
      <c r="K14" s="121">
        <v>0</v>
      </c>
      <c r="L14" s="121">
        <f>+SUM(M14,R14,V14,W14,AC14)</f>
        <v>2066634</v>
      </c>
      <c r="M14" s="121">
        <f>+SUM(N14:Q14)</f>
        <v>646975</v>
      </c>
      <c r="N14" s="121">
        <v>265098</v>
      </c>
      <c r="O14" s="121">
        <v>139642</v>
      </c>
      <c r="P14" s="121">
        <v>214200</v>
      </c>
      <c r="Q14" s="121">
        <v>28035</v>
      </c>
      <c r="R14" s="121">
        <f>+SUM(S14:U14)</f>
        <v>257987</v>
      </c>
      <c r="S14" s="121">
        <v>18858</v>
      </c>
      <c r="T14" s="121">
        <v>227267</v>
      </c>
      <c r="U14" s="121">
        <v>11862</v>
      </c>
      <c r="V14" s="121">
        <v>0</v>
      </c>
      <c r="W14" s="121">
        <f>+SUM(X14:AA14)</f>
        <v>1161672</v>
      </c>
      <c r="X14" s="121">
        <v>573433</v>
      </c>
      <c r="Y14" s="121">
        <v>435104</v>
      </c>
      <c r="Z14" s="121">
        <v>43020</v>
      </c>
      <c r="AA14" s="121">
        <v>110115</v>
      </c>
      <c r="AB14" s="121">
        <v>217752</v>
      </c>
      <c r="AC14" s="121">
        <v>0</v>
      </c>
      <c r="AD14" s="121">
        <v>226576</v>
      </c>
      <c r="AE14" s="121">
        <f>+SUM(D14,L14,AD14)</f>
        <v>4131841</v>
      </c>
      <c r="AF14" s="121">
        <f>+SUM(AG14,AL14)</f>
        <v>1593</v>
      </c>
      <c r="AG14" s="121">
        <f>+SUM(AH14:AK14)</f>
        <v>1593</v>
      </c>
      <c r="AH14" s="121">
        <v>0</v>
      </c>
      <c r="AI14" s="121">
        <v>1593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260170</v>
      </c>
      <c r="AO14" s="121">
        <f>+SUM(AP14:AS14)</f>
        <v>41541</v>
      </c>
      <c r="AP14" s="121">
        <v>13122</v>
      </c>
      <c r="AQ14" s="121">
        <v>0</v>
      </c>
      <c r="AR14" s="121">
        <v>28419</v>
      </c>
      <c r="AS14" s="121">
        <v>0</v>
      </c>
      <c r="AT14" s="121">
        <f>+SUM(AU14:AW14)</f>
        <v>82037</v>
      </c>
      <c r="AU14" s="121">
        <v>648</v>
      </c>
      <c r="AV14" s="121">
        <v>81389</v>
      </c>
      <c r="AW14" s="121">
        <v>0</v>
      </c>
      <c r="AX14" s="121">
        <v>0</v>
      </c>
      <c r="AY14" s="121">
        <f>+SUM(AZ14:BC14)</f>
        <v>136592</v>
      </c>
      <c r="AZ14" s="121">
        <v>2269</v>
      </c>
      <c r="BA14" s="121">
        <v>134323</v>
      </c>
      <c r="BB14" s="121">
        <v>0</v>
      </c>
      <c r="BC14" s="121">
        <v>0</v>
      </c>
      <c r="BD14" s="121">
        <v>115769</v>
      </c>
      <c r="BE14" s="121">
        <v>0</v>
      </c>
      <c r="BF14" s="121">
        <v>0</v>
      </c>
      <c r="BG14" s="121">
        <f>+SUM(BF14,AN14,AF14)</f>
        <v>261763</v>
      </c>
      <c r="BH14" s="121">
        <f>SUM(D14,AF14)</f>
        <v>1840224</v>
      </c>
      <c r="BI14" s="121">
        <f>SUM(E14,AG14)</f>
        <v>1840224</v>
      </c>
      <c r="BJ14" s="121">
        <f>SUM(F14,AH14)</f>
        <v>0</v>
      </c>
      <c r="BK14" s="121">
        <f>SUM(G14,AI14)</f>
        <v>10039</v>
      </c>
      <c r="BL14" s="121">
        <f>SUM(H14,AJ14)</f>
        <v>38278</v>
      </c>
      <c r="BM14" s="121">
        <f>SUM(I14,AK14)</f>
        <v>1791907</v>
      </c>
      <c r="BN14" s="121">
        <f>SUM(J14,AL14)</f>
        <v>0</v>
      </c>
      <c r="BO14" s="121">
        <f>SUM(K14,AM14)</f>
        <v>0</v>
      </c>
      <c r="BP14" s="121">
        <f>SUM(L14,AN14)</f>
        <v>2326804</v>
      </c>
      <c r="BQ14" s="121">
        <f>SUM(M14,AO14)</f>
        <v>688516</v>
      </c>
      <c r="BR14" s="121">
        <f>SUM(N14,AP14)</f>
        <v>278220</v>
      </c>
      <c r="BS14" s="121">
        <f>SUM(O14,AQ14)</f>
        <v>139642</v>
      </c>
      <c r="BT14" s="121">
        <f>SUM(P14,AR14)</f>
        <v>242619</v>
      </c>
      <c r="BU14" s="121">
        <f>SUM(Q14,AS14)</f>
        <v>28035</v>
      </c>
      <c r="BV14" s="121">
        <f>SUM(R14,AT14)</f>
        <v>340024</v>
      </c>
      <c r="BW14" s="121">
        <f>SUM(S14,AU14)</f>
        <v>19506</v>
      </c>
      <c r="BX14" s="121">
        <f>SUM(T14,AV14)</f>
        <v>308656</v>
      </c>
      <c r="BY14" s="121">
        <f>SUM(U14,AW14)</f>
        <v>11862</v>
      </c>
      <c r="BZ14" s="121">
        <f>SUM(V14,AX14)</f>
        <v>0</v>
      </c>
      <c r="CA14" s="121">
        <f>SUM(W14,AY14)</f>
        <v>1298264</v>
      </c>
      <c r="CB14" s="121">
        <f>SUM(X14,AZ14)</f>
        <v>575702</v>
      </c>
      <c r="CC14" s="121">
        <f>SUM(Y14,BA14)</f>
        <v>569427</v>
      </c>
      <c r="CD14" s="121">
        <f>SUM(Z14,BB14)</f>
        <v>43020</v>
      </c>
      <c r="CE14" s="121">
        <f>SUM(AA14,BC14)</f>
        <v>110115</v>
      </c>
      <c r="CF14" s="121">
        <f>SUM(AB14,BD14)</f>
        <v>333521</v>
      </c>
      <c r="CG14" s="121">
        <f>SUM(AC14,BE14)</f>
        <v>0</v>
      </c>
      <c r="CH14" s="121">
        <f>SUM(AD14,BF14)</f>
        <v>226576</v>
      </c>
      <c r="CI14" s="121">
        <f>SUM(AE14,BG14)</f>
        <v>4393604</v>
      </c>
    </row>
    <row r="15" spans="1:87" s="136" customFormat="1" ht="13.5" customHeight="1" x14ac:dyDescent="0.15">
      <c r="A15" s="119" t="s">
        <v>40</v>
      </c>
      <c r="B15" s="120" t="s">
        <v>359</v>
      </c>
      <c r="C15" s="119" t="s">
        <v>360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322992</v>
      </c>
      <c r="M15" s="121">
        <f>+SUM(N15:Q15)</f>
        <v>84444</v>
      </c>
      <c r="N15" s="121">
        <v>84444</v>
      </c>
      <c r="O15" s="121">
        <v>0</v>
      </c>
      <c r="P15" s="121">
        <v>0</v>
      </c>
      <c r="Q15" s="121">
        <v>0</v>
      </c>
      <c r="R15" s="121">
        <f>+SUM(S15:U15)</f>
        <v>5258</v>
      </c>
      <c r="S15" s="121">
        <v>5258</v>
      </c>
      <c r="T15" s="121">
        <v>0</v>
      </c>
      <c r="U15" s="121">
        <v>0</v>
      </c>
      <c r="V15" s="121">
        <v>0</v>
      </c>
      <c r="W15" s="121">
        <f>+SUM(X15:AA15)</f>
        <v>233290</v>
      </c>
      <c r="X15" s="121">
        <v>177301</v>
      </c>
      <c r="Y15" s="121">
        <v>0</v>
      </c>
      <c r="Z15" s="121">
        <v>0</v>
      </c>
      <c r="AA15" s="121">
        <v>55989</v>
      </c>
      <c r="AB15" s="121">
        <v>380518</v>
      </c>
      <c r="AC15" s="121">
        <v>0</v>
      </c>
      <c r="AD15" s="121">
        <v>7839</v>
      </c>
      <c r="AE15" s="121">
        <f>+SUM(D15,L15,AD15)</f>
        <v>330831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50455</v>
      </c>
      <c r="AO15" s="121">
        <f>+SUM(AP15:AS15)</f>
        <v>34843</v>
      </c>
      <c r="AP15" s="121">
        <v>34843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15612</v>
      </c>
      <c r="AZ15" s="121">
        <v>4536</v>
      </c>
      <c r="BA15" s="121">
        <v>0</v>
      </c>
      <c r="BB15" s="121">
        <v>557</v>
      </c>
      <c r="BC15" s="121">
        <v>10519</v>
      </c>
      <c r="BD15" s="121">
        <v>0</v>
      </c>
      <c r="BE15" s="121">
        <v>0</v>
      </c>
      <c r="BF15" s="121">
        <v>70119</v>
      </c>
      <c r="BG15" s="121">
        <f>+SUM(BF15,AN15,AF15)</f>
        <v>120574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373447</v>
      </c>
      <c r="BQ15" s="121">
        <f>SUM(M15,AO15)</f>
        <v>119287</v>
      </c>
      <c r="BR15" s="121">
        <f>SUM(N15,AP15)</f>
        <v>119287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5258</v>
      </c>
      <c r="BW15" s="121">
        <f>SUM(S15,AU15)</f>
        <v>5258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248902</v>
      </c>
      <c r="CB15" s="121">
        <f>SUM(X15,AZ15)</f>
        <v>181837</v>
      </c>
      <c r="CC15" s="121">
        <f>SUM(Y15,BA15)</f>
        <v>0</v>
      </c>
      <c r="CD15" s="121">
        <f>SUM(Z15,BB15)</f>
        <v>557</v>
      </c>
      <c r="CE15" s="121">
        <f>SUM(AA15,BC15)</f>
        <v>66508</v>
      </c>
      <c r="CF15" s="121">
        <f>SUM(AB15,BD15)</f>
        <v>380518</v>
      </c>
      <c r="CG15" s="121">
        <f>SUM(AC15,BE15)</f>
        <v>0</v>
      </c>
      <c r="CH15" s="121">
        <f>SUM(AD15,BF15)</f>
        <v>77958</v>
      </c>
      <c r="CI15" s="121">
        <f>SUM(AE15,BG15)</f>
        <v>451405</v>
      </c>
    </row>
    <row r="16" spans="1:87" s="136" customFormat="1" ht="13.5" customHeight="1" x14ac:dyDescent="0.15">
      <c r="A16" s="119" t="s">
        <v>40</v>
      </c>
      <c r="B16" s="120" t="s">
        <v>364</v>
      </c>
      <c r="C16" s="119" t="s">
        <v>365</v>
      </c>
      <c r="D16" s="121">
        <f>+SUM(E16,J16)</f>
        <v>371887</v>
      </c>
      <c r="E16" s="121">
        <f>+SUM(F16:I16)</f>
        <v>371887</v>
      </c>
      <c r="F16" s="121">
        <v>0</v>
      </c>
      <c r="G16" s="121">
        <v>371887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295536</v>
      </c>
      <c r="M16" s="121">
        <f>+SUM(N16:Q16)</f>
        <v>72243</v>
      </c>
      <c r="N16" s="121">
        <v>31995</v>
      </c>
      <c r="O16" s="121">
        <v>6797</v>
      </c>
      <c r="P16" s="121">
        <v>33451</v>
      </c>
      <c r="Q16" s="121">
        <v>0</v>
      </c>
      <c r="R16" s="121">
        <f>+SUM(S16:U16)</f>
        <v>37747</v>
      </c>
      <c r="S16" s="121">
        <v>2004</v>
      </c>
      <c r="T16" s="121">
        <v>31462</v>
      </c>
      <c r="U16" s="121">
        <v>4281</v>
      </c>
      <c r="V16" s="121">
        <v>0</v>
      </c>
      <c r="W16" s="121">
        <f>+SUM(X16:AA16)</f>
        <v>185546</v>
      </c>
      <c r="X16" s="121">
        <v>172542</v>
      </c>
      <c r="Y16" s="121">
        <v>11311</v>
      </c>
      <c r="Z16" s="121">
        <v>1693</v>
      </c>
      <c r="AA16" s="121">
        <v>0</v>
      </c>
      <c r="AB16" s="121">
        <v>97830</v>
      </c>
      <c r="AC16" s="121">
        <v>0</v>
      </c>
      <c r="AD16" s="121">
        <v>0</v>
      </c>
      <c r="AE16" s="121">
        <f>+SUM(D16,L16,AD16)</f>
        <v>667423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44486</v>
      </c>
      <c r="AO16" s="121">
        <f>+SUM(AP16:AS16)</f>
        <v>15843</v>
      </c>
      <c r="AP16" s="121">
        <v>15843</v>
      </c>
      <c r="AQ16" s="121">
        <v>0</v>
      </c>
      <c r="AR16" s="121">
        <v>0</v>
      </c>
      <c r="AS16" s="121">
        <v>0</v>
      </c>
      <c r="AT16" s="121">
        <f>+SUM(AU16:AW16)</f>
        <v>14729</v>
      </c>
      <c r="AU16" s="121">
        <v>0</v>
      </c>
      <c r="AV16" s="121">
        <v>14729</v>
      </c>
      <c r="AW16" s="121">
        <v>0</v>
      </c>
      <c r="AX16" s="121">
        <v>5112</v>
      </c>
      <c r="AY16" s="121">
        <f>+SUM(AZ16:BC16)</f>
        <v>8802</v>
      </c>
      <c r="AZ16" s="121">
        <v>8802</v>
      </c>
      <c r="BA16" s="121">
        <v>0</v>
      </c>
      <c r="BB16" s="121">
        <v>0</v>
      </c>
      <c r="BC16" s="121">
        <v>0</v>
      </c>
      <c r="BD16" s="121">
        <v>61748</v>
      </c>
      <c r="BE16" s="121">
        <v>0</v>
      </c>
      <c r="BF16" s="121">
        <v>0</v>
      </c>
      <c r="BG16" s="121">
        <f>+SUM(BF16,AN16,AF16)</f>
        <v>44486</v>
      </c>
      <c r="BH16" s="121">
        <f>SUM(D16,AF16)</f>
        <v>371887</v>
      </c>
      <c r="BI16" s="121">
        <f>SUM(E16,AG16)</f>
        <v>371887</v>
      </c>
      <c r="BJ16" s="121">
        <f>SUM(F16,AH16)</f>
        <v>0</v>
      </c>
      <c r="BK16" s="121">
        <f>SUM(G16,AI16)</f>
        <v>371887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340022</v>
      </c>
      <c r="BQ16" s="121">
        <f>SUM(M16,AO16)</f>
        <v>88086</v>
      </c>
      <c r="BR16" s="121">
        <f>SUM(N16,AP16)</f>
        <v>47838</v>
      </c>
      <c r="BS16" s="121">
        <f>SUM(O16,AQ16)</f>
        <v>6797</v>
      </c>
      <c r="BT16" s="121">
        <f>SUM(P16,AR16)</f>
        <v>33451</v>
      </c>
      <c r="BU16" s="121">
        <f>SUM(Q16,AS16)</f>
        <v>0</v>
      </c>
      <c r="BV16" s="121">
        <f>SUM(R16,AT16)</f>
        <v>52476</v>
      </c>
      <c r="BW16" s="121">
        <f>SUM(S16,AU16)</f>
        <v>2004</v>
      </c>
      <c r="BX16" s="121">
        <f>SUM(T16,AV16)</f>
        <v>46191</v>
      </c>
      <c r="BY16" s="121">
        <f>SUM(U16,AW16)</f>
        <v>4281</v>
      </c>
      <c r="BZ16" s="121">
        <f>SUM(V16,AX16)</f>
        <v>5112</v>
      </c>
      <c r="CA16" s="121">
        <f>SUM(W16,AY16)</f>
        <v>194348</v>
      </c>
      <c r="CB16" s="121">
        <f>SUM(X16,AZ16)</f>
        <v>181344</v>
      </c>
      <c r="CC16" s="121">
        <f>SUM(Y16,BA16)</f>
        <v>11311</v>
      </c>
      <c r="CD16" s="121">
        <f>SUM(Z16,BB16)</f>
        <v>1693</v>
      </c>
      <c r="CE16" s="121">
        <f>SUM(AA16,BC16)</f>
        <v>0</v>
      </c>
      <c r="CF16" s="121">
        <f>SUM(AB16,BD16)</f>
        <v>159578</v>
      </c>
      <c r="CG16" s="121">
        <f>SUM(AC16,BE16)</f>
        <v>0</v>
      </c>
      <c r="CH16" s="121">
        <f>SUM(AD16,BF16)</f>
        <v>0</v>
      </c>
      <c r="CI16" s="121">
        <f>SUM(AE16,BG16)</f>
        <v>711909</v>
      </c>
    </row>
    <row r="17" spans="1:87" s="136" customFormat="1" ht="13.5" customHeight="1" x14ac:dyDescent="0.15">
      <c r="A17" s="119" t="s">
        <v>40</v>
      </c>
      <c r="B17" s="120" t="s">
        <v>367</v>
      </c>
      <c r="C17" s="119" t="s">
        <v>368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181578</v>
      </c>
      <c r="M17" s="121">
        <f>+SUM(N17:Q17)</f>
        <v>84569</v>
      </c>
      <c r="N17" s="121">
        <v>7750</v>
      </c>
      <c r="O17" s="121">
        <v>51907</v>
      </c>
      <c r="P17" s="121">
        <v>3598</v>
      </c>
      <c r="Q17" s="121">
        <v>21314</v>
      </c>
      <c r="R17" s="121">
        <f>+SUM(S17:U17)</f>
        <v>19695</v>
      </c>
      <c r="S17" s="121">
        <v>13893</v>
      </c>
      <c r="T17" s="121">
        <v>0</v>
      </c>
      <c r="U17" s="121">
        <v>5802</v>
      </c>
      <c r="V17" s="121">
        <v>5208</v>
      </c>
      <c r="W17" s="121">
        <f>+SUM(X17:AA17)</f>
        <v>72106</v>
      </c>
      <c r="X17" s="121">
        <v>58700</v>
      </c>
      <c r="Y17" s="121">
        <v>1868</v>
      </c>
      <c r="Z17" s="121">
        <v>3228</v>
      </c>
      <c r="AA17" s="121">
        <v>8310</v>
      </c>
      <c r="AB17" s="121">
        <v>140208</v>
      </c>
      <c r="AC17" s="121">
        <v>0</v>
      </c>
      <c r="AD17" s="121">
        <v>3149</v>
      </c>
      <c r="AE17" s="121">
        <f>+SUM(D17,L17,AD17)</f>
        <v>184727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2866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39</v>
      </c>
      <c r="AU17" s="121">
        <v>39</v>
      </c>
      <c r="AV17" s="121">
        <v>0</v>
      </c>
      <c r="AW17" s="121">
        <v>0</v>
      </c>
      <c r="AX17" s="121">
        <v>0</v>
      </c>
      <c r="AY17" s="121">
        <f>+SUM(AZ17:BC17)</f>
        <v>2827</v>
      </c>
      <c r="AZ17" s="121">
        <v>2827</v>
      </c>
      <c r="BA17" s="121">
        <v>0</v>
      </c>
      <c r="BB17" s="121">
        <v>0</v>
      </c>
      <c r="BC17" s="121">
        <v>0</v>
      </c>
      <c r="BD17" s="121">
        <v>81146</v>
      </c>
      <c r="BE17" s="121">
        <v>0</v>
      </c>
      <c r="BF17" s="121">
        <v>0</v>
      </c>
      <c r="BG17" s="121">
        <f>+SUM(BF17,AN17,AF17)</f>
        <v>2866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184444</v>
      </c>
      <c r="BQ17" s="121">
        <f>SUM(M17,AO17)</f>
        <v>84569</v>
      </c>
      <c r="BR17" s="121">
        <f>SUM(N17,AP17)</f>
        <v>7750</v>
      </c>
      <c r="BS17" s="121">
        <f>SUM(O17,AQ17)</f>
        <v>51907</v>
      </c>
      <c r="BT17" s="121">
        <f>SUM(P17,AR17)</f>
        <v>3598</v>
      </c>
      <c r="BU17" s="121">
        <f>SUM(Q17,AS17)</f>
        <v>21314</v>
      </c>
      <c r="BV17" s="121">
        <f>SUM(R17,AT17)</f>
        <v>19734</v>
      </c>
      <c r="BW17" s="121">
        <f>SUM(S17,AU17)</f>
        <v>13932</v>
      </c>
      <c r="BX17" s="121">
        <f>SUM(T17,AV17)</f>
        <v>0</v>
      </c>
      <c r="BY17" s="121">
        <f>SUM(U17,AW17)</f>
        <v>5802</v>
      </c>
      <c r="BZ17" s="121">
        <f>SUM(V17,AX17)</f>
        <v>5208</v>
      </c>
      <c r="CA17" s="121">
        <f>SUM(W17,AY17)</f>
        <v>74933</v>
      </c>
      <c r="CB17" s="121">
        <f>SUM(X17,AZ17)</f>
        <v>61527</v>
      </c>
      <c r="CC17" s="121">
        <f>SUM(Y17,BA17)</f>
        <v>1868</v>
      </c>
      <c r="CD17" s="121">
        <f>SUM(Z17,BB17)</f>
        <v>3228</v>
      </c>
      <c r="CE17" s="121">
        <f>SUM(AA17,BC17)</f>
        <v>8310</v>
      </c>
      <c r="CF17" s="121">
        <f>SUM(AB17,BD17)</f>
        <v>221354</v>
      </c>
      <c r="CG17" s="121">
        <f>SUM(AC17,BE17)</f>
        <v>0</v>
      </c>
      <c r="CH17" s="121">
        <f>SUM(AD17,BF17)</f>
        <v>3149</v>
      </c>
      <c r="CI17" s="121">
        <f>SUM(AE17,BG17)</f>
        <v>187593</v>
      </c>
    </row>
    <row r="18" spans="1:87" s="136" customFormat="1" ht="13.5" customHeight="1" x14ac:dyDescent="0.15">
      <c r="A18" s="119" t="s">
        <v>40</v>
      </c>
      <c r="B18" s="120" t="s">
        <v>370</v>
      </c>
      <c r="C18" s="119" t="s">
        <v>371</v>
      </c>
      <c r="D18" s="121">
        <f>+SUM(E18,J18)</f>
        <v>8964</v>
      </c>
      <c r="E18" s="121">
        <f>+SUM(F18:I18)</f>
        <v>8964</v>
      </c>
      <c r="F18" s="121">
        <v>0</v>
      </c>
      <c r="G18" s="121">
        <v>0</v>
      </c>
      <c r="H18" s="121">
        <v>8964</v>
      </c>
      <c r="I18" s="121">
        <v>0</v>
      </c>
      <c r="J18" s="121">
        <v>0</v>
      </c>
      <c r="K18" s="121">
        <v>0</v>
      </c>
      <c r="L18" s="121">
        <f>+SUM(M18,R18,V18,W18,AC18)</f>
        <v>338543</v>
      </c>
      <c r="M18" s="121">
        <f>+SUM(N18:Q18)</f>
        <v>42191</v>
      </c>
      <c r="N18" s="121">
        <v>28408</v>
      </c>
      <c r="O18" s="121">
        <v>0</v>
      </c>
      <c r="P18" s="121">
        <v>13783</v>
      </c>
      <c r="Q18" s="121">
        <v>0</v>
      </c>
      <c r="R18" s="121">
        <f>+SUM(S18:U18)</f>
        <v>78794</v>
      </c>
      <c r="S18" s="121">
        <v>13789</v>
      </c>
      <c r="T18" s="121">
        <v>65005</v>
      </c>
      <c r="U18" s="121">
        <v>0</v>
      </c>
      <c r="V18" s="121">
        <v>0</v>
      </c>
      <c r="W18" s="121">
        <f>+SUM(X18:AA18)</f>
        <v>217558</v>
      </c>
      <c r="X18" s="121">
        <v>97824</v>
      </c>
      <c r="Y18" s="121">
        <v>108942</v>
      </c>
      <c r="Z18" s="121">
        <v>10158</v>
      </c>
      <c r="AA18" s="121">
        <v>634</v>
      </c>
      <c r="AB18" s="121">
        <v>0</v>
      </c>
      <c r="AC18" s="121">
        <v>0</v>
      </c>
      <c r="AD18" s="121">
        <v>0</v>
      </c>
      <c r="AE18" s="121">
        <f>+SUM(D18,L18,AD18)</f>
        <v>347507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85861</v>
      </c>
      <c r="AO18" s="121">
        <f>+SUM(AP18:AS18)</f>
        <v>27999</v>
      </c>
      <c r="AP18" s="121">
        <v>7677</v>
      </c>
      <c r="AQ18" s="121">
        <v>0</v>
      </c>
      <c r="AR18" s="121">
        <v>20322</v>
      </c>
      <c r="AS18" s="121">
        <v>0</v>
      </c>
      <c r="AT18" s="121">
        <f>+SUM(AU18:AW18)</f>
        <v>36937</v>
      </c>
      <c r="AU18" s="121">
        <v>939</v>
      </c>
      <c r="AV18" s="121">
        <v>35998</v>
      </c>
      <c r="AW18" s="121">
        <v>0</v>
      </c>
      <c r="AX18" s="121">
        <v>0</v>
      </c>
      <c r="AY18" s="121">
        <f>+SUM(AZ18:BC18)</f>
        <v>20925</v>
      </c>
      <c r="AZ18" s="121">
        <v>0</v>
      </c>
      <c r="BA18" s="121">
        <v>20666</v>
      </c>
      <c r="BB18" s="121">
        <v>0</v>
      </c>
      <c r="BC18" s="121">
        <v>259</v>
      </c>
      <c r="BD18" s="121">
        <v>0</v>
      </c>
      <c r="BE18" s="121">
        <v>0</v>
      </c>
      <c r="BF18" s="121">
        <v>0</v>
      </c>
      <c r="BG18" s="121">
        <f>+SUM(BF18,AN18,AF18)</f>
        <v>85861</v>
      </c>
      <c r="BH18" s="121">
        <f>SUM(D18,AF18)</f>
        <v>8964</v>
      </c>
      <c r="BI18" s="121">
        <f>SUM(E18,AG18)</f>
        <v>8964</v>
      </c>
      <c r="BJ18" s="121">
        <f>SUM(F18,AH18)</f>
        <v>0</v>
      </c>
      <c r="BK18" s="121">
        <f>SUM(G18,AI18)</f>
        <v>0</v>
      </c>
      <c r="BL18" s="121">
        <f>SUM(H18,AJ18)</f>
        <v>8964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424404</v>
      </c>
      <c r="BQ18" s="121">
        <f>SUM(M18,AO18)</f>
        <v>70190</v>
      </c>
      <c r="BR18" s="121">
        <f>SUM(N18,AP18)</f>
        <v>36085</v>
      </c>
      <c r="BS18" s="121">
        <f>SUM(O18,AQ18)</f>
        <v>0</v>
      </c>
      <c r="BT18" s="121">
        <f>SUM(P18,AR18)</f>
        <v>34105</v>
      </c>
      <c r="BU18" s="121">
        <f>SUM(Q18,AS18)</f>
        <v>0</v>
      </c>
      <c r="BV18" s="121">
        <f>SUM(R18,AT18)</f>
        <v>115731</v>
      </c>
      <c r="BW18" s="121">
        <f>SUM(S18,AU18)</f>
        <v>14728</v>
      </c>
      <c r="BX18" s="121">
        <f>SUM(T18,AV18)</f>
        <v>101003</v>
      </c>
      <c r="BY18" s="121">
        <f>SUM(U18,AW18)</f>
        <v>0</v>
      </c>
      <c r="BZ18" s="121">
        <f>SUM(V18,AX18)</f>
        <v>0</v>
      </c>
      <c r="CA18" s="121">
        <f>SUM(W18,AY18)</f>
        <v>238483</v>
      </c>
      <c r="CB18" s="121">
        <f>SUM(X18,AZ18)</f>
        <v>97824</v>
      </c>
      <c r="CC18" s="121">
        <f>SUM(Y18,BA18)</f>
        <v>129608</v>
      </c>
      <c r="CD18" s="121">
        <f>SUM(Z18,BB18)</f>
        <v>10158</v>
      </c>
      <c r="CE18" s="121">
        <f>SUM(AA18,BC18)</f>
        <v>893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433368</v>
      </c>
    </row>
    <row r="19" spans="1:87" s="136" customFormat="1" ht="13.5" customHeight="1" x14ac:dyDescent="0.15">
      <c r="A19" s="119" t="s">
        <v>40</v>
      </c>
      <c r="B19" s="120" t="s">
        <v>373</v>
      </c>
      <c r="C19" s="119" t="s">
        <v>374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1575117</v>
      </c>
      <c r="M19" s="121">
        <f>+SUM(N19:Q19)</f>
        <v>275273</v>
      </c>
      <c r="N19" s="121">
        <v>117272</v>
      </c>
      <c r="O19" s="121">
        <v>149809</v>
      </c>
      <c r="P19" s="121">
        <v>0</v>
      </c>
      <c r="Q19" s="121">
        <v>8192</v>
      </c>
      <c r="R19" s="121">
        <f>+SUM(S19:U19)</f>
        <v>40467</v>
      </c>
      <c r="S19" s="121">
        <v>14808</v>
      </c>
      <c r="T19" s="121">
        <v>237</v>
      </c>
      <c r="U19" s="121">
        <v>25422</v>
      </c>
      <c r="V19" s="121">
        <v>0</v>
      </c>
      <c r="W19" s="121">
        <f>+SUM(X19:AA19)</f>
        <v>1259377</v>
      </c>
      <c r="X19" s="121">
        <v>702643</v>
      </c>
      <c r="Y19" s="121">
        <v>449733</v>
      </c>
      <c r="Z19" s="121">
        <v>107001</v>
      </c>
      <c r="AA19" s="121">
        <v>0</v>
      </c>
      <c r="AB19" s="121">
        <v>586848</v>
      </c>
      <c r="AC19" s="121">
        <v>0</v>
      </c>
      <c r="AD19" s="121">
        <v>185264</v>
      </c>
      <c r="AE19" s="121">
        <f>+SUM(D19,L19,AD19)</f>
        <v>1760381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330597</v>
      </c>
      <c r="AO19" s="121">
        <f>+SUM(AP19:AS19)</f>
        <v>6168</v>
      </c>
      <c r="AP19" s="121">
        <v>6168</v>
      </c>
      <c r="AQ19" s="121">
        <v>0</v>
      </c>
      <c r="AR19" s="121">
        <v>0</v>
      </c>
      <c r="AS19" s="121">
        <v>0</v>
      </c>
      <c r="AT19" s="121">
        <f>+SUM(AU19:AW19)</f>
        <v>126041</v>
      </c>
      <c r="AU19" s="121">
        <v>0</v>
      </c>
      <c r="AV19" s="121">
        <v>126041</v>
      </c>
      <c r="AW19" s="121">
        <v>0</v>
      </c>
      <c r="AX19" s="121">
        <v>0</v>
      </c>
      <c r="AY19" s="121">
        <f>+SUM(AZ19:BC19)</f>
        <v>198388</v>
      </c>
      <c r="AZ19" s="121">
        <v>177735</v>
      </c>
      <c r="BA19" s="121">
        <v>20653</v>
      </c>
      <c r="BB19" s="121">
        <v>0</v>
      </c>
      <c r="BC19" s="121">
        <v>0</v>
      </c>
      <c r="BD19" s="121">
        <v>50236</v>
      </c>
      <c r="BE19" s="121">
        <v>0</v>
      </c>
      <c r="BF19" s="121">
        <v>501</v>
      </c>
      <c r="BG19" s="121">
        <f>+SUM(BF19,AN19,AF19)</f>
        <v>331098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1905714</v>
      </c>
      <c r="BQ19" s="121">
        <f>SUM(M19,AO19)</f>
        <v>281441</v>
      </c>
      <c r="BR19" s="121">
        <f>SUM(N19,AP19)</f>
        <v>123440</v>
      </c>
      <c r="BS19" s="121">
        <f>SUM(O19,AQ19)</f>
        <v>149809</v>
      </c>
      <c r="BT19" s="121">
        <f>SUM(P19,AR19)</f>
        <v>0</v>
      </c>
      <c r="BU19" s="121">
        <f>SUM(Q19,AS19)</f>
        <v>8192</v>
      </c>
      <c r="BV19" s="121">
        <f>SUM(R19,AT19)</f>
        <v>166508</v>
      </c>
      <c r="BW19" s="121">
        <f>SUM(S19,AU19)</f>
        <v>14808</v>
      </c>
      <c r="BX19" s="121">
        <f>SUM(T19,AV19)</f>
        <v>126278</v>
      </c>
      <c r="BY19" s="121">
        <f>SUM(U19,AW19)</f>
        <v>25422</v>
      </c>
      <c r="BZ19" s="121">
        <f>SUM(V19,AX19)</f>
        <v>0</v>
      </c>
      <c r="CA19" s="121">
        <f>SUM(W19,AY19)</f>
        <v>1457765</v>
      </c>
      <c r="CB19" s="121">
        <f>SUM(X19,AZ19)</f>
        <v>880378</v>
      </c>
      <c r="CC19" s="121">
        <f>SUM(Y19,BA19)</f>
        <v>470386</v>
      </c>
      <c r="CD19" s="121">
        <f>SUM(Z19,BB19)</f>
        <v>107001</v>
      </c>
      <c r="CE19" s="121">
        <f>SUM(AA19,BC19)</f>
        <v>0</v>
      </c>
      <c r="CF19" s="121">
        <f>SUM(AB19,BD19)</f>
        <v>637084</v>
      </c>
      <c r="CG19" s="121">
        <f>SUM(AC19,BE19)</f>
        <v>0</v>
      </c>
      <c r="CH19" s="121">
        <f>SUM(AD19,BF19)</f>
        <v>185765</v>
      </c>
      <c r="CI19" s="121">
        <f>SUM(AE19,BG19)</f>
        <v>2091479</v>
      </c>
    </row>
    <row r="20" spans="1:87" s="136" customFormat="1" ht="13.5" customHeight="1" x14ac:dyDescent="0.15">
      <c r="A20" s="119" t="s">
        <v>40</v>
      </c>
      <c r="B20" s="120" t="s">
        <v>376</v>
      </c>
      <c r="C20" s="119" t="s">
        <v>377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791550</v>
      </c>
      <c r="M20" s="121">
        <f>+SUM(N20:Q20)</f>
        <v>322775</v>
      </c>
      <c r="N20" s="121">
        <v>33776</v>
      </c>
      <c r="O20" s="121">
        <v>228114</v>
      </c>
      <c r="P20" s="121">
        <v>44384</v>
      </c>
      <c r="Q20" s="121">
        <v>16501</v>
      </c>
      <c r="R20" s="121">
        <f>+SUM(S20:U20)</f>
        <v>147951</v>
      </c>
      <c r="S20" s="121">
        <v>14964</v>
      </c>
      <c r="T20" s="121">
        <v>116880</v>
      </c>
      <c r="U20" s="121">
        <v>16107</v>
      </c>
      <c r="V20" s="121">
        <v>9589</v>
      </c>
      <c r="W20" s="121">
        <f>+SUM(X20:AA20)</f>
        <v>311235</v>
      </c>
      <c r="X20" s="121">
        <v>73073</v>
      </c>
      <c r="Y20" s="121">
        <v>224509</v>
      </c>
      <c r="Z20" s="121">
        <v>12189</v>
      </c>
      <c r="AA20" s="121">
        <v>1464</v>
      </c>
      <c r="AB20" s="121">
        <v>0</v>
      </c>
      <c r="AC20" s="121">
        <v>0</v>
      </c>
      <c r="AD20" s="121">
        <v>5647</v>
      </c>
      <c r="AE20" s="121">
        <f>+SUM(D20,L20,AD20)</f>
        <v>797197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159971</v>
      </c>
      <c r="AO20" s="121">
        <f>+SUM(AP20:AS20)</f>
        <v>15591</v>
      </c>
      <c r="AP20" s="121">
        <v>0</v>
      </c>
      <c r="AQ20" s="121">
        <v>0</v>
      </c>
      <c r="AR20" s="121">
        <v>15591</v>
      </c>
      <c r="AS20" s="121">
        <v>0</v>
      </c>
      <c r="AT20" s="121">
        <f>+SUM(AU20:AW20)</f>
        <v>67439</v>
      </c>
      <c r="AU20" s="121">
        <v>1203</v>
      </c>
      <c r="AV20" s="121">
        <v>66236</v>
      </c>
      <c r="AW20" s="121">
        <v>0</v>
      </c>
      <c r="AX20" s="121">
        <v>0</v>
      </c>
      <c r="AY20" s="121">
        <f>+SUM(AZ20:BC20)</f>
        <v>76941</v>
      </c>
      <c r="AZ20" s="121">
        <v>23488</v>
      </c>
      <c r="BA20" s="121">
        <v>51876</v>
      </c>
      <c r="BB20" s="121">
        <v>0</v>
      </c>
      <c r="BC20" s="121">
        <v>1577</v>
      </c>
      <c r="BD20" s="121">
        <v>0</v>
      </c>
      <c r="BE20" s="121">
        <v>0</v>
      </c>
      <c r="BF20" s="121">
        <v>536</v>
      </c>
      <c r="BG20" s="121">
        <f>+SUM(BF20,AN20,AF20)</f>
        <v>160507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951521</v>
      </c>
      <c r="BQ20" s="121">
        <f>SUM(M20,AO20)</f>
        <v>338366</v>
      </c>
      <c r="BR20" s="121">
        <f>SUM(N20,AP20)</f>
        <v>33776</v>
      </c>
      <c r="BS20" s="121">
        <f>SUM(O20,AQ20)</f>
        <v>228114</v>
      </c>
      <c r="BT20" s="121">
        <f>SUM(P20,AR20)</f>
        <v>59975</v>
      </c>
      <c r="BU20" s="121">
        <f>SUM(Q20,AS20)</f>
        <v>16501</v>
      </c>
      <c r="BV20" s="121">
        <f>SUM(R20,AT20)</f>
        <v>215390</v>
      </c>
      <c r="BW20" s="121">
        <f>SUM(S20,AU20)</f>
        <v>16167</v>
      </c>
      <c r="BX20" s="121">
        <f>SUM(T20,AV20)</f>
        <v>183116</v>
      </c>
      <c r="BY20" s="121">
        <f>SUM(U20,AW20)</f>
        <v>16107</v>
      </c>
      <c r="BZ20" s="121">
        <f>SUM(V20,AX20)</f>
        <v>9589</v>
      </c>
      <c r="CA20" s="121">
        <f>SUM(W20,AY20)</f>
        <v>388176</v>
      </c>
      <c r="CB20" s="121">
        <f>SUM(X20,AZ20)</f>
        <v>96561</v>
      </c>
      <c r="CC20" s="121">
        <f>SUM(Y20,BA20)</f>
        <v>276385</v>
      </c>
      <c r="CD20" s="121">
        <f>SUM(Z20,BB20)</f>
        <v>12189</v>
      </c>
      <c r="CE20" s="121">
        <f>SUM(AA20,BC20)</f>
        <v>3041</v>
      </c>
      <c r="CF20" s="121">
        <f>SUM(AB20,BD20)</f>
        <v>0</v>
      </c>
      <c r="CG20" s="121">
        <f>SUM(AC20,BE20)</f>
        <v>0</v>
      </c>
      <c r="CH20" s="121">
        <f>SUM(AD20,BF20)</f>
        <v>6183</v>
      </c>
      <c r="CI20" s="121">
        <f>SUM(AE20,BG20)</f>
        <v>957704</v>
      </c>
    </row>
    <row r="21" spans="1:87" s="136" customFormat="1" ht="13.5" customHeight="1" x14ac:dyDescent="0.15">
      <c r="A21" s="119" t="s">
        <v>40</v>
      </c>
      <c r="B21" s="120" t="s">
        <v>379</v>
      </c>
      <c r="C21" s="119" t="s">
        <v>380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303078</v>
      </c>
      <c r="M21" s="121">
        <f>+SUM(N21:Q21)</f>
        <v>64294</v>
      </c>
      <c r="N21" s="121">
        <v>34375</v>
      </c>
      <c r="O21" s="121">
        <v>0</v>
      </c>
      <c r="P21" s="121">
        <v>20249</v>
      </c>
      <c r="Q21" s="121">
        <v>9670</v>
      </c>
      <c r="R21" s="121">
        <f>+SUM(S21:U21)</f>
        <v>112812</v>
      </c>
      <c r="S21" s="121">
        <v>0</v>
      </c>
      <c r="T21" s="121">
        <v>112812</v>
      </c>
      <c r="U21" s="121">
        <v>0</v>
      </c>
      <c r="V21" s="121">
        <v>0</v>
      </c>
      <c r="W21" s="121">
        <f>+SUM(X21:AA21)</f>
        <v>125972</v>
      </c>
      <c r="X21" s="121">
        <v>40260</v>
      </c>
      <c r="Y21" s="121">
        <v>61019</v>
      </c>
      <c r="Z21" s="121">
        <v>24693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303078</v>
      </c>
      <c r="AF21" s="121">
        <f>+SUM(AG21,AL21)</f>
        <v>32443</v>
      </c>
      <c r="AG21" s="121">
        <f>+SUM(AH21:AK21)</f>
        <v>32443</v>
      </c>
      <c r="AH21" s="121">
        <v>9763</v>
      </c>
      <c r="AI21" s="121">
        <v>22680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110879</v>
      </c>
      <c r="AO21" s="121">
        <f>+SUM(AP21:AS21)</f>
        <v>22730</v>
      </c>
      <c r="AP21" s="121">
        <v>22730</v>
      </c>
      <c r="AQ21" s="121">
        <v>0</v>
      </c>
      <c r="AR21" s="121">
        <v>0</v>
      </c>
      <c r="AS21" s="121">
        <v>0</v>
      </c>
      <c r="AT21" s="121">
        <f>+SUM(AU21:AW21)</f>
        <v>44474</v>
      </c>
      <c r="AU21" s="121">
        <v>0</v>
      </c>
      <c r="AV21" s="121">
        <v>44474</v>
      </c>
      <c r="AW21" s="121">
        <v>0</v>
      </c>
      <c r="AX21" s="121">
        <v>0</v>
      </c>
      <c r="AY21" s="121">
        <f>+SUM(AZ21:BC21)</f>
        <v>43675</v>
      </c>
      <c r="AZ21" s="121">
        <v>1012</v>
      </c>
      <c r="BA21" s="121">
        <v>32934</v>
      </c>
      <c r="BB21" s="121">
        <v>9729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143322</v>
      </c>
      <c r="BH21" s="121">
        <f>SUM(D21,AF21)</f>
        <v>32443</v>
      </c>
      <c r="BI21" s="121">
        <f>SUM(E21,AG21)</f>
        <v>32443</v>
      </c>
      <c r="BJ21" s="121">
        <f>SUM(F21,AH21)</f>
        <v>9763</v>
      </c>
      <c r="BK21" s="121">
        <f>SUM(G21,AI21)</f>
        <v>22680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413957</v>
      </c>
      <c r="BQ21" s="121">
        <f>SUM(M21,AO21)</f>
        <v>87024</v>
      </c>
      <c r="BR21" s="121">
        <f>SUM(N21,AP21)</f>
        <v>57105</v>
      </c>
      <c r="BS21" s="121">
        <f>SUM(O21,AQ21)</f>
        <v>0</v>
      </c>
      <c r="BT21" s="121">
        <f>SUM(P21,AR21)</f>
        <v>20249</v>
      </c>
      <c r="BU21" s="121">
        <f>SUM(Q21,AS21)</f>
        <v>9670</v>
      </c>
      <c r="BV21" s="121">
        <f>SUM(R21,AT21)</f>
        <v>157286</v>
      </c>
      <c r="BW21" s="121">
        <f>SUM(S21,AU21)</f>
        <v>0</v>
      </c>
      <c r="BX21" s="121">
        <f>SUM(T21,AV21)</f>
        <v>157286</v>
      </c>
      <c r="BY21" s="121">
        <f>SUM(U21,AW21)</f>
        <v>0</v>
      </c>
      <c r="BZ21" s="121">
        <f>SUM(V21,AX21)</f>
        <v>0</v>
      </c>
      <c r="CA21" s="121">
        <f>SUM(W21,AY21)</f>
        <v>169647</v>
      </c>
      <c r="CB21" s="121">
        <f>SUM(X21,AZ21)</f>
        <v>41272</v>
      </c>
      <c r="CC21" s="121">
        <f>SUM(Y21,BA21)</f>
        <v>93953</v>
      </c>
      <c r="CD21" s="121">
        <f>SUM(Z21,BB21)</f>
        <v>34422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0</v>
      </c>
      <c r="CI21" s="121">
        <f>SUM(AE21,BG21)</f>
        <v>446400</v>
      </c>
    </row>
    <row r="22" spans="1:87" s="136" customFormat="1" ht="13.5" customHeight="1" x14ac:dyDescent="0.15">
      <c r="A22" s="119" t="s">
        <v>40</v>
      </c>
      <c r="B22" s="120" t="s">
        <v>382</v>
      </c>
      <c r="C22" s="119" t="s">
        <v>383</v>
      </c>
      <c r="D22" s="121">
        <f>+SUM(E22,J22)</f>
        <v>15111</v>
      </c>
      <c r="E22" s="121">
        <f>+SUM(F22:I22)</f>
        <v>15111</v>
      </c>
      <c r="F22" s="121">
        <v>0</v>
      </c>
      <c r="G22" s="121">
        <v>0</v>
      </c>
      <c r="H22" s="121">
        <v>15111</v>
      </c>
      <c r="I22" s="121">
        <v>0</v>
      </c>
      <c r="J22" s="121">
        <v>0</v>
      </c>
      <c r="K22" s="121">
        <v>0</v>
      </c>
      <c r="L22" s="121">
        <f>+SUM(M22,R22,V22,W22,AC22)</f>
        <v>65867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65867</v>
      </c>
      <c r="X22" s="121">
        <v>33588</v>
      </c>
      <c r="Y22" s="121">
        <v>0</v>
      </c>
      <c r="Z22" s="121">
        <v>14904</v>
      </c>
      <c r="AA22" s="121">
        <v>17375</v>
      </c>
      <c r="AB22" s="121">
        <v>52241</v>
      </c>
      <c r="AC22" s="121">
        <v>0</v>
      </c>
      <c r="AD22" s="121">
        <v>101432</v>
      </c>
      <c r="AE22" s="121">
        <f>+SUM(D22,L22,AD22)</f>
        <v>182410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19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19</v>
      </c>
      <c r="AZ22" s="121">
        <v>0</v>
      </c>
      <c r="BA22" s="121">
        <v>0</v>
      </c>
      <c r="BB22" s="121">
        <v>19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19</v>
      </c>
      <c r="BH22" s="121">
        <f>SUM(D22,AF22)</f>
        <v>15111</v>
      </c>
      <c r="BI22" s="121">
        <f>SUM(E22,AG22)</f>
        <v>15111</v>
      </c>
      <c r="BJ22" s="121">
        <f>SUM(F22,AH22)</f>
        <v>0</v>
      </c>
      <c r="BK22" s="121">
        <f>SUM(G22,AI22)</f>
        <v>0</v>
      </c>
      <c r="BL22" s="121">
        <f>SUM(H22,AJ22)</f>
        <v>15111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65886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65886</v>
      </c>
      <c r="CB22" s="121">
        <f>SUM(X22,AZ22)</f>
        <v>33588</v>
      </c>
      <c r="CC22" s="121">
        <f>SUM(Y22,BA22)</f>
        <v>0</v>
      </c>
      <c r="CD22" s="121">
        <f>SUM(Z22,BB22)</f>
        <v>14923</v>
      </c>
      <c r="CE22" s="121">
        <f>SUM(AA22,BC22)</f>
        <v>17375</v>
      </c>
      <c r="CF22" s="121">
        <f>SUM(AB22,BD22)</f>
        <v>52241</v>
      </c>
      <c r="CG22" s="121">
        <f>SUM(AC22,BE22)</f>
        <v>0</v>
      </c>
      <c r="CH22" s="121">
        <f>SUM(AD22,BF22)</f>
        <v>101432</v>
      </c>
      <c r="CI22" s="121">
        <f>SUM(AE22,BG22)</f>
        <v>182429</v>
      </c>
    </row>
    <row r="23" spans="1:87" s="136" customFormat="1" ht="13.5" customHeight="1" x14ac:dyDescent="0.15">
      <c r="A23" s="119" t="s">
        <v>40</v>
      </c>
      <c r="B23" s="120" t="s">
        <v>385</v>
      </c>
      <c r="C23" s="119" t="s">
        <v>386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27462</v>
      </c>
      <c r="M23" s="121">
        <f>+SUM(N23:Q23)</f>
        <v>4679</v>
      </c>
      <c r="N23" s="121">
        <v>4679</v>
      </c>
      <c r="O23" s="121">
        <v>0</v>
      </c>
      <c r="P23" s="121">
        <v>0</v>
      </c>
      <c r="Q23" s="121">
        <v>0</v>
      </c>
      <c r="R23" s="121">
        <f>+SUM(S23:U23)</f>
        <v>4582</v>
      </c>
      <c r="S23" s="121">
        <v>4582</v>
      </c>
      <c r="T23" s="121">
        <v>0</v>
      </c>
      <c r="U23" s="121">
        <v>0</v>
      </c>
      <c r="V23" s="121">
        <v>0</v>
      </c>
      <c r="W23" s="121">
        <f>+SUM(X23:AA23)</f>
        <v>18201</v>
      </c>
      <c r="X23" s="121">
        <v>16078</v>
      </c>
      <c r="Y23" s="121">
        <v>1095</v>
      </c>
      <c r="Z23" s="121">
        <v>1028</v>
      </c>
      <c r="AA23" s="121">
        <v>0</v>
      </c>
      <c r="AB23" s="121">
        <v>9564</v>
      </c>
      <c r="AC23" s="121">
        <v>0</v>
      </c>
      <c r="AD23" s="121">
        <v>0</v>
      </c>
      <c r="AE23" s="121">
        <f>+SUM(D23,L23,AD23)</f>
        <v>27462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25470</v>
      </c>
      <c r="AO23" s="121">
        <f>+SUM(AP23:AS23)</f>
        <v>4679</v>
      </c>
      <c r="AP23" s="121">
        <v>4679</v>
      </c>
      <c r="AQ23" s="121">
        <v>0</v>
      </c>
      <c r="AR23" s="121">
        <v>0</v>
      </c>
      <c r="AS23" s="121">
        <v>0</v>
      </c>
      <c r="AT23" s="121">
        <f>+SUM(AU23:AW23)</f>
        <v>11611</v>
      </c>
      <c r="AU23" s="121">
        <v>1025</v>
      </c>
      <c r="AV23" s="121">
        <v>0</v>
      </c>
      <c r="AW23" s="121">
        <v>10586</v>
      </c>
      <c r="AX23" s="121">
        <v>0</v>
      </c>
      <c r="AY23" s="121">
        <f>+SUM(AZ23:BC23)</f>
        <v>9180</v>
      </c>
      <c r="AZ23" s="121">
        <v>0</v>
      </c>
      <c r="BA23" s="121">
        <v>0</v>
      </c>
      <c r="BB23" s="121">
        <v>9180</v>
      </c>
      <c r="BC23" s="121">
        <v>0</v>
      </c>
      <c r="BD23" s="121">
        <v>10234</v>
      </c>
      <c r="BE23" s="121">
        <v>0</v>
      </c>
      <c r="BF23" s="121">
        <v>0</v>
      </c>
      <c r="BG23" s="121">
        <f>+SUM(BF23,AN23,AF23)</f>
        <v>25470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52932</v>
      </c>
      <c r="BQ23" s="121">
        <f>SUM(M23,AO23)</f>
        <v>9358</v>
      </c>
      <c r="BR23" s="121">
        <f>SUM(N23,AP23)</f>
        <v>9358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16193</v>
      </c>
      <c r="BW23" s="121">
        <f>SUM(S23,AU23)</f>
        <v>5607</v>
      </c>
      <c r="BX23" s="121">
        <f>SUM(T23,AV23)</f>
        <v>0</v>
      </c>
      <c r="BY23" s="121">
        <f>SUM(U23,AW23)</f>
        <v>10586</v>
      </c>
      <c r="BZ23" s="121">
        <f>SUM(V23,AX23)</f>
        <v>0</v>
      </c>
      <c r="CA23" s="121">
        <f>SUM(W23,AY23)</f>
        <v>27381</v>
      </c>
      <c r="CB23" s="121">
        <f>SUM(X23,AZ23)</f>
        <v>16078</v>
      </c>
      <c r="CC23" s="121">
        <f>SUM(Y23,BA23)</f>
        <v>1095</v>
      </c>
      <c r="CD23" s="121">
        <f>SUM(Z23,BB23)</f>
        <v>10208</v>
      </c>
      <c r="CE23" s="121">
        <f>SUM(AA23,BC23)</f>
        <v>0</v>
      </c>
      <c r="CF23" s="121">
        <f>SUM(AB23,BD23)</f>
        <v>19798</v>
      </c>
      <c r="CG23" s="121">
        <f>SUM(AC23,BE23)</f>
        <v>0</v>
      </c>
      <c r="CH23" s="121">
        <f>SUM(AD23,BF23)</f>
        <v>0</v>
      </c>
      <c r="CI23" s="121">
        <f>SUM(AE23,BG23)</f>
        <v>52932</v>
      </c>
    </row>
    <row r="24" spans="1:87" s="136" customFormat="1" ht="13.5" customHeight="1" x14ac:dyDescent="0.15">
      <c r="A24" s="119" t="s">
        <v>40</v>
      </c>
      <c r="B24" s="120" t="s">
        <v>388</v>
      </c>
      <c r="C24" s="119" t="s">
        <v>389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101736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27437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129173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40</v>
      </c>
      <c r="B25" s="120" t="s">
        <v>393</v>
      </c>
      <c r="C25" s="119" t="s">
        <v>394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101166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23493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124659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40</v>
      </c>
      <c r="B26" s="120" t="s">
        <v>396</v>
      </c>
      <c r="C26" s="119" t="s">
        <v>397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19489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3922</v>
      </c>
      <c r="S26" s="121">
        <v>2389</v>
      </c>
      <c r="T26" s="121">
        <v>1533</v>
      </c>
      <c r="U26" s="121">
        <v>0</v>
      </c>
      <c r="V26" s="121">
        <v>0</v>
      </c>
      <c r="W26" s="121">
        <f>+SUM(X26:AA26)</f>
        <v>15567</v>
      </c>
      <c r="X26" s="121">
        <v>10124</v>
      </c>
      <c r="Y26" s="121">
        <v>3080</v>
      </c>
      <c r="Z26" s="121">
        <v>2329</v>
      </c>
      <c r="AA26" s="121">
        <v>34</v>
      </c>
      <c r="AB26" s="121">
        <v>26669</v>
      </c>
      <c r="AC26" s="121">
        <v>0</v>
      </c>
      <c r="AD26" s="121">
        <v>0</v>
      </c>
      <c r="AE26" s="121">
        <f>+SUM(D26,L26,AD26)</f>
        <v>19489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922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922</v>
      </c>
      <c r="AZ26" s="121">
        <v>0</v>
      </c>
      <c r="BA26" s="121">
        <v>0</v>
      </c>
      <c r="BB26" s="121">
        <v>922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922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20411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3922</v>
      </c>
      <c r="BW26" s="121">
        <f>SUM(S26,AU26)</f>
        <v>2389</v>
      </c>
      <c r="BX26" s="121">
        <f>SUM(T26,AV26)</f>
        <v>1533</v>
      </c>
      <c r="BY26" s="121">
        <f>SUM(U26,AW26)</f>
        <v>0</v>
      </c>
      <c r="BZ26" s="121">
        <f>SUM(V26,AX26)</f>
        <v>0</v>
      </c>
      <c r="CA26" s="121">
        <f>SUM(W26,AY26)</f>
        <v>16489</v>
      </c>
      <c r="CB26" s="121">
        <f>SUM(X26,AZ26)</f>
        <v>10124</v>
      </c>
      <c r="CC26" s="121">
        <f>SUM(Y26,BA26)</f>
        <v>3080</v>
      </c>
      <c r="CD26" s="121">
        <f>SUM(Z26,BB26)</f>
        <v>3251</v>
      </c>
      <c r="CE26" s="121">
        <f>SUM(AA26,BC26)</f>
        <v>34</v>
      </c>
      <c r="CF26" s="121">
        <f>SUM(AB26,BD26)</f>
        <v>26669</v>
      </c>
      <c r="CG26" s="121">
        <f>SUM(AC26,BE26)</f>
        <v>0</v>
      </c>
      <c r="CH26" s="121">
        <f>SUM(AD26,BF26)</f>
        <v>0</v>
      </c>
      <c r="CI26" s="121">
        <f>SUM(AE26,BG26)</f>
        <v>20411</v>
      </c>
    </row>
    <row r="27" spans="1:87" s="136" customFormat="1" ht="13.5" customHeight="1" x14ac:dyDescent="0.15">
      <c r="A27" s="119" t="s">
        <v>40</v>
      </c>
      <c r="B27" s="120" t="s">
        <v>327</v>
      </c>
      <c r="C27" s="119" t="s">
        <v>328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337927</v>
      </c>
      <c r="AO27" s="121">
        <f>+SUM(AP27:AS27)</f>
        <v>64634</v>
      </c>
      <c r="AP27" s="121">
        <v>64634</v>
      </c>
      <c r="AQ27" s="121">
        <v>0</v>
      </c>
      <c r="AR27" s="121">
        <v>0</v>
      </c>
      <c r="AS27" s="121">
        <v>0</v>
      </c>
      <c r="AT27" s="121">
        <f>+SUM(AU27:AW27)</f>
        <v>193368</v>
      </c>
      <c r="AU27" s="121">
        <v>0</v>
      </c>
      <c r="AV27" s="121">
        <v>193368</v>
      </c>
      <c r="AW27" s="121">
        <v>0</v>
      </c>
      <c r="AX27" s="121">
        <v>0</v>
      </c>
      <c r="AY27" s="121">
        <f>+SUM(AZ27:BC27)</f>
        <v>79925</v>
      </c>
      <c r="AZ27" s="121">
        <v>49014</v>
      </c>
      <c r="BA27" s="121">
        <v>20623</v>
      </c>
      <c r="BB27" s="121">
        <v>9898</v>
      </c>
      <c r="BC27" s="121">
        <v>390</v>
      </c>
      <c r="BD27" s="121">
        <v>0</v>
      </c>
      <c r="BE27" s="121">
        <v>0</v>
      </c>
      <c r="BF27" s="121">
        <v>8260</v>
      </c>
      <c r="BG27" s="121">
        <f>+SUM(BF27,AN27,AF27)</f>
        <v>346187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337927</v>
      </c>
      <c r="BQ27" s="121">
        <f>SUM(M27,AO27)</f>
        <v>64634</v>
      </c>
      <c r="BR27" s="121">
        <f>SUM(N27,AP27)</f>
        <v>64634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193368</v>
      </c>
      <c r="BW27" s="121">
        <f>SUM(S27,AU27)</f>
        <v>0</v>
      </c>
      <c r="BX27" s="121">
        <f>SUM(T27,AV27)</f>
        <v>193368</v>
      </c>
      <c r="BY27" s="121">
        <f>SUM(U27,AW27)</f>
        <v>0</v>
      </c>
      <c r="BZ27" s="121">
        <f>SUM(V27,AX27)</f>
        <v>0</v>
      </c>
      <c r="CA27" s="121">
        <f>SUM(W27,AY27)</f>
        <v>79925</v>
      </c>
      <c r="CB27" s="121">
        <f>SUM(X27,AZ27)</f>
        <v>49014</v>
      </c>
      <c r="CC27" s="121">
        <f>SUM(Y27,BA27)</f>
        <v>20623</v>
      </c>
      <c r="CD27" s="121">
        <f>SUM(Z27,BB27)</f>
        <v>9898</v>
      </c>
      <c r="CE27" s="121">
        <f>SUM(AA27,BC27)</f>
        <v>390</v>
      </c>
      <c r="CF27" s="121">
        <f>SUM(AB27,BD27)</f>
        <v>0</v>
      </c>
      <c r="CG27" s="121">
        <f>SUM(AC27,BE27)</f>
        <v>0</v>
      </c>
      <c r="CH27" s="121">
        <f>SUM(AD27,BF27)</f>
        <v>8260</v>
      </c>
      <c r="CI27" s="121">
        <f>SUM(AE27,BG27)</f>
        <v>346187</v>
      </c>
    </row>
    <row r="28" spans="1:87" s="136" customFormat="1" ht="13.5" customHeight="1" x14ac:dyDescent="0.15">
      <c r="A28" s="119" t="s">
        <v>40</v>
      </c>
      <c r="B28" s="120" t="s">
        <v>357</v>
      </c>
      <c r="C28" s="119" t="s">
        <v>358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161262</v>
      </c>
      <c r="AO28" s="121">
        <f>+SUM(AP28:AS28)</f>
        <v>28698</v>
      </c>
      <c r="AP28" s="121">
        <v>28698</v>
      </c>
      <c r="AQ28" s="121">
        <v>0</v>
      </c>
      <c r="AR28" s="121">
        <v>0</v>
      </c>
      <c r="AS28" s="121">
        <v>0</v>
      </c>
      <c r="AT28" s="121">
        <f>+SUM(AU28:AW28)</f>
        <v>103247</v>
      </c>
      <c r="AU28" s="121">
        <v>27201</v>
      </c>
      <c r="AV28" s="121">
        <v>76046</v>
      </c>
      <c r="AW28" s="121">
        <v>0</v>
      </c>
      <c r="AX28" s="121">
        <v>0</v>
      </c>
      <c r="AY28" s="121">
        <f>+SUM(AZ28:BC28)</f>
        <v>29317</v>
      </c>
      <c r="AZ28" s="121">
        <v>0</v>
      </c>
      <c r="BA28" s="121">
        <v>0</v>
      </c>
      <c r="BB28" s="121">
        <v>673</v>
      </c>
      <c r="BC28" s="121">
        <v>28644</v>
      </c>
      <c r="BD28" s="121">
        <v>0</v>
      </c>
      <c r="BE28" s="121">
        <v>0</v>
      </c>
      <c r="BF28" s="121">
        <v>16237</v>
      </c>
      <c r="BG28" s="121">
        <f>+SUM(BF28,AN28,AF28)</f>
        <v>177499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161262</v>
      </c>
      <c r="BQ28" s="121">
        <f>SUM(M28,AO28)</f>
        <v>28698</v>
      </c>
      <c r="BR28" s="121">
        <f>SUM(N28,AP28)</f>
        <v>28698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103247</v>
      </c>
      <c r="BW28" s="121">
        <f>SUM(S28,AU28)</f>
        <v>27201</v>
      </c>
      <c r="BX28" s="121">
        <f>SUM(T28,AV28)</f>
        <v>76046</v>
      </c>
      <c r="BY28" s="121">
        <f>SUM(U28,AW28)</f>
        <v>0</v>
      </c>
      <c r="BZ28" s="121">
        <f>SUM(V28,AX28)</f>
        <v>0</v>
      </c>
      <c r="CA28" s="121">
        <f>SUM(W28,AY28)</f>
        <v>29317</v>
      </c>
      <c r="CB28" s="121">
        <f>SUM(X28,AZ28)</f>
        <v>0</v>
      </c>
      <c r="CC28" s="121">
        <f>SUM(Y28,BA28)</f>
        <v>0</v>
      </c>
      <c r="CD28" s="121">
        <f>SUM(Z28,BB28)</f>
        <v>673</v>
      </c>
      <c r="CE28" s="121">
        <f>SUM(AA28,BC28)</f>
        <v>28644</v>
      </c>
      <c r="CF28" s="121">
        <f>SUM(AB28,BD28)</f>
        <v>0</v>
      </c>
      <c r="CG28" s="121">
        <f>SUM(AC28,BE28)</f>
        <v>0</v>
      </c>
      <c r="CH28" s="121">
        <f>SUM(AD28,BF28)</f>
        <v>16237</v>
      </c>
      <c r="CI28" s="121">
        <f>SUM(AE28,BG28)</f>
        <v>177499</v>
      </c>
    </row>
    <row r="29" spans="1:87" s="136" customFormat="1" ht="13.5" customHeight="1" x14ac:dyDescent="0.15">
      <c r="A29" s="119" t="s">
        <v>40</v>
      </c>
      <c r="B29" s="120" t="s">
        <v>355</v>
      </c>
      <c r="C29" s="119" t="s">
        <v>356</v>
      </c>
      <c r="D29" s="121">
        <f>+SUM(E29,J29)</f>
        <v>190594</v>
      </c>
      <c r="E29" s="121">
        <f>+SUM(F29:I29)</f>
        <v>190594</v>
      </c>
      <c r="F29" s="121">
        <v>0</v>
      </c>
      <c r="G29" s="121">
        <v>190594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362328</v>
      </c>
      <c r="M29" s="121">
        <f>+SUM(N29:Q29)</f>
        <v>78796</v>
      </c>
      <c r="N29" s="121">
        <v>15759</v>
      </c>
      <c r="O29" s="121">
        <v>0</v>
      </c>
      <c r="P29" s="121">
        <v>63037</v>
      </c>
      <c r="Q29" s="121">
        <v>0</v>
      </c>
      <c r="R29" s="121">
        <f>+SUM(S29:U29)</f>
        <v>161295</v>
      </c>
      <c r="S29" s="121">
        <v>0</v>
      </c>
      <c r="T29" s="121">
        <v>161295</v>
      </c>
      <c r="U29" s="121">
        <v>0</v>
      </c>
      <c r="V29" s="121">
        <v>0</v>
      </c>
      <c r="W29" s="121">
        <f>+SUM(X29:AA29)</f>
        <v>122237</v>
      </c>
      <c r="X29" s="121">
        <v>0</v>
      </c>
      <c r="Y29" s="121">
        <v>122237</v>
      </c>
      <c r="Z29" s="121">
        <v>0</v>
      </c>
      <c r="AA29" s="121">
        <v>0</v>
      </c>
      <c r="AB29" s="121">
        <v>0</v>
      </c>
      <c r="AC29" s="121">
        <v>0</v>
      </c>
      <c r="AD29" s="121">
        <v>4332</v>
      </c>
      <c r="AE29" s="121">
        <f>+SUM(D29,L29,AD29)</f>
        <v>557254</v>
      </c>
      <c r="AF29" s="121">
        <f>+SUM(AG29,AL29)</f>
        <v>29523</v>
      </c>
      <c r="AG29" s="121">
        <f>+SUM(AH29:AK29)</f>
        <v>29523</v>
      </c>
      <c r="AH29" s="121">
        <v>0</v>
      </c>
      <c r="AI29" s="121">
        <v>29523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145173</v>
      </c>
      <c r="AO29" s="121">
        <f>+SUM(AP29:AS29)</f>
        <v>13904</v>
      </c>
      <c r="AP29" s="121">
        <v>6952</v>
      </c>
      <c r="AQ29" s="121">
        <v>0</v>
      </c>
      <c r="AR29" s="121">
        <v>6952</v>
      </c>
      <c r="AS29" s="121">
        <v>0</v>
      </c>
      <c r="AT29" s="121">
        <f>+SUM(AU29:AW29)</f>
        <v>72071</v>
      </c>
      <c r="AU29" s="121">
        <v>0</v>
      </c>
      <c r="AV29" s="121">
        <v>72071</v>
      </c>
      <c r="AW29" s="121">
        <v>0</v>
      </c>
      <c r="AX29" s="121">
        <v>0</v>
      </c>
      <c r="AY29" s="121">
        <f>+SUM(AZ29:BC29)</f>
        <v>59198</v>
      </c>
      <c r="AZ29" s="121">
        <v>0</v>
      </c>
      <c r="BA29" s="121">
        <v>59198</v>
      </c>
      <c r="BB29" s="121">
        <v>0</v>
      </c>
      <c r="BC29" s="121">
        <v>0</v>
      </c>
      <c r="BD29" s="121">
        <v>0</v>
      </c>
      <c r="BE29" s="121">
        <v>0</v>
      </c>
      <c r="BF29" s="121">
        <v>2510</v>
      </c>
      <c r="BG29" s="121">
        <f>+SUM(BF29,AN29,AF29)</f>
        <v>177206</v>
      </c>
      <c r="BH29" s="121">
        <f>SUM(D29,AF29)</f>
        <v>220117</v>
      </c>
      <c r="BI29" s="121">
        <f>SUM(E29,AG29)</f>
        <v>220117</v>
      </c>
      <c r="BJ29" s="121">
        <f>SUM(F29,AH29)</f>
        <v>0</v>
      </c>
      <c r="BK29" s="121">
        <f>SUM(G29,AI29)</f>
        <v>220117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507501</v>
      </c>
      <c r="BQ29" s="121">
        <f>SUM(M29,AO29)</f>
        <v>92700</v>
      </c>
      <c r="BR29" s="121">
        <f>SUM(N29,AP29)</f>
        <v>22711</v>
      </c>
      <c r="BS29" s="121">
        <f>SUM(O29,AQ29)</f>
        <v>0</v>
      </c>
      <c r="BT29" s="121">
        <f>SUM(P29,AR29)</f>
        <v>69989</v>
      </c>
      <c r="BU29" s="121">
        <f>SUM(Q29,AS29)</f>
        <v>0</v>
      </c>
      <c r="BV29" s="121">
        <f>SUM(R29,AT29)</f>
        <v>233366</v>
      </c>
      <c r="BW29" s="121">
        <f>SUM(S29,AU29)</f>
        <v>0</v>
      </c>
      <c r="BX29" s="121">
        <f>SUM(T29,AV29)</f>
        <v>233366</v>
      </c>
      <c r="BY29" s="121">
        <f>SUM(U29,AW29)</f>
        <v>0</v>
      </c>
      <c r="BZ29" s="121">
        <f>SUM(V29,AX29)</f>
        <v>0</v>
      </c>
      <c r="CA29" s="121">
        <f>SUM(W29,AY29)</f>
        <v>181435</v>
      </c>
      <c r="CB29" s="121">
        <f>SUM(X29,AZ29)</f>
        <v>0</v>
      </c>
      <c r="CC29" s="121">
        <f>SUM(Y29,BA29)</f>
        <v>181435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6842</v>
      </c>
      <c r="CI29" s="121">
        <f>SUM(AE29,BG29)</f>
        <v>734460</v>
      </c>
    </row>
    <row r="30" spans="1:87" s="136" customFormat="1" ht="13.5" customHeight="1" x14ac:dyDescent="0.15">
      <c r="A30" s="119" t="s">
        <v>40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129446</v>
      </c>
      <c r="M30" s="121">
        <f>+SUM(N30:Q30)</f>
        <v>35073</v>
      </c>
      <c r="N30" s="121">
        <v>9505</v>
      </c>
      <c r="O30" s="121">
        <v>0</v>
      </c>
      <c r="P30" s="121">
        <v>20544</v>
      </c>
      <c r="Q30" s="121">
        <v>5024</v>
      </c>
      <c r="R30" s="121">
        <f>+SUM(S30:U30)</f>
        <v>19918</v>
      </c>
      <c r="S30" s="121">
        <v>14575</v>
      </c>
      <c r="T30" s="121">
        <v>5254</v>
      </c>
      <c r="U30" s="121">
        <v>89</v>
      </c>
      <c r="V30" s="121">
        <v>0</v>
      </c>
      <c r="W30" s="121">
        <f>+SUM(X30:AA30)</f>
        <v>73272</v>
      </c>
      <c r="X30" s="121">
        <v>69530</v>
      </c>
      <c r="Y30" s="121">
        <v>3742</v>
      </c>
      <c r="Z30" s="121">
        <v>0</v>
      </c>
      <c r="AA30" s="121">
        <v>0</v>
      </c>
      <c r="AB30" s="121">
        <v>0</v>
      </c>
      <c r="AC30" s="121">
        <v>1183</v>
      </c>
      <c r="AD30" s="121">
        <v>14667</v>
      </c>
      <c r="AE30" s="121">
        <f>+SUM(D30,L30,AD30)</f>
        <v>144113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129446</v>
      </c>
      <c r="BQ30" s="121">
        <f>SUM(M30,AO30)</f>
        <v>35073</v>
      </c>
      <c r="BR30" s="121">
        <f>SUM(N30,AP30)</f>
        <v>9505</v>
      </c>
      <c r="BS30" s="121">
        <f>SUM(O30,AQ30)</f>
        <v>0</v>
      </c>
      <c r="BT30" s="121">
        <f>SUM(P30,AR30)</f>
        <v>20544</v>
      </c>
      <c r="BU30" s="121">
        <f>SUM(Q30,AS30)</f>
        <v>5024</v>
      </c>
      <c r="BV30" s="121">
        <f>SUM(R30,AT30)</f>
        <v>19918</v>
      </c>
      <c r="BW30" s="121">
        <f>SUM(S30,AU30)</f>
        <v>14575</v>
      </c>
      <c r="BX30" s="121">
        <f>SUM(T30,AV30)</f>
        <v>5254</v>
      </c>
      <c r="BY30" s="121">
        <f>SUM(U30,AW30)</f>
        <v>89</v>
      </c>
      <c r="BZ30" s="121">
        <f>SUM(V30,AX30)</f>
        <v>0</v>
      </c>
      <c r="CA30" s="121">
        <f>SUM(W30,AY30)</f>
        <v>73272</v>
      </c>
      <c r="CB30" s="121">
        <f>SUM(X30,AZ30)</f>
        <v>69530</v>
      </c>
      <c r="CC30" s="121">
        <f>SUM(Y30,BA30)</f>
        <v>3742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1183</v>
      </c>
      <c r="CH30" s="121">
        <f>SUM(AD30,BF30)</f>
        <v>14667</v>
      </c>
      <c r="CI30" s="121">
        <f>SUM(AE30,BG30)</f>
        <v>144113</v>
      </c>
    </row>
    <row r="31" spans="1:87" s="136" customFormat="1" ht="13.5" customHeight="1" x14ac:dyDescent="0.15">
      <c r="A31" s="119" t="s">
        <v>40</v>
      </c>
      <c r="B31" s="120" t="s">
        <v>346</v>
      </c>
      <c r="C31" s="119" t="s">
        <v>362</v>
      </c>
      <c r="D31" s="121">
        <f>+SUM(E31,J31)</f>
        <v>1643911</v>
      </c>
      <c r="E31" s="121">
        <f>+SUM(F31:I31)</f>
        <v>1643911</v>
      </c>
      <c r="F31" s="121">
        <v>0</v>
      </c>
      <c r="G31" s="121">
        <v>1643911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1269320</v>
      </c>
      <c r="M31" s="121">
        <f>+SUM(N31:Q31)</f>
        <v>173348</v>
      </c>
      <c r="N31" s="121">
        <v>173348</v>
      </c>
      <c r="O31" s="121">
        <v>0</v>
      </c>
      <c r="P31" s="121">
        <v>0</v>
      </c>
      <c r="Q31" s="121">
        <v>0</v>
      </c>
      <c r="R31" s="121">
        <f>+SUM(S31:U31)</f>
        <v>710364</v>
      </c>
      <c r="S31" s="121">
        <v>0</v>
      </c>
      <c r="T31" s="121">
        <v>710364</v>
      </c>
      <c r="U31" s="121">
        <v>0</v>
      </c>
      <c r="V31" s="121">
        <v>0</v>
      </c>
      <c r="W31" s="121">
        <f>+SUM(X31:AA31)</f>
        <v>385608</v>
      </c>
      <c r="X31" s="121">
        <v>0</v>
      </c>
      <c r="Y31" s="121">
        <v>385608</v>
      </c>
      <c r="Z31" s="121">
        <v>0</v>
      </c>
      <c r="AA31" s="121">
        <v>0</v>
      </c>
      <c r="AB31" s="121">
        <v>0</v>
      </c>
      <c r="AC31" s="121">
        <v>0</v>
      </c>
      <c r="AD31" s="121">
        <v>76478</v>
      </c>
      <c r="AE31" s="121">
        <f>+SUM(D31,L31,AD31)</f>
        <v>2989709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1643911</v>
      </c>
      <c r="BI31" s="121">
        <f>SUM(E31,AG31)</f>
        <v>1643911</v>
      </c>
      <c r="BJ31" s="121">
        <f>SUM(F31,AH31)</f>
        <v>0</v>
      </c>
      <c r="BK31" s="121">
        <f>SUM(G31,AI31)</f>
        <v>1643911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1269320</v>
      </c>
      <c r="BQ31" s="121">
        <f>SUM(M31,AO31)</f>
        <v>173348</v>
      </c>
      <c r="BR31" s="121">
        <f>SUM(N31,AP31)</f>
        <v>173348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710364</v>
      </c>
      <c r="BW31" s="121">
        <f>SUM(S31,AU31)</f>
        <v>0</v>
      </c>
      <c r="BX31" s="121">
        <f>SUM(T31,AV31)</f>
        <v>710364</v>
      </c>
      <c r="BY31" s="121">
        <f>SUM(U31,AW31)</f>
        <v>0</v>
      </c>
      <c r="BZ31" s="121">
        <f>SUM(V31,AX31)</f>
        <v>0</v>
      </c>
      <c r="CA31" s="121">
        <f>SUM(W31,AY31)</f>
        <v>385608</v>
      </c>
      <c r="CB31" s="121">
        <f>SUM(X31,AZ31)</f>
        <v>0</v>
      </c>
      <c r="CC31" s="121">
        <f>SUM(Y31,BA31)</f>
        <v>385608</v>
      </c>
      <c r="CD31" s="121">
        <f>SUM(Z31,BB31)</f>
        <v>0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76478</v>
      </c>
      <c r="CI31" s="121">
        <f>SUM(AE31,BG31)</f>
        <v>2989709</v>
      </c>
    </row>
    <row r="32" spans="1:87" s="136" customFormat="1" ht="13.5" customHeight="1" x14ac:dyDescent="0.15">
      <c r="A32" s="119" t="s">
        <v>40</v>
      </c>
      <c r="B32" s="120" t="s">
        <v>353</v>
      </c>
      <c r="C32" s="119" t="s">
        <v>354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416668</v>
      </c>
      <c r="M32" s="121">
        <f>+SUM(N32:Q32)</f>
        <v>27883</v>
      </c>
      <c r="N32" s="121">
        <v>17347</v>
      </c>
      <c r="O32" s="121">
        <v>0</v>
      </c>
      <c r="P32" s="121">
        <v>10536</v>
      </c>
      <c r="Q32" s="121">
        <v>0</v>
      </c>
      <c r="R32" s="121">
        <f>+SUM(S32:U32)</f>
        <v>88312</v>
      </c>
      <c r="S32" s="121">
        <v>0</v>
      </c>
      <c r="T32" s="121">
        <v>88312</v>
      </c>
      <c r="U32" s="121">
        <v>0</v>
      </c>
      <c r="V32" s="121">
        <v>0</v>
      </c>
      <c r="W32" s="121">
        <f>+SUM(X32:AA32)</f>
        <v>300473</v>
      </c>
      <c r="X32" s="121">
        <v>0</v>
      </c>
      <c r="Y32" s="121">
        <v>300473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416668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416668</v>
      </c>
      <c r="BQ32" s="121">
        <f>SUM(M32,AO32)</f>
        <v>27883</v>
      </c>
      <c r="BR32" s="121">
        <f>SUM(N32,AP32)</f>
        <v>17347</v>
      </c>
      <c r="BS32" s="121">
        <f>SUM(O32,AQ32)</f>
        <v>0</v>
      </c>
      <c r="BT32" s="121">
        <f>SUM(P32,AR32)</f>
        <v>10536</v>
      </c>
      <c r="BU32" s="121">
        <f>SUM(Q32,AS32)</f>
        <v>0</v>
      </c>
      <c r="BV32" s="121">
        <f>SUM(R32,AT32)</f>
        <v>88312</v>
      </c>
      <c r="BW32" s="121">
        <f>SUM(S32,AU32)</f>
        <v>0</v>
      </c>
      <c r="BX32" s="121">
        <f>SUM(T32,AV32)</f>
        <v>88312</v>
      </c>
      <c r="BY32" s="121">
        <f>SUM(U32,AW32)</f>
        <v>0</v>
      </c>
      <c r="BZ32" s="121">
        <f>SUM(V32,AX32)</f>
        <v>0</v>
      </c>
      <c r="CA32" s="121">
        <f>SUM(W32,AY32)</f>
        <v>300473</v>
      </c>
      <c r="CB32" s="121">
        <f>SUM(X32,AZ32)</f>
        <v>0</v>
      </c>
      <c r="CC32" s="121">
        <f>SUM(Y32,BA32)</f>
        <v>300473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416668</v>
      </c>
    </row>
    <row r="33" spans="1:87" s="136" customFormat="1" ht="13.5" customHeight="1" x14ac:dyDescent="0.15">
      <c r="A33" s="119" t="s">
        <v>40</v>
      </c>
      <c r="B33" s="120" t="s">
        <v>348</v>
      </c>
      <c r="C33" s="119" t="s">
        <v>363</v>
      </c>
      <c r="D33" s="121">
        <f>+SUM(E33,J33)</f>
        <v>26892</v>
      </c>
      <c r="E33" s="121">
        <f>+SUM(F33:I33)</f>
        <v>26892</v>
      </c>
      <c r="F33" s="121">
        <v>0</v>
      </c>
      <c r="G33" s="121">
        <v>0</v>
      </c>
      <c r="H33" s="121">
        <v>26892</v>
      </c>
      <c r="I33" s="121">
        <v>0</v>
      </c>
      <c r="J33" s="121">
        <v>0</v>
      </c>
      <c r="K33" s="121">
        <v>0</v>
      </c>
      <c r="L33" s="121">
        <f>+SUM(M33,R33,V33,W33,AC33)</f>
        <v>407738</v>
      </c>
      <c r="M33" s="121">
        <f>+SUM(N33:Q33)</f>
        <v>45076</v>
      </c>
      <c r="N33" s="121">
        <v>45076</v>
      </c>
      <c r="O33" s="121">
        <v>0</v>
      </c>
      <c r="P33" s="121">
        <v>0</v>
      </c>
      <c r="Q33" s="121">
        <v>0</v>
      </c>
      <c r="R33" s="121">
        <f>+SUM(S33:U33)</f>
        <v>143793</v>
      </c>
      <c r="S33" s="121">
        <v>0</v>
      </c>
      <c r="T33" s="121">
        <v>46231</v>
      </c>
      <c r="U33" s="121">
        <v>97562</v>
      </c>
      <c r="V33" s="121">
        <v>0</v>
      </c>
      <c r="W33" s="121">
        <f>+SUM(X33:AA33)</f>
        <v>218869</v>
      </c>
      <c r="X33" s="121">
        <v>0</v>
      </c>
      <c r="Y33" s="121">
        <v>144869</v>
      </c>
      <c r="Z33" s="121">
        <v>74000</v>
      </c>
      <c r="AA33" s="121">
        <v>0</v>
      </c>
      <c r="AB33" s="121">
        <v>0</v>
      </c>
      <c r="AC33" s="121">
        <v>0</v>
      </c>
      <c r="AD33" s="121">
        <v>97633</v>
      </c>
      <c r="AE33" s="121">
        <f>+SUM(D33,L33,AD33)</f>
        <v>532263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26892</v>
      </c>
      <c r="BI33" s="121">
        <f>SUM(E33,AG33)</f>
        <v>26892</v>
      </c>
      <c r="BJ33" s="121">
        <f>SUM(F33,AH33)</f>
        <v>0</v>
      </c>
      <c r="BK33" s="121">
        <f>SUM(G33,AI33)</f>
        <v>0</v>
      </c>
      <c r="BL33" s="121">
        <f>SUM(H33,AJ33)</f>
        <v>26892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407738</v>
      </c>
      <c r="BQ33" s="121">
        <f>SUM(M33,AO33)</f>
        <v>45076</v>
      </c>
      <c r="BR33" s="121">
        <f>SUM(N33,AP33)</f>
        <v>45076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143793</v>
      </c>
      <c r="BW33" s="121">
        <f>SUM(S33,AU33)</f>
        <v>0</v>
      </c>
      <c r="BX33" s="121">
        <f>SUM(T33,AV33)</f>
        <v>46231</v>
      </c>
      <c r="BY33" s="121">
        <f>SUM(U33,AW33)</f>
        <v>97562</v>
      </c>
      <c r="BZ33" s="121">
        <f>SUM(V33,AX33)</f>
        <v>0</v>
      </c>
      <c r="CA33" s="121">
        <f>SUM(W33,AY33)</f>
        <v>218869</v>
      </c>
      <c r="CB33" s="121">
        <f>SUM(X33,AZ33)</f>
        <v>0</v>
      </c>
      <c r="CC33" s="121">
        <f>SUM(Y33,BA33)</f>
        <v>144869</v>
      </c>
      <c r="CD33" s="121">
        <f>SUM(Z33,BB33)</f>
        <v>74000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97633</v>
      </c>
      <c r="CI33" s="121">
        <f>SUM(AE33,BG33)</f>
        <v>532263</v>
      </c>
    </row>
    <row r="34" spans="1:87" s="136" customFormat="1" ht="13.5" customHeight="1" x14ac:dyDescent="0.15">
      <c r="A34" s="119" t="s">
        <v>40</v>
      </c>
      <c r="B34" s="120" t="s">
        <v>338</v>
      </c>
      <c r="C34" s="119" t="s">
        <v>339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371796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371796</v>
      </c>
      <c r="X34" s="121">
        <v>0</v>
      </c>
      <c r="Y34" s="121">
        <v>294495</v>
      </c>
      <c r="Z34" s="121">
        <v>0</v>
      </c>
      <c r="AA34" s="121">
        <v>77301</v>
      </c>
      <c r="AB34" s="121">
        <v>0</v>
      </c>
      <c r="AC34" s="121">
        <v>0</v>
      </c>
      <c r="AD34" s="121">
        <v>64653</v>
      </c>
      <c r="AE34" s="121">
        <f>+SUM(D34,L34,AD34)</f>
        <v>436449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371796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371796</v>
      </c>
      <c r="CB34" s="121">
        <f>SUM(X34,AZ34)</f>
        <v>0</v>
      </c>
      <c r="CC34" s="121">
        <f>SUM(Y34,BA34)</f>
        <v>294495</v>
      </c>
      <c r="CD34" s="121">
        <f>SUM(Z34,BB34)</f>
        <v>0</v>
      </c>
      <c r="CE34" s="121">
        <f>SUM(AA34,BC34)</f>
        <v>77301</v>
      </c>
      <c r="CF34" s="121">
        <f>SUM(AB34,BD34)</f>
        <v>0</v>
      </c>
      <c r="CG34" s="121">
        <f>SUM(AC34,BE34)</f>
        <v>0</v>
      </c>
      <c r="CH34" s="121">
        <f>SUM(AD34,BF34)</f>
        <v>64653</v>
      </c>
      <c r="CI34" s="121">
        <f>SUM(AE34,BG34)</f>
        <v>436449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279</v>
      </c>
      <c r="D7" s="140">
        <f>SUM(L7,T7,AB7,AJ7,AR7,AZ7)</f>
        <v>0</v>
      </c>
      <c r="E7" s="140">
        <f>SUM(M7,U7,AC7,AK7,AS7,BA7)</f>
        <v>2245669</v>
      </c>
      <c r="F7" s="140">
        <f>SUM(D7:E7)</f>
        <v>2245669</v>
      </c>
      <c r="G7" s="140">
        <f>SUM(O7,W7,AE7,AM7,AU7,BC7)</f>
        <v>0</v>
      </c>
      <c r="H7" s="140">
        <f>SUM(P7,X7,AF7,AN7,AV7,BD7)</f>
        <v>654502</v>
      </c>
      <c r="I7" s="140">
        <f>SUM(G7:H7)</f>
        <v>654502</v>
      </c>
      <c r="J7" s="141">
        <f>COUNTIF(J$8:J$1000,"&lt;&gt;")</f>
        <v>13</v>
      </c>
      <c r="K7" s="141">
        <f>COUNTIF(K$8:K$1000,"&lt;&gt;")</f>
        <v>13</v>
      </c>
      <c r="L7" s="140">
        <f>SUM(L$8:L$1000)</f>
        <v>0</v>
      </c>
      <c r="M7" s="140">
        <f>SUM(M$8:M$1000)</f>
        <v>1663816</v>
      </c>
      <c r="N7" s="140">
        <f>IF(AND(L7&lt;&gt;"",M7&lt;&gt;""),SUM(L7:M7),"")</f>
        <v>1663816</v>
      </c>
      <c r="O7" s="140">
        <f>SUM(O$8:O$1000)</f>
        <v>0</v>
      </c>
      <c r="P7" s="140">
        <f>SUM(P$8:P$1000)</f>
        <v>399312</v>
      </c>
      <c r="Q7" s="140">
        <f>IF(AND(O7&lt;&gt;"",P7&lt;&gt;""),SUM(O7:P7),"")</f>
        <v>399312</v>
      </c>
      <c r="R7" s="141">
        <f>COUNTIF(R$8:R$1000,"&lt;&gt;")</f>
        <v>7</v>
      </c>
      <c r="S7" s="141">
        <f>COUNTIF(S$8:S$1000,"&lt;&gt;")</f>
        <v>7</v>
      </c>
      <c r="T7" s="140">
        <f>SUM(T$8:T$1000)</f>
        <v>0</v>
      </c>
      <c r="U7" s="140">
        <f>SUM(U$8:U$1000)</f>
        <v>581853</v>
      </c>
      <c r="V7" s="140">
        <f>IF(AND(T7&lt;&gt;"",U7&lt;&gt;""),SUM(T7:U7),"")</f>
        <v>581853</v>
      </c>
      <c r="W7" s="140">
        <f>SUM(W$8:W$1000)</f>
        <v>0</v>
      </c>
      <c r="X7" s="140">
        <f>SUM(X$8:X$1000)</f>
        <v>104481</v>
      </c>
      <c r="Y7" s="140">
        <f>IF(AND(W7&lt;&gt;"",X7&lt;&gt;""),SUM(W7:X7),"")</f>
        <v>104481</v>
      </c>
      <c r="Z7" s="141">
        <f>COUNTIF(Z$8:Z$1000,"&lt;&gt;")</f>
        <v>2</v>
      </c>
      <c r="AA7" s="141">
        <f>COUNTIF(AA$8:AA$1000,"&lt;&gt;")</f>
        <v>2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150709</v>
      </c>
      <c r="AG7" s="140">
        <f>IF(AND(AE7&lt;&gt;"",AF7&lt;&gt;""),SUM(AE7:AF7),"")</f>
        <v>150709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284439</v>
      </c>
      <c r="I8" s="121">
        <f>SUM(G8:H8)</f>
        <v>284439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284439</v>
      </c>
      <c r="Q8" s="121">
        <f>IF(AND(O8&lt;&gt;"",P8&lt;&gt;""),SUM(O8:P8),"")</f>
        <v>284439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40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40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40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126623</v>
      </c>
      <c r="F11" s="121">
        <f>SUM(D11:E11)</f>
        <v>126623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338</v>
      </c>
      <c r="K11" s="119" t="s">
        <v>339</v>
      </c>
      <c r="L11" s="121">
        <v>0</v>
      </c>
      <c r="M11" s="121">
        <v>126623</v>
      </c>
      <c r="N11" s="121">
        <f>IF(AND(L11&lt;&gt;"",M11&lt;&gt;""),SUM(L11:M11),"")</f>
        <v>126623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40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40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404514</v>
      </c>
      <c r="F13" s="121">
        <f>SUM(D13:E13)</f>
        <v>404514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346</v>
      </c>
      <c r="K13" s="119" t="s">
        <v>347</v>
      </c>
      <c r="L13" s="121">
        <v>0</v>
      </c>
      <c r="M13" s="121">
        <v>212361</v>
      </c>
      <c r="N13" s="121">
        <f>IF(AND(L13&lt;&gt;"",M13&lt;&gt;""),SUM(L13:M13),"")</f>
        <v>212361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348</v>
      </c>
      <c r="S13" s="119" t="s">
        <v>349</v>
      </c>
      <c r="T13" s="121">
        <v>0</v>
      </c>
      <c r="U13" s="121">
        <v>192153</v>
      </c>
      <c r="V13" s="121">
        <f>IF(AND(T13&lt;&gt;"",U13&lt;&gt;""),SUM(T13:U13),"")</f>
        <v>192153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40</v>
      </c>
      <c r="B14" s="120" t="s">
        <v>350</v>
      </c>
      <c r="C14" s="119" t="s">
        <v>351</v>
      </c>
      <c r="D14" s="121">
        <f>SUM(L14,T14,AB14,AJ14,AR14,AZ14)</f>
        <v>0</v>
      </c>
      <c r="E14" s="121">
        <f>SUM(M14,U14,AC14,AK14,AS14,BA14)</f>
        <v>217752</v>
      </c>
      <c r="F14" s="121">
        <f>SUM(D14:E14)</f>
        <v>217752</v>
      </c>
      <c r="G14" s="121">
        <f>SUM(O14,W14,AE14,AM14,AU14,BC14)</f>
        <v>0</v>
      </c>
      <c r="H14" s="121">
        <f>SUM(P14,X14,AF14,AN14,AV14,BD14)</f>
        <v>115769</v>
      </c>
      <c r="I14" s="121">
        <f>SUM(G14:H14)</f>
        <v>115769</v>
      </c>
      <c r="J14" s="120" t="s">
        <v>353</v>
      </c>
      <c r="K14" s="119" t="s">
        <v>354</v>
      </c>
      <c r="L14" s="121">
        <v>0</v>
      </c>
      <c r="M14" s="121">
        <v>217752</v>
      </c>
      <c r="N14" s="121">
        <f>IF(AND(L14&lt;&gt;"",M14&lt;&gt;""),SUM(L14:M14),"")</f>
        <v>217752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355</v>
      </c>
      <c r="S14" s="119" t="s">
        <v>356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15296</v>
      </c>
      <c r="Y14" s="121">
        <f>IF(AND(W14&lt;&gt;"",X14&lt;&gt;""),SUM(W14:X14),"")</f>
        <v>15296</v>
      </c>
      <c r="Z14" s="120" t="s">
        <v>357</v>
      </c>
      <c r="AA14" s="119" t="s">
        <v>358</v>
      </c>
      <c r="AB14" s="121">
        <v>0</v>
      </c>
      <c r="AC14" s="121">
        <v>0</v>
      </c>
      <c r="AD14" s="121">
        <f>IF(AND(AB14&lt;&gt;"",AC14&lt;&gt;""),SUM(AB14:AC14),"")</f>
        <v>0</v>
      </c>
      <c r="AE14" s="121">
        <v>0</v>
      </c>
      <c r="AF14" s="121">
        <v>100473</v>
      </c>
      <c r="AG14" s="121">
        <f>IF(AND(AE14&lt;&gt;"",AF14&lt;&gt;""),SUM(AE14:AF14),"")</f>
        <v>100473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40</v>
      </c>
      <c r="B15" s="120" t="s">
        <v>359</v>
      </c>
      <c r="C15" s="119" t="s">
        <v>360</v>
      </c>
      <c r="D15" s="121">
        <f>SUM(L15,T15,AB15,AJ15,AR15,AZ15)</f>
        <v>0</v>
      </c>
      <c r="E15" s="121">
        <f>SUM(M15,U15,AC15,AK15,AS15,BA15)</f>
        <v>380518</v>
      </c>
      <c r="F15" s="121">
        <f>SUM(D15:E15)</f>
        <v>380518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346</v>
      </c>
      <c r="K15" s="119" t="s">
        <v>362</v>
      </c>
      <c r="L15" s="121">
        <v>0</v>
      </c>
      <c r="M15" s="121">
        <v>206248</v>
      </c>
      <c r="N15" s="121">
        <f>IF(AND(L15&lt;&gt;"",M15&lt;&gt;""),SUM(L15:M15),"")</f>
        <v>206248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348</v>
      </c>
      <c r="S15" s="119" t="s">
        <v>363</v>
      </c>
      <c r="T15" s="121">
        <v>0</v>
      </c>
      <c r="U15" s="121">
        <v>174270</v>
      </c>
      <c r="V15" s="121">
        <f>IF(AND(T15&lt;&gt;"",U15&lt;&gt;""),SUM(T15:U15),"")</f>
        <v>174270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40</v>
      </c>
      <c r="B16" s="120" t="s">
        <v>364</v>
      </c>
      <c r="C16" s="119" t="s">
        <v>365</v>
      </c>
      <c r="D16" s="121">
        <f>SUM(L16,T16,AB16,AJ16,AR16,AZ16)</f>
        <v>0</v>
      </c>
      <c r="E16" s="121">
        <f>SUM(M16,U16,AC16,AK16,AS16,BA16)</f>
        <v>97830</v>
      </c>
      <c r="F16" s="121">
        <f>SUM(D16:E16)</f>
        <v>97830</v>
      </c>
      <c r="G16" s="121">
        <f>SUM(O16,W16,AE16,AM16,AU16,BC16)</f>
        <v>0</v>
      </c>
      <c r="H16" s="121">
        <f>SUM(P16,X16,AF16,AN16,AV16,BD16)</f>
        <v>61748</v>
      </c>
      <c r="I16" s="121">
        <f>SUM(G16:H16)</f>
        <v>61748</v>
      </c>
      <c r="J16" s="120" t="s">
        <v>338</v>
      </c>
      <c r="K16" s="119" t="s">
        <v>339</v>
      </c>
      <c r="L16" s="121">
        <v>0</v>
      </c>
      <c r="M16" s="121">
        <v>97830</v>
      </c>
      <c r="N16" s="121">
        <f>IF(AND(L16&lt;&gt;"",M16&lt;&gt;""),SUM(L16:M16),"")</f>
        <v>97830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327</v>
      </c>
      <c r="S16" s="119" t="s">
        <v>328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61748</v>
      </c>
      <c r="Y16" s="121">
        <f>IF(AND(W16&lt;&gt;"",X16&lt;&gt;""),SUM(W16:X16),"")</f>
        <v>61748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40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140208</v>
      </c>
      <c r="F17" s="121">
        <f>SUM(D17:E17)</f>
        <v>140208</v>
      </c>
      <c r="G17" s="121">
        <f>SUM(O17,W17,AE17,AM17,AU17,BC17)</f>
        <v>0</v>
      </c>
      <c r="H17" s="121">
        <f>SUM(P17,X17,AF17,AN17,AV17,BD17)</f>
        <v>81146</v>
      </c>
      <c r="I17" s="121">
        <f>SUM(G17:H17)</f>
        <v>81146</v>
      </c>
      <c r="J17" s="120" t="s">
        <v>355</v>
      </c>
      <c r="K17" s="119" t="s">
        <v>356</v>
      </c>
      <c r="L17" s="121">
        <v>0</v>
      </c>
      <c r="M17" s="121">
        <v>140208</v>
      </c>
      <c r="N17" s="121">
        <f>IF(AND(L17&lt;&gt;"",M17&lt;&gt;""),SUM(L17:M17),"")</f>
        <v>140208</v>
      </c>
      <c r="O17" s="121">
        <v>0</v>
      </c>
      <c r="P17" s="121">
        <v>81146</v>
      </c>
      <c r="Q17" s="121">
        <f>IF(AND(O17&lt;&gt;"",P17&lt;&gt;""),SUM(O17:P17),"")</f>
        <v>81146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40</v>
      </c>
      <c r="B18" s="120" t="s">
        <v>370</v>
      </c>
      <c r="C18" s="119" t="s">
        <v>371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40</v>
      </c>
      <c r="B19" s="120" t="s">
        <v>373</v>
      </c>
      <c r="C19" s="119" t="s">
        <v>374</v>
      </c>
      <c r="D19" s="121">
        <f>SUM(L19,T19,AB19,AJ19,AR19,AZ19)</f>
        <v>0</v>
      </c>
      <c r="E19" s="121">
        <f>SUM(M19,U19,AC19,AK19,AS19,BA19)</f>
        <v>586848</v>
      </c>
      <c r="F19" s="121">
        <f>SUM(D19:E19)</f>
        <v>586848</v>
      </c>
      <c r="G19" s="121">
        <f>SUM(O19,W19,AE19,AM19,AU19,BC19)</f>
        <v>0</v>
      </c>
      <c r="H19" s="121">
        <f>SUM(P19,X19,AF19,AN19,AV19,BD19)</f>
        <v>50236</v>
      </c>
      <c r="I19" s="121">
        <f>SUM(G19:H19)</f>
        <v>50236</v>
      </c>
      <c r="J19" s="120" t="s">
        <v>346</v>
      </c>
      <c r="K19" s="119" t="s">
        <v>362</v>
      </c>
      <c r="L19" s="121">
        <v>0</v>
      </c>
      <c r="M19" s="121">
        <v>473154</v>
      </c>
      <c r="N19" s="121">
        <f>IF(AND(L19&lt;&gt;"",M19&lt;&gt;""),SUM(L19:M19),"")</f>
        <v>473154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353</v>
      </c>
      <c r="S19" s="119" t="s">
        <v>354</v>
      </c>
      <c r="T19" s="121">
        <v>0</v>
      </c>
      <c r="U19" s="121">
        <v>113694</v>
      </c>
      <c r="V19" s="121">
        <f>IF(AND(T19&lt;&gt;"",U19&lt;&gt;""),SUM(T19:U19),"")</f>
        <v>113694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357</v>
      </c>
      <c r="AA19" s="119" t="s">
        <v>358</v>
      </c>
      <c r="AB19" s="121">
        <v>0</v>
      </c>
      <c r="AC19" s="121">
        <v>0</v>
      </c>
      <c r="AD19" s="121">
        <f>IF(AND(AB19&lt;&gt;"",AC19&lt;&gt;""),SUM(AB19:AC19),"")</f>
        <v>0</v>
      </c>
      <c r="AE19" s="121">
        <v>0</v>
      </c>
      <c r="AF19" s="121">
        <v>50236</v>
      </c>
      <c r="AG19" s="121">
        <f>IF(AND(AE19&lt;&gt;"",AF19&lt;&gt;""),SUM(AE19:AF19),"")</f>
        <v>50236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40</v>
      </c>
      <c r="B20" s="120" t="s">
        <v>376</v>
      </c>
      <c r="C20" s="119" t="s">
        <v>377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40</v>
      </c>
      <c r="B21" s="120" t="s">
        <v>379</v>
      </c>
      <c r="C21" s="119" t="s">
        <v>380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40</v>
      </c>
      <c r="B22" s="120" t="s">
        <v>382</v>
      </c>
      <c r="C22" s="119" t="s">
        <v>383</v>
      </c>
      <c r="D22" s="121">
        <f>SUM(L22,T22,AB22,AJ22,AR22,AZ22)</f>
        <v>0</v>
      </c>
      <c r="E22" s="121">
        <f>SUM(M22,U22,AC22,AK22,AS22,BA22)</f>
        <v>52241</v>
      </c>
      <c r="F22" s="121">
        <f>SUM(D22:E22)</f>
        <v>52241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353</v>
      </c>
      <c r="K22" s="119" t="s">
        <v>354</v>
      </c>
      <c r="L22" s="121">
        <v>0</v>
      </c>
      <c r="M22" s="121">
        <v>52241</v>
      </c>
      <c r="N22" s="121">
        <f>IF(AND(L22&lt;&gt;"",M22&lt;&gt;""),SUM(L22:M22),"")</f>
        <v>52241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40</v>
      </c>
      <c r="B23" s="120" t="s">
        <v>385</v>
      </c>
      <c r="C23" s="119" t="s">
        <v>386</v>
      </c>
      <c r="D23" s="121">
        <f>SUM(L23,T23,AB23,AJ23,AR23,AZ23)</f>
        <v>0</v>
      </c>
      <c r="E23" s="121">
        <f>SUM(M23,U23,AC23,AK23,AS23,BA23)</f>
        <v>9564</v>
      </c>
      <c r="F23" s="121">
        <f>SUM(D23:E23)</f>
        <v>9564</v>
      </c>
      <c r="G23" s="121">
        <f>SUM(O23,W23,AE23,AM23,AU23,BC23)</f>
        <v>0</v>
      </c>
      <c r="H23" s="121">
        <f>SUM(P23,X23,AF23,AN23,AV23,BD23)</f>
        <v>10234</v>
      </c>
      <c r="I23" s="121">
        <f>SUM(G23:H23)</f>
        <v>10234</v>
      </c>
      <c r="J23" s="120" t="s">
        <v>355</v>
      </c>
      <c r="K23" s="119" t="s">
        <v>356</v>
      </c>
      <c r="L23" s="121">
        <v>0</v>
      </c>
      <c r="M23" s="121">
        <v>9564</v>
      </c>
      <c r="N23" s="121">
        <f>IF(AND(L23&lt;&gt;"",M23&lt;&gt;""),SUM(L23:M23),"")</f>
        <v>9564</v>
      </c>
      <c r="O23" s="121">
        <v>0</v>
      </c>
      <c r="P23" s="121">
        <v>10234</v>
      </c>
      <c r="Q23" s="121">
        <f>IF(AND(O23&lt;&gt;"",P23&lt;&gt;""),SUM(O23:P23),"")</f>
        <v>10234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40</v>
      </c>
      <c r="B24" s="120" t="s">
        <v>388</v>
      </c>
      <c r="C24" s="119" t="s">
        <v>389</v>
      </c>
      <c r="D24" s="121">
        <f>SUM(L24,T24,AB24,AJ24,AR24,AZ24)</f>
        <v>0</v>
      </c>
      <c r="E24" s="121">
        <f>SUM(M24,U24,AC24,AK24,AS24,BA24)</f>
        <v>101736</v>
      </c>
      <c r="F24" s="121">
        <f>SUM(D24:E24)</f>
        <v>101736</v>
      </c>
      <c r="G24" s="121">
        <f>SUM(O24,W24,AE24,AM24,AU24,BC24)</f>
        <v>0</v>
      </c>
      <c r="H24" s="121">
        <f>SUM(P24,X24,AF24,AN24,AV24,BD24)</f>
        <v>27437</v>
      </c>
      <c r="I24" s="121">
        <f>SUM(G24:H24)</f>
        <v>27437</v>
      </c>
      <c r="J24" s="120" t="s">
        <v>391</v>
      </c>
      <c r="K24" s="119" t="s">
        <v>392</v>
      </c>
      <c r="L24" s="121">
        <v>0</v>
      </c>
      <c r="M24" s="121">
        <v>47083</v>
      </c>
      <c r="N24" s="121">
        <f>IF(AND(L24&lt;&gt;"",M24&lt;&gt;""),SUM(L24:M24),"")</f>
        <v>47083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355</v>
      </c>
      <c r="S24" s="119" t="s">
        <v>356</v>
      </c>
      <c r="T24" s="121">
        <v>0</v>
      </c>
      <c r="U24" s="121">
        <v>54653</v>
      </c>
      <c r="V24" s="121">
        <f>IF(AND(T24&lt;&gt;"",U24&lt;&gt;""),SUM(T24:U24),"")</f>
        <v>54653</v>
      </c>
      <c r="W24" s="121">
        <v>0</v>
      </c>
      <c r="X24" s="121">
        <v>27437</v>
      </c>
      <c r="Y24" s="121">
        <f>IF(AND(W24&lt;&gt;"",X24&lt;&gt;""),SUM(W24:X24),"")</f>
        <v>27437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40</v>
      </c>
      <c r="B25" s="120" t="s">
        <v>393</v>
      </c>
      <c r="C25" s="119" t="s">
        <v>394</v>
      </c>
      <c r="D25" s="121">
        <f>SUM(L25,T25,AB25,AJ25,AR25,AZ25)</f>
        <v>0</v>
      </c>
      <c r="E25" s="121">
        <f>SUM(M25,U25,AC25,AK25,AS25,BA25)</f>
        <v>101166</v>
      </c>
      <c r="F25" s="121">
        <f>SUM(D25:E25)</f>
        <v>101166</v>
      </c>
      <c r="G25" s="121">
        <f>SUM(O25,W25,AE25,AM25,AU25,BC25)</f>
        <v>0</v>
      </c>
      <c r="H25" s="121">
        <f>SUM(P25,X25,AF25,AN25,AV25,BD25)</f>
        <v>23493</v>
      </c>
      <c r="I25" s="121">
        <f>SUM(G25:H25)</f>
        <v>23493</v>
      </c>
      <c r="J25" s="120" t="s">
        <v>355</v>
      </c>
      <c r="K25" s="119" t="s">
        <v>356</v>
      </c>
      <c r="L25" s="121">
        <v>0</v>
      </c>
      <c r="M25" s="121">
        <v>54083</v>
      </c>
      <c r="N25" s="121">
        <f>IF(AND(L25&lt;&gt;"",M25&lt;&gt;""),SUM(L25:M25),"")</f>
        <v>54083</v>
      </c>
      <c r="O25" s="121">
        <v>0</v>
      </c>
      <c r="P25" s="121">
        <v>23493</v>
      </c>
      <c r="Q25" s="121">
        <f>IF(AND(O25&lt;&gt;"",P25&lt;&gt;""),SUM(O25:P25),"")</f>
        <v>23493</v>
      </c>
      <c r="R25" s="120" t="s">
        <v>391</v>
      </c>
      <c r="S25" s="119" t="s">
        <v>392</v>
      </c>
      <c r="T25" s="121">
        <v>0</v>
      </c>
      <c r="U25" s="121">
        <v>47083</v>
      </c>
      <c r="V25" s="121">
        <f>IF(AND(T25&lt;&gt;"",U25&lt;&gt;""),SUM(T25:U25),"")</f>
        <v>47083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40</v>
      </c>
      <c r="B26" s="120" t="s">
        <v>396</v>
      </c>
      <c r="C26" s="119" t="s">
        <v>397</v>
      </c>
      <c r="D26" s="121">
        <f>SUM(L26,T26,AB26,AJ26,AR26,AZ26)</f>
        <v>0</v>
      </c>
      <c r="E26" s="121">
        <f>SUM(M26,U26,AC26,AK26,AS26,BA26)</f>
        <v>26669</v>
      </c>
      <c r="F26" s="121">
        <f>SUM(D26:E26)</f>
        <v>26669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338</v>
      </c>
      <c r="K26" s="119" t="s">
        <v>339</v>
      </c>
      <c r="L26" s="121">
        <v>0</v>
      </c>
      <c r="M26" s="121">
        <v>26669</v>
      </c>
      <c r="N26" s="121">
        <f>IF(AND(L26&lt;&gt;"",M26&lt;&gt;""),SUM(L26:M26),"")</f>
        <v>26669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SUM(H7,L7,P7,T7,X7,AB7,AF7,AJ7,AN7,AR7,AV7,AZ7,BD7,BH7,BL7,BP7,BT7,BX7,CB7,CF7,CJ7,CN7,CR7,CV7,CZ7,DD7,DH7,DL7,DP7,DT7)</f>
        <v>2245669</v>
      </c>
      <c r="E7" s="140">
        <f>SUM(I7,M7,Q7,U7,Y7,AC7,AG7,AK7,AO7,AS7,AW7,BA7,BE7,BI7,BM7,BQ7,BU7,BY7,CC7,CG7,CK7,CO7,CS7,CW7,DA7,DE7,DI7,DM7,DQ7,DU7)</f>
        <v>654502</v>
      </c>
      <c r="F7" s="141">
        <f>COUNTIF(F$8:F$1000,"&lt;&gt;")</f>
        <v>8</v>
      </c>
      <c r="G7" s="141">
        <f>COUNTIF(G$8:G$1000,"&lt;&gt;")</f>
        <v>8</v>
      </c>
      <c r="H7" s="140">
        <f>SUM(H$8:H$1000)</f>
        <v>936180</v>
      </c>
      <c r="I7" s="140">
        <f>SUM(I$8:I$1000)</f>
        <v>466058</v>
      </c>
      <c r="J7" s="141">
        <f>COUNTIF(J$8:J$1000,"&lt;&gt;")</f>
        <v>8</v>
      </c>
      <c r="K7" s="141">
        <f>COUNTIF(K$8:K$1000,"&lt;&gt;")</f>
        <v>8</v>
      </c>
      <c r="L7" s="140">
        <f>SUM(L$8:L$1000)</f>
        <v>639125</v>
      </c>
      <c r="M7" s="140">
        <f>SUM(M$8:M$1000)</f>
        <v>127280</v>
      </c>
      <c r="N7" s="141">
        <f>COUNTIF(N$8:N$1000,"&lt;&gt;")</f>
        <v>4</v>
      </c>
      <c r="O7" s="141">
        <f>COUNTIF(O$8:O$1000,"&lt;&gt;")</f>
        <v>4</v>
      </c>
      <c r="P7" s="140">
        <f>SUM(P$8:P$1000)</f>
        <v>561628</v>
      </c>
      <c r="Q7" s="140">
        <f>SUM(Q$8:Q$1000)</f>
        <v>10234</v>
      </c>
      <c r="R7" s="141">
        <f>COUNTIF(R$8:R$1000,"&lt;&gt;")</f>
        <v>1</v>
      </c>
      <c r="S7" s="141">
        <f>COUNTIF(S$8:S$1000,"&lt;&gt;")</f>
        <v>1</v>
      </c>
      <c r="T7" s="140">
        <f>SUM(T$8:T$1000)</f>
        <v>54653</v>
      </c>
      <c r="U7" s="140">
        <f>SUM(U$8:U$1000)</f>
        <v>27437</v>
      </c>
      <c r="V7" s="141">
        <f>COUNTIF(V$8:V$1000,"&lt;&gt;")</f>
        <v>1</v>
      </c>
      <c r="W7" s="141">
        <f>COUNTIF(W$8:W$1000,"&lt;&gt;")</f>
        <v>1</v>
      </c>
      <c r="X7" s="140">
        <f>SUM(X$8:X$1000)</f>
        <v>54083</v>
      </c>
      <c r="Y7" s="140">
        <f>SUM(Y$8:Y$1000)</f>
        <v>23493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40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346187</v>
      </c>
      <c r="F8" s="120" t="s">
        <v>324</v>
      </c>
      <c r="G8" s="119" t="s">
        <v>325</v>
      </c>
      <c r="H8" s="121">
        <v>0</v>
      </c>
      <c r="I8" s="121">
        <v>284439</v>
      </c>
      <c r="J8" s="120" t="s">
        <v>364</v>
      </c>
      <c r="K8" s="119" t="s">
        <v>365</v>
      </c>
      <c r="L8" s="121">
        <v>0</v>
      </c>
      <c r="M8" s="121">
        <v>61748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40</v>
      </c>
      <c r="B9" s="120" t="s">
        <v>357</v>
      </c>
      <c r="C9" s="119" t="s">
        <v>358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150709</v>
      </c>
      <c r="F9" s="120" t="s">
        <v>350</v>
      </c>
      <c r="G9" s="119" t="s">
        <v>351</v>
      </c>
      <c r="H9" s="121">
        <v>0</v>
      </c>
      <c r="I9" s="121">
        <v>100473</v>
      </c>
      <c r="J9" s="120" t="s">
        <v>373</v>
      </c>
      <c r="K9" s="119" t="s">
        <v>374</v>
      </c>
      <c r="L9" s="121">
        <v>0</v>
      </c>
      <c r="M9" s="121">
        <v>50236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40</v>
      </c>
      <c r="B10" s="120" t="s">
        <v>355</v>
      </c>
      <c r="C10" s="119" t="s">
        <v>356</v>
      </c>
      <c r="D10" s="121">
        <f>SUM(H10,L10,P10,T10,X10,AB10,AF10,AJ10,AN10,AR10,AV10,AZ10,BD10,BH10,BL10,BP10,BT10,BX10,CB10,CF10,CJ10,CN10,CR10,CV10,CZ10,DD10,DH10,DL10,DP10,DT10)</f>
        <v>258508</v>
      </c>
      <c r="E10" s="121">
        <f>SUM(I10,M10,Q10,U10,Y10,AC10,AG10,AK10,AO10,AS10,AW10,BA10,BE10,BI10,BM10,BQ10,BU10,BY10,CC10,CG10,CK10,CO10,CS10,CW10,DA10,DE10,DI10,DM10,DQ10,DU10)</f>
        <v>157606</v>
      </c>
      <c r="F10" s="120" t="s">
        <v>367</v>
      </c>
      <c r="G10" s="119" t="s">
        <v>368</v>
      </c>
      <c r="H10" s="121">
        <v>140208</v>
      </c>
      <c r="I10" s="121">
        <v>81146</v>
      </c>
      <c r="J10" s="120" t="s">
        <v>350</v>
      </c>
      <c r="K10" s="119" t="s">
        <v>351</v>
      </c>
      <c r="L10" s="121">
        <v>0</v>
      </c>
      <c r="M10" s="121">
        <v>15296</v>
      </c>
      <c r="N10" s="120" t="s">
        <v>385</v>
      </c>
      <c r="O10" s="119" t="s">
        <v>386</v>
      </c>
      <c r="P10" s="121">
        <v>9564</v>
      </c>
      <c r="Q10" s="121">
        <v>10234</v>
      </c>
      <c r="R10" s="120" t="s">
        <v>388</v>
      </c>
      <c r="S10" s="119" t="s">
        <v>389</v>
      </c>
      <c r="T10" s="121">
        <v>54653</v>
      </c>
      <c r="U10" s="121">
        <v>27437</v>
      </c>
      <c r="V10" s="120" t="s">
        <v>393</v>
      </c>
      <c r="W10" s="119" t="s">
        <v>394</v>
      </c>
      <c r="X10" s="121">
        <v>54083</v>
      </c>
      <c r="Y10" s="121">
        <v>23493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40</v>
      </c>
      <c r="B11" s="120" t="s">
        <v>391</v>
      </c>
      <c r="C11" s="119" t="s">
        <v>392</v>
      </c>
      <c r="D11" s="121">
        <f>SUM(H11,L11,P11,T11,X11,AB11,AF11,AJ11,AN11,AR11,AV11,AZ11,BD11,BH11,BL11,BP11,BT11,BX11,CB11,CF11,CJ11,CN11,CR11,CV11,CZ11,DD11,DH11,DL11,DP11,DT11)</f>
        <v>94166</v>
      </c>
      <c r="E11" s="121">
        <f>SUM(I11,M11,Q11,U11,Y11,AC11,AG11,AK11,AO11,AS11,AW11,BA11,BE11,BI11,BM11,BQ11,BU11,BY11,CC11,CG11,CK11,CO11,CS11,CW11,DA11,DE11,DI11,DM11,DQ11,DU11)</f>
        <v>0</v>
      </c>
      <c r="F11" s="120" t="s">
        <v>388</v>
      </c>
      <c r="G11" s="119" t="s">
        <v>389</v>
      </c>
      <c r="H11" s="121">
        <v>47083</v>
      </c>
      <c r="I11" s="121">
        <v>0</v>
      </c>
      <c r="J11" s="120" t="s">
        <v>393</v>
      </c>
      <c r="K11" s="119" t="s">
        <v>394</v>
      </c>
      <c r="L11" s="121">
        <v>47083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40</v>
      </c>
      <c r="B12" s="120" t="s">
        <v>346</v>
      </c>
      <c r="C12" s="119" t="s">
        <v>362</v>
      </c>
      <c r="D12" s="121">
        <f>SUM(H12,L12,P12,T12,X12,AB12,AF12,AJ12,AN12,AR12,AV12,AZ12,BD12,BH12,BL12,BP12,BT12,BX12,CB12,CF12,CJ12,CN12,CR12,CV12,CZ12,DD12,DH12,DL12,DP12,DT12)</f>
        <v>891763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343</v>
      </c>
      <c r="G12" s="119" t="s">
        <v>344</v>
      </c>
      <c r="H12" s="121">
        <v>212361</v>
      </c>
      <c r="I12" s="121">
        <v>0</v>
      </c>
      <c r="J12" s="120" t="s">
        <v>359</v>
      </c>
      <c r="K12" s="119" t="s">
        <v>360</v>
      </c>
      <c r="L12" s="121">
        <v>206248</v>
      </c>
      <c r="M12" s="121">
        <v>0</v>
      </c>
      <c r="N12" s="120" t="s">
        <v>373</v>
      </c>
      <c r="O12" s="119" t="s">
        <v>374</v>
      </c>
      <c r="P12" s="121">
        <v>473154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40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383687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350</v>
      </c>
      <c r="G13" s="119" t="s">
        <v>351</v>
      </c>
      <c r="H13" s="121">
        <v>217752</v>
      </c>
      <c r="I13" s="121">
        <v>0</v>
      </c>
      <c r="J13" s="120" t="s">
        <v>373</v>
      </c>
      <c r="K13" s="119" t="s">
        <v>374</v>
      </c>
      <c r="L13" s="121">
        <v>113694</v>
      </c>
      <c r="M13" s="121">
        <v>0</v>
      </c>
      <c r="N13" s="120" t="s">
        <v>382</v>
      </c>
      <c r="O13" s="119" t="s">
        <v>383</v>
      </c>
      <c r="P13" s="121">
        <v>52241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40</v>
      </c>
      <c r="B14" s="120" t="s">
        <v>348</v>
      </c>
      <c r="C14" s="119" t="s">
        <v>363</v>
      </c>
      <c r="D14" s="121">
        <f>SUM(H14,L14,P14,T14,X14,AB14,AF14,AJ14,AN14,AR14,AV14,AZ14,BD14,BH14,BL14,BP14,BT14,BX14,CB14,CF14,CJ14,CN14,CR14,CV14,CZ14,DD14,DH14,DL14,DP14,DT14)</f>
        <v>366423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343</v>
      </c>
      <c r="G14" s="119" t="s">
        <v>344</v>
      </c>
      <c r="H14" s="121">
        <v>192153</v>
      </c>
      <c r="I14" s="121">
        <v>0</v>
      </c>
      <c r="J14" s="120" t="s">
        <v>359</v>
      </c>
      <c r="K14" s="119" t="s">
        <v>360</v>
      </c>
      <c r="L14" s="121">
        <v>174270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40</v>
      </c>
      <c r="B15" s="120" t="s">
        <v>338</v>
      </c>
      <c r="C15" s="119" t="s">
        <v>339</v>
      </c>
      <c r="D15" s="121">
        <f>SUM(H15,L15,P15,T15,X15,AB15,AF15,AJ15,AN15,AR15,AV15,AZ15,BD15,BH15,BL15,BP15,BT15,BX15,CB15,CF15,CJ15,CN15,CR15,CV15,CZ15,DD15,DH15,DL15,DP15,DT15)</f>
        <v>251122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126623</v>
      </c>
      <c r="I15" s="121">
        <v>0</v>
      </c>
      <c r="J15" s="120" t="s">
        <v>364</v>
      </c>
      <c r="K15" s="119" t="s">
        <v>365</v>
      </c>
      <c r="L15" s="121">
        <v>97830</v>
      </c>
      <c r="M15" s="121">
        <v>0</v>
      </c>
      <c r="N15" s="120" t="s">
        <v>396</v>
      </c>
      <c r="O15" s="119" t="s">
        <v>397</v>
      </c>
      <c r="P15" s="121">
        <v>26669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35215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35216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35305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35321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35341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35343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35344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35502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35827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35828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35830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35834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35837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35851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35859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35873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2018-02-19T02:02:03Z</dcterms:modified>
</cp:coreProperties>
</file>