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32島根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11" i="2"/>
  <c r="N15" i="2"/>
  <c r="N19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1" i="2"/>
  <c r="D15" i="2"/>
  <c r="D19" i="2"/>
  <c r="D2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N26" i="2" l="1"/>
  <c r="N24" i="2"/>
  <c r="N22" i="2"/>
  <c r="N20" i="2"/>
  <c r="N18" i="2"/>
  <c r="N16" i="2"/>
  <c r="N14" i="2"/>
  <c r="N12" i="2"/>
  <c r="N10" i="2"/>
  <c r="N8" i="2"/>
  <c r="D26" i="2"/>
  <c r="D24" i="2"/>
  <c r="D22" i="2"/>
  <c r="D20" i="2"/>
  <c r="D18" i="2"/>
  <c r="D16" i="2"/>
  <c r="D14" i="2"/>
  <c r="D12" i="2"/>
  <c r="D10" i="2"/>
  <c r="D8" i="2"/>
  <c r="J26" i="1"/>
  <c r="J24" i="1"/>
  <c r="J22" i="1"/>
  <c r="J20" i="1"/>
  <c r="J18" i="1"/>
  <c r="J16" i="1"/>
  <c r="J14" i="1"/>
  <c r="J12" i="1"/>
  <c r="J10" i="1"/>
  <c r="J8" i="1"/>
  <c r="L25" i="1"/>
  <c r="L23" i="1"/>
  <c r="L21" i="1"/>
  <c r="L19" i="1"/>
  <c r="L17" i="1"/>
  <c r="L15" i="1"/>
  <c r="L13" i="1"/>
  <c r="L11" i="1"/>
  <c r="L9" i="1"/>
  <c r="N26" i="1"/>
  <c r="N24" i="1"/>
  <c r="N22" i="1"/>
  <c r="N20" i="1"/>
  <c r="N18" i="1"/>
  <c r="N16" i="1"/>
  <c r="N14" i="1"/>
  <c r="N12" i="1"/>
  <c r="N10" i="1"/>
  <c r="N8" i="1"/>
  <c r="Q25" i="1"/>
  <c r="Q23" i="1"/>
  <c r="Q21" i="1"/>
  <c r="Q19" i="1"/>
  <c r="Q17" i="1"/>
  <c r="Q15" i="1"/>
  <c r="Q13" i="1"/>
  <c r="Q11" i="1"/>
  <c r="Q9" i="1"/>
  <c r="J25" i="1"/>
  <c r="J23" i="1"/>
  <c r="J21" i="1"/>
  <c r="J19" i="1"/>
  <c r="J17" i="1"/>
  <c r="J15" i="1"/>
  <c r="J13" i="1"/>
  <c r="J11" i="1"/>
  <c r="J9" i="1"/>
  <c r="L26" i="1"/>
  <c r="L24" i="1"/>
  <c r="L22" i="1"/>
  <c r="L20" i="1"/>
  <c r="L18" i="1"/>
  <c r="L16" i="1"/>
  <c r="L14" i="1"/>
  <c r="L12" i="1"/>
  <c r="L10" i="1"/>
  <c r="L8" i="1"/>
  <c r="N25" i="1"/>
  <c r="N23" i="1"/>
  <c r="N21" i="1"/>
  <c r="N19" i="1"/>
  <c r="N17" i="1"/>
  <c r="N15" i="1"/>
  <c r="N13" i="1"/>
  <c r="N11" i="1"/>
  <c r="N9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F7" i="2" l="1"/>
  <c r="AC7" i="2"/>
  <c r="AZ7" i="2"/>
  <c r="AT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Q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L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<sst xmlns="http://schemas.openxmlformats.org/spreadsheetml/2006/main" count="655" uniqueCount="312">
  <si>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</si>
  <si>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</si>
  <si>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</si>
  <si>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</si>
  <si>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</si>
  <si>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</si>
  <si>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</si>
  <si>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</si>
  <si>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</si>
  <si>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</si>
  <si>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</si>
  <si>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</si>
  <si>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</si>
  <si>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</si>
  <si>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</si>
  <si>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</si>
  <si>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</si>
  <si>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</si>
  <si>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</si>
  <si>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</si>
  <si>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</si>
  <si>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</si>
  <si>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</si>
  <si>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</si>
  <si>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</si>
  <si>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</si>
  <si>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</si>
  <si>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</si>
  <si>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</si>
  <si>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</si>
  <si>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</si>
  <si>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</si>
  <si>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</si>
  <si>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</si>
  <si>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</si>
  <si>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</si>
  <si>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</si>
  <si>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</si>
  <si>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</si>
  <si>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</si>
  <si>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</si>
  <si>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</si>
  <si>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</si>
  <si>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</si>
  <si>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</si>
  <si>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</si>
  <si>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</si>
  <si>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</si>
  <si>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</si>
  <si>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</si>
  <si>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</si>
  <si>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</si>
  <si>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</si>
  <si>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</si>
  <si>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</si>
  <si>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</si>
  <si>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</si>
  <si>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</si>
  <si>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</si>
  <si>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</si>
  <si>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</si>
  <si>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</si>
  <si>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</si>
  <si>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</si>
  <si>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</si>
  <si>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</si>
  <si>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</si>
  <si>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</si>
  <si>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</si>
  <si>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</si>
  <si>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</si>
  <si>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</si>
  <si>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</si>
  <si>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</si>
  <si>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</si>
  <si>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</si>
  <si>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</si>
  <si>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</si>
  <si>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</si>
  <si>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</si>
  <si>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</si>
  <si>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</si>
  <si>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</si>
  <si>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</si>
  <si>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</si>
  <si>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</si>
  <si>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</si>
  <si>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</si>
  <si>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</si>
  <si>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</si>
  <si>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</si>
  <si>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</si>
  <si>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</si>
  <si>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</si>
  <si>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</si>
  <si>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</si>
  <si>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</si>
  <si>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</si>
  <si>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</si>
  <si>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</si>
  <si>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</si>
  <si>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</si>
  <si>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</si>
  <si>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</si>
  <si>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</si>
  <si>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</si>
  <si>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</si>
  <si>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</si>
  <si>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</si>
  <si>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</si>
  <si>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</si>
  <si>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</si>
  <si>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</si>
  <si>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</si>
  <si>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</si>
  <si>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</si>
  <si>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</si>
  <si>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</si>
  <si>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</si>
  <si>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</si>
  <si>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</si>
  <si>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</si>
  <si>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</si>
  <si>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</si>
  <si>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</si>
  <si>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</si>
  <si>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</si>
  <si>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</si>
  <si>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</si>
  <si>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</si>
  <si>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</si>
  <si>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</si>
  <si>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</si>
  <si>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</si>
  <si>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</si>
  <si>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</si>
  <si>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</si>
  <si>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</si>
  <si>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</si>
  <si>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</si>
  <si>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</si>
  <si>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</si>
  <si>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</si>
  <si>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</si>
  <si>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</si>
  <si>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</si>
  <si>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</si>
  <si>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</si>
  <si>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</si>
  <si>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</si>
  <si>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</si>
  <si>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</si>
  <si>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</si>
  <si>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</si>
  <si>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</si>
  <si>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</si>
  <si>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</si>
  <si>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</si>
  <si>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</si>
  <si>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</si>
  <si>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</si>
  <si>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</si>
  <si>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</si>
  <si>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</si>
  <si>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</si>
  <si>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</si>
  <si>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</si>
  <si>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</si>
  <si>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</si>
  <si>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</si>
  <si>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</si>
  <si>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</si>
  <si>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</si>
  <si>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</si>
  <si>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</si>
  <si>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</si>
  <si>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</si>
  <si>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</si>
  <si>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</si>
  <si>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</si>
  <si>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</si>
  <si>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</si>
  <si>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</si>
  <si>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</si>
  <si>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</si>
  <si>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</si>
  <si>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</si>
  <si>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</si>
  <si>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</si>
  <si>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</si>
  <si>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</si>
  <si>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</si>
  <si>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</si>
  <si>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</si>
  <si>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</si>
  <si>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</si>
  <si>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</si>
  <si>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</si>
  <si>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</si>
  <si>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</si>
  <si>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</si>
  <si>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</si>
  <si>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</si>
  <si>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</si>
  <si>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</si>
  <si>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</si>
  <si>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</si>
  <si>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</si>
  <si>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</si>
  <si>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</si>
  <si>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</si>
  <si>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</si>
  <si>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</si>
  <si>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</si>
  <si>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</si>
  <si>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</si>
  <si>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</si>
  <si>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</si>
  <si>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</si>
  <si>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</si>
  <si>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</si>
  <si>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</si>
  <si>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</si>
  <si>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</si>
  <si>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</si>
  <si>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</si>
  <si>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</si>
  <si>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</si>
  <si>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</si>
  <si>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</si>
  <si>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</si>
  <si>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</si>
  <si>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</si>
  <si>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</si>
  <si>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</si>
  <si>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</si>
  <si>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</si>
  <si>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</si>
  <si>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</si>
  <si>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</si>
  <si>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</si>
  <si>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</si>
  <si>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</si>
  <si>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</si>
  <si>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</si>
  <si>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</si>
  <si>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</si>
  <si>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</si>
  <si>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</si>
  <si>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</si>
  <si>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</si>
  <si>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32000</t>
  </si>
  <si>
    <t>水洗化人口等（平成28年度実績）</t>
    <phoneticPr fontId="3"/>
  </si>
  <si>
    <t>し尿処理の状況（平成28年度実績）</t>
    <phoneticPr fontId="3"/>
  </si>
  <si>
    <t>32201</t>
  </si>
  <si>
    <t>松江市</t>
  </si>
  <si>
    <t>○</t>
  </si>
  <si>
    <t>321201</t>
    <phoneticPr fontId="3"/>
  </si>
  <si>
    <t>32202</t>
  </si>
  <si>
    <t>浜田市</t>
  </si>
  <si>
    <t>321202</t>
    <phoneticPr fontId="3"/>
  </si>
  <si>
    <t>32203</t>
  </si>
  <si>
    <t>出雲市</t>
  </si>
  <si>
    <t>321203</t>
    <phoneticPr fontId="3"/>
  </si>
  <si>
    <t>32204</t>
  </si>
  <si>
    <t>益田市</t>
  </si>
  <si>
    <t>321204</t>
    <phoneticPr fontId="3"/>
  </si>
  <si>
    <t>32205</t>
  </si>
  <si>
    <t>大田市</t>
  </si>
  <si>
    <t>321205</t>
    <phoneticPr fontId="3"/>
  </si>
  <si>
    <t>32206</t>
  </si>
  <si>
    <t>安来市</t>
  </si>
  <si>
    <t>321206</t>
    <phoneticPr fontId="3"/>
  </si>
  <si>
    <t>32207</t>
  </si>
  <si>
    <t>江津市</t>
  </si>
  <si>
    <t>321207</t>
    <phoneticPr fontId="3"/>
  </si>
  <si>
    <t>32209</t>
  </si>
  <si>
    <t>雲南市</t>
  </si>
  <si>
    <t>321209</t>
    <phoneticPr fontId="3"/>
  </si>
  <si>
    <t>32343</t>
  </si>
  <si>
    <t>奥出雲町</t>
  </si>
  <si>
    <t>321343</t>
    <phoneticPr fontId="3"/>
  </si>
  <si>
    <t>32386</t>
  </si>
  <si>
    <t>飯南町</t>
  </si>
  <si>
    <t>321386</t>
    <phoneticPr fontId="3"/>
  </si>
  <si>
    <t>32441</t>
  </si>
  <si>
    <t>川本町</t>
  </si>
  <si>
    <t>321441</t>
    <phoneticPr fontId="3"/>
  </si>
  <si>
    <t>32448</t>
  </si>
  <si>
    <t>美郷町</t>
  </si>
  <si>
    <t>321448</t>
    <phoneticPr fontId="3"/>
  </si>
  <si>
    <t>32449</t>
  </si>
  <si>
    <t>邑南町</t>
  </si>
  <si>
    <t>321449</t>
    <phoneticPr fontId="3"/>
  </si>
  <si>
    <t>32501</t>
  </si>
  <si>
    <t>津和野町</t>
  </si>
  <si>
    <t>321501</t>
    <phoneticPr fontId="3"/>
  </si>
  <si>
    <t>32505</t>
  </si>
  <si>
    <t>吉賀町</t>
  </si>
  <si>
    <t>321505</t>
    <phoneticPr fontId="3"/>
  </si>
  <si>
    <t>32525</t>
  </si>
  <si>
    <t>海士町</t>
  </si>
  <si>
    <t>321525</t>
    <phoneticPr fontId="3"/>
  </si>
  <si>
    <t>32526</t>
  </si>
  <si>
    <t>西ノ島町</t>
  </si>
  <si>
    <t>321526</t>
    <phoneticPr fontId="3"/>
  </si>
  <si>
    <t>32527</t>
  </si>
  <si>
    <t>知夫村</t>
  </si>
  <si>
    <t>321527</t>
    <phoneticPr fontId="3"/>
  </si>
  <si>
    <t>32528</t>
  </si>
  <si>
    <t>隠岐の島町</t>
  </si>
  <si>
    <t>321528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</si>
</sst>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22</v>
      </c>
      <c r="B7" s="116" t="s">
        <v>251</v>
      </c>
      <c r="C7" s="109" t="s">
        <v>200</v>
      </c>
      <c r="D7" s="110">
        <f>+SUM(E7,+I7)</f>
        <v>696915</v>
      </c>
      <c r="E7" s="110">
        <f>+SUM(G7,+H7)</f>
        <v>131197</v>
      </c>
      <c r="F7" s="111">
        <f>IF(D7&gt;0,E7/D7*100,"-")</f>
        <v>18.825394775546517</v>
      </c>
      <c r="G7" s="108">
        <f>SUM(G$8:G$1000)</f>
        <v>128878</v>
      </c>
      <c r="H7" s="108">
        <f>SUM(H$8:H$1000)</f>
        <v>2319</v>
      </c>
      <c r="I7" s="110">
        <f>+SUM(K7,+M7,+O7)</f>
        <v>565718</v>
      </c>
      <c r="J7" s="111">
        <f>IF(D7&gt;0,I7/D7*100,"-")</f>
        <v>81.174605224453487</v>
      </c>
      <c r="K7" s="108">
        <f>SUM(K$8:K$1000)</f>
        <v>288694</v>
      </c>
      <c r="L7" s="111">
        <f>IF(D7&gt;0,K7/D7*100,"-")</f>
        <v>41.424563971216003</v>
      </c>
      <c r="M7" s="108">
        <f>SUM(M$8:M$1000)</f>
        <v>4288</v>
      </c>
      <c r="N7" s="111">
        <f>IF(D7&gt;0,M7/D7*100,"-")</f>
        <v>0.61528306895388962</v>
      </c>
      <c r="O7" s="108">
        <f>SUM(O$8:O$1000)</f>
        <v>272736</v>
      </c>
      <c r="P7" s="108">
        <f>SUM(P$8:P$1000)</f>
        <v>203217</v>
      </c>
      <c r="Q7" s="111">
        <f>IF(D7&gt;0,O7/D7*100,"-")</f>
        <v>39.134758184283591</v>
      </c>
      <c r="R7" s="108">
        <f>SUM(R$8:R$1000)</f>
        <v>6763</v>
      </c>
      <c r="S7" s="112">
        <f t="shared" ref="S7:Z7" si="0">COUNTIF(S$8:S$1000,"○")</f>
        <v>14</v>
      </c>
      <c r="T7" s="112">
        <f t="shared" si="0"/>
        <v>1</v>
      </c>
      <c r="U7" s="112">
        <f t="shared" si="0"/>
        <v>1</v>
      </c>
      <c r="V7" s="112">
        <f t="shared" si="0"/>
        <v>3</v>
      </c>
      <c r="W7" s="112">
        <f t="shared" si="0"/>
        <v>12</v>
      </c>
      <c r="X7" s="112">
        <f t="shared" si="0"/>
        <v>2</v>
      </c>
      <c r="Y7" s="112">
        <f t="shared" si="0"/>
        <v>1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22</v>
      </c>
      <c r="B8" s="102" t="s">
        <v>254</v>
      </c>
      <c r="C8" s="101" t="s">
        <v>255</v>
      </c>
      <c r="D8" s="103">
        <f>+SUM(E8,+I8)</f>
        <v>204507</v>
      </c>
      <c r="E8" s="103">
        <f>+SUM(G8,+H8)</f>
        <v>7540</v>
      </c>
      <c r="F8" s="104">
        <f>IF(D8&gt;0,E8/D8*100,"-")</f>
        <v>3.6869153623103363</v>
      </c>
      <c r="G8" s="103">
        <v>7540</v>
      </c>
      <c r="H8" s="103">
        <v>0</v>
      </c>
      <c r="I8" s="103">
        <f>+SUM(K8,+M8,+O8)</f>
        <v>196967</v>
      </c>
      <c r="J8" s="104">
        <f>IF(D8&gt;0,I8/D8*100,"-")</f>
        <v>96.313084637689656</v>
      </c>
      <c r="K8" s="103">
        <v>154610</v>
      </c>
      <c r="L8" s="104">
        <f>IF(D8&gt;0,K8/D8*100,"-")</f>
        <v>75.601324160053196</v>
      </c>
      <c r="M8" s="103">
        <v>1450</v>
      </c>
      <c r="N8" s="104">
        <f>IF(D8&gt;0,M8/D8*100,"-")</f>
        <v>0.70902218505968007</v>
      </c>
      <c r="O8" s="103">
        <v>40907</v>
      </c>
      <c r="P8" s="103">
        <v>29607</v>
      </c>
      <c r="Q8" s="104">
        <f>IF(D8&gt;0,O8/D8*100,"-")</f>
        <v>20.002738292576783</v>
      </c>
      <c r="R8" s="103">
        <v>1239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22</v>
      </c>
      <c r="B9" s="102" t="s">
        <v>258</v>
      </c>
      <c r="C9" s="101" t="s">
        <v>259</v>
      </c>
      <c r="D9" s="103">
        <f>+SUM(E9,+I9)</f>
        <v>56164</v>
      </c>
      <c r="E9" s="103">
        <f>+SUM(G9,+H9)</f>
        <v>18197</v>
      </c>
      <c r="F9" s="104">
        <f>IF(D9&gt;0,E9/D9*100,"-")</f>
        <v>32.399757852004846</v>
      </c>
      <c r="G9" s="103">
        <v>16849</v>
      </c>
      <c r="H9" s="103">
        <v>1348</v>
      </c>
      <c r="I9" s="103">
        <f>+SUM(K9,+M9,+O9)</f>
        <v>37967</v>
      </c>
      <c r="J9" s="104">
        <f>IF(D9&gt;0,I9/D9*100,"-")</f>
        <v>67.600242147995161</v>
      </c>
      <c r="K9" s="103">
        <v>4619</v>
      </c>
      <c r="L9" s="104">
        <f>IF(D9&gt;0,K9/D9*100,"-")</f>
        <v>8.2241293355174125</v>
      </c>
      <c r="M9" s="103">
        <v>1616</v>
      </c>
      <c r="N9" s="104">
        <f>IF(D9&gt;0,M9/D9*100,"-")</f>
        <v>2.8772879424542412</v>
      </c>
      <c r="O9" s="103">
        <v>31732</v>
      </c>
      <c r="P9" s="103">
        <v>16311</v>
      </c>
      <c r="Q9" s="104">
        <f>IF(D9&gt;0,O9/D9*100,"-")</f>
        <v>56.498824870023498</v>
      </c>
      <c r="R9" s="103">
        <v>623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22</v>
      </c>
      <c r="B10" s="102" t="s">
        <v>261</v>
      </c>
      <c r="C10" s="101" t="s">
        <v>262</v>
      </c>
      <c r="D10" s="103">
        <f>+SUM(E10,+I10)</f>
        <v>175026</v>
      </c>
      <c r="E10" s="103">
        <f>+SUM(G10,+H10)</f>
        <v>28237</v>
      </c>
      <c r="F10" s="104">
        <f>IF(D10&gt;0,E10/D10*100,"-")</f>
        <v>16.133031663867083</v>
      </c>
      <c r="G10" s="103">
        <v>28237</v>
      </c>
      <c r="H10" s="103">
        <v>0</v>
      </c>
      <c r="I10" s="103">
        <f>+SUM(K10,+M10,+O10)</f>
        <v>146789</v>
      </c>
      <c r="J10" s="104">
        <f>IF(D10&gt;0,I10/D10*100,"-")</f>
        <v>83.866968336132913</v>
      </c>
      <c r="K10" s="103">
        <v>70226</v>
      </c>
      <c r="L10" s="104">
        <f>IF(D10&gt;0,K10/D10*100,"-")</f>
        <v>40.123181698719044</v>
      </c>
      <c r="M10" s="103">
        <v>181</v>
      </c>
      <c r="N10" s="104">
        <f>IF(D10&gt;0,M10/D10*100,"-")</f>
        <v>0.10341320718064745</v>
      </c>
      <c r="O10" s="103">
        <v>76382</v>
      </c>
      <c r="P10" s="103">
        <v>65469</v>
      </c>
      <c r="Q10" s="104">
        <f>IF(D10&gt;0,O10/D10*100,"-")</f>
        <v>43.640373430233218</v>
      </c>
      <c r="R10" s="103">
        <v>3063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22</v>
      </c>
      <c r="B11" s="102" t="s">
        <v>264</v>
      </c>
      <c r="C11" s="101" t="s">
        <v>265</v>
      </c>
      <c r="D11" s="103">
        <f>+SUM(E11,+I11)</f>
        <v>48133</v>
      </c>
      <c r="E11" s="103">
        <f>+SUM(G11,+H11)</f>
        <v>18673</v>
      </c>
      <c r="F11" s="104">
        <f>IF(D11&gt;0,E11/D11*100,"-")</f>
        <v>38.794589990235387</v>
      </c>
      <c r="G11" s="103">
        <v>18630</v>
      </c>
      <c r="H11" s="103">
        <v>43</v>
      </c>
      <c r="I11" s="103">
        <f>+SUM(K11,+M11,+O11)</f>
        <v>29460</v>
      </c>
      <c r="J11" s="104">
        <f>IF(D11&gt;0,I11/D11*100,"-")</f>
        <v>61.205410009764613</v>
      </c>
      <c r="K11" s="103">
        <v>1744</v>
      </c>
      <c r="L11" s="104">
        <f>IF(D11&gt;0,K11/D11*100,"-")</f>
        <v>3.6232937901232005</v>
      </c>
      <c r="M11" s="103">
        <v>501</v>
      </c>
      <c r="N11" s="104">
        <f>IF(D11&gt;0,M11/D11*100,"-")</f>
        <v>1.040865933974612</v>
      </c>
      <c r="O11" s="103">
        <v>27215</v>
      </c>
      <c r="P11" s="103">
        <v>14415</v>
      </c>
      <c r="Q11" s="104">
        <f>IF(D11&gt;0,O11/D11*100,"-")</f>
        <v>56.541250285666798</v>
      </c>
      <c r="R11" s="103">
        <v>340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22</v>
      </c>
      <c r="B12" s="102" t="s">
        <v>267</v>
      </c>
      <c r="C12" s="101" t="s">
        <v>268</v>
      </c>
      <c r="D12" s="103">
        <f>+SUM(E12,+I12)</f>
        <v>36258</v>
      </c>
      <c r="E12" s="103">
        <f>+SUM(G12,+H12)</f>
        <v>17707</v>
      </c>
      <c r="F12" s="104">
        <f>IF(D12&gt;0,E12/D12*100,"-")</f>
        <v>48.836118925478516</v>
      </c>
      <c r="G12" s="103">
        <v>17584</v>
      </c>
      <c r="H12" s="103">
        <v>123</v>
      </c>
      <c r="I12" s="103">
        <f>+SUM(K12,+M12,+O12)</f>
        <v>18551</v>
      </c>
      <c r="J12" s="104">
        <f>IF(D12&gt;0,I12/D12*100,"-")</f>
        <v>51.163881074521491</v>
      </c>
      <c r="K12" s="103">
        <v>7467</v>
      </c>
      <c r="L12" s="104">
        <f>IF(D12&gt;0,K12/D12*100,"-")</f>
        <v>20.594075790170447</v>
      </c>
      <c r="M12" s="103">
        <v>0</v>
      </c>
      <c r="N12" s="104">
        <f>IF(D12&gt;0,M12/D12*100,"-")</f>
        <v>0</v>
      </c>
      <c r="O12" s="103">
        <v>11084</v>
      </c>
      <c r="P12" s="103">
        <v>6882</v>
      </c>
      <c r="Q12" s="104">
        <f>IF(D12&gt;0,O12/D12*100,"-")</f>
        <v>30.569805284351037</v>
      </c>
      <c r="R12" s="103">
        <v>341</v>
      </c>
      <c r="S12" s="101"/>
      <c r="T12" s="101"/>
      <c r="U12" s="101" t="s">
        <v>256</v>
      </c>
      <c r="V12" s="101"/>
      <c r="W12" s="101"/>
      <c r="X12" s="101"/>
      <c r="Y12" s="101" t="s">
        <v>256</v>
      </c>
      <c r="Z12" s="101"/>
      <c r="AA12" s="189" t="s">
        <v>269</v>
      </c>
      <c r="AB12" s="190"/>
    </row>
    <row r="13" spans="1:28" s="105" customFormat="1" ht="13.5" customHeight="1">
      <c r="A13" s="101" t="s">
        <v>22</v>
      </c>
      <c r="B13" s="102" t="s">
        <v>270</v>
      </c>
      <c r="C13" s="101" t="s">
        <v>271</v>
      </c>
      <c r="D13" s="103">
        <f>+SUM(E13,+I13)</f>
        <v>40018</v>
      </c>
      <c r="E13" s="103">
        <f>+SUM(G13,+H13)</f>
        <v>7294</v>
      </c>
      <c r="F13" s="104">
        <f>IF(D13&gt;0,E13/D13*100,"-")</f>
        <v>18.226797940926584</v>
      </c>
      <c r="G13" s="103">
        <v>7294</v>
      </c>
      <c r="H13" s="103">
        <v>0</v>
      </c>
      <c r="I13" s="103">
        <f>+SUM(K13,+M13,+O13)</f>
        <v>32724</v>
      </c>
      <c r="J13" s="104">
        <f>IF(D13&gt;0,I13/D13*100,"-")</f>
        <v>81.773202059073412</v>
      </c>
      <c r="K13" s="103">
        <v>17315</v>
      </c>
      <c r="L13" s="104">
        <f>IF(D13&gt;0,K13/D13*100,"-")</f>
        <v>43.26802938677595</v>
      </c>
      <c r="M13" s="103">
        <v>86</v>
      </c>
      <c r="N13" s="104">
        <f>IF(D13&gt;0,M13/D13*100,"-")</f>
        <v>0.21490329351791693</v>
      </c>
      <c r="O13" s="103">
        <v>15323</v>
      </c>
      <c r="P13" s="103">
        <v>13177</v>
      </c>
      <c r="Q13" s="104">
        <f>IF(D13&gt;0,O13/D13*100,"-")</f>
        <v>38.290269378779549</v>
      </c>
      <c r="R13" s="103">
        <v>164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22</v>
      </c>
      <c r="B14" s="102" t="s">
        <v>273</v>
      </c>
      <c r="C14" s="101" t="s">
        <v>274</v>
      </c>
      <c r="D14" s="103">
        <f>+SUM(E14,+I14)</f>
        <v>24369</v>
      </c>
      <c r="E14" s="103">
        <f>+SUM(G14,+H14)</f>
        <v>8698</v>
      </c>
      <c r="F14" s="104">
        <f>IF(D14&gt;0,E14/D14*100,"-")</f>
        <v>35.692888505888632</v>
      </c>
      <c r="G14" s="103">
        <v>8479</v>
      </c>
      <c r="H14" s="103">
        <v>219</v>
      </c>
      <c r="I14" s="103">
        <f>+SUM(K14,+M14,+O14)</f>
        <v>15671</v>
      </c>
      <c r="J14" s="104">
        <f>IF(D14&gt;0,I14/D14*100,"-")</f>
        <v>64.307111494111368</v>
      </c>
      <c r="K14" s="103">
        <v>2762</v>
      </c>
      <c r="L14" s="104">
        <f>IF(D14&gt;0,K14/D14*100,"-")</f>
        <v>11.334071976691698</v>
      </c>
      <c r="M14" s="103">
        <v>0</v>
      </c>
      <c r="N14" s="104">
        <f>IF(D14&gt;0,M14/D14*100,"-")</f>
        <v>0</v>
      </c>
      <c r="O14" s="103">
        <v>12909</v>
      </c>
      <c r="P14" s="103">
        <v>5716</v>
      </c>
      <c r="Q14" s="104">
        <f>IF(D14&gt;0,O14/D14*100,"-")</f>
        <v>52.973039517419672</v>
      </c>
      <c r="R14" s="103">
        <v>277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22</v>
      </c>
      <c r="B15" s="102" t="s">
        <v>276</v>
      </c>
      <c r="C15" s="101" t="s">
        <v>277</v>
      </c>
      <c r="D15" s="103">
        <f>+SUM(E15,+I15)</f>
        <v>40057</v>
      </c>
      <c r="E15" s="103">
        <f>+SUM(G15,+H15)</f>
        <v>7734</v>
      </c>
      <c r="F15" s="104">
        <f>IF(D15&gt;0,E15/D15*100,"-")</f>
        <v>19.307486831265447</v>
      </c>
      <c r="G15" s="103">
        <v>7734</v>
      </c>
      <c r="H15" s="103">
        <v>0</v>
      </c>
      <c r="I15" s="103">
        <f>+SUM(K15,+M15,+O15)</f>
        <v>32323</v>
      </c>
      <c r="J15" s="104">
        <f>IF(D15&gt;0,I15/D15*100,"-")</f>
        <v>80.692513168734564</v>
      </c>
      <c r="K15" s="103">
        <v>12094</v>
      </c>
      <c r="L15" s="104">
        <f>IF(D15&gt;0,K15/D15*100,"-")</f>
        <v>30.191976433582145</v>
      </c>
      <c r="M15" s="103">
        <v>346</v>
      </c>
      <c r="N15" s="104">
        <f>IF(D15&gt;0,M15/D15*100,"-")</f>
        <v>0.86376912899118752</v>
      </c>
      <c r="O15" s="103">
        <v>19883</v>
      </c>
      <c r="P15" s="103">
        <v>19537</v>
      </c>
      <c r="Q15" s="104">
        <f>IF(D15&gt;0,O15/D15*100,"-")</f>
        <v>49.636767606161222</v>
      </c>
      <c r="R15" s="103">
        <v>218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22</v>
      </c>
      <c r="B16" s="102" t="s">
        <v>279</v>
      </c>
      <c r="C16" s="101" t="s">
        <v>280</v>
      </c>
      <c r="D16" s="103">
        <f>+SUM(E16,+I16)</f>
        <v>13066</v>
      </c>
      <c r="E16" s="103">
        <f>+SUM(G16,+H16)</f>
        <v>2088</v>
      </c>
      <c r="F16" s="104">
        <f>IF(D16&gt;0,E16/D16*100,"-")</f>
        <v>15.980407163630797</v>
      </c>
      <c r="G16" s="103">
        <v>2088</v>
      </c>
      <c r="H16" s="103">
        <v>0</v>
      </c>
      <c r="I16" s="103">
        <f>+SUM(K16,+M16,+O16)</f>
        <v>10978</v>
      </c>
      <c r="J16" s="104">
        <f>IF(D16&gt;0,I16/D16*100,"-")</f>
        <v>84.019592836369199</v>
      </c>
      <c r="K16" s="103">
        <v>2405</v>
      </c>
      <c r="L16" s="104">
        <f>IF(D16&gt;0,K16/D16*100,"-")</f>
        <v>18.406551354660952</v>
      </c>
      <c r="M16" s="103">
        <v>0</v>
      </c>
      <c r="N16" s="104">
        <f>IF(D16&gt;0,M16/D16*100,"-")</f>
        <v>0</v>
      </c>
      <c r="O16" s="103">
        <v>8573</v>
      </c>
      <c r="P16" s="103">
        <v>8159</v>
      </c>
      <c r="Q16" s="104">
        <f>IF(D16&gt;0,O16/D16*100,"-")</f>
        <v>65.613041481708251</v>
      </c>
      <c r="R16" s="103">
        <v>70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22</v>
      </c>
      <c r="B17" s="102" t="s">
        <v>282</v>
      </c>
      <c r="C17" s="101" t="s">
        <v>283</v>
      </c>
      <c r="D17" s="103">
        <f>+SUM(E17,+I17)</f>
        <v>5096</v>
      </c>
      <c r="E17" s="103">
        <f>+SUM(G17,+H17)</f>
        <v>391</v>
      </c>
      <c r="F17" s="104">
        <f>IF(D17&gt;0,E17/D17*100,"-")</f>
        <v>7.6726844583987441</v>
      </c>
      <c r="G17" s="103">
        <v>312</v>
      </c>
      <c r="H17" s="103">
        <v>79</v>
      </c>
      <c r="I17" s="103">
        <f>+SUM(K17,+M17,+O17)</f>
        <v>4705</v>
      </c>
      <c r="J17" s="104">
        <f>IF(D17&gt;0,I17/D17*100,"-")</f>
        <v>92.327315541601251</v>
      </c>
      <c r="K17" s="103">
        <v>2508</v>
      </c>
      <c r="L17" s="104">
        <f>IF(D17&gt;0,K17/D17*100,"-")</f>
        <v>49.215070643642072</v>
      </c>
      <c r="M17" s="103">
        <v>0</v>
      </c>
      <c r="N17" s="104">
        <f>IF(D17&gt;0,M17/D17*100,"-")</f>
        <v>0</v>
      </c>
      <c r="O17" s="103">
        <v>2197</v>
      </c>
      <c r="P17" s="103">
        <v>2012</v>
      </c>
      <c r="Q17" s="104">
        <f>IF(D17&gt;0,O17/D17*100,"-")</f>
        <v>43.112244897959187</v>
      </c>
      <c r="R17" s="103">
        <v>32</v>
      </c>
      <c r="S17" s="101"/>
      <c r="T17" s="101" t="s">
        <v>256</v>
      </c>
      <c r="U17" s="101"/>
      <c r="V17" s="101"/>
      <c r="W17" s="101"/>
      <c r="X17" s="101" t="s">
        <v>256</v>
      </c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22</v>
      </c>
      <c r="B18" s="102" t="s">
        <v>285</v>
      </c>
      <c r="C18" s="101" t="s">
        <v>286</v>
      </c>
      <c r="D18" s="103">
        <f>+SUM(E18,+I18)</f>
        <v>3442</v>
      </c>
      <c r="E18" s="103">
        <f>+SUM(G18,+H18)</f>
        <v>1308</v>
      </c>
      <c r="F18" s="104">
        <f>IF(D18&gt;0,E18/D18*100,"-")</f>
        <v>38.001162115049389</v>
      </c>
      <c r="G18" s="103">
        <v>1308</v>
      </c>
      <c r="H18" s="103">
        <v>0</v>
      </c>
      <c r="I18" s="103">
        <f>+SUM(K18,+M18,+O18)</f>
        <v>2134</v>
      </c>
      <c r="J18" s="104">
        <f>IF(D18&gt;0,I18/D18*100,"-")</f>
        <v>61.998837884950611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2134</v>
      </c>
      <c r="P18" s="103">
        <v>1744</v>
      </c>
      <c r="Q18" s="104">
        <f>IF(D18&gt;0,O18/D18*100,"-")</f>
        <v>61.998837884950611</v>
      </c>
      <c r="R18" s="103">
        <v>18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22</v>
      </c>
      <c r="B19" s="102" t="s">
        <v>288</v>
      </c>
      <c r="C19" s="101" t="s">
        <v>289</v>
      </c>
      <c r="D19" s="103">
        <f>+SUM(E19,+I19)</f>
        <v>4997</v>
      </c>
      <c r="E19" s="103">
        <f>+SUM(G19,+H19)</f>
        <v>1093</v>
      </c>
      <c r="F19" s="104">
        <f>IF(D19&gt;0,E19/D19*100,"-")</f>
        <v>21.873123874324595</v>
      </c>
      <c r="G19" s="103">
        <v>1093</v>
      </c>
      <c r="H19" s="103">
        <v>0</v>
      </c>
      <c r="I19" s="103">
        <f>+SUM(K19,+M19,+O19)</f>
        <v>3904</v>
      </c>
      <c r="J19" s="104">
        <f>IF(D19&gt;0,I19/D19*100,"-")</f>
        <v>78.126876125675409</v>
      </c>
      <c r="K19" s="103">
        <v>724</v>
      </c>
      <c r="L19" s="104">
        <f>IF(D19&gt;0,K19/D19*100,"-")</f>
        <v>14.488693215929557</v>
      </c>
      <c r="M19" s="103">
        <v>0</v>
      </c>
      <c r="N19" s="104">
        <f>IF(D19&gt;0,M19/D19*100,"-")</f>
        <v>0</v>
      </c>
      <c r="O19" s="103">
        <v>3180</v>
      </c>
      <c r="P19" s="103">
        <v>2834</v>
      </c>
      <c r="Q19" s="104">
        <f>IF(D19&gt;0,O19/D19*100,"-")</f>
        <v>63.638182909745844</v>
      </c>
      <c r="R19" s="103">
        <v>12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22</v>
      </c>
      <c r="B20" s="102" t="s">
        <v>291</v>
      </c>
      <c r="C20" s="101" t="s">
        <v>292</v>
      </c>
      <c r="D20" s="103">
        <f>+SUM(E20,+I20)</f>
        <v>11092</v>
      </c>
      <c r="E20" s="103">
        <f>+SUM(G20,+H20)</f>
        <v>1288</v>
      </c>
      <c r="F20" s="104">
        <f>IF(D20&gt;0,E20/D20*100,"-")</f>
        <v>11.611972592859718</v>
      </c>
      <c r="G20" s="103">
        <v>1288</v>
      </c>
      <c r="H20" s="103">
        <v>0</v>
      </c>
      <c r="I20" s="103">
        <f>+SUM(K20,+M20,+O20)</f>
        <v>9804</v>
      </c>
      <c r="J20" s="104">
        <f>IF(D20&gt;0,I20/D20*100,"-")</f>
        <v>88.388027407140285</v>
      </c>
      <c r="K20" s="103">
        <v>2550</v>
      </c>
      <c r="L20" s="104">
        <f>IF(D20&gt;0,K20/D20*100,"-")</f>
        <v>22.98954201226109</v>
      </c>
      <c r="M20" s="103">
        <v>0</v>
      </c>
      <c r="N20" s="104">
        <f>IF(D20&gt;0,M20/D20*100,"-")</f>
        <v>0</v>
      </c>
      <c r="O20" s="103">
        <v>7254</v>
      </c>
      <c r="P20" s="103">
        <v>7005</v>
      </c>
      <c r="Q20" s="104">
        <f>IF(D20&gt;0,O20/D20*100,"-")</f>
        <v>65.398485394879188</v>
      </c>
      <c r="R20" s="103">
        <v>84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22</v>
      </c>
      <c r="B21" s="102" t="s">
        <v>294</v>
      </c>
      <c r="C21" s="101" t="s">
        <v>295</v>
      </c>
      <c r="D21" s="103">
        <f>+SUM(E21,+I21)</f>
        <v>7806</v>
      </c>
      <c r="E21" s="103">
        <f>+SUM(G21,+H21)</f>
        <v>2290</v>
      </c>
      <c r="F21" s="104">
        <f>IF(D21&gt;0,E21/D21*100,"-")</f>
        <v>29.336407891365617</v>
      </c>
      <c r="G21" s="103">
        <v>1938</v>
      </c>
      <c r="H21" s="103">
        <v>352</v>
      </c>
      <c r="I21" s="103">
        <f>+SUM(K21,+M21,+O21)</f>
        <v>5516</v>
      </c>
      <c r="J21" s="104">
        <f>IF(D21&gt;0,I21/D21*100,"-")</f>
        <v>70.66359210863439</v>
      </c>
      <c r="K21" s="103">
        <v>2094</v>
      </c>
      <c r="L21" s="104">
        <f>IF(D21&gt;0,K21/D21*100,"-")</f>
        <v>26.825518831667949</v>
      </c>
      <c r="M21" s="103">
        <v>0</v>
      </c>
      <c r="N21" s="104">
        <f>IF(D21&gt;0,M21/D21*100,"-")</f>
        <v>0</v>
      </c>
      <c r="O21" s="103">
        <v>3422</v>
      </c>
      <c r="P21" s="103">
        <v>1984</v>
      </c>
      <c r="Q21" s="104">
        <f>IF(D21&gt;0,O21/D21*100,"-")</f>
        <v>43.838073276966441</v>
      </c>
      <c r="R21" s="103">
        <v>56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22</v>
      </c>
      <c r="B22" s="102" t="s">
        <v>297</v>
      </c>
      <c r="C22" s="101" t="s">
        <v>298</v>
      </c>
      <c r="D22" s="103">
        <f>+SUM(E22,+I22)</f>
        <v>6306</v>
      </c>
      <c r="E22" s="103">
        <f>+SUM(G22,+H22)</f>
        <v>2166</v>
      </c>
      <c r="F22" s="104">
        <f>IF(D22&gt;0,E22/D22*100,"-")</f>
        <v>34.34823977164605</v>
      </c>
      <c r="G22" s="103">
        <v>2011</v>
      </c>
      <c r="H22" s="103">
        <v>155</v>
      </c>
      <c r="I22" s="103">
        <f>+SUM(K22,+M22,+O22)</f>
        <v>4140</v>
      </c>
      <c r="J22" s="104">
        <f>IF(D22&gt;0,I22/D22*100,"-")</f>
        <v>65.65176022835395</v>
      </c>
      <c r="K22" s="103">
        <v>1699</v>
      </c>
      <c r="L22" s="104">
        <f>IF(D22&gt;0,K22/D22*100,"-")</f>
        <v>26.942594354582937</v>
      </c>
      <c r="M22" s="103">
        <v>0</v>
      </c>
      <c r="N22" s="104">
        <f>IF(D22&gt;0,M22/D22*100,"-")</f>
        <v>0</v>
      </c>
      <c r="O22" s="103">
        <v>2441</v>
      </c>
      <c r="P22" s="103">
        <v>1805</v>
      </c>
      <c r="Q22" s="104">
        <f>IF(D22&gt;0,O22/D22*100,"-")</f>
        <v>38.709165873771013</v>
      </c>
      <c r="R22" s="103">
        <v>128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22</v>
      </c>
      <c r="B23" s="102" t="s">
        <v>300</v>
      </c>
      <c r="C23" s="101" t="s">
        <v>301</v>
      </c>
      <c r="D23" s="103">
        <f>+SUM(E23,+I23)</f>
        <v>2325</v>
      </c>
      <c r="E23" s="103">
        <f>+SUM(G23,+H23)</f>
        <v>212</v>
      </c>
      <c r="F23" s="104">
        <f>IF(D23&gt;0,E23/D23*100,"-")</f>
        <v>9.1182795698924739</v>
      </c>
      <c r="G23" s="103">
        <v>212</v>
      </c>
      <c r="H23" s="103">
        <v>0</v>
      </c>
      <c r="I23" s="103">
        <f>+SUM(K23,+M23,+O23)</f>
        <v>2113</v>
      </c>
      <c r="J23" s="104">
        <f>IF(D23&gt;0,I23/D23*100,"-")</f>
        <v>90.881720430107521</v>
      </c>
      <c r="K23" s="103">
        <v>1245</v>
      </c>
      <c r="L23" s="104">
        <f>IF(D23&gt;0,K23/D23*100,"-")</f>
        <v>53.548387096774199</v>
      </c>
      <c r="M23" s="103">
        <v>0</v>
      </c>
      <c r="N23" s="104">
        <f>IF(D23&gt;0,M23/D23*100,"-")</f>
        <v>0</v>
      </c>
      <c r="O23" s="103">
        <v>868</v>
      </c>
      <c r="P23" s="103">
        <v>770</v>
      </c>
      <c r="Q23" s="104">
        <f>IF(D23&gt;0,O23/D23*100,"-")</f>
        <v>37.333333333333336</v>
      </c>
      <c r="R23" s="103">
        <v>10</v>
      </c>
      <c r="S23" s="101" t="s">
        <v>256</v>
      </c>
      <c r="T23" s="101"/>
      <c r="U23" s="101"/>
      <c r="V23" s="101"/>
      <c r="W23" s="101"/>
      <c r="X23" s="101" t="s">
        <v>256</v>
      </c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22</v>
      </c>
      <c r="B24" s="102" t="s">
        <v>303</v>
      </c>
      <c r="C24" s="101" t="s">
        <v>304</v>
      </c>
      <c r="D24" s="103">
        <f>+SUM(E24,+I24)</f>
        <v>2928</v>
      </c>
      <c r="E24" s="103">
        <f>+SUM(G24,+H24)</f>
        <v>374</v>
      </c>
      <c r="F24" s="104">
        <f>IF(D24&gt;0,E24/D24*100,"-")</f>
        <v>12.773224043715848</v>
      </c>
      <c r="G24" s="103">
        <v>374</v>
      </c>
      <c r="H24" s="103">
        <v>0</v>
      </c>
      <c r="I24" s="103">
        <f>+SUM(K24,+M24,+O24)</f>
        <v>2554</v>
      </c>
      <c r="J24" s="104">
        <f>IF(D24&gt;0,I24/D24*100,"-")</f>
        <v>87.226775956284158</v>
      </c>
      <c r="K24" s="103">
        <v>399</v>
      </c>
      <c r="L24" s="104">
        <f>IF(D24&gt;0,K24/D24*100,"-")</f>
        <v>13.627049180327869</v>
      </c>
      <c r="M24" s="103">
        <v>0</v>
      </c>
      <c r="N24" s="104">
        <f>IF(D24&gt;0,M24/D24*100,"-")</f>
        <v>0</v>
      </c>
      <c r="O24" s="103">
        <v>2155</v>
      </c>
      <c r="P24" s="103">
        <v>1533</v>
      </c>
      <c r="Q24" s="104">
        <f>IF(D24&gt;0,O24/D24*100,"-")</f>
        <v>73.599726775956285</v>
      </c>
      <c r="R24" s="103">
        <v>13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22</v>
      </c>
      <c r="B25" s="102" t="s">
        <v>306</v>
      </c>
      <c r="C25" s="101" t="s">
        <v>307</v>
      </c>
      <c r="D25" s="103">
        <f>+SUM(E25,+I25)</f>
        <v>614</v>
      </c>
      <c r="E25" s="103">
        <f>+SUM(G25,+H25)</f>
        <v>13</v>
      </c>
      <c r="F25" s="104">
        <f>IF(D25&gt;0,E25/D25*100,"-")</f>
        <v>2.1172638436482085</v>
      </c>
      <c r="G25" s="103">
        <v>13</v>
      </c>
      <c r="H25" s="103">
        <v>0</v>
      </c>
      <c r="I25" s="103">
        <f>+SUM(K25,+M25,+O25)</f>
        <v>601</v>
      </c>
      <c r="J25" s="104">
        <f>IF(D25&gt;0,I25/D25*100,"-")</f>
        <v>97.882736156351797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601</v>
      </c>
      <c r="P25" s="103">
        <v>601</v>
      </c>
      <c r="Q25" s="104">
        <f>IF(D25&gt;0,O25/D25*100,"-")</f>
        <v>97.882736156351797</v>
      </c>
      <c r="R25" s="103">
        <v>3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22</v>
      </c>
      <c r="B26" s="102" t="s">
        <v>309</v>
      </c>
      <c r="C26" s="101" t="s">
        <v>310</v>
      </c>
      <c r="D26" s="103">
        <f>+SUM(E26,+I26)</f>
        <v>14711</v>
      </c>
      <c r="E26" s="103">
        <f>+SUM(G26,+H26)</f>
        <v>5894</v>
      </c>
      <c r="F26" s="104">
        <f>IF(D26&gt;0,E26/D26*100,"-")</f>
        <v>40.065257290462917</v>
      </c>
      <c r="G26" s="103">
        <v>5894</v>
      </c>
      <c r="H26" s="103">
        <v>0</v>
      </c>
      <c r="I26" s="103">
        <f>+SUM(K26,+M26,+O26)</f>
        <v>8817</v>
      </c>
      <c r="J26" s="104">
        <f>IF(D26&gt;0,I26/D26*100,"-")</f>
        <v>59.934742709537083</v>
      </c>
      <c r="K26" s="103">
        <v>4233</v>
      </c>
      <c r="L26" s="104">
        <f>IF(D26&gt;0,K26/D26*100,"-")</f>
        <v>28.774386513493305</v>
      </c>
      <c r="M26" s="103">
        <v>108</v>
      </c>
      <c r="N26" s="104">
        <f>IF(D26&gt;0,M26/D26*100,"-")</f>
        <v>0.73414451770783762</v>
      </c>
      <c r="O26" s="103">
        <v>4476</v>
      </c>
      <c r="P26" s="103">
        <v>3656</v>
      </c>
      <c r="Q26" s="104">
        <f>IF(D26&gt;0,O26/D26*100,"-")</f>
        <v>30.426211678335939</v>
      </c>
      <c r="R26" s="103">
        <v>72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島根県</v>
      </c>
      <c r="B7" s="107" t="str">
        <f>水洗化人口等!B7</f>
        <v>32000</v>
      </c>
      <c r="C7" s="106" t="s">
        <v>200</v>
      </c>
      <c r="D7" s="108">
        <f>SUM(E7,+H7,+K7)</f>
        <v>264001</v>
      </c>
      <c r="E7" s="108">
        <f>SUM(F7:G7)</f>
        <v>2793</v>
      </c>
      <c r="F7" s="108">
        <f>SUM(F$8:F$1000)</f>
        <v>536</v>
      </c>
      <c r="G7" s="108">
        <f>SUM(G$8:G$1000)</f>
        <v>2257</v>
      </c>
      <c r="H7" s="108">
        <f>SUM(I7:J7)</f>
        <v>19727</v>
      </c>
      <c r="I7" s="108">
        <f>SUM(I$8:I$1000)</f>
        <v>10155</v>
      </c>
      <c r="J7" s="108">
        <f>SUM(J$8:J$1000)</f>
        <v>9572</v>
      </c>
      <c r="K7" s="108">
        <f>SUM(L7:M7)</f>
        <v>241481</v>
      </c>
      <c r="L7" s="108">
        <f>SUM(L$8:L$1000)</f>
        <v>77892</v>
      </c>
      <c r="M7" s="108">
        <f>SUM(M$8:M$1000)</f>
        <v>163589</v>
      </c>
      <c r="N7" s="108">
        <f>SUM(O7,+V7,+AC7)</f>
        <v>265375</v>
      </c>
      <c r="O7" s="108">
        <f>SUM(P7:U7)</f>
        <v>88583</v>
      </c>
      <c r="P7" s="108">
        <f t="shared" ref="P7:U7" si="0">SUM(P$8:P$1000)</f>
        <v>88485</v>
      </c>
      <c r="Q7" s="108">
        <f t="shared" si="0"/>
        <v>0</v>
      </c>
      <c r="R7" s="108">
        <f t="shared" si="0"/>
        <v>0</v>
      </c>
      <c r="S7" s="108">
        <f t="shared" si="0"/>
        <v>74</v>
      </c>
      <c r="T7" s="108">
        <f t="shared" si="0"/>
        <v>24</v>
      </c>
      <c r="U7" s="108">
        <f t="shared" si="0"/>
        <v>0</v>
      </c>
      <c r="V7" s="108">
        <f>SUM(W7:AB7)</f>
        <v>175418</v>
      </c>
      <c r="W7" s="108">
        <f t="shared" ref="W7:AB7" si="1">SUM(W$8:W$1000)</f>
        <v>174977</v>
      </c>
      <c r="X7" s="108">
        <f t="shared" si="1"/>
        <v>0</v>
      </c>
      <c r="Y7" s="108">
        <f t="shared" si="1"/>
        <v>0</v>
      </c>
      <c r="Z7" s="108">
        <f t="shared" si="1"/>
        <v>279</v>
      </c>
      <c r="AA7" s="108">
        <f t="shared" si="1"/>
        <v>162</v>
      </c>
      <c r="AB7" s="108">
        <f t="shared" si="1"/>
        <v>0</v>
      </c>
      <c r="AC7" s="108">
        <f>SUM(AD7:AE7)</f>
        <v>1374</v>
      </c>
      <c r="AD7" s="108">
        <f>SUM(AD$8:AD$1000)</f>
        <v>1265</v>
      </c>
      <c r="AE7" s="108">
        <f>SUM(AE$8:AE$1000)</f>
        <v>109</v>
      </c>
      <c r="AF7" s="108">
        <f>SUM(AG7:AI7)</f>
        <v>4434.2953253895503</v>
      </c>
      <c r="AG7" s="108">
        <f>SUM(AG$8:AG$1000)</f>
        <v>4434.2953253895503</v>
      </c>
      <c r="AH7" s="108">
        <f>SUM(AH$8:AH$1000)</f>
        <v>0</v>
      </c>
      <c r="AI7" s="108">
        <f>SUM(AI$8:AI$1000)</f>
        <v>0</v>
      </c>
      <c r="AJ7" s="108">
        <f>SUM(AK7:AS7)</f>
        <v>6348.2953253895503</v>
      </c>
      <c r="AK7" s="108">
        <f t="shared" ref="AK7:AS7" si="2">SUM(AK$8:AK$1000)</f>
        <v>1555</v>
      </c>
      <c r="AL7" s="108">
        <f t="shared" si="2"/>
        <v>448</v>
      </c>
      <c r="AM7" s="108">
        <f t="shared" si="2"/>
        <v>1650.1048579285059</v>
      </c>
      <c r="AN7" s="108">
        <f t="shared" si="2"/>
        <v>31</v>
      </c>
      <c r="AO7" s="108">
        <f t="shared" si="2"/>
        <v>0</v>
      </c>
      <c r="AP7" s="108">
        <f t="shared" si="2"/>
        <v>0</v>
      </c>
      <c r="AQ7" s="108">
        <f t="shared" si="2"/>
        <v>33.41943171402383</v>
      </c>
      <c r="AR7" s="108">
        <f t="shared" si="2"/>
        <v>110.68414298808433</v>
      </c>
      <c r="AS7" s="108">
        <f t="shared" si="2"/>
        <v>2520.0868927589368</v>
      </c>
      <c r="AT7" s="108">
        <f>SUM(AU7:AY7)</f>
        <v>139</v>
      </c>
      <c r="AU7" s="108">
        <f>SUM(AU$8:AU$1000)</f>
        <v>89</v>
      </c>
      <c r="AV7" s="108">
        <f>SUM(AV$8:AV$1000)</f>
        <v>0</v>
      </c>
      <c r="AW7" s="108">
        <f>SUM(AW$8:AW$1000)</f>
        <v>50</v>
      </c>
      <c r="AX7" s="108">
        <f>SUM(AX$8:AX$1000)</f>
        <v>0</v>
      </c>
      <c r="AY7" s="108">
        <f>SUM(AY$8:AY$1000)</f>
        <v>0</v>
      </c>
      <c r="AZ7" s="108">
        <f>SUM(BA7:BC7)</f>
        <v>1216</v>
      </c>
      <c r="BA7" s="108">
        <f>SUM(BA$8:BA$1000)</f>
        <v>1216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22</v>
      </c>
      <c r="B8" s="113" t="s">
        <v>254</v>
      </c>
      <c r="C8" s="101" t="s">
        <v>255</v>
      </c>
      <c r="D8" s="103">
        <f>SUM(E8,+H8,+K8)</f>
        <v>14708</v>
      </c>
      <c r="E8" s="103">
        <f>SUM(F8:G8)</f>
        <v>0</v>
      </c>
      <c r="F8" s="103">
        <v>0</v>
      </c>
      <c r="G8" s="103">
        <v>0</v>
      </c>
      <c r="H8" s="103">
        <f>SUM(I8:J8)</f>
        <v>3908</v>
      </c>
      <c r="I8" s="103">
        <v>3908</v>
      </c>
      <c r="J8" s="103">
        <v>0</v>
      </c>
      <c r="K8" s="103">
        <f>SUM(L8:M8)</f>
        <v>10800</v>
      </c>
      <c r="L8" s="103">
        <v>0</v>
      </c>
      <c r="M8" s="103">
        <v>10800</v>
      </c>
      <c r="N8" s="103">
        <f>SUM(O8,+V8,+AC8)</f>
        <v>14708</v>
      </c>
      <c r="O8" s="103">
        <f>SUM(P8:U8)</f>
        <v>3908</v>
      </c>
      <c r="P8" s="103">
        <v>3908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10800</v>
      </c>
      <c r="W8" s="103">
        <v>10800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768</v>
      </c>
      <c r="BA8" s="103">
        <v>768</v>
      </c>
      <c r="BB8" s="103">
        <v>0</v>
      </c>
      <c r="BC8" s="103">
        <v>0</v>
      </c>
    </row>
    <row r="9" spans="1:55" s="105" customFormat="1" ht="13.5" customHeight="1">
      <c r="A9" s="115" t="s">
        <v>22</v>
      </c>
      <c r="B9" s="113" t="s">
        <v>258</v>
      </c>
      <c r="C9" s="101" t="s">
        <v>259</v>
      </c>
      <c r="D9" s="103">
        <f>SUM(E9,+H9,+K9)</f>
        <v>40395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40395</v>
      </c>
      <c r="L9" s="103">
        <v>12219</v>
      </c>
      <c r="M9" s="103">
        <v>28176</v>
      </c>
      <c r="N9" s="103">
        <f>SUM(O9,+V9,+AC9)</f>
        <v>40894</v>
      </c>
      <c r="O9" s="103">
        <f>SUM(P9:U9)</f>
        <v>12219</v>
      </c>
      <c r="P9" s="103">
        <v>12219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28176</v>
      </c>
      <c r="W9" s="103">
        <v>28176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499</v>
      </c>
      <c r="AD9" s="103">
        <v>499</v>
      </c>
      <c r="AE9" s="103">
        <v>0</v>
      </c>
      <c r="AF9" s="103">
        <f>SUM(AG9:AI9)</f>
        <v>61</v>
      </c>
      <c r="AG9" s="103">
        <v>61</v>
      </c>
      <c r="AH9" s="103">
        <v>0</v>
      </c>
      <c r="AI9" s="103">
        <v>0</v>
      </c>
      <c r="AJ9" s="103">
        <f>SUM(AK9:AS9)</f>
        <v>1502</v>
      </c>
      <c r="AK9" s="103">
        <v>1502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61</v>
      </c>
      <c r="AU9" s="103">
        <v>61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22</v>
      </c>
      <c r="B10" s="113" t="s">
        <v>261</v>
      </c>
      <c r="C10" s="101" t="s">
        <v>262</v>
      </c>
      <c r="D10" s="103">
        <f>SUM(E10,+H10,+K10)</f>
        <v>56967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56967</v>
      </c>
      <c r="L10" s="103">
        <v>14491</v>
      </c>
      <c r="M10" s="103">
        <v>42476</v>
      </c>
      <c r="N10" s="103">
        <f>SUM(O10,+V10,+AC10)</f>
        <v>56967</v>
      </c>
      <c r="O10" s="103">
        <f>SUM(P10:U10)</f>
        <v>14491</v>
      </c>
      <c r="P10" s="103">
        <v>14491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42476</v>
      </c>
      <c r="W10" s="103">
        <v>42476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174</v>
      </c>
      <c r="AG10" s="103">
        <v>174</v>
      </c>
      <c r="AH10" s="103">
        <v>0</v>
      </c>
      <c r="AI10" s="103">
        <v>0</v>
      </c>
      <c r="AJ10" s="103">
        <f>SUM(AK10:AS10)</f>
        <v>613</v>
      </c>
      <c r="AK10" s="103">
        <v>0</v>
      </c>
      <c r="AL10" s="103">
        <v>439</v>
      </c>
      <c r="AM10" s="103">
        <v>73</v>
      </c>
      <c r="AN10" s="103">
        <v>0</v>
      </c>
      <c r="AO10" s="103">
        <v>0</v>
      </c>
      <c r="AP10" s="103">
        <v>0</v>
      </c>
      <c r="AQ10" s="103">
        <v>0</v>
      </c>
      <c r="AR10" s="103">
        <v>101</v>
      </c>
      <c r="AS10" s="103">
        <v>0</v>
      </c>
      <c r="AT10" s="103">
        <f>SUM(AU10:AY10)</f>
        <v>5</v>
      </c>
      <c r="AU10" s="103">
        <v>0</v>
      </c>
      <c r="AV10" s="103">
        <v>0</v>
      </c>
      <c r="AW10" s="103">
        <v>5</v>
      </c>
      <c r="AX10" s="103">
        <v>0</v>
      </c>
      <c r="AY10" s="103">
        <v>0</v>
      </c>
      <c r="AZ10" s="103">
        <f>SUM(BA10:BC10)</f>
        <v>439</v>
      </c>
      <c r="BA10" s="103">
        <v>439</v>
      </c>
      <c r="BB10" s="103">
        <v>0</v>
      </c>
      <c r="BC10" s="103">
        <v>0</v>
      </c>
    </row>
    <row r="11" spans="1:55" s="105" customFormat="1" ht="13.5" customHeight="1">
      <c r="A11" s="115" t="s">
        <v>22</v>
      </c>
      <c r="B11" s="113" t="s">
        <v>264</v>
      </c>
      <c r="C11" s="101" t="s">
        <v>265</v>
      </c>
      <c r="D11" s="103">
        <f>SUM(E11,+H11,+K11)</f>
        <v>35530</v>
      </c>
      <c r="E11" s="103">
        <f>SUM(F11:G11)</f>
        <v>0</v>
      </c>
      <c r="F11" s="103">
        <v>0</v>
      </c>
      <c r="G11" s="103">
        <v>0</v>
      </c>
      <c r="H11" s="103">
        <f>SUM(I11:J11)</f>
        <v>713</v>
      </c>
      <c r="I11" s="103">
        <v>713</v>
      </c>
      <c r="J11" s="103">
        <v>0</v>
      </c>
      <c r="K11" s="103">
        <f>SUM(L11:M11)</f>
        <v>34817</v>
      </c>
      <c r="L11" s="103">
        <v>10588</v>
      </c>
      <c r="M11" s="103">
        <v>24229</v>
      </c>
      <c r="N11" s="103">
        <f>SUM(O11,+V11,+AC11)</f>
        <v>35552</v>
      </c>
      <c r="O11" s="103">
        <f>SUM(P11:U11)</f>
        <v>11301</v>
      </c>
      <c r="P11" s="103">
        <v>11301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24229</v>
      </c>
      <c r="W11" s="103">
        <v>24229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22</v>
      </c>
      <c r="AD11" s="103">
        <v>22</v>
      </c>
      <c r="AE11" s="103">
        <v>0</v>
      </c>
      <c r="AF11" s="103">
        <f>SUM(AG11:AI11)</f>
        <v>1024</v>
      </c>
      <c r="AG11" s="103">
        <v>1024</v>
      </c>
      <c r="AH11" s="103">
        <v>0</v>
      </c>
      <c r="AI11" s="103">
        <v>0</v>
      </c>
      <c r="AJ11" s="103">
        <f>SUM(AK11:AS11)</f>
        <v>1024</v>
      </c>
      <c r="AK11" s="103">
        <v>0</v>
      </c>
      <c r="AL11" s="103">
        <v>0</v>
      </c>
      <c r="AM11" s="103">
        <v>1016</v>
      </c>
      <c r="AN11" s="103">
        <v>0</v>
      </c>
      <c r="AO11" s="103">
        <v>0</v>
      </c>
      <c r="AP11" s="103">
        <v>0</v>
      </c>
      <c r="AQ11" s="103">
        <v>0</v>
      </c>
      <c r="AR11" s="103">
        <v>8</v>
      </c>
      <c r="AS11" s="103">
        <v>0</v>
      </c>
      <c r="AT11" s="103">
        <f>SUM(AU11:AY11)</f>
        <v>30</v>
      </c>
      <c r="AU11" s="103">
        <v>0</v>
      </c>
      <c r="AV11" s="103">
        <v>0</v>
      </c>
      <c r="AW11" s="103">
        <v>30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22</v>
      </c>
      <c r="B12" s="113" t="s">
        <v>267</v>
      </c>
      <c r="C12" s="101" t="s">
        <v>268</v>
      </c>
      <c r="D12" s="103">
        <f>SUM(E12,+H12,+K12)</f>
        <v>28265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28265</v>
      </c>
      <c r="L12" s="103">
        <v>16634</v>
      </c>
      <c r="M12" s="103">
        <v>11631</v>
      </c>
      <c r="N12" s="103">
        <f>SUM(O12,+V12,+AC12)</f>
        <v>28381</v>
      </c>
      <c r="O12" s="103">
        <f>SUM(P12:U12)</f>
        <v>16634</v>
      </c>
      <c r="P12" s="103">
        <v>16634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11631</v>
      </c>
      <c r="W12" s="103">
        <v>11631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116</v>
      </c>
      <c r="AD12" s="103">
        <v>116</v>
      </c>
      <c r="AE12" s="103">
        <v>0</v>
      </c>
      <c r="AF12" s="103">
        <f>SUM(AG12:AI12)</f>
        <v>849</v>
      </c>
      <c r="AG12" s="103">
        <v>849</v>
      </c>
      <c r="AH12" s="103">
        <v>0</v>
      </c>
      <c r="AI12" s="103">
        <v>0</v>
      </c>
      <c r="AJ12" s="103">
        <f>SUM(AK12:AS12)</f>
        <v>849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849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22</v>
      </c>
      <c r="B13" s="113" t="s">
        <v>270</v>
      </c>
      <c r="C13" s="101" t="s">
        <v>271</v>
      </c>
      <c r="D13" s="103">
        <f>SUM(E13,+H13,+K13)</f>
        <v>11213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11213</v>
      </c>
      <c r="L13" s="103">
        <v>4051</v>
      </c>
      <c r="M13" s="103">
        <v>7162</v>
      </c>
      <c r="N13" s="103">
        <f>SUM(O13,+V13,+AC13)</f>
        <v>11213</v>
      </c>
      <c r="O13" s="103">
        <f>SUM(P13:U13)</f>
        <v>4051</v>
      </c>
      <c r="P13" s="103">
        <v>4051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7162</v>
      </c>
      <c r="W13" s="103">
        <v>7162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201</v>
      </c>
      <c r="AG13" s="103">
        <v>201</v>
      </c>
      <c r="AH13" s="103">
        <v>0</v>
      </c>
      <c r="AI13" s="103">
        <v>0</v>
      </c>
      <c r="AJ13" s="103">
        <f>SUM(AK13:AS13)</f>
        <v>201</v>
      </c>
      <c r="AK13" s="103">
        <v>0</v>
      </c>
      <c r="AL13" s="103">
        <v>0</v>
      </c>
      <c r="AM13" s="103">
        <v>201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22</v>
      </c>
      <c r="B14" s="113" t="s">
        <v>273</v>
      </c>
      <c r="C14" s="101" t="s">
        <v>274</v>
      </c>
      <c r="D14" s="103">
        <f>SUM(E14,+H14,+K14)</f>
        <v>15106</v>
      </c>
      <c r="E14" s="103">
        <f>SUM(F14:G14)</f>
        <v>0</v>
      </c>
      <c r="F14" s="103">
        <v>0</v>
      </c>
      <c r="G14" s="103">
        <v>0</v>
      </c>
      <c r="H14" s="103">
        <f>SUM(I14:J14)</f>
        <v>15106</v>
      </c>
      <c r="I14" s="103">
        <v>5534</v>
      </c>
      <c r="J14" s="103">
        <v>9572</v>
      </c>
      <c r="K14" s="103">
        <f>SUM(L14:M14)</f>
        <v>0</v>
      </c>
      <c r="L14" s="103">
        <v>0</v>
      </c>
      <c r="M14" s="103">
        <v>0</v>
      </c>
      <c r="N14" s="103">
        <f>SUM(O14,+V14,+AC14)</f>
        <v>15107</v>
      </c>
      <c r="O14" s="103">
        <f>SUM(P14:U14)</f>
        <v>5534</v>
      </c>
      <c r="P14" s="103">
        <v>5534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9572</v>
      </c>
      <c r="W14" s="103">
        <v>9572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</v>
      </c>
      <c r="AD14" s="103">
        <v>1</v>
      </c>
      <c r="AE14" s="103">
        <v>0</v>
      </c>
      <c r="AF14" s="103">
        <f>SUM(AG14:AI14)</f>
        <v>83</v>
      </c>
      <c r="AG14" s="103">
        <v>83</v>
      </c>
      <c r="AH14" s="103">
        <v>0</v>
      </c>
      <c r="AI14" s="103">
        <v>0</v>
      </c>
      <c r="AJ14" s="103">
        <f>SUM(AK14:AS14)</f>
        <v>108</v>
      </c>
      <c r="AK14" s="103">
        <v>53</v>
      </c>
      <c r="AL14" s="103">
        <v>0</v>
      </c>
      <c r="AM14" s="103">
        <v>0</v>
      </c>
      <c r="AN14" s="103">
        <v>31</v>
      </c>
      <c r="AO14" s="103">
        <v>0</v>
      </c>
      <c r="AP14" s="103">
        <v>0</v>
      </c>
      <c r="AQ14" s="103">
        <v>0</v>
      </c>
      <c r="AR14" s="103">
        <v>0</v>
      </c>
      <c r="AS14" s="103">
        <v>24</v>
      </c>
      <c r="AT14" s="103">
        <f>SUM(AU14:AY14)</f>
        <v>28</v>
      </c>
      <c r="AU14" s="103">
        <v>28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22</v>
      </c>
      <c r="B15" s="113" t="s">
        <v>276</v>
      </c>
      <c r="C15" s="101" t="s">
        <v>277</v>
      </c>
      <c r="D15" s="103">
        <f>SUM(E15,+H15,+K15)</f>
        <v>20792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20792</v>
      </c>
      <c r="L15" s="103">
        <v>4961</v>
      </c>
      <c r="M15" s="103">
        <v>15831</v>
      </c>
      <c r="N15" s="103">
        <f>SUM(O15,+V15,+AC15)</f>
        <v>20792</v>
      </c>
      <c r="O15" s="103">
        <f>SUM(P15:U15)</f>
        <v>4961</v>
      </c>
      <c r="P15" s="103">
        <v>4961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15831</v>
      </c>
      <c r="W15" s="103">
        <v>15831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857</v>
      </c>
      <c r="AG15" s="103">
        <v>857</v>
      </c>
      <c r="AH15" s="103">
        <v>0</v>
      </c>
      <c r="AI15" s="103">
        <v>0</v>
      </c>
      <c r="AJ15" s="103">
        <f>SUM(AK15:AS15)</f>
        <v>857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857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22</v>
      </c>
      <c r="B16" s="113" t="s">
        <v>279</v>
      </c>
      <c r="C16" s="101" t="s">
        <v>280</v>
      </c>
      <c r="D16" s="103">
        <f>SUM(E16,+H16,+K16)</f>
        <v>6314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6314</v>
      </c>
      <c r="L16" s="103">
        <v>1674</v>
      </c>
      <c r="M16" s="103">
        <v>4640</v>
      </c>
      <c r="N16" s="103">
        <f>SUM(O16,+V16,+AC16)</f>
        <v>6314</v>
      </c>
      <c r="O16" s="103">
        <f>SUM(P16:U16)</f>
        <v>1674</v>
      </c>
      <c r="P16" s="103">
        <v>1674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4640</v>
      </c>
      <c r="W16" s="103">
        <v>4640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260</v>
      </c>
      <c r="AG16" s="103">
        <v>260</v>
      </c>
      <c r="AH16" s="103">
        <v>0</v>
      </c>
      <c r="AI16" s="103">
        <v>0</v>
      </c>
      <c r="AJ16" s="103">
        <f>SUM(AK16:AS16)</f>
        <v>260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260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22</v>
      </c>
      <c r="B17" s="113" t="s">
        <v>282</v>
      </c>
      <c r="C17" s="101" t="s">
        <v>283</v>
      </c>
      <c r="D17" s="103">
        <f>SUM(E17,+H17,+K17)</f>
        <v>2714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2714</v>
      </c>
      <c r="L17" s="103">
        <v>837</v>
      </c>
      <c r="M17" s="103">
        <v>1877</v>
      </c>
      <c r="N17" s="103">
        <f>SUM(O17,+V17,+AC17)</f>
        <v>2754</v>
      </c>
      <c r="O17" s="103">
        <f>SUM(P17:U17)</f>
        <v>837</v>
      </c>
      <c r="P17" s="103">
        <v>837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1877</v>
      </c>
      <c r="W17" s="103">
        <v>1877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40</v>
      </c>
      <c r="AD17" s="103">
        <v>40</v>
      </c>
      <c r="AE17" s="103">
        <v>0</v>
      </c>
      <c r="AF17" s="103">
        <f>SUM(AG17:AI17)</f>
        <v>111</v>
      </c>
      <c r="AG17" s="103">
        <v>111</v>
      </c>
      <c r="AH17" s="103">
        <v>0</v>
      </c>
      <c r="AI17" s="103">
        <v>0</v>
      </c>
      <c r="AJ17" s="103">
        <f>SUM(AK17:AS17)</f>
        <v>111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111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22</v>
      </c>
      <c r="B18" s="113" t="s">
        <v>285</v>
      </c>
      <c r="C18" s="101" t="s">
        <v>286</v>
      </c>
      <c r="D18" s="103">
        <f>SUM(E18,+H18,+K18)</f>
        <v>2769</v>
      </c>
      <c r="E18" s="103">
        <f>SUM(F18:G18)</f>
        <v>2769</v>
      </c>
      <c r="F18" s="103">
        <v>512</v>
      </c>
      <c r="G18" s="103">
        <v>2257</v>
      </c>
      <c r="H18" s="103">
        <f>SUM(I18:J18)</f>
        <v>0</v>
      </c>
      <c r="I18" s="103">
        <v>0</v>
      </c>
      <c r="J18" s="103">
        <v>0</v>
      </c>
      <c r="K18" s="103">
        <f>SUM(L18:M18)</f>
        <v>0</v>
      </c>
      <c r="L18" s="103">
        <v>0</v>
      </c>
      <c r="M18" s="103">
        <v>0</v>
      </c>
      <c r="N18" s="103">
        <f>SUM(O18,+V18,+AC18)</f>
        <v>2769</v>
      </c>
      <c r="O18" s="103">
        <f>SUM(P18:U18)</f>
        <v>512</v>
      </c>
      <c r="P18" s="103">
        <v>512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2257</v>
      </c>
      <c r="W18" s="103">
        <v>2257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115</v>
      </c>
      <c r="AG18" s="103">
        <v>115</v>
      </c>
      <c r="AH18" s="103">
        <v>0</v>
      </c>
      <c r="AI18" s="103">
        <v>0</v>
      </c>
      <c r="AJ18" s="103">
        <f>SUM(AK18:AS18)</f>
        <v>115</v>
      </c>
      <c r="AK18" s="103">
        <v>0</v>
      </c>
      <c r="AL18" s="103">
        <v>0</v>
      </c>
      <c r="AM18" s="103">
        <v>2</v>
      </c>
      <c r="AN18" s="103">
        <v>0</v>
      </c>
      <c r="AO18" s="103">
        <v>0</v>
      </c>
      <c r="AP18" s="103">
        <v>0</v>
      </c>
      <c r="AQ18" s="103">
        <v>9</v>
      </c>
      <c r="AR18" s="103">
        <v>0</v>
      </c>
      <c r="AS18" s="103">
        <v>104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22</v>
      </c>
      <c r="B19" s="113" t="s">
        <v>288</v>
      </c>
      <c r="C19" s="101" t="s">
        <v>289</v>
      </c>
      <c r="D19" s="103">
        <f>SUM(E19,+H19,+K19)</f>
        <v>2523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2523</v>
      </c>
      <c r="L19" s="103">
        <v>862</v>
      </c>
      <c r="M19" s="103">
        <v>1661</v>
      </c>
      <c r="N19" s="103">
        <f>SUM(O19,+V19,+AC19)</f>
        <v>2523</v>
      </c>
      <c r="O19" s="103">
        <f>SUM(P19:U19)</f>
        <v>862</v>
      </c>
      <c r="P19" s="103">
        <v>862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1661</v>
      </c>
      <c r="W19" s="103">
        <v>1661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105</v>
      </c>
      <c r="AG19" s="103">
        <v>105</v>
      </c>
      <c r="AH19" s="103">
        <v>0</v>
      </c>
      <c r="AI19" s="103">
        <v>0</v>
      </c>
      <c r="AJ19" s="103">
        <f>SUM(AK19:AS19)</f>
        <v>105</v>
      </c>
      <c r="AK19" s="103">
        <v>0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8</v>
      </c>
      <c r="AR19" s="103">
        <v>1</v>
      </c>
      <c r="AS19" s="103">
        <v>94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22</v>
      </c>
      <c r="B20" s="113" t="s">
        <v>291</v>
      </c>
      <c r="C20" s="101" t="s">
        <v>292</v>
      </c>
      <c r="D20" s="103">
        <f>SUM(E20,+H20,+K20)</f>
        <v>4976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4976</v>
      </c>
      <c r="L20" s="103">
        <v>859</v>
      </c>
      <c r="M20" s="103">
        <v>4117</v>
      </c>
      <c r="N20" s="103">
        <f>SUM(O20,+V20,+AC20)</f>
        <v>4976</v>
      </c>
      <c r="O20" s="103">
        <f>SUM(P20:U20)</f>
        <v>859</v>
      </c>
      <c r="P20" s="103">
        <v>859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4117</v>
      </c>
      <c r="W20" s="103">
        <v>4117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207.29532538955087</v>
      </c>
      <c r="AG20" s="103">
        <v>207.29532538955087</v>
      </c>
      <c r="AH20" s="103">
        <v>0</v>
      </c>
      <c r="AI20" s="103">
        <v>0</v>
      </c>
      <c r="AJ20" s="103">
        <f>SUM(AK20:AS20)</f>
        <v>207.29532538955087</v>
      </c>
      <c r="AK20" s="103">
        <v>0</v>
      </c>
      <c r="AL20" s="103">
        <v>0</v>
      </c>
      <c r="AM20" s="103">
        <v>4.1048579285059583</v>
      </c>
      <c r="AN20" s="103">
        <v>0</v>
      </c>
      <c r="AO20" s="103">
        <v>0</v>
      </c>
      <c r="AP20" s="103">
        <v>0</v>
      </c>
      <c r="AQ20" s="103">
        <v>16.419431714023833</v>
      </c>
      <c r="AR20" s="103">
        <v>0.68414298808432639</v>
      </c>
      <c r="AS20" s="103">
        <v>186.08689275893676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22</v>
      </c>
      <c r="B21" s="113" t="s">
        <v>294</v>
      </c>
      <c r="C21" s="101" t="s">
        <v>295</v>
      </c>
      <c r="D21" s="103">
        <f>SUM(E21,+H21,+K21)</f>
        <v>4804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4804</v>
      </c>
      <c r="L21" s="103">
        <v>2273</v>
      </c>
      <c r="M21" s="103">
        <v>2531</v>
      </c>
      <c r="N21" s="103">
        <f>SUM(O21,+V21,+AC21)</f>
        <v>5226</v>
      </c>
      <c r="O21" s="103">
        <f>SUM(P21:U21)</f>
        <v>2273</v>
      </c>
      <c r="P21" s="103">
        <v>2273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2531</v>
      </c>
      <c r="W21" s="103">
        <v>2531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422</v>
      </c>
      <c r="AD21" s="103">
        <v>422</v>
      </c>
      <c r="AE21" s="103">
        <v>0</v>
      </c>
      <c r="AF21" s="103">
        <f>SUM(AG21:AI21)</f>
        <v>161</v>
      </c>
      <c r="AG21" s="103">
        <v>161</v>
      </c>
      <c r="AH21" s="103">
        <v>0</v>
      </c>
      <c r="AI21" s="103">
        <v>0</v>
      </c>
      <c r="AJ21" s="103">
        <f>SUM(AK21:AS21)</f>
        <v>161</v>
      </c>
      <c r="AK21" s="103">
        <v>0</v>
      </c>
      <c r="AL21" s="103">
        <v>0</v>
      </c>
      <c r="AM21" s="103">
        <v>126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35</v>
      </c>
      <c r="AT21" s="103">
        <f>SUM(AU21:AY21)</f>
        <v>3</v>
      </c>
      <c r="AU21" s="103">
        <v>0</v>
      </c>
      <c r="AV21" s="103">
        <v>0</v>
      </c>
      <c r="AW21" s="103">
        <v>3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22</v>
      </c>
      <c r="B22" s="113" t="s">
        <v>297</v>
      </c>
      <c r="C22" s="101" t="s">
        <v>298</v>
      </c>
      <c r="D22" s="103">
        <f>SUM(E22,+H22,+K22)</f>
        <v>3873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3873</v>
      </c>
      <c r="L22" s="103">
        <v>2146</v>
      </c>
      <c r="M22" s="103">
        <v>1727</v>
      </c>
      <c r="N22" s="103">
        <f>SUM(O22,+V22,+AC22)</f>
        <v>4147</v>
      </c>
      <c r="O22" s="103">
        <f>SUM(P22:U22)</f>
        <v>2146</v>
      </c>
      <c r="P22" s="103">
        <v>2146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1727</v>
      </c>
      <c r="W22" s="103">
        <v>1727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274</v>
      </c>
      <c r="AD22" s="103">
        <v>165</v>
      </c>
      <c r="AE22" s="103">
        <v>109</v>
      </c>
      <c r="AF22" s="103">
        <f>SUM(AG22:AI22)</f>
        <v>98</v>
      </c>
      <c r="AG22" s="103">
        <v>98</v>
      </c>
      <c r="AH22" s="103">
        <v>0</v>
      </c>
      <c r="AI22" s="103">
        <v>0</v>
      </c>
      <c r="AJ22" s="103">
        <f>SUM(AK22:AS22)</f>
        <v>98</v>
      </c>
      <c r="AK22" s="103">
        <v>0</v>
      </c>
      <c r="AL22" s="103">
        <v>0</v>
      </c>
      <c r="AM22" s="103">
        <v>98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22</v>
      </c>
      <c r="B23" s="113" t="s">
        <v>300</v>
      </c>
      <c r="C23" s="101" t="s">
        <v>301</v>
      </c>
      <c r="D23" s="103">
        <f>SUM(E23,+H23,+K23)</f>
        <v>353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353</v>
      </c>
      <c r="L23" s="103">
        <v>74</v>
      </c>
      <c r="M23" s="103">
        <v>279</v>
      </c>
      <c r="N23" s="103">
        <f>SUM(O23,+V23,+AC23)</f>
        <v>353</v>
      </c>
      <c r="O23" s="103">
        <f>SUM(P23:U23)</f>
        <v>74</v>
      </c>
      <c r="P23" s="103">
        <v>0</v>
      </c>
      <c r="Q23" s="103">
        <v>0</v>
      </c>
      <c r="R23" s="103">
        <v>0</v>
      </c>
      <c r="S23" s="103">
        <v>74</v>
      </c>
      <c r="T23" s="103">
        <v>0</v>
      </c>
      <c r="U23" s="103">
        <v>0</v>
      </c>
      <c r="V23" s="103">
        <f>SUM(W23:AB23)</f>
        <v>279</v>
      </c>
      <c r="W23" s="103">
        <v>0</v>
      </c>
      <c r="X23" s="103">
        <v>0</v>
      </c>
      <c r="Y23" s="103">
        <v>0</v>
      </c>
      <c r="Z23" s="103">
        <v>279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22</v>
      </c>
      <c r="B24" s="113" t="s">
        <v>303</v>
      </c>
      <c r="C24" s="101" t="s">
        <v>304</v>
      </c>
      <c r="D24" s="103">
        <f>SUM(E24,+H24,+K24)</f>
        <v>2435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2435</v>
      </c>
      <c r="L24" s="103">
        <v>551</v>
      </c>
      <c r="M24" s="103">
        <v>1884</v>
      </c>
      <c r="N24" s="103">
        <f>SUM(O24,+V24,+AC24)</f>
        <v>2435</v>
      </c>
      <c r="O24" s="103">
        <f>SUM(P24:U24)</f>
        <v>551</v>
      </c>
      <c r="P24" s="103">
        <v>551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1884</v>
      </c>
      <c r="W24" s="103">
        <v>1884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60</v>
      </c>
      <c r="AG24" s="103">
        <v>60</v>
      </c>
      <c r="AH24" s="103">
        <v>0</v>
      </c>
      <c r="AI24" s="103">
        <v>0</v>
      </c>
      <c r="AJ24" s="103">
        <f>SUM(AK24:AS24)</f>
        <v>60</v>
      </c>
      <c r="AK24" s="103">
        <v>0</v>
      </c>
      <c r="AL24" s="103">
        <v>0</v>
      </c>
      <c r="AM24" s="103">
        <v>60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22</v>
      </c>
      <c r="B25" s="113" t="s">
        <v>306</v>
      </c>
      <c r="C25" s="101" t="s">
        <v>307</v>
      </c>
      <c r="D25" s="103">
        <f>SUM(E25,+H25,+K25)</f>
        <v>186</v>
      </c>
      <c r="E25" s="103">
        <f>SUM(F25:G25)</f>
        <v>24</v>
      </c>
      <c r="F25" s="103">
        <v>24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162</v>
      </c>
      <c r="L25" s="103">
        <v>0</v>
      </c>
      <c r="M25" s="103">
        <v>162</v>
      </c>
      <c r="N25" s="103">
        <f>SUM(O25,+V25,+AC25)</f>
        <v>186</v>
      </c>
      <c r="O25" s="103">
        <f>SUM(P25:U25)</f>
        <v>24</v>
      </c>
      <c r="P25" s="103">
        <v>0</v>
      </c>
      <c r="Q25" s="103">
        <v>0</v>
      </c>
      <c r="R25" s="103">
        <v>0</v>
      </c>
      <c r="S25" s="103">
        <v>0</v>
      </c>
      <c r="T25" s="103">
        <v>24</v>
      </c>
      <c r="U25" s="103">
        <v>0</v>
      </c>
      <c r="V25" s="103">
        <f>SUM(W25:AB25)</f>
        <v>162</v>
      </c>
      <c r="W25" s="103">
        <v>0</v>
      </c>
      <c r="X25" s="103">
        <v>0</v>
      </c>
      <c r="Y25" s="103">
        <v>0</v>
      </c>
      <c r="Z25" s="103">
        <v>0</v>
      </c>
      <c r="AA25" s="103">
        <v>162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22</v>
      </c>
      <c r="B26" s="113" t="s">
        <v>309</v>
      </c>
      <c r="C26" s="101" t="s">
        <v>310</v>
      </c>
      <c r="D26" s="103">
        <f>SUM(E26,+H26,+K26)</f>
        <v>10078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10078</v>
      </c>
      <c r="L26" s="103">
        <v>5672</v>
      </c>
      <c r="M26" s="103">
        <v>4406</v>
      </c>
      <c r="N26" s="103">
        <f>SUM(O26,+V26,+AC26)</f>
        <v>10078</v>
      </c>
      <c r="O26" s="103">
        <f>SUM(P26:U26)</f>
        <v>5672</v>
      </c>
      <c r="P26" s="103">
        <v>5672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4406</v>
      </c>
      <c r="W26" s="103">
        <v>4406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68</v>
      </c>
      <c r="AG26" s="103">
        <v>68</v>
      </c>
      <c r="AH26" s="103">
        <v>0</v>
      </c>
      <c r="AI26" s="103">
        <v>0</v>
      </c>
      <c r="AJ26" s="103">
        <f>SUM(AK26:AS26)</f>
        <v>77</v>
      </c>
      <c r="AK26" s="103">
        <v>0</v>
      </c>
      <c r="AL26" s="103">
        <v>9</v>
      </c>
      <c r="AM26" s="103">
        <v>68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12</v>
      </c>
      <c r="AU26" s="103">
        <v>0</v>
      </c>
      <c r="AV26" s="103">
        <v>0</v>
      </c>
      <c r="AW26" s="103">
        <v>12</v>
      </c>
      <c r="AX26" s="103">
        <v>0</v>
      </c>
      <c r="AY26" s="103">
        <v>0</v>
      </c>
      <c r="AZ26" s="103">
        <f>SUM(BA26:BC26)</f>
        <v>9</v>
      </c>
      <c r="BA26" s="103">
        <v>9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32000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32201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32343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32386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32441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32448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32449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32501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32505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32525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32526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32527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32528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2018-02-15T10:16:18Z</dcterms:modified>
</cp:coreProperties>
</file>