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061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ごみ処理概要!$A$6:$AP$45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ごみ処理概要!$2:$46</definedName>
    <definedName name="_xlnm.Print_Area" localSheetId="3">ごみ処理量内訳!$2:$46</definedName>
    <definedName name="_xlnm.Print_Area" localSheetId="1">ごみ搬入量内訳!$2:$46</definedName>
    <definedName name="_xlnm.Print_Area" localSheetId="6">災害廃棄物搬入量!$2:$46</definedName>
    <definedName name="_xlnm.Print_Area" localSheetId="2">施設区分別搬入量内訳!$2:$46</definedName>
    <definedName name="_xlnm.Print_Area" localSheetId="5">施設資源化量内訳!$2:$46</definedName>
    <definedName name="_xlnm.Print_Area" localSheetId="4">資源化量内訳!$2:$46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U8" i="5"/>
  <c r="CU9" i="5"/>
  <c r="CU10" i="5"/>
  <c r="CU11" i="5"/>
  <c r="CR11" i="5" s="1"/>
  <c r="O11" i="5" s="1"/>
  <c r="CU12" i="5"/>
  <c r="CU13" i="5"/>
  <c r="CU14" i="5"/>
  <c r="CU15" i="5"/>
  <c r="CR15" i="5" s="1"/>
  <c r="O15" i="5" s="1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U25" i="5"/>
  <c r="CU26" i="5"/>
  <c r="CU27" i="5"/>
  <c r="CR27" i="5" s="1"/>
  <c r="O27" i="5" s="1"/>
  <c r="CU28" i="5"/>
  <c r="CU29" i="5"/>
  <c r="CU30" i="5"/>
  <c r="CU31" i="5"/>
  <c r="CR31" i="5" s="1"/>
  <c r="O31" i="5" s="1"/>
  <c r="CU32" i="5"/>
  <c r="CU33" i="5"/>
  <c r="CU34" i="5"/>
  <c r="CU35" i="5"/>
  <c r="CR35" i="5" s="1"/>
  <c r="O35" i="5" s="1"/>
  <c r="CU36" i="5"/>
  <c r="CU37" i="5"/>
  <c r="CU38" i="5"/>
  <c r="CU39" i="5"/>
  <c r="CR39" i="5" s="1"/>
  <c r="O39" i="5" s="1"/>
  <c r="CU40" i="5"/>
  <c r="CU41" i="5"/>
  <c r="CU42" i="5"/>
  <c r="CU43" i="5"/>
  <c r="CR43" i="5" s="1"/>
  <c r="O43" i="5" s="1"/>
  <c r="CU44" i="5"/>
  <c r="CU45" i="5"/>
  <c r="CU4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S43" i="5"/>
  <c r="CS44" i="5"/>
  <c r="CS45" i="5"/>
  <c r="CR45" i="5" s="1"/>
  <c r="O45" i="5" s="1"/>
  <c r="CS4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J29" i="5" s="1"/>
  <c r="N29" i="5" s="1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J45" i="5" s="1"/>
  <c r="N45" i="5" s="1"/>
  <c r="CM4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J13" i="5"/>
  <c r="N1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B29" i="5"/>
  <c r="M2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W8" i="5"/>
  <c r="BW9" i="5"/>
  <c r="BW10" i="5"/>
  <c r="BW11" i="5"/>
  <c r="BT11" i="5" s="1"/>
  <c r="L11" i="5" s="1"/>
  <c r="BW12" i="5"/>
  <c r="BW13" i="5"/>
  <c r="BW14" i="5"/>
  <c r="BW15" i="5"/>
  <c r="BT15" i="5" s="1"/>
  <c r="L15" i="5" s="1"/>
  <c r="BW16" i="5"/>
  <c r="BW17" i="5"/>
  <c r="BW18" i="5"/>
  <c r="BW19" i="5"/>
  <c r="BT19" i="5" s="1"/>
  <c r="L19" i="5" s="1"/>
  <c r="BW20" i="5"/>
  <c r="BW21" i="5"/>
  <c r="BW22" i="5"/>
  <c r="BW23" i="5"/>
  <c r="BT23" i="5" s="1"/>
  <c r="L23" i="5" s="1"/>
  <c r="BW24" i="5"/>
  <c r="BW25" i="5"/>
  <c r="BW26" i="5"/>
  <c r="BW27" i="5"/>
  <c r="BT27" i="5" s="1"/>
  <c r="L27" i="5" s="1"/>
  <c r="BW28" i="5"/>
  <c r="BW29" i="5"/>
  <c r="BW30" i="5"/>
  <c r="BW31" i="5"/>
  <c r="BT31" i="5" s="1"/>
  <c r="L31" i="5" s="1"/>
  <c r="BW32" i="5"/>
  <c r="BW33" i="5"/>
  <c r="BW34" i="5"/>
  <c r="BW35" i="5"/>
  <c r="BT35" i="5" s="1"/>
  <c r="L35" i="5" s="1"/>
  <c r="BW36" i="5"/>
  <c r="BW37" i="5"/>
  <c r="BW38" i="5"/>
  <c r="BW39" i="5"/>
  <c r="BT39" i="5" s="1"/>
  <c r="L39" i="5" s="1"/>
  <c r="BW40" i="5"/>
  <c r="BW41" i="5"/>
  <c r="BW42" i="5"/>
  <c r="BW43" i="5"/>
  <c r="BT43" i="5" s="1"/>
  <c r="L43" i="5" s="1"/>
  <c r="BW44" i="5"/>
  <c r="BW45" i="5"/>
  <c r="BW4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U25" i="5"/>
  <c r="BT25" i="5" s="1"/>
  <c r="L25" i="5" s="1"/>
  <c r="BU26" i="5"/>
  <c r="BU27" i="5"/>
  <c r="BU28" i="5"/>
  <c r="BU29" i="5"/>
  <c r="BT29" i="5" s="1"/>
  <c r="L29" i="5" s="1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T41" i="5" s="1"/>
  <c r="L41" i="5" s="1"/>
  <c r="BU42" i="5"/>
  <c r="BU43" i="5"/>
  <c r="BU44" i="5"/>
  <c r="BU45" i="5"/>
  <c r="BT45" i="5" s="1"/>
  <c r="L45" i="5" s="1"/>
  <c r="BU4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M33" i="5"/>
  <c r="BL33" i="5" s="1"/>
  <c r="K33" i="5" s="1"/>
  <c r="BM34" i="5"/>
  <c r="BM35" i="5"/>
  <c r="BM36" i="5"/>
  <c r="BM37" i="5"/>
  <c r="BL37" i="5" s="1"/>
  <c r="K37" i="5" s="1"/>
  <c r="BM38" i="5"/>
  <c r="BM39" i="5"/>
  <c r="BM40" i="5"/>
  <c r="BM41" i="5"/>
  <c r="BL41" i="5" s="1"/>
  <c r="K41" i="5" s="1"/>
  <c r="BM42" i="5"/>
  <c r="BM43" i="5"/>
  <c r="BM44" i="5"/>
  <c r="BM45" i="5"/>
  <c r="BL45" i="5" s="1"/>
  <c r="K45" i="5" s="1"/>
  <c r="BM4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Y8" i="5"/>
  <c r="AY9" i="5"/>
  <c r="AY10" i="5"/>
  <c r="AY11" i="5"/>
  <c r="AY12" i="5"/>
  <c r="AY13" i="5"/>
  <c r="AV13" i="5" s="1"/>
  <c r="I13" i="5" s="1"/>
  <c r="AY14" i="5"/>
  <c r="AY15" i="5"/>
  <c r="AY16" i="5"/>
  <c r="AY17" i="5"/>
  <c r="AV17" i="5" s="1"/>
  <c r="I17" i="5" s="1"/>
  <c r="AY18" i="5"/>
  <c r="AY19" i="5"/>
  <c r="AY20" i="5"/>
  <c r="AY21" i="5"/>
  <c r="AV21" i="5" s="1"/>
  <c r="I21" i="5" s="1"/>
  <c r="AY22" i="5"/>
  <c r="AY23" i="5"/>
  <c r="AY24" i="5"/>
  <c r="AY25" i="5"/>
  <c r="AV25" i="5" s="1"/>
  <c r="I25" i="5" s="1"/>
  <c r="AY26" i="5"/>
  <c r="AY27" i="5"/>
  <c r="AY28" i="5"/>
  <c r="AY29" i="5"/>
  <c r="AV29" i="5" s="1"/>
  <c r="I29" i="5" s="1"/>
  <c r="AY30" i="5"/>
  <c r="AY31" i="5"/>
  <c r="AY32" i="5"/>
  <c r="AY33" i="5"/>
  <c r="AV33" i="5" s="1"/>
  <c r="I33" i="5" s="1"/>
  <c r="AY34" i="5"/>
  <c r="AY35" i="5"/>
  <c r="AY36" i="5"/>
  <c r="AY37" i="5"/>
  <c r="AV37" i="5" s="1"/>
  <c r="AY38" i="5"/>
  <c r="AY39" i="5"/>
  <c r="AY40" i="5"/>
  <c r="AY41" i="5"/>
  <c r="AV41" i="5" s="1"/>
  <c r="I41" i="5" s="1"/>
  <c r="AY42" i="5"/>
  <c r="AY43" i="5"/>
  <c r="AY44" i="5"/>
  <c r="AY45" i="5"/>
  <c r="AV45" i="5" s="1"/>
  <c r="I45" i="5" s="1"/>
  <c r="AY4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W8" i="5"/>
  <c r="AW9" i="5"/>
  <c r="AW10" i="5"/>
  <c r="AW11" i="5"/>
  <c r="AV11" i="5" s="1"/>
  <c r="I11" i="5" s="1"/>
  <c r="AW12" i="5"/>
  <c r="AW13" i="5"/>
  <c r="AW14" i="5"/>
  <c r="AW15" i="5"/>
  <c r="AV15" i="5" s="1"/>
  <c r="I15" i="5" s="1"/>
  <c r="AW16" i="5"/>
  <c r="AW17" i="5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W26" i="5"/>
  <c r="AW27" i="5"/>
  <c r="AV27" i="5" s="1"/>
  <c r="I27" i="5" s="1"/>
  <c r="AW28" i="5"/>
  <c r="AW29" i="5"/>
  <c r="AW30" i="5"/>
  <c r="AW31" i="5"/>
  <c r="AV31" i="5" s="1"/>
  <c r="I31" i="5" s="1"/>
  <c r="AW32" i="5"/>
  <c r="AW33" i="5"/>
  <c r="AW34" i="5"/>
  <c r="AW35" i="5"/>
  <c r="AV35" i="5" s="1"/>
  <c r="I35" i="5" s="1"/>
  <c r="AW36" i="5"/>
  <c r="AW37" i="5"/>
  <c r="AW38" i="5"/>
  <c r="AW39" i="5"/>
  <c r="AV39" i="5" s="1"/>
  <c r="I39" i="5" s="1"/>
  <c r="AW40" i="5"/>
  <c r="AW41" i="5"/>
  <c r="AW42" i="5"/>
  <c r="AW43" i="5"/>
  <c r="AV43" i="5" s="1"/>
  <c r="I43" i="5" s="1"/>
  <c r="AW44" i="5"/>
  <c r="AW45" i="5"/>
  <c r="AW46" i="5"/>
  <c r="AV9" i="5"/>
  <c r="I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R8" i="5"/>
  <c r="AR9" i="5"/>
  <c r="AN9" i="5" s="1"/>
  <c r="H9" i="5" s="1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N37" i="5" s="1"/>
  <c r="H37" i="5" s="1"/>
  <c r="AR38" i="5"/>
  <c r="AR39" i="5"/>
  <c r="AR40" i="5"/>
  <c r="AR41" i="5"/>
  <c r="AR42" i="5"/>
  <c r="AR43" i="5"/>
  <c r="AR44" i="5"/>
  <c r="AR45" i="5"/>
  <c r="AN45" i="5" s="1"/>
  <c r="H45" i="5" s="1"/>
  <c r="AR4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N25" i="5"/>
  <c r="H2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F19" i="5" s="1"/>
  <c r="G19" i="5" s="1"/>
  <c r="AG20" i="5"/>
  <c r="AG21" i="5"/>
  <c r="AG22" i="5"/>
  <c r="AG23" i="5"/>
  <c r="AG24" i="5"/>
  <c r="AG25" i="5"/>
  <c r="AG26" i="5"/>
  <c r="AG27" i="5"/>
  <c r="AF27" i="5" s="1"/>
  <c r="G27" i="5" s="1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F43" i="5" s="1"/>
  <c r="AG44" i="5"/>
  <c r="AG45" i="5"/>
  <c r="AG46" i="5"/>
  <c r="AF11" i="5"/>
  <c r="G1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8" i="5"/>
  <c r="AB9" i="5"/>
  <c r="AB10" i="5"/>
  <c r="AB11" i="5"/>
  <c r="X11" i="5" s="1"/>
  <c r="E11" i="5" s="1"/>
  <c r="AB12" i="5"/>
  <c r="AB13" i="5"/>
  <c r="AB14" i="5"/>
  <c r="AB15" i="5"/>
  <c r="AB16" i="5"/>
  <c r="AB17" i="5"/>
  <c r="AB18" i="5"/>
  <c r="AB19" i="5"/>
  <c r="X19" i="5" s="1"/>
  <c r="E19" i="5" s="1"/>
  <c r="AB20" i="5"/>
  <c r="AB21" i="5"/>
  <c r="AB22" i="5"/>
  <c r="AB23" i="5"/>
  <c r="AB24" i="5"/>
  <c r="AB25" i="5"/>
  <c r="AB26" i="5"/>
  <c r="AB27" i="5"/>
  <c r="X27" i="5" s="1"/>
  <c r="E27" i="5" s="1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X43" i="5" s="1"/>
  <c r="E43" i="5" s="1"/>
  <c r="AB44" i="5"/>
  <c r="AB45" i="5"/>
  <c r="AB4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X35" i="5"/>
  <c r="E3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T8" i="5"/>
  <c r="T9" i="5"/>
  <c r="P9" i="5" s="1"/>
  <c r="T10" i="5"/>
  <c r="T11" i="5"/>
  <c r="T12" i="5"/>
  <c r="T13" i="5"/>
  <c r="P13" i="5" s="1"/>
  <c r="T14" i="5"/>
  <c r="T15" i="5"/>
  <c r="T16" i="5"/>
  <c r="T17" i="5"/>
  <c r="P17" i="5" s="1"/>
  <c r="T18" i="5"/>
  <c r="T19" i="5"/>
  <c r="T20" i="5"/>
  <c r="T21" i="5"/>
  <c r="P21" i="5" s="1"/>
  <c r="T22" i="5"/>
  <c r="T23" i="5"/>
  <c r="T24" i="5"/>
  <c r="T25" i="5"/>
  <c r="P25" i="5" s="1"/>
  <c r="T26" i="5"/>
  <c r="T27" i="5"/>
  <c r="T28" i="5"/>
  <c r="T29" i="5"/>
  <c r="P29" i="5" s="1"/>
  <c r="T30" i="5"/>
  <c r="T31" i="5"/>
  <c r="T32" i="5"/>
  <c r="T33" i="5"/>
  <c r="P33" i="5" s="1"/>
  <c r="T34" i="5"/>
  <c r="T35" i="5"/>
  <c r="T36" i="5"/>
  <c r="T37" i="5"/>
  <c r="P37" i="5" s="1"/>
  <c r="T38" i="5"/>
  <c r="T39" i="5"/>
  <c r="T40" i="5"/>
  <c r="T41" i="5"/>
  <c r="P41" i="5" s="1"/>
  <c r="T42" i="5"/>
  <c r="T43" i="5"/>
  <c r="T44" i="5"/>
  <c r="T45" i="5"/>
  <c r="P45" i="5" s="1"/>
  <c r="T4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R8" i="5"/>
  <c r="R9" i="5"/>
  <c r="R10" i="5"/>
  <c r="R11" i="5"/>
  <c r="P11" i="5" s="1"/>
  <c r="R12" i="5"/>
  <c r="R13" i="5"/>
  <c r="R14" i="5"/>
  <c r="R15" i="5"/>
  <c r="P15" i="5" s="1"/>
  <c r="R16" i="5"/>
  <c r="R17" i="5"/>
  <c r="R18" i="5"/>
  <c r="R19" i="5"/>
  <c r="P19" i="5" s="1"/>
  <c r="R20" i="5"/>
  <c r="R21" i="5"/>
  <c r="R22" i="5"/>
  <c r="R23" i="5"/>
  <c r="P23" i="5" s="1"/>
  <c r="R24" i="5"/>
  <c r="R25" i="5"/>
  <c r="R26" i="5"/>
  <c r="R27" i="5"/>
  <c r="P27" i="5" s="1"/>
  <c r="R28" i="5"/>
  <c r="R29" i="5"/>
  <c r="R30" i="5"/>
  <c r="R31" i="5"/>
  <c r="P31" i="5" s="1"/>
  <c r="R32" i="5"/>
  <c r="R33" i="5"/>
  <c r="R34" i="5"/>
  <c r="R35" i="5"/>
  <c r="P35" i="5" s="1"/>
  <c r="R36" i="5"/>
  <c r="R37" i="5"/>
  <c r="R38" i="5"/>
  <c r="R39" i="5"/>
  <c r="P39" i="5" s="1"/>
  <c r="R40" i="5"/>
  <c r="R41" i="5"/>
  <c r="R42" i="5"/>
  <c r="R43" i="5"/>
  <c r="P43" i="5" s="1"/>
  <c r="R44" i="5"/>
  <c r="R45" i="5"/>
  <c r="R4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I37" i="5"/>
  <c r="G4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BO8" i="9"/>
  <c r="BO9" i="9"/>
  <c r="BO10" i="9"/>
  <c r="BO11" i="9"/>
  <c r="BO12" i="9"/>
  <c r="BO13" i="9"/>
  <c r="BO14" i="9"/>
  <c r="BO15" i="9"/>
  <c r="BO16" i="9"/>
  <c r="BO17" i="9"/>
  <c r="BO18" i="9"/>
  <c r="D18" i="9" s="1"/>
  <c r="AT18" i="4" s="1"/>
  <c r="BO19" i="9"/>
  <c r="BO20" i="9"/>
  <c r="BO21" i="9"/>
  <c r="BO22" i="9"/>
  <c r="D22" i="9" s="1"/>
  <c r="AT22" i="4" s="1"/>
  <c r="D22" i="4" s="1"/>
  <c r="BO23" i="9"/>
  <c r="BO24" i="9"/>
  <c r="BO25" i="9"/>
  <c r="BO26" i="9"/>
  <c r="D26" i="9" s="1"/>
  <c r="AT26" i="4" s="1"/>
  <c r="BO27" i="9"/>
  <c r="BO28" i="9"/>
  <c r="BO29" i="9"/>
  <c r="BO30" i="9"/>
  <c r="D30" i="9" s="1"/>
  <c r="BO31" i="9"/>
  <c r="BO32" i="9"/>
  <c r="BO33" i="9"/>
  <c r="BO34" i="9"/>
  <c r="BO35" i="9"/>
  <c r="BO36" i="9"/>
  <c r="BO37" i="9"/>
  <c r="BO38" i="9"/>
  <c r="D38" i="9" s="1"/>
  <c r="BO39" i="9"/>
  <c r="BO40" i="9"/>
  <c r="BO41" i="9"/>
  <c r="BO42" i="9"/>
  <c r="D42" i="9" s="1"/>
  <c r="AT42" i="4" s="1"/>
  <c r="BO43" i="9"/>
  <c r="BO44" i="9"/>
  <c r="BO45" i="9"/>
  <c r="BO46" i="9"/>
  <c r="AT8" i="9"/>
  <c r="AT9" i="9"/>
  <c r="AT10" i="9"/>
  <c r="AT11" i="9"/>
  <c r="AT12" i="9"/>
  <c r="AT13" i="9"/>
  <c r="AT14" i="9"/>
  <c r="AT15" i="9"/>
  <c r="D15" i="9" s="1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D39" i="9" s="1"/>
  <c r="AT39" i="4" s="1"/>
  <c r="AT40" i="9"/>
  <c r="AT41" i="9"/>
  <c r="AT42" i="9"/>
  <c r="AT43" i="9"/>
  <c r="AT44" i="9"/>
  <c r="AT45" i="9"/>
  <c r="AT46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X8" i="9"/>
  <c r="X9" i="9"/>
  <c r="BN9" i="4" s="1"/>
  <c r="X9" i="4" s="1"/>
  <c r="X10" i="9"/>
  <c r="X11" i="9"/>
  <c r="BN11" i="4" s="1"/>
  <c r="X11" i="4" s="1"/>
  <c r="X12" i="9"/>
  <c r="X13" i="9"/>
  <c r="BN13" i="4" s="1"/>
  <c r="X13" i="4" s="1"/>
  <c r="X14" i="9"/>
  <c r="X15" i="9"/>
  <c r="BN15" i="4" s="1"/>
  <c r="X15" i="4" s="1"/>
  <c r="X16" i="9"/>
  <c r="X17" i="9"/>
  <c r="X18" i="9"/>
  <c r="X19" i="9"/>
  <c r="BN19" i="4" s="1"/>
  <c r="X19" i="4" s="1"/>
  <c r="X20" i="9"/>
  <c r="X21" i="9"/>
  <c r="BN21" i="4" s="1"/>
  <c r="X21" i="4" s="1"/>
  <c r="X22" i="9"/>
  <c r="X23" i="9"/>
  <c r="BN23" i="4" s="1"/>
  <c r="X23" i="4" s="1"/>
  <c r="X24" i="9"/>
  <c r="X25" i="9"/>
  <c r="BN25" i="4" s="1"/>
  <c r="X25" i="4" s="1"/>
  <c r="X26" i="9"/>
  <c r="X27" i="9"/>
  <c r="BN27" i="4" s="1"/>
  <c r="X27" i="4" s="1"/>
  <c r="X28" i="9"/>
  <c r="X29" i="9"/>
  <c r="X30" i="9"/>
  <c r="X31" i="9"/>
  <c r="BN31" i="4" s="1"/>
  <c r="X31" i="4" s="1"/>
  <c r="X32" i="9"/>
  <c r="X33" i="9"/>
  <c r="X34" i="9"/>
  <c r="X35" i="9"/>
  <c r="BN35" i="4" s="1"/>
  <c r="X35" i="4" s="1"/>
  <c r="X36" i="9"/>
  <c r="X37" i="9"/>
  <c r="BN37" i="4" s="1"/>
  <c r="X37" i="4" s="1"/>
  <c r="X38" i="9"/>
  <c r="X39" i="9"/>
  <c r="BN39" i="4" s="1"/>
  <c r="X39" i="4" s="1"/>
  <c r="X40" i="9"/>
  <c r="X41" i="9"/>
  <c r="X42" i="9"/>
  <c r="X43" i="9"/>
  <c r="BN43" i="4" s="1"/>
  <c r="X43" i="4" s="1"/>
  <c r="X44" i="9"/>
  <c r="X45" i="9"/>
  <c r="X46" i="9"/>
  <c r="W8" i="9"/>
  <c r="BM8" i="4" s="1"/>
  <c r="W8" i="4" s="1"/>
  <c r="W9" i="9"/>
  <c r="W10" i="9"/>
  <c r="BM10" i="4" s="1"/>
  <c r="W10" i="4" s="1"/>
  <c r="W11" i="9"/>
  <c r="W12" i="9"/>
  <c r="BM12" i="4" s="1"/>
  <c r="W12" i="4" s="1"/>
  <c r="W13" i="9"/>
  <c r="W14" i="9"/>
  <c r="BM14" i="4" s="1"/>
  <c r="W14" i="4" s="1"/>
  <c r="W15" i="9"/>
  <c r="W16" i="9"/>
  <c r="BM16" i="4" s="1"/>
  <c r="W16" i="4" s="1"/>
  <c r="W17" i="9"/>
  <c r="W18" i="9"/>
  <c r="BM18" i="4" s="1"/>
  <c r="W18" i="4" s="1"/>
  <c r="W19" i="9"/>
  <c r="W20" i="9"/>
  <c r="BM20" i="4" s="1"/>
  <c r="W20" i="4" s="1"/>
  <c r="W21" i="9"/>
  <c r="W22" i="9"/>
  <c r="W23" i="9"/>
  <c r="W24" i="9"/>
  <c r="BM24" i="4" s="1"/>
  <c r="W24" i="4" s="1"/>
  <c r="W25" i="9"/>
  <c r="W26" i="9"/>
  <c r="BM26" i="4" s="1"/>
  <c r="W26" i="4" s="1"/>
  <c r="W27" i="9"/>
  <c r="W28" i="9"/>
  <c r="BM28" i="4" s="1"/>
  <c r="W28" i="4" s="1"/>
  <c r="W29" i="9"/>
  <c r="W30" i="9"/>
  <c r="BM30" i="4" s="1"/>
  <c r="W30" i="4" s="1"/>
  <c r="W31" i="9"/>
  <c r="W32" i="9"/>
  <c r="BM32" i="4" s="1"/>
  <c r="W32" i="4" s="1"/>
  <c r="W33" i="9"/>
  <c r="W34" i="9"/>
  <c r="W35" i="9"/>
  <c r="W36" i="9"/>
  <c r="BM36" i="4" s="1"/>
  <c r="W36" i="4" s="1"/>
  <c r="W37" i="9"/>
  <c r="W38" i="9"/>
  <c r="W39" i="9"/>
  <c r="W40" i="9"/>
  <c r="BM40" i="4" s="1"/>
  <c r="W40" i="4" s="1"/>
  <c r="W41" i="9"/>
  <c r="W42" i="9"/>
  <c r="BM42" i="4" s="1"/>
  <c r="W42" i="4" s="1"/>
  <c r="W43" i="9"/>
  <c r="W44" i="9"/>
  <c r="BM44" i="4" s="1"/>
  <c r="W44" i="4" s="1"/>
  <c r="W45" i="9"/>
  <c r="W46" i="9"/>
  <c r="BM46" i="4" s="1"/>
  <c r="W46" i="4" s="1"/>
  <c r="V8" i="9"/>
  <c r="V9" i="9"/>
  <c r="BL9" i="4" s="1"/>
  <c r="V9" i="4" s="1"/>
  <c r="V10" i="9"/>
  <c r="V11" i="9"/>
  <c r="BL11" i="4" s="1"/>
  <c r="V11" i="4" s="1"/>
  <c r="V12" i="9"/>
  <c r="V13" i="9"/>
  <c r="BL13" i="4" s="1"/>
  <c r="V13" i="4" s="1"/>
  <c r="V14" i="9"/>
  <c r="V15" i="9"/>
  <c r="V16" i="9"/>
  <c r="V17" i="9"/>
  <c r="BL17" i="4" s="1"/>
  <c r="V17" i="4" s="1"/>
  <c r="V18" i="9"/>
  <c r="V19" i="9"/>
  <c r="BL19" i="4" s="1"/>
  <c r="V19" i="4" s="1"/>
  <c r="V20" i="9"/>
  <c r="V21" i="9"/>
  <c r="BL21" i="4" s="1"/>
  <c r="V21" i="4" s="1"/>
  <c r="V22" i="9"/>
  <c r="V23" i="9"/>
  <c r="BL23" i="4" s="1"/>
  <c r="V23" i="4" s="1"/>
  <c r="V24" i="9"/>
  <c r="V25" i="9"/>
  <c r="BL25" i="4" s="1"/>
  <c r="V25" i="4" s="1"/>
  <c r="V26" i="9"/>
  <c r="V27" i="9"/>
  <c r="V28" i="9"/>
  <c r="V29" i="9"/>
  <c r="BL29" i="4" s="1"/>
  <c r="V29" i="4" s="1"/>
  <c r="V30" i="9"/>
  <c r="V31" i="9"/>
  <c r="V32" i="9"/>
  <c r="V33" i="9"/>
  <c r="BL33" i="4" s="1"/>
  <c r="V33" i="4" s="1"/>
  <c r="V34" i="9"/>
  <c r="V35" i="9"/>
  <c r="BL35" i="4" s="1"/>
  <c r="V35" i="4" s="1"/>
  <c r="V36" i="9"/>
  <c r="V37" i="9"/>
  <c r="BL37" i="4" s="1"/>
  <c r="V37" i="4" s="1"/>
  <c r="V38" i="9"/>
  <c r="V39" i="9"/>
  <c r="BL39" i="4" s="1"/>
  <c r="V39" i="4" s="1"/>
  <c r="V40" i="9"/>
  <c r="V41" i="9"/>
  <c r="BL41" i="4" s="1"/>
  <c r="V41" i="4" s="1"/>
  <c r="V42" i="9"/>
  <c r="V43" i="9"/>
  <c r="BL43" i="4" s="1"/>
  <c r="V43" i="4" s="1"/>
  <c r="V44" i="9"/>
  <c r="V45" i="9"/>
  <c r="BL45" i="4" s="1"/>
  <c r="V45" i="4" s="1"/>
  <c r="V46" i="9"/>
  <c r="U8" i="9"/>
  <c r="U9" i="9"/>
  <c r="U10" i="9"/>
  <c r="BK10" i="4" s="1"/>
  <c r="U10" i="4" s="1"/>
  <c r="U11" i="9"/>
  <c r="U12" i="9"/>
  <c r="BK12" i="4" s="1"/>
  <c r="U12" i="4" s="1"/>
  <c r="U13" i="9"/>
  <c r="U14" i="9"/>
  <c r="BK14" i="4" s="1"/>
  <c r="U14" i="4" s="1"/>
  <c r="U15" i="9"/>
  <c r="U16" i="9"/>
  <c r="BK16" i="4" s="1"/>
  <c r="U16" i="4" s="1"/>
  <c r="U17" i="9"/>
  <c r="U18" i="9"/>
  <c r="BK18" i="4" s="1"/>
  <c r="U18" i="4" s="1"/>
  <c r="U19" i="9"/>
  <c r="U20" i="9"/>
  <c r="BK20" i="4" s="1"/>
  <c r="U20" i="4" s="1"/>
  <c r="U21" i="9"/>
  <c r="U22" i="9"/>
  <c r="BK22" i="4" s="1"/>
  <c r="U22" i="4" s="1"/>
  <c r="U23" i="9"/>
  <c r="U24" i="9"/>
  <c r="U25" i="9"/>
  <c r="U26" i="9"/>
  <c r="BK26" i="4" s="1"/>
  <c r="U26" i="4" s="1"/>
  <c r="U27" i="9"/>
  <c r="U28" i="9"/>
  <c r="BK28" i="4" s="1"/>
  <c r="U28" i="4" s="1"/>
  <c r="U29" i="9"/>
  <c r="U30" i="9"/>
  <c r="BK30" i="4" s="1"/>
  <c r="U30" i="4" s="1"/>
  <c r="U31" i="9"/>
  <c r="U32" i="9"/>
  <c r="BK32" i="4" s="1"/>
  <c r="U32" i="4" s="1"/>
  <c r="U33" i="9"/>
  <c r="U34" i="9"/>
  <c r="BK34" i="4" s="1"/>
  <c r="U34" i="4" s="1"/>
  <c r="U35" i="9"/>
  <c r="U36" i="9"/>
  <c r="BK36" i="4" s="1"/>
  <c r="U36" i="4" s="1"/>
  <c r="U37" i="9"/>
  <c r="BK37" i="4" s="1"/>
  <c r="U37" i="4" s="1"/>
  <c r="U38" i="9"/>
  <c r="BK38" i="4" s="1"/>
  <c r="U38" i="4" s="1"/>
  <c r="U39" i="9"/>
  <c r="U40" i="9"/>
  <c r="BK40" i="4" s="1"/>
  <c r="U40" i="4" s="1"/>
  <c r="U41" i="9"/>
  <c r="U42" i="9"/>
  <c r="BK42" i="4" s="1"/>
  <c r="U42" i="4" s="1"/>
  <c r="U43" i="9"/>
  <c r="U44" i="9"/>
  <c r="BK44" i="4" s="1"/>
  <c r="U44" i="4" s="1"/>
  <c r="U45" i="9"/>
  <c r="U46" i="9"/>
  <c r="BK46" i="4" s="1"/>
  <c r="U46" i="4" s="1"/>
  <c r="T8" i="9"/>
  <c r="T9" i="9"/>
  <c r="BJ9" i="4" s="1"/>
  <c r="T9" i="4" s="1"/>
  <c r="T10" i="9"/>
  <c r="T11" i="9"/>
  <c r="BJ11" i="4" s="1"/>
  <c r="T11" i="4" s="1"/>
  <c r="T12" i="9"/>
  <c r="T13" i="9"/>
  <c r="T14" i="9"/>
  <c r="T15" i="9"/>
  <c r="BJ15" i="4" s="1"/>
  <c r="T15" i="4" s="1"/>
  <c r="T16" i="9"/>
  <c r="T17" i="9"/>
  <c r="BJ17" i="4" s="1"/>
  <c r="T17" i="4" s="1"/>
  <c r="T18" i="9"/>
  <c r="T19" i="9"/>
  <c r="BJ19" i="4" s="1"/>
  <c r="T19" i="4" s="1"/>
  <c r="T20" i="9"/>
  <c r="T21" i="9"/>
  <c r="BJ21" i="4" s="1"/>
  <c r="T21" i="4" s="1"/>
  <c r="T22" i="9"/>
  <c r="T23" i="9"/>
  <c r="BJ23" i="4" s="1"/>
  <c r="T23" i="4" s="1"/>
  <c r="T24" i="9"/>
  <c r="T25" i="9"/>
  <c r="BJ25" i="4" s="1"/>
  <c r="T25" i="4" s="1"/>
  <c r="T26" i="9"/>
  <c r="T27" i="9"/>
  <c r="BJ27" i="4" s="1"/>
  <c r="T27" i="4" s="1"/>
  <c r="T28" i="9"/>
  <c r="T29" i="9"/>
  <c r="T30" i="9"/>
  <c r="T31" i="9"/>
  <c r="BJ31" i="4" s="1"/>
  <c r="T31" i="4" s="1"/>
  <c r="T32" i="9"/>
  <c r="T33" i="9"/>
  <c r="BJ33" i="4" s="1"/>
  <c r="T33" i="4" s="1"/>
  <c r="T34" i="9"/>
  <c r="T35" i="9"/>
  <c r="BJ35" i="4" s="1"/>
  <c r="T35" i="4" s="1"/>
  <c r="T36" i="9"/>
  <c r="T37" i="9"/>
  <c r="BJ37" i="4" s="1"/>
  <c r="T37" i="4" s="1"/>
  <c r="T38" i="9"/>
  <c r="T39" i="9"/>
  <c r="BJ39" i="4" s="1"/>
  <c r="T39" i="4" s="1"/>
  <c r="T40" i="9"/>
  <c r="T41" i="9"/>
  <c r="BJ41" i="4" s="1"/>
  <c r="T41" i="4" s="1"/>
  <c r="T42" i="9"/>
  <c r="T43" i="9"/>
  <c r="BJ43" i="4" s="1"/>
  <c r="T43" i="4" s="1"/>
  <c r="T44" i="9"/>
  <c r="BJ44" i="4" s="1"/>
  <c r="T45" i="9"/>
  <c r="BJ45" i="4" s="1"/>
  <c r="T45" i="4" s="1"/>
  <c r="T46" i="9"/>
  <c r="S8" i="9"/>
  <c r="BI8" i="4" s="1"/>
  <c r="S8" i="4" s="1"/>
  <c r="S9" i="9"/>
  <c r="S10" i="9"/>
  <c r="BI10" i="4" s="1"/>
  <c r="S10" i="4" s="1"/>
  <c r="S11" i="9"/>
  <c r="S12" i="9"/>
  <c r="BI12" i="4" s="1"/>
  <c r="S12" i="4" s="1"/>
  <c r="S13" i="9"/>
  <c r="S14" i="9"/>
  <c r="BI14" i="4" s="1"/>
  <c r="S14" i="4" s="1"/>
  <c r="S15" i="9"/>
  <c r="S16" i="9"/>
  <c r="BI16" i="4" s="1"/>
  <c r="S16" i="4" s="1"/>
  <c r="S17" i="9"/>
  <c r="S18" i="9"/>
  <c r="S19" i="9"/>
  <c r="S20" i="9"/>
  <c r="BI20" i="4" s="1"/>
  <c r="S20" i="4" s="1"/>
  <c r="S21" i="9"/>
  <c r="BI21" i="4" s="1"/>
  <c r="S22" i="9"/>
  <c r="BI22" i="4" s="1"/>
  <c r="S22" i="4" s="1"/>
  <c r="S23" i="9"/>
  <c r="S24" i="9"/>
  <c r="BI24" i="4" s="1"/>
  <c r="S24" i="4" s="1"/>
  <c r="S25" i="9"/>
  <c r="S26" i="9"/>
  <c r="BI26" i="4" s="1"/>
  <c r="S26" i="4" s="1"/>
  <c r="S27" i="9"/>
  <c r="S28" i="9"/>
  <c r="BI28" i="4" s="1"/>
  <c r="S28" i="4" s="1"/>
  <c r="S29" i="9"/>
  <c r="S30" i="9"/>
  <c r="S31" i="9"/>
  <c r="S32" i="9"/>
  <c r="BI32" i="4" s="1"/>
  <c r="S32" i="4" s="1"/>
  <c r="S33" i="9"/>
  <c r="S34" i="9"/>
  <c r="BI34" i="4" s="1"/>
  <c r="S34" i="4" s="1"/>
  <c r="S35" i="9"/>
  <c r="S36" i="9"/>
  <c r="BI36" i="4" s="1"/>
  <c r="S36" i="4" s="1"/>
  <c r="S37" i="9"/>
  <c r="BI37" i="4" s="1"/>
  <c r="S37" i="4" s="1"/>
  <c r="S38" i="9"/>
  <c r="BI38" i="4" s="1"/>
  <c r="S38" i="4" s="1"/>
  <c r="S39" i="9"/>
  <c r="S40" i="9"/>
  <c r="BI40" i="4" s="1"/>
  <c r="S40" i="4" s="1"/>
  <c r="S41" i="9"/>
  <c r="S42" i="9"/>
  <c r="BI42" i="4" s="1"/>
  <c r="S42" i="4" s="1"/>
  <c r="S43" i="9"/>
  <c r="S44" i="9"/>
  <c r="BI44" i="4" s="1"/>
  <c r="S44" i="4" s="1"/>
  <c r="S45" i="9"/>
  <c r="S46" i="9"/>
  <c r="BI46" i="4" s="1"/>
  <c r="S46" i="4" s="1"/>
  <c r="R8" i="9"/>
  <c r="R9" i="9"/>
  <c r="BH9" i="4" s="1"/>
  <c r="R9" i="4" s="1"/>
  <c r="R10" i="9"/>
  <c r="R11" i="9"/>
  <c r="R12" i="9"/>
  <c r="R13" i="9"/>
  <c r="BH13" i="4" s="1"/>
  <c r="R13" i="4" s="1"/>
  <c r="R14" i="9"/>
  <c r="BH14" i="4" s="1"/>
  <c r="R15" i="9"/>
  <c r="BH15" i="4" s="1"/>
  <c r="R15" i="4" s="1"/>
  <c r="R16" i="9"/>
  <c r="R17" i="9"/>
  <c r="BH17" i="4" s="1"/>
  <c r="R17" i="4" s="1"/>
  <c r="R18" i="9"/>
  <c r="R19" i="9"/>
  <c r="BH19" i="4" s="1"/>
  <c r="R19" i="4" s="1"/>
  <c r="R20" i="9"/>
  <c r="R21" i="9"/>
  <c r="BH21" i="4" s="1"/>
  <c r="R21" i="4" s="1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BG37" i="4" s="1"/>
  <c r="Q37" i="4" s="1"/>
  <c r="Q38" i="9"/>
  <c r="Q39" i="9"/>
  <c r="Q40" i="9"/>
  <c r="Q41" i="9"/>
  <c r="Q42" i="9"/>
  <c r="Q43" i="9"/>
  <c r="Q44" i="9"/>
  <c r="Q45" i="9"/>
  <c r="Q4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BF37" i="4" s="1"/>
  <c r="P37" i="4" s="1"/>
  <c r="P38" i="9"/>
  <c r="P39" i="9"/>
  <c r="P40" i="9"/>
  <c r="BF40" i="4" s="1"/>
  <c r="P40" i="4" s="1"/>
  <c r="P41" i="9"/>
  <c r="BF41" i="4" s="1"/>
  <c r="P41" i="4" s="1"/>
  <c r="P42" i="9"/>
  <c r="P43" i="9"/>
  <c r="P44" i="9"/>
  <c r="BF44" i="4" s="1"/>
  <c r="P44" i="4" s="1"/>
  <c r="P45" i="9"/>
  <c r="BF45" i="4" s="1"/>
  <c r="P45" i="4" s="1"/>
  <c r="P46" i="9"/>
  <c r="O8" i="9"/>
  <c r="O9" i="9"/>
  <c r="BE9" i="4" s="1"/>
  <c r="O9" i="4" s="1"/>
  <c r="O10" i="9"/>
  <c r="BE10" i="4" s="1"/>
  <c r="O10" i="4" s="1"/>
  <c r="O11" i="9"/>
  <c r="O12" i="9"/>
  <c r="O13" i="9"/>
  <c r="BE13" i="4" s="1"/>
  <c r="O13" i="4" s="1"/>
  <c r="O14" i="9"/>
  <c r="BE14" i="4" s="1"/>
  <c r="O14" i="4" s="1"/>
  <c r="O15" i="9"/>
  <c r="O16" i="9"/>
  <c r="O17" i="9"/>
  <c r="BE17" i="4" s="1"/>
  <c r="O17" i="4" s="1"/>
  <c r="O18" i="9"/>
  <c r="BE18" i="4" s="1"/>
  <c r="O18" i="4" s="1"/>
  <c r="O19" i="9"/>
  <c r="O20" i="9"/>
  <c r="O21" i="9"/>
  <c r="BE21" i="4" s="1"/>
  <c r="O21" i="4" s="1"/>
  <c r="O22" i="9"/>
  <c r="BE22" i="4" s="1"/>
  <c r="O22" i="4" s="1"/>
  <c r="O23" i="9"/>
  <c r="O24" i="9"/>
  <c r="O25" i="9"/>
  <c r="BE25" i="4" s="1"/>
  <c r="O25" i="4" s="1"/>
  <c r="O26" i="9"/>
  <c r="BE26" i="4" s="1"/>
  <c r="O26" i="4" s="1"/>
  <c r="O27" i="9"/>
  <c r="O28" i="9"/>
  <c r="O29" i="9"/>
  <c r="BE29" i="4" s="1"/>
  <c r="O29" i="4" s="1"/>
  <c r="O30" i="9"/>
  <c r="BE30" i="4" s="1"/>
  <c r="O30" i="4" s="1"/>
  <c r="O31" i="9"/>
  <c r="O32" i="9"/>
  <c r="O33" i="9"/>
  <c r="BE33" i="4" s="1"/>
  <c r="O33" i="4" s="1"/>
  <c r="O34" i="9"/>
  <c r="BE34" i="4" s="1"/>
  <c r="O34" i="4" s="1"/>
  <c r="O35" i="9"/>
  <c r="O36" i="9"/>
  <c r="O37" i="9"/>
  <c r="BE37" i="4" s="1"/>
  <c r="O37" i="4" s="1"/>
  <c r="O38" i="9"/>
  <c r="BE38" i="4" s="1"/>
  <c r="O38" i="4" s="1"/>
  <c r="O39" i="9"/>
  <c r="O40" i="9"/>
  <c r="O41" i="9"/>
  <c r="BE41" i="4" s="1"/>
  <c r="O41" i="4" s="1"/>
  <c r="O42" i="9"/>
  <c r="BE42" i="4" s="1"/>
  <c r="O42" i="4" s="1"/>
  <c r="O43" i="9"/>
  <c r="O44" i="9"/>
  <c r="O45" i="9"/>
  <c r="BE45" i="4" s="1"/>
  <c r="O45" i="4" s="1"/>
  <c r="O46" i="9"/>
  <c r="BE46" i="4" s="1"/>
  <c r="O46" i="4" s="1"/>
  <c r="N8" i="9"/>
  <c r="N9" i="9"/>
  <c r="N10" i="9"/>
  <c r="BD10" i="4" s="1"/>
  <c r="N10" i="4" s="1"/>
  <c r="N11" i="9"/>
  <c r="BD11" i="4" s="1"/>
  <c r="N11" i="4" s="1"/>
  <c r="N12" i="9"/>
  <c r="N13" i="9"/>
  <c r="N14" i="9"/>
  <c r="BD14" i="4" s="1"/>
  <c r="N14" i="4" s="1"/>
  <c r="N15" i="9"/>
  <c r="BD15" i="4" s="1"/>
  <c r="N15" i="4" s="1"/>
  <c r="N16" i="9"/>
  <c r="N17" i="9"/>
  <c r="N18" i="9"/>
  <c r="BD18" i="4" s="1"/>
  <c r="N18" i="4" s="1"/>
  <c r="N19" i="9"/>
  <c r="BD19" i="4" s="1"/>
  <c r="N19" i="4" s="1"/>
  <c r="N20" i="9"/>
  <c r="N21" i="9"/>
  <c r="N22" i="9"/>
  <c r="BD22" i="4" s="1"/>
  <c r="N22" i="4" s="1"/>
  <c r="N23" i="9"/>
  <c r="BD23" i="4" s="1"/>
  <c r="N23" i="4" s="1"/>
  <c r="N24" i="9"/>
  <c r="N25" i="9"/>
  <c r="N26" i="9"/>
  <c r="BD26" i="4" s="1"/>
  <c r="N26" i="4" s="1"/>
  <c r="N27" i="9"/>
  <c r="BD27" i="4" s="1"/>
  <c r="N27" i="4" s="1"/>
  <c r="N28" i="9"/>
  <c r="N29" i="9"/>
  <c r="N30" i="9"/>
  <c r="BD30" i="4" s="1"/>
  <c r="N30" i="4" s="1"/>
  <c r="N31" i="9"/>
  <c r="BD31" i="4" s="1"/>
  <c r="N31" i="4" s="1"/>
  <c r="N32" i="9"/>
  <c r="N33" i="9"/>
  <c r="N34" i="9"/>
  <c r="BD34" i="4" s="1"/>
  <c r="N34" i="4" s="1"/>
  <c r="N35" i="9"/>
  <c r="BD35" i="4" s="1"/>
  <c r="N35" i="4" s="1"/>
  <c r="N36" i="9"/>
  <c r="N37" i="9"/>
  <c r="N38" i="9"/>
  <c r="BD38" i="4" s="1"/>
  <c r="N38" i="4" s="1"/>
  <c r="N39" i="9"/>
  <c r="BD39" i="4" s="1"/>
  <c r="N39" i="4" s="1"/>
  <c r="N40" i="9"/>
  <c r="N41" i="9"/>
  <c r="N42" i="9"/>
  <c r="BD42" i="4" s="1"/>
  <c r="N42" i="4" s="1"/>
  <c r="N43" i="9"/>
  <c r="BD43" i="4" s="1"/>
  <c r="N43" i="4" s="1"/>
  <c r="N44" i="9"/>
  <c r="N45" i="9"/>
  <c r="N46" i="9"/>
  <c r="BD46" i="4" s="1"/>
  <c r="N46" i="4" s="1"/>
  <c r="M8" i="9"/>
  <c r="BC8" i="4" s="1"/>
  <c r="M8" i="4" s="1"/>
  <c r="M9" i="9"/>
  <c r="M10" i="9"/>
  <c r="M11" i="9"/>
  <c r="BC11" i="4" s="1"/>
  <c r="M11" i="4" s="1"/>
  <c r="M12" i="9"/>
  <c r="BC12" i="4" s="1"/>
  <c r="M12" i="4" s="1"/>
  <c r="M13" i="9"/>
  <c r="M14" i="9"/>
  <c r="M15" i="9"/>
  <c r="BC15" i="4" s="1"/>
  <c r="M15" i="4" s="1"/>
  <c r="M16" i="9"/>
  <c r="BC16" i="4" s="1"/>
  <c r="M16" i="4" s="1"/>
  <c r="M17" i="9"/>
  <c r="M18" i="9"/>
  <c r="M19" i="9"/>
  <c r="BC19" i="4" s="1"/>
  <c r="M19" i="4" s="1"/>
  <c r="M20" i="9"/>
  <c r="BC20" i="4" s="1"/>
  <c r="M20" i="4" s="1"/>
  <c r="M21" i="9"/>
  <c r="M22" i="9"/>
  <c r="M23" i="9"/>
  <c r="BC23" i="4" s="1"/>
  <c r="M23" i="4" s="1"/>
  <c r="M24" i="9"/>
  <c r="BC24" i="4" s="1"/>
  <c r="M24" i="4" s="1"/>
  <c r="M25" i="9"/>
  <c r="M26" i="9"/>
  <c r="M27" i="9"/>
  <c r="BC27" i="4" s="1"/>
  <c r="M27" i="4" s="1"/>
  <c r="M28" i="9"/>
  <c r="BC28" i="4" s="1"/>
  <c r="M28" i="4" s="1"/>
  <c r="M29" i="9"/>
  <c r="M30" i="9"/>
  <c r="M31" i="9"/>
  <c r="BC31" i="4" s="1"/>
  <c r="M31" i="4" s="1"/>
  <c r="M32" i="9"/>
  <c r="BC32" i="4" s="1"/>
  <c r="M32" i="4" s="1"/>
  <c r="M33" i="9"/>
  <c r="M34" i="9"/>
  <c r="M35" i="9"/>
  <c r="BC35" i="4" s="1"/>
  <c r="M35" i="4" s="1"/>
  <c r="M36" i="9"/>
  <c r="BC36" i="4" s="1"/>
  <c r="M36" i="4" s="1"/>
  <c r="M37" i="9"/>
  <c r="BC37" i="4" s="1"/>
  <c r="M37" i="4" s="1"/>
  <c r="M38" i="9"/>
  <c r="M39" i="9"/>
  <c r="M40" i="9"/>
  <c r="BC40" i="4" s="1"/>
  <c r="M40" i="4" s="1"/>
  <c r="M41" i="9"/>
  <c r="M42" i="9"/>
  <c r="M43" i="9"/>
  <c r="M44" i="9"/>
  <c r="BC44" i="4" s="1"/>
  <c r="M44" i="4" s="1"/>
  <c r="M45" i="9"/>
  <c r="M46" i="9"/>
  <c r="L8" i="9"/>
  <c r="L9" i="9"/>
  <c r="BB9" i="4" s="1"/>
  <c r="L9" i="4" s="1"/>
  <c r="L10" i="9"/>
  <c r="L11" i="9"/>
  <c r="L12" i="9"/>
  <c r="L13" i="9"/>
  <c r="BB13" i="4" s="1"/>
  <c r="L13" i="4" s="1"/>
  <c r="L14" i="9"/>
  <c r="L15" i="9"/>
  <c r="L16" i="9"/>
  <c r="L17" i="9"/>
  <c r="BB17" i="4" s="1"/>
  <c r="L17" i="4" s="1"/>
  <c r="L18" i="9"/>
  <c r="L19" i="9"/>
  <c r="L20" i="9"/>
  <c r="L21" i="9"/>
  <c r="BB21" i="4" s="1"/>
  <c r="L21" i="4" s="1"/>
  <c r="L22" i="9"/>
  <c r="L23" i="9"/>
  <c r="L24" i="9"/>
  <c r="L25" i="9"/>
  <c r="BB25" i="4" s="1"/>
  <c r="L25" i="4" s="1"/>
  <c r="L26" i="9"/>
  <c r="L27" i="9"/>
  <c r="L28" i="9"/>
  <c r="L29" i="9"/>
  <c r="BB29" i="4" s="1"/>
  <c r="L29" i="4" s="1"/>
  <c r="L30" i="9"/>
  <c r="L31" i="9"/>
  <c r="L32" i="9"/>
  <c r="L33" i="9"/>
  <c r="BB33" i="4" s="1"/>
  <c r="L33" i="4" s="1"/>
  <c r="L34" i="9"/>
  <c r="L35" i="9"/>
  <c r="L36" i="9"/>
  <c r="L37" i="9"/>
  <c r="BB37" i="4" s="1"/>
  <c r="L37" i="4" s="1"/>
  <c r="L38" i="9"/>
  <c r="L39" i="9"/>
  <c r="L40" i="9"/>
  <c r="L41" i="9"/>
  <c r="BB41" i="4" s="1"/>
  <c r="L41" i="4" s="1"/>
  <c r="L42" i="9"/>
  <c r="L43" i="9"/>
  <c r="L44" i="9"/>
  <c r="L45" i="9"/>
  <c r="BB45" i="4" s="1"/>
  <c r="L45" i="4" s="1"/>
  <c r="L46" i="9"/>
  <c r="K8" i="9"/>
  <c r="K9" i="9"/>
  <c r="K10" i="9"/>
  <c r="BA10" i="4" s="1"/>
  <c r="K10" i="4" s="1"/>
  <c r="K11" i="9"/>
  <c r="K12" i="9"/>
  <c r="K13" i="9"/>
  <c r="K14" i="9"/>
  <c r="BA14" i="4" s="1"/>
  <c r="K14" i="4" s="1"/>
  <c r="K15" i="9"/>
  <c r="K16" i="9"/>
  <c r="K17" i="9"/>
  <c r="K18" i="9"/>
  <c r="BA18" i="4" s="1"/>
  <c r="K18" i="4" s="1"/>
  <c r="K19" i="9"/>
  <c r="K20" i="9"/>
  <c r="K21" i="9"/>
  <c r="K22" i="9"/>
  <c r="BA22" i="4" s="1"/>
  <c r="K22" i="4" s="1"/>
  <c r="K23" i="9"/>
  <c r="K24" i="9"/>
  <c r="K25" i="9"/>
  <c r="K26" i="9"/>
  <c r="BA26" i="4" s="1"/>
  <c r="K26" i="4" s="1"/>
  <c r="K27" i="9"/>
  <c r="K28" i="9"/>
  <c r="K29" i="9"/>
  <c r="K30" i="9"/>
  <c r="BA30" i="4" s="1"/>
  <c r="K30" i="4" s="1"/>
  <c r="K31" i="9"/>
  <c r="K32" i="9"/>
  <c r="K33" i="9"/>
  <c r="K34" i="9"/>
  <c r="BA34" i="4" s="1"/>
  <c r="K34" i="4" s="1"/>
  <c r="K35" i="9"/>
  <c r="K36" i="9"/>
  <c r="K37" i="9"/>
  <c r="K38" i="9"/>
  <c r="BA38" i="4" s="1"/>
  <c r="K38" i="4" s="1"/>
  <c r="K39" i="9"/>
  <c r="K40" i="9"/>
  <c r="K41" i="9"/>
  <c r="K42" i="9"/>
  <c r="BA42" i="4" s="1"/>
  <c r="K42" i="4" s="1"/>
  <c r="K43" i="9"/>
  <c r="K44" i="9"/>
  <c r="K45" i="9"/>
  <c r="K46" i="9"/>
  <c r="BA46" i="4" s="1"/>
  <c r="K46" i="4" s="1"/>
  <c r="J8" i="9"/>
  <c r="J9" i="9"/>
  <c r="J10" i="9"/>
  <c r="J11" i="9"/>
  <c r="AZ11" i="4" s="1"/>
  <c r="J11" i="4" s="1"/>
  <c r="J12" i="9"/>
  <c r="J13" i="9"/>
  <c r="J14" i="9"/>
  <c r="J15" i="9"/>
  <c r="AZ15" i="4" s="1"/>
  <c r="J15" i="4" s="1"/>
  <c r="J16" i="9"/>
  <c r="J17" i="9"/>
  <c r="J18" i="9"/>
  <c r="J19" i="9"/>
  <c r="AZ19" i="4" s="1"/>
  <c r="J19" i="4" s="1"/>
  <c r="J20" i="9"/>
  <c r="J21" i="9"/>
  <c r="J22" i="9"/>
  <c r="J23" i="9"/>
  <c r="AZ23" i="4" s="1"/>
  <c r="J23" i="4" s="1"/>
  <c r="J24" i="9"/>
  <c r="J25" i="9"/>
  <c r="J26" i="9"/>
  <c r="J27" i="9"/>
  <c r="AZ27" i="4" s="1"/>
  <c r="J27" i="4" s="1"/>
  <c r="J28" i="9"/>
  <c r="J29" i="9"/>
  <c r="J30" i="9"/>
  <c r="J31" i="9"/>
  <c r="AZ31" i="4" s="1"/>
  <c r="J31" i="4" s="1"/>
  <c r="J32" i="9"/>
  <c r="J33" i="9"/>
  <c r="J34" i="9"/>
  <c r="J35" i="9"/>
  <c r="AZ35" i="4" s="1"/>
  <c r="J35" i="4" s="1"/>
  <c r="J36" i="9"/>
  <c r="J37" i="9"/>
  <c r="J38" i="9"/>
  <c r="J39" i="9"/>
  <c r="AZ39" i="4" s="1"/>
  <c r="J39" i="4" s="1"/>
  <c r="J40" i="9"/>
  <c r="J41" i="9"/>
  <c r="J42" i="9"/>
  <c r="J43" i="9"/>
  <c r="AZ43" i="4" s="1"/>
  <c r="J43" i="4" s="1"/>
  <c r="J44" i="9"/>
  <c r="J45" i="9"/>
  <c r="J46" i="9"/>
  <c r="I8" i="9"/>
  <c r="AY8" i="4" s="1"/>
  <c r="I8" i="4" s="1"/>
  <c r="I9" i="9"/>
  <c r="I10" i="9"/>
  <c r="I11" i="9"/>
  <c r="I12" i="9"/>
  <c r="AY12" i="4" s="1"/>
  <c r="I12" i="4" s="1"/>
  <c r="I13" i="9"/>
  <c r="I14" i="9"/>
  <c r="I15" i="9"/>
  <c r="I16" i="9"/>
  <c r="AY16" i="4" s="1"/>
  <c r="I16" i="4" s="1"/>
  <c r="I17" i="9"/>
  <c r="I18" i="9"/>
  <c r="I19" i="9"/>
  <c r="I20" i="9"/>
  <c r="AY20" i="4" s="1"/>
  <c r="I20" i="4" s="1"/>
  <c r="I21" i="9"/>
  <c r="I22" i="9"/>
  <c r="I23" i="9"/>
  <c r="I24" i="9"/>
  <c r="AY24" i="4" s="1"/>
  <c r="I24" i="4" s="1"/>
  <c r="I25" i="9"/>
  <c r="I26" i="9"/>
  <c r="I27" i="9"/>
  <c r="I28" i="9"/>
  <c r="AY28" i="4" s="1"/>
  <c r="I28" i="4" s="1"/>
  <c r="I29" i="9"/>
  <c r="I30" i="9"/>
  <c r="I31" i="9"/>
  <c r="I32" i="9"/>
  <c r="AY32" i="4" s="1"/>
  <c r="I32" i="4" s="1"/>
  <c r="I33" i="9"/>
  <c r="I34" i="9"/>
  <c r="I35" i="9"/>
  <c r="I36" i="9"/>
  <c r="AY36" i="4" s="1"/>
  <c r="I36" i="4" s="1"/>
  <c r="I37" i="9"/>
  <c r="AY37" i="4" s="1"/>
  <c r="I37" i="4" s="1"/>
  <c r="I38" i="9"/>
  <c r="I39" i="9"/>
  <c r="I40" i="9"/>
  <c r="I41" i="9"/>
  <c r="I42" i="9"/>
  <c r="I43" i="9"/>
  <c r="I44" i="9"/>
  <c r="I45" i="9"/>
  <c r="I46" i="9"/>
  <c r="H8" i="9"/>
  <c r="H9" i="9"/>
  <c r="H10" i="9"/>
  <c r="AX10" i="4" s="1"/>
  <c r="H11" i="9"/>
  <c r="AX11" i="4" s="1"/>
  <c r="H11" i="4" s="1"/>
  <c r="H12" i="9"/>
  <c r="H13" i="9"/>
  <c r="AX13" i="4" s="1"/>
  <c r="H13" i="4" s="1"/>
  <c r="H14" i="9"/>
  <c r="AX14" i="4" s="1"/>
  <c r="H15" i="9"/>
  <c r="AX15" i="4" s="1"/>
  <c r="H15" i="4" s="1"/>
  <c r="H16" i="9"/>
  <c r="AX16" i="4" s="1"/>
  <c r="H17" i="9"/>
  <c r="AX17" i="4" s="1"/>
  <c r="H17" i="4" s="1"/>
  <c r="H18" i="9"/>
  <c r="AX18" i="4" s="1"/>
  <c r="H19" i="9"/>
  <c r="H20" i="9"/>
  <c r="AX20" i="4" s="1"/>
  <c r="H21" i="9"/>
  <c r="AX21" i="4" s="1"/>
  <c r="H21" i="4" s="1"/>
  <c r="H22" i="9"/>
  <c r="AX22" i="4" s="1"/>
  <c r="H23" i="9"/>
  <c r="AX23" i="4" s="1"/>
  <c r="H23" i="4" s="1"/>
  <c r="H24" i="9"/>
  <c r="AX24" i="4" s="1"/>
  <c r="H25" i="9"/>
  <c r="AX25" i="4" s="1"/>
  <c r="H26" i="9"/>
  <c r="AX26" i="4" s="1"/>
  <c r="H27" i="9"/>
  <c r="H28" i="9"/>
  <c r="AX28" i="4" s="1"/>
  <c r="H29" i="9"/>
  <c r="AX29" i="4" s="1"/>
  <c r="H29" i="4" s="1"/>
  <c r="H30" i="9"/>
  <c r="AX30" i="4" s="1"/>
  <c r="H31" i="9"/>
  <c r="AX31" i="4" s="1"/>
  <c r="H31" i="4" s="1"/>
  <c r="H32" i="9"/>
  <c r="AX32" i="4" s="1"/>
  <c r="H33" i="9"/>
  <c r="H34" i="9"/>
  <c r="AX34" i="4" s="1"/>
  <c r="H35" i="9"/>
  <c r="H36" i="9"/>
  <c r="AX36" i="4" s="1"/>
  <c r="H37" i="9"/>
  <c r="AX37" i="4" s="1"/>
  <c r="H37" i="4" s="1"/>
  <c r="H38" i="9"/>
  <c r="AX38" i="4" s="1"/>
  <c r="H39" i="9"/>
  <c r="AX39" i="4" s="1"/>
  <c r="H39" i="4" s="1"/>
  <c r="H40" i="9"/>
  <c r="AX40" i="4" s="1"/>
  <c r="H41" i="9"/>
  <c r="AX41" i="4" s="1"/>
  <c r="H42" i="9"/>
  <c r="AX42" i="4" s="1"/>
  <c r="H43" i="9"/>
  <c r="H44" i="9"/>
  <c r="AX44" i="4" s="1"/>
  <c r="H45" i="9"/>
  <c r="AX45" i="4" s="1"/>
  <c r="H45" i="4" s="1"/>
  <c r="H46" i="9"/>
  <c r="AX46" i="4" s="1"/>
  <c r="G8" i="9"/>
  <c r="AW8" i="4" s="1"/>
  <c r="G8" i="4" s="1"/>
  <c r="G9" i="9"/>
  <c r="AW9" i="4" s="1"/>
  <c r="G10" i="9"/>
  <c r="AW10" i="4" s="1"/>
  <c r="G10" i="4" s="1"/>
  <c r="G11" i="9"/>
  <c r="AW11" i="4" s="1"/>
  <c r="G12" i="9"/>
  <c r="G13" i="9"/>
  <c r="AW13" i="4" s="1"/>
  <c r="G14" i="9"/>
  <c r="AW14" i="4" s="1"/>
  <c r="G14" i="4" s="1"/>
  <c r="G15" i="9"/>
  <c r="AW15" i="4" s="1"/>
  <c r="G16" i="9"/>
  <c r="AW16" i="4" s="1"/>
  <c r="G16" i="4" s="1"/>
  <c r="G17" i="9"/>
  <c r="AW17" i="4" s="1"/>
  <c r="G18" i="9"/>
  <c r="G19" i="9"/>
  <c r="AW19" i="4" s="1"/>
  <c r="G20" i="9"/>
  <c r="G21" i="9"/>
  <c r="AW21" i="4" s="1"/>
  <c r="G22" i="9"/>
  <c r="AW22" i="4" s="1"/>
  <c r="G22" i="4" s="1"/>
  <c r="G23" i="9"/>
  <c r="AW23" i="4" s="1"/>
  <c r="G24" i="9"/>
  <c r="AW24" i="4" s="1"/>
  <c r="G24" i="4" s="1"/>
  <c r="G25" i="9"/>
  <c r="AW25" i="4" s="1"/>
  <c r="G26" i="9"/>
  <c r="G27" i="9"/>
  <c r="AW27" i="4" s="1"/>
  <c r="G28" i="9"/>
  <c r="G29" i="9"/>
  <c r="AW29" i="4" s="1"/>
  <c r="G30" i="9"/>
  <c r="AW30" i="4" s="1"/>
  <c r="G30" i="4" s="1"/>
  <c r="G31" i="9"/>
  <c r="AW31" i="4" s="1"/>
  <c r="G32" i="9"/>
  <c r="AW32" i="4" s="1"/>
  <c r="G32" i="4" s="1"/>
  <c r="G33" i="9"/>
  <c r="AW33" i="4" s="1"/>
  <c r="G34" i="9"/>
  <c r="AW34" i="4" s="1"/>
  <c r="G35" i="9"/>
  <c r="AW35" i="4" s="1"/>
  <c r="G36" i="9"/>
  <c r="G37" i="9"/>
  <c r="AW37" i="4" s="1"/>
  <c r="G38" i="9"/>
  <c r="AW38" i="4" s="1"/>
  <c r="G38" i="4" s="1"/>
  <c r="G39" i="9"/>
  <c r="AW39" i="4" s="1"/>
  <c r="G40" i="9"/>
  <c r="AW40" i="4" s="1"/>
  <c r="G40" i="4" s="1"/>
  <c r="G41" i="9"/>
  <c r="AW41" i="4" s="1"/>
  <c r="G42" i="9"/>
  <c r="AW42" i="4" s="1"/>
  <c r="G42" i="4" s="1"/>
  <c r="G43" i="9"/>
  <c r="AW43" i="4" s="1"/>
  <c r="G44" i="9"/>
  <c r="G45" i="9"/>
  <c r="AW45" i="4" s="1"/>
  <c r="G46" i="9"/>
  <c r="AW46" i="4" s="1"/>
  <c r="G46" i="4" s="1"/>
  <c r="F8" i="9"/>
  <c r="AV8" i="4" s="1"/>
  <c r="F9" i="9"/>
  <c r="AV9" i="4" s="1"/>
  <c r="F9" i="4" s="1"/>
  <c r="F10" i="9"/>
  <c r="AV10" i="4" s="1"/>
  <c r="F11" i="9"/>
  <c r="F12" i="9"/>
  <c r="AV12" i="4" s="1"/>
  <c r="F13" i="9"/>
  <c r="F14" i="9"/>
  <c r="AV14" i="4" s="1"/>
  <c r="F15" i="9"/>
  <c r="AV15" i="4" s="1"/>
  <c r="F15" i="4" s="1"/>
  <c r="F16" i="9"/>
  <c r="AV16" i="4" s="1"/>
  <c r="F17" i="9"/>
  <c r="AV17" i="4" s="1"/>
  <c r="F17" i="4" s="1"/>
  <c r="F18" i="9"/>
  <c r="AV18" i="4" s="1"/>
  <c r="F19" i="9"/>
  <c r="F20" i="9"/>
  <c r="AV20" i="4" s="1"/>
  <c r="F21" i="9"/>
  <c r="F22" i="9"/>
  <c r="AV22" i="4" s="1"/>
  <c r="F23" i="9"/>
  <c r="AV23" i="4" s="1"/>
  <c r="F23" i="4" s="1"/>
  <c r="F24" i="9"/>
  <c r="AV24" i="4" s="1"/>
  <c r="F25" i="9"/>
  <c r="AV25" i="4" s="1"/>
  <c r="F25" i="4" s="1"/>
  <c r="F26" i="9"/>
  <c r="AV26" i="4" s="1"/>
  <c r="F27" i="9"/>
  <c r="AV27" i="4" s="1"/>
  <c r="F28" i="9"/>
  <c r="AV28" i="4" s="1"/>
  <c r="F29" i="9"/>
  <c r="F30" i="9"/>
  <c r="AV30" i="4" s="1"/>
  <c r="F31" i="9"/>
  <c r="AV31" i="4" s="1"/>
  <c r="F31" i="4" s="1"/>
  <c r="F32" i="9"/>
  <c r="AV32" i="4" s="1"/>
  <c r="F33" i="9"/>
  <c r="AV33" i="4" s="1"/>
  <c r="F33" i="4" s="1"/>
  <c r="F34" i="9"/>
  <c r="AV34" i="4" s="1"/>
  <c r="F35" i="9"/>
  <c r="AV35" i="4" s="1"/>
  <c r="F35" i="4" s="1"/>
  <c r="F36" i="9"/>
  <c r="AV36" i="4" s="1"/>
  <c r="F37" i="9"/>
  <c r="F38" i="9"/>
  <c r="AV38" i="4" s="1"/>
  <c r="F39" i="9"/>
  <c r="AV39" i="4" s="1"/>
  <c r="F39" i="4" s="1"/>
  <c r="F40" i="9"/>
  <c r="AV40" i="4" s="1"/>
  <c r="F41" i="9"/>
  <c r="AV41" i="4" s="1"/>
  <c r="F41" i="4" s="1"/>
  <c r="F42" i="9"/>
  <c r="AV42" i="4" s="1"/>
  <c r="F43" i="9"/>
  <c r="F44" i="9"/>
  <c r="AV44" i="4" s="1"/>
  <c r="F45" i="9"/>
  <c r="F46" i="9"/>
  <c r="AV46" i="4" s="1"/>
  <c r="E8" i="9"/>
  <c r="AU8" i="4" s="1"/>
  <c r="E8" i="4" s="1"/>
  <c r="E9" i="9"/>
  <c r="AU9" i="4" s="1"/>
  <c r="E10" i="9"/>
  <c r="AU10" i="4" s="1"/>
  <c r="E10" i="4" s="1"/>
  <c r="E11" i="9"/>
  <c r="AU11" i="4" s="1"/>
  <c r="E12" i="9"/>
  <c r="E13" i="9"/>
  <c r="AU13" i="4" s="1"/>
  <c r="E14" i="9"/>
  <c r="E15" i="9"/>
  <c r="AU15" i="4" s="1"/>
  <c r="E16" i="9"/>
  <c r="AU16" i="4" s="1"/>
  <c r="E16" i="4" s="1"/>
  <c r="E17" i="9"/>
  <c r="AU17" i="4" s="1"/>
  <c r="E18" i="9"/>
  <c r="AU18" i="4" s="1"/>
  <c r="E18" i="4" s="1"/>
  <c r="E19" i="9"/>
  <c r="AU19" i="4" s="1"/>
  <c r="E20" i="9"/>
  <c r="E21" i="9"/>
  <c r="AU21" i="4" s="1"/>
  <c r="E22" i="9"/>
  <c r="E23" i="9"/>
  <c r="AU23" i="4" s="1"/>
  <c r="E24" i="9"/>
  <c r="E25" i="9"/>
  <c r="AU25" i="4" s="1"/>
  <c r="E26" i="9"/>
  <c r="AU26" i="4" s="1"/>
  <c r="E27" i="9"/>
  <c r="AU27" i="4" s="1"/>
  <c r="E28" i="9"/>
  <c r="AU28" i="4" s="1"/>
  <c r="E29" i="9"/>
  <c r="AU29" i="4" s="1"/>
  <c r="E30" i="9"/>
  <c r="E31" i="9"/>
  <c r="AU31" i="4" s="1"/>
  <c r="E32" i="9"/>
  <c r="E33" i="9"/>
  <c r="AU33" i="4" s="1"/>
  <c r="E34" i="9"/>
  <c r="AU34" i="4" s="1"/>
  <c r="E35" i="9"/>
  <c r="AU35" i="4" s="1"/>
  <c r="E36" i="9"/>
  <c r="AU36" i="4" s="1"/>
  <c r="E36" i="4" s="1"/>
  <c r="E37" i="9"/>
  <c r="AU37" i="4" s="1"/>
  <c r="E37" i="4" s="1"/>
  <c r="E38" i="9"/>
  <c r="E39" i="9"/>
  <c r="AU39" i="4" s="1"/>
  <c r="E40" i="9"/>
  <c r="AU40" i="4" s="1"/>
  <c r="E40" i="4" s="1"/>
  <c r="E41" i="9"/>
  <c r="AU41" i="4" s="1"/>
  <c r="E42" i="9"/>
  <c r="AU42" i="4" s="1"/>
  <c r="E43" i="9"/>
  <c r="AU43" i="4" s="1"/>
  <c r="E44" i="9"/>
  <c r="E45" i="9"/>
  <c r="AU45" i="4" s="1"/>
  <c r="E46" i="9"/>
  <c r="D10" i="9"/>
  <c r="AT10" i="4" s="1"/>
  <c r="D14" i="9"/>
  <c r="AT14" i="4" s="1"/>
  <c r="D23" i="9"/>
  <c r="AT23" i="4" s="1"/>
  <c r="D31" i="9"/>
  <c r="AT31" i="4" s="1"/>
  <c r="D34" i="9"/>
  <c r="AT34" i="4" s="1"/>
  <c r="D46" i="9"/>
  <c r="AT46" i="4" s="1"/>
  <c r="D46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N8" i="4"/>
  <c r="X8" i="4" s="1"/>
  <c r="BN10" i="4"/>
  <c r="BN12" i="4"/>
  <c r="BN14" i="4"/>
  <c r="BN16" i="4"/>
  <c r="X16" i="4" s="1"/>
  <c r="BN17" i="4"/>
  <c r="X17" i="4" s="1"/>
  <c r="BN18" i="4"/>
  <c r="BN20" i="4"/>
  <c r="BN22" i="4"/>
  <c r="BN24" i="4"/>
  <c r="X24" i="4" s="1"/>
  <c r="BN26" i="4"/>
  <c r="BN28" i="4"/>
  <c r="X28" i="4" s="1"/>
  <c r="BN29" i="4"/>
  <c r="X29" i="4" s="1"/>
  <c r="BN30" i="4"/>
  <c r="BN32" i="4"/>
  <c r="X32" i="4" s="1"/>
  <c r="BN33" i="4"/>
  <c r="X33" i="4" s="1"/>
  <c r="BN34" i="4"/>
  <c r="BN36" i="4"/>
  <c r="BN38" i="4"/>
  <c r="BN40" i="4"/>
  <c r="X40" i="4" s="1"/>
  <c r="BN41" i="4"/>
  <c r="X41" i="4" s="1"/>
  <c r="BN42" i="4"/>
  <c r="BN44" i="4"/>
  <c r="BN45" i="4"/>
  <c r="X45" i="4" s="1"/>
  <c r="BN46" i="4"/>
  <c r="X46" i="4" s="1"/>
  <c r="BM9" i="4"/>
  <c r="W9" i="4" s="1"/>
  <c r="BM11" i="4"/>
  <c r="BM13" i="4"/>
  <c r="W13" i="4" s="1"/>
  <c r="BM15" i="4"/>
  <c r="BM17" i="4"/>
  <c r="W17" i="4" s="1"/>
  <c r="BM19" i="4"/>
  <c r="BM21" i="4"/>
  <c r="BM22" i="4"/>
  <c r="W22" i="4" s="1"/>
  <c r="BM23" i="4"/>
  <c r="BM25" i="4"/>
  <c r="W25" i="4" s="1"/>
  <c r="BM27" i="4"/>
  <c r="W27" i="4" s="1"/>
  <c r="BM29" i="4"/>
  <c r="BM31" i="4"/>
  <c r="BM33" i="4"/>
  <c r="W33" i="4" s="1"/>
  <c r="BM34" i="4"/>
  <c r="W34" i="4" s="1"/>
  <c r="BM35" i="4"/>
  <c r="BM37" i="4"/>
  <c r="BM38" i="4"/>
  <c r="W38" i="4" s="1"/>
  <c r="BM39" i="4"/>
  <c r="BM41" i="4"/>
  <c r="W41" i="4" s="1"/>
  <c r="BM43" i="4"/>
  <c r="BM45" i="4"/>
  <c r="W45" i="4" s="1"/>
  <c r="BL8" i="4"/>
  <c r="BL10" i="4"/>
  <c r="BL12" i="4"/>
  <c r="BL14" i="4"/>
  <c r="BL15" i="4"/>
  <c r="V15" i="4" s="1"/>
  <c r="BL16" i="4"/>
  <c r="BL18" i="4"/>
  <c r="V18" i="4" s="1"/>
  <c r="BL20" i="4"/>
  <c r="BL22" i="4"/>
  <c r="V22" i="4" s="1"/>
  <c r="BL24" i="4"/>
  <c r="BL26" i="4"/>
  <c r="V26" i="4" s="1"/>
  <c r="BL27" i="4"/>
  <c r="V27" i="4" s="1"/>
  <c r="BL28" i="4"/>
  <c r="BL30" i="4"/>
  <c r="BL31" i="4"/>
  <c r="V31" i="4" s="1"/>
  <c r="BL32" i="4"/>
  <c r="V32" i="4" s="1"/>
  <c r="BL34" i="4"/>
  <c r="V34" i="4" s="1"/>
  <c r="BL36" i="4"/>
  <c r="BL38" i="4"/>
  <c r="V38" i="4" s="1"/>
  <c r="BL40" i="4"/>
  <c r="BL42" i="4"/>
  <c r="V42" i="4" s="1"/>
  <c r="BL44" i="4"/>
  <c r="BL46" i="4"/>
  <c r="BK8" i="4"/>
  <c r="U8" i="4" s="1"/>
  <c r="BK9" i="4"/>
  <c r="BK11" i="4"/>
  <c r="U11" i="4" s="1"/>
  <c r="BK13" i="4"/>
  <c r="U13" i="4" s="1"/>
  <c r="BK15" i="4"/>
  <c r="BK17" i="4"/>
  <c r="BK19" i="4"/>
  <c r="U19" i="4" s="1"/>
  <c r="BK21" i="4"/>
  <c r="BK23" i="4"/>
  <c r="BK24" i="4"/>
  <c r="U24" i="4" s="1"/>
  <c r="BK25" i="4"/>
  <c r="BK27" i="4"/>
  <c r="U27" i="4" s="1"/>
  <c r="BK29" i="4"/>
  <c r="BK31" i="4"/>
  <c r="U31" i="4" s="1"/>
  <c r="BK33" i="4"/>
  <c r="BK35" i="4"/>
  <c r="BK39" i="4"/>
  <c r="BK41" i="4"/>
  <c r="U41" i="4" s="1"/>
  <c r="BK43" i="4"/>
  <c r="U43" i="4" s="1"/>
  <c r="BK45" i="4"/>
  <c r="BJ8" i="4"/>
  <c r="T8" i="4" s="1"/>
  <c r="BJ10" i="4"/>
  <c r="BJ12" i="4"/>
  <c r="BJ13" i="4"/>
  <c r="T13" i="4" s="1"/>
  <c r="BJ14" i="4"/>
  <c r="BJ16" i="4"/>
  <c r="BJ18" i="4"/>
  <c r="BJ20" i="4"/>
  <c r="T20" i="4" s="1"/>
  <c r="BJ22" i="4"/>
  <c r="BJ24" i="4"/>
  <c r="BJ26" i="4"/>
  <c r="BJ28" i="4"/>
  <c r="BJ29" i="4"/>
  <c r="T29" i="4" s="1"/>
  <c r="BJ30" i="4"/>
  <c r="T30" i="4" s="1"/>
  <c r="BJ32" i="4"/>
  <c r="BJ34" i="4"/>
  <c r="BJ36" i="4"/>
  <c r="T36" i="4" s="1"/>
  <c r="BJ38" i="4"/>
  <c r="BJ40" i="4"/>
  <c r="BJ42" i="4"/>
  <c r="T42" i="4" s="1"/>
  <c r="BJ46" i="4"/>
  <c r="BI9" i="4"/>
  <c r="S9" i="4" s="1"/>
  <c r="BI11" i="4"/>
  <c r="BI13" i="4"/>
  <c r="S13" i="4" s="1"/>
  <c r="BI15" i="4"/>
  <c r="BI17" i="4"/>
  <c r="BI18" i="4"/>
  <c r="S18" i="4" s="1"/>
  <c r="BI19" i="4"/>
  <c r="S19" i="4" s="1"/>
  <c r="BI23" i="4"/>
  <c r="BI25" i="4"/>
  <c r="BI27" i="4"/>
  <c r="BI29" i="4"/>
  <c r="S29" i="4" s="1"/>
  <c r="BI30" i="4"/>
  <c r="S30" i="4" s="1"/>
  <c r="BI31" i="4"/>
  <c r="BI33" i="4"/>
  <c r="BI35" i="4"/>
  <c r="S35" i="4" s="1"/>
  <c r="BI39" i="4"/>
  <c r="S39" i="4" s="1"/>
  <c r="BI41" i="4"/>
  <c r="BI43" i="4"/>
  <c r="BI45" i="4"/>
  <c r="S45" i="4" s="1"/>
  <c r="BH8" i="4"/>
  <c r="BH10" i="4"/>
  <c r="BH11" i="4"/>
  <c r="R11" i="4" s="1"/>
  <c r="BH12" i="4"/>
  <c r="BH16" i="4"/>
  <c r="BH18" i="4"/>
  <c r="R18" i="4" s="1"/>
  <c r="BH20" i="4"/>
  <c r="BH22" i="4"/>
  <c r="R22" i="4" s="1"/>
  <c r="BH23" i="4"/>
  <c r="R23" i="4" s="1"/>
  <c r="BH24" i="4"/>
  <c r="BH25" i="4"/>
  <c r="R25" i="4" s="1"/>
  <c r="BH26" i="4"/>
  <c r="R26" i="4" s="1"/>
  <c r="BH27" i="4"/>
  <c r="R27" i="4" s="1"/>
  <c r="BH28" i="4"/>
  <c r="BH29" i="4"/>
  <c r="R29" i="4" s="1"/>
  <c r="BH30" i="4"/>
  <c r="R30" i="4" s="1"/>
  <c r="BH31" i="4"/>
  <c r="R31" i="4" s="1"/>
  <c r="BH32" i="4"/>
  <c r="BH33" i="4"/>
  <c r="R33" i="4" s="1"/>
  <c r="BH34" i="4"/>
  <c r="R34" i="4" s="1"/>
  <c r="BH35" i="4"/>
  <c r="R35" i="4" s="1"/>
  <c r="BH36" i="4"/>
  <c r="BH37" i="4"/>
  <c r="R37" i="4" s="1"/>
  <c r="BH38" i="4"/>
  <c r="R38" i="4" s="1"/>
  <c r="BH39" i="4"/>
  <c r="R39" i="4" s="1"/>
  <c r="BH40" i="4"/>
  <c r="BH41" i="4"/>
  <c r="R41" i="4" s="1"/>
  <c r="BH42" i="4"/>
  <c r="R42" i="4" s="1"/>
  <c r="BH43" i="4"/>
  <c r="R43" i="4" s="1"/>
  <c r="BH44" i="4"/>
  <c r="BH45" i="4"/>
  <c r="R45" i="4" s="1"/>
  <c r="BH46" i="4"/>
  <c r="R46" i="4" s="1"/>
  <c r="BG8" i="4"/>
  <c r="Q8" i="4" s="1"/>
  <c r="BG9" i="4"/>
  <c r="BG10" i="4"/>
  <c r="Q10" i="4" s="1"/>
  <c r="BG11" i="4"/>
  <c r="Q11" i="4" s="1"/>
  <c r="BG12" i="4"/>
  <c r="Q12" i="4" s="1"/>
  <c r="BG13" i="4"/>
  <c r="BG14" i="4"/>
  <c r="Q14" i="4" s="1"/>
  <c r="BG15" i="4"/>
  <c r="Q15" i="4" s="1"/>
  <c r="BG16" i="4"/>
  <c r="Q16" i="4" s="1"/>
  <c r="BG17" i="4"/>
  <c r="BG18" i="4"/>
  <c r="Q18" i="4" s="1"/>
  <c r="BG19" i="4"/>
  <c r="Q19" i="4" s="1"/>
  <c r="BG20" i="4"/>
  <c r="Q20" i="4" s="1"/>
  <c r="BG21" i="4"/>
  <c r="BG22" i="4"/>
  <c r="Q22" i="4" s="1"/>
  <c r="BG23" i="4"/>
  <c r="Q23" i="4" s="1"/>
  <c r="BG24" i="4"/>
  <c r="Q24" i="4" s="1"/>
  <c r="BG25" i="4"/>
  <c r="BG26" i="4"/>
  <c r="Q26" i="4" s="1"/>
  <c r="BG27" i="4"/>
  <c r="Q27" i="4" s="1"/>
  <c r="BG28" i="4"/>
  <c r="Q28" i="4" s="1"/>
  <c r="BG29" i="4"/>
  <c r="BG30" i="4"/>
  <c r="Q30" i="4" s="1"/>
  <c r="BG31" i="4"/>
  <c r="Q31" i="4" s="1"/>
  <c r="BG32" i="4"/>
  <c r="Q32" i="4" s="1"/>
  <c r="BG33" i="4"/>
  <c r="BG34" i="4"/>
  <c r="Q34" i="4" s="1"/>
  <c r="BG35" i="4"/>
  <c r="Q35" i="4" s="1"/>
  <c r="BG36" i="4"/>
  <c r="Q36" i="4" s="1"/>
  <c r="BG38" i="4"/>
  <c r="Q38" i="4" s="1"/>
  <c r="BG39" i="4"/>
  <c r="Q39" i="4" s="1"/>
  <c r="BG40" i="4"/>
  <c r="Q40" i="4" s="1"/>
  <c r="BG41" i="4"/>
  <c r="Q41" i="4" s="1"/>
  <c r="BG42" i="4"/>
  <c r="Q42" i="4" s="1"/>
  <c r="BG43" i="4"/>
  <c r="Q43" i="4" s="1"/>
  <c r="BG44" i="4"/>
  <c r="Q44" i="4" s="1"/>
  <c r="BG45" i="4"/>
  <c r="Q45" i="4" s="1"/>
  <c r="BG46" i="4"/>
  <c r="Q46" i="4" s="1"/>
  <c r="BF8" i="4"/>
  <c r="P8" i="4" s="1"/>
  <c r="BF9" i="4"/>
  <c r="P9" i="4" s="1"/>
  <c r="BF10" i="4"/>
  <c r="BF11" i="4"/>
  <c r="P11" i="4" s="1"/>
  <c r="BF12" i="4"/>
  <c r="P12" i="4" s="1"/>
  <c r="BF13" i="4"/>
  <c r="P13" i="4" s="1"/>
  <c r="BF14" i="4"/>
  <c r="P14" i="4" s="1"/>
  <c r="BF15" i="4"/>
  <c r="P15" i="4" s="1"/>
  <c r="BF16" i="4"/>
  <c r="P16" i="4" s="1"/>
  <c r="BF17" i="4"/>
  <c r="P17" i="4" s="1"/>
  <c r="BF18" i="4"/>
  <c r="BF19" i="4"/>
  <c r="P19" i="4" s="1"/>
  <c r="BF20" i="4"/>
  <c r="P20" i="4" s="1"/>
  <c r="BF21" i="4"/>
  <c r="P21" i="4" s="1"/>
  <c r="BF22" i="4"/>
  <c r="P22" i="4" s="1"/>
  <c r="BF23" i="4"/>
  <c r="P23" i="4" s="1"/>
  <c r="BF24" i="4"/>
  <c r="P24" i="4" s="1"/>
  <c r="BF25" i="4"/>
  <c r="P25" i="4" s="1"/>
  <c r="BF26" i="4"/>
  <c r="P26" i="4" s="1"/>
  <c r="BF27" i="4"/>
  <c r="P27" i="4" s="1"/>
  <c r="BF28" i="4"/>
  <c r="P28" i="4" s="1"/>
  <c r="BF29" i="4"/>
  <c r="P29" i="4" s="1"/>
  <c r="BF30" i="4"/>
  <c r="BF31" i="4"/>
  <c r="P31" i="4" s="1"/>
  <c r="BF32" i="4"/>
  <c r="P32" i="4" s="1"/>
  <c r="BF33" i="4"/>
  <c r="P33" i="4" s="1"/>
  <c r="BF34" i="4"/>
  <c r="P34" i="4" s="1"/>
  <c r="BF35" i="4"/>
  <c r="P35" i="4" s="1"/>
  <c r="BF36" i="4"/>
  <c r="P36" i="4" s="1"/>
  <c r="BF38" i="4"/>
  <c r="P38" i="4" s="1"/>
  <c r="BF39" i="4"/>
  <c r="P39" i="4" s="1"/>
  <c r="BF42" i="4"/>
  <c r="BF43" i="4"/>
  <c r="P43" i="4" s="1"/>
  <c r="BF46" i="4"/>
  <c r="P46" i="4" s="1"/>
  <c r="BE8" i="4"/>
  <c r="O8" i="4" s="1"/>
  <c r="BE11" i="4"/>
  <c r="BE12" i="4"/>
  <c r="O12" i="4" s="1"/>
  <c r="BE15" i="4"/>
  <c r="O15" i="4" s="1"/>
  <c r="BE16" i="4"/>
  <c r="O16" i="4" s="1"/>
  <c r="BE19" i="4"/>
  <c r="BE20" i="4"/>
  <c r="O20" i="4" s="1"/>
  <c r="BE23" i="4"/>
  <c r="BE24" i="4"/>
  <c r="O24" i="4" s="1"/>
  <c r="BE27" i="4"/>
  <c r="BE28" i="4"/>
  <c r="O28" i="4" s="1"/>
  <c r="BE31" i="4"/>
  <c r="O31" i="4" s="1"/>
  <c r="BE32" i="4"/>
  <c r="O32" i="4" s="1"/>
  <c r="BE35" i="4"/>
  <c r="BE36" i="4"/>
  <c r="O36" i="4" s="1"/>
  <c r="BE39" i="4"/>
  <c r="BE40" i="4"/>
  <c r="O40" i="4" s="1"/>
  <c r="BE43" i="4"/>
  <c r="BE44" i="4"/>
  <c r="O44" i="4" s="1"/>
  <c r="BD8" i="4"/>
  <c r="N8" i="4" s="1"/>
  <c r="BD9" i="4"/>
  <c r="N9" i="4" s="1"/>
  <c r="BD12" i="4"/>
  <c r="BD13" i="4"/>
  <c r="N13" i="4" s="1"/>
  <c r="BD16" i="4"/>
  <c r="BD17" i="4"/>
  <c r="N17" i="4" s="1"/>
  <c r="BD20" i="4"/>
  <c r="BD21" i="4"/>
  <c r="N21" i="4" s="1"/>
  <c r="BD24" i="4"/>
  <c r="BD25" i="4"/>
  <c r="N25" i="4" s="1"/>
  <c r="BD28" i="4"/>
  <c r="BD29" i="4"/>
  <c r="N29" i="4" s="1"/>
  <c r="BD32" i="4"/>
  <c r="BD33" i="4"/>
  <c r="N33" i="4" s="1"/>
  <c r="BD36" i="4"/>
  <c r="BD37" i="4"/>
  <c r="N37" i="4" s="1"/>
  <c r="BD40" i="4"/>
  <c r="BD41" i="4"/>
  <c r="N41" i="4" s="1"/>
  <c r="BD44" i="4"/>
  <c r="BD45" i="4"/>
  <c r="N45" i="4" s="1"/>
  <c r="BC9" i="4"/>
  <c r="BC10" i="4"/>
  <c r="M10" i="4" s="1"/>
  <c r="BC13" i="4"/>
  <c r="BC14" i="4"/>
  <c r="M14" i="4" s="1"/>
  <c r="BC17" i="4"/>
  <c r="BC18" i="4"/>
  <c r="M18" i="4" s="1"/>
  <c r="BC21" i="4"/>
  <c r="BC22" i="4"/>
  <c r="M22" i="4" s="1"/>
  <c r="BC25" i="4"/>
  <c r="BC26" i="4"/>
  <c r="M26" i="4" s="1"/>
  <c r="BC29" i="4"/>
  <c r="BC30" i="4"/>
  <c r="M30" i="4" s="1"/>
  <c r="BC33" i="4"/>
  <c r="BC34" i="4"/>
  <c r="M34" i="4" s="1"/>
  <c r="BC38" i="4"/>
  <c r="M38" i="4" s="1"/>
  <c r="BC39" i="4"/>
  <c r="M39" i="4" s="1"/>
  <c r="BC41" i="4"/>
  <c r="BC42" i="4"/>
  <c r="M42" i="4" s="1"/>
  <c r="BC43" i="4"/>
  <c r="M43" i="4" s="1"/>
  <c r="BC45" i="4"/>
  <c r="BC46" i="4"/>
  <c r="M46" i="4" s="1"/>
  <c r="BB8" i="4"/>
  <c r="L8" i="4" s="1"/>
  <c r="BB10" i="4"/>
  <c r="BB11" i="4"/>
  <c r="L11" i="4" s="1"/>
  <c r="BB12" i="4"/>
  <c r="L12" i="4" s="1"/>
  <c r="BB14" i="4"/>
  <c r="BB15" i="4"/>
  <c r="L15" i="4" s="1"/>
  <c r="BB16" i="4"/>
  <c r="L16" i="4" s="1"/>
  <c r="BB18" i="4"/>
  <c r="BB19" i="4"/>
  <c r="L19" i="4" s="1"/>
  <c r="BB20" i="4"/>
  <c r="L20" i="4" s="1"/>
  <c r="BB22" i="4"/>
  <c r="BB23" i="4"/>
  <c r="L23" i="4" s="1"/>
  <c r="BB24" i="4"/>
  <c r="L24" i="4" s="1"/>
  <c r="BB26" i="4"/>
  <c r="BB27" i="4"/>
  <c r="L27" i="4" s="1"/>
  <c r="BB28" i="4"/>
  <c r="L28" i="4" s="1"/>
  <c r="BB30" i="4"/>
  <c r="BB31" i="4"/>
  <c r="L31" i="4" s="1"/>
  <c r="BB32" i="4"/>
  <c r="L32" i="4" s="1"/>
  <c r="BB34" i="4"/>
  <c r="BB35" i="4"/>
  <c r="L35" i="4" s="1"/>
  <c r="BB36" i="4"/>
  <c r="L36" i="4" s="1"/>
  <c r="BB38" i="4"/>
  <c r="BB39" i="4"/>
  <c r="L39" i="4" s="1"/>
  <c r="BB40" i="4"/>
  <c r="L40" i="4" s="1"/>
  <c r="BB42" i="4"/>
  <c r="BB43" i="4"/>
  <c r="L43" i="4" s="1"/>
  <c r="BB44" i="4"/>
  <c r="L44" i="4" s="1"/>
  <c r="BB46" i="4"/>
  <c r="BA8" i="4"/>
  <c r="K8" i="4" s="1"/>
  <c r="BA9" i="4"/>
  <c r="K9" i="4" s="1"/>
  <c r="BA11" i="4"/>
  <c r="BA12" i="4"/>
  <c r="K12" i="4" s="1"/>
  <c r="BA13" i="4"/>
  <c r="K13" i="4" s="1"/>
  <c r="BA15" i="4"/>
  <c r="BA16" i="4"/>
  <c r="K16" i="4" s="1"/>
  <c r="BA17" i="4"/>
  <c r="K17" i="4" s="1"/>
  <c r="BA19" i="4"/>
  <c r="BA20" i="4"/>
  <c r="K20" i="4" s="1"/>
  <c r="BA21" i="4"/>
  <c r="K21" i="4" s="1"/>
  <c r="BA23" i="4"/>
  <c r="BA24" i="4"/>
  <c r="K24" i="4" s="1"/>
  <c r="BA25" i="4"/>
  <c r="K25" i="4" s="1"/>
  <c r="BA27" i="4"/>
  <c r="BA28" i="4"/>
  <c r="K28" i="4" s="1"/>
  <c r="BA29" i="4"/>
  <c r="K29" i="4" s="1"/>
  <c r="BA31" i="4"/>
  <c r="BA32" i="4"/>
  <c r="K32" i="4" s="1"/>
  <c r="BA33" i="4"/>
  <c r="K33" i="4" s="1"/>
  <c r="BA35" i="4"/>
  <c r="BA36" i="4"/>
  <c r="K36" i="4" s="1"/>
  <c r="BA37" i="4"/>
  <c r="K37" i="4" s="1"/>
  <c r="BA39" i="4"/>
  <c r="BA40" i="4"/>
  <c r="K40" i="4" s="1"/>
  <c r="BA41" i="4"/>
  <c r="K41" i="4" s="1"/>
  <c r="BA43" i="4"/>
  <c r="BA44" i="4"/>
  <c r="K44" i="4" s="1"/>
  <c r="BA45" i="4"/>
  <c r="K45" i="4" s="1"/>
  <c r="AZ8" i="4"/>
  <c r="AZ9" i="4"/>
  <c r="J9" i="4" s="1"/>
  <c r="AZ10" i="4"/>
  <c r="J10" i="4" s="1"/>
  <c r="AZ12" i="4"/>
  <c r="AZ13" i="4"/>
  <c r="J13" i="4" s="1"/>
  <c r="AZ14" i="4"/>
  <c r="J14" i="4" s="1"/>
  <c r="AZ16" i="4"/>
  <c r="AZ17" i="4"/>
  <c r="J17" i="4" s="1"/>
  <c r="AZ18" i="4"/>
  <c r="J18" i="4" s="1"/>
  <c r="AZ20" i="4"/>
  <c r="AZ21" i="4"/>
  <c r="J21" i="4" s="1"/>
  <c r="AZ22" i="4"/>
  <c r="J22" i="4" s="1"/>
  <c r="AZ24" i="4"/>
  <c r="AZ25" i="4"/>
  <c r="J25" i="4" s="1"/>
  <c r="AZ26" i="4"/>
  <c r="J26" i="4" s="1"/>
  <c r="AZ28" i="4"/>
  <c r="AZ29" i="4"/>
  <c r="J29" i="4" s="1"/>
  <c r="AZ30" i="4"/>
  <c r="J30" i="4" s="1"/>
  <c r="AZ32" i="4"/>
  <c r="AZ33" i="4"/>
  <c r="J33" i="4" s="1"/>
  <c r="AZ34" i="4"/>
  <c r="J34" i="4" s="1"/>
  <c r="AZ36" i="4"/>
  <c r="AZ37" i="4"/>
  <c r="J37" i="4" s="1"/>
  <c r="AZ38" i="4"/>
  <c r="J38" i="4" s="1"/>
  <c r="AZ40" i="4"/>
  <c r="AZ41" i="4"/>
  <c r="J41" i="4" s="1"/>
  <c r="AZ42" i="4"/>
  <c r="J42" i="4" s="1"/>
  <c r="AZ44" i="4"/>
  <c r="AZ45" i="4"/>
  <c r="J45" i="4" s="1"/>
  <c r="AZ46" i="4"/>
  <c r="J46" i="4" s="1"/>
  <c r="AY9" i="4"/>
  <c r="AY10" i="4"/>
  <c r="I10" i="4" s="1"/>
  <c r="AY11" i="4"/>
  <c r="I11" i="4" s="1"/>
  <c r="AY13" i="4"/>
  <c r="AY14" i="4"/>
  <c r="I14" i="4" s="1"/>
  <c r="AY15" i="4"/>
  <c r="I15" i="4" s="1"/>
  <c r="AY17" i="4"/>
  <c r="AY18" i="4"/>
  <c r="I18" i="4" s="1"/>
  <c r="AY19" i="4"/>
  <c r="I19" i="4" s="1"/>
  <c r="AY21" i="4"/>
  <c r="AY22" i="4"/>
  <c r="I22" i="4" s="1"/>
  <c r="AY23" i="4"/>
  <c r="I23" i="4" s="1"/>
  <c r="AY25" i="4"/>
  <c r="AY26" i="4"/>
  <c r="I26" i="4" s="1"/>
  <c r="AY27" i="4"/>
  <c r="I27" i="4" s="1"/>
  <c r="AY29" i="4"/>
  <c r="AY30" i="4"/>
  <c r="I30" i="4" s="1"/>
  <c r="AY31" i="4"/>
  <c r="I31" i="4" s="1"/>
  <c r="AY33" i="4"/>
  <c r="AY34" i="4"/>
  <c r="I34" i="4" s="1"/>
  <c r="AY35" i="4"/>
  <c r="I35" i="4" s="1"/>
  <c r="AY38" i="4"/>
  <c r="I38" i="4" s="1"/>
  <c r="AY39" i="4"/>
  <c r="I39" i="4" s="1"/>
  <c r="AY40" i="4"/>
  <c r="I40" i="4" s="1"/>
  <c r="AY41" i="4"/>
  <c r="AY42" i="4"/>
  <c r="I42" i="4" s="1"/>
  <c r="AY43" i="4"/>
  <c r="I43" i="4" s="1"/>
  <c r="AY44" i="4"/>
  <c r="I44" i="4" s="1"/>
  <c r="AY45" i="4"/>
  <c r="AY46" i="4"/>
  <c r="I46" i="4" s="1"/>
  <c r="AX8" i="4"/>
  <c r="H8" i="4" s="1"/>
  <c r="AX9" i="4"/>
  <c r="H9" i="4" s="1"/>
  <c r="AX12" i="4"/>
  <c r="AX19" i="4"/>
  <c r="H19" i="4" s="1"/>
  <c r="AX27" i="4"/>
  <c r="H27" i="4" s="1"/>
  <c r="AX33" i="4"/>
  <c r="H33" i="4" s="1"/>
  <c r="AX35" i="4"/>
  <c r="H35" i="4" s="1"/>
  <c r="AX43" i="4"/>
  <c r="H43" i="4" s="1"/>
  <c r="AW12" i="4"/>
  <c r="G12" i="4" s="1"/>
  <c r="AW18" i="4"/>
  <c r="AW20" i="4"/>
  <c r="G20" i="4" s="1"/>
  <c r="AW26" i="4"/>
  <c r="G26" i="4" s="1"/>
  <c r="AW28" i="4"/>
  <c r="G28" i="4" s="1"/>
  <c r="AW36" i="4"/>
  <c r="G36" i="4" s="1"/>
  <c r="AW44" i="4"/>
  <c r="G44" i="4" s="1"/>
  <c r="AV11" i="4"/>
  <c r="AV13" i="4"/>
  <c r="F13" i="4" s="1"/>
  <c r="AV19" i="4"/>
  <c r="F19" i="4" s="1"/>
  <c r="AV21" i="4"/>
  <c r="F21" i="4" s="1"/>
  <c r="AV29" i="4"/>
  <c r="F29" i="4" s="1"/>
  <c r="AV37" i="4"/>
  <c r="F37" i="4" s="1"/>
  <c r="AV43" i="4"/>
  <c r="AV45" i="4"/>
  <c r="F45" i="4" s="1"/>
  <c r="AU12" i="4"/>
  <c r="E12" i="4" s="1"/>
  <c r="AU14" i="4"/>
  <c r="E14" i="4" s="1"/>
  <c r="AU20" i="4"/>
  <c r="AU22" i="4"/>
  <c r="AU24" i="4"/>
  <c r="E24" i="4" s="1"/>
  <c r="AU30" i="4"/>
  <c r="E30" i="4" s="1"/>
  <c r="AU32" i="4"/>
  <c r="E32" i="4" s="1"/>
  <c r="AU38" i="4"/>
  <c r="AU44" i="4"/>
  <c r="AU46" i="4"/>
  <c r="AT15" i="4"/>
  <c r="AT30" i="4"/>
  <c r="D30" i="4" s="1"/>
  <c r="AT38" i="4"/>
  <c r="Y8" i="4"/>
  <c r="Y9" i="4"/>
  <c r="O9" i="3" s="1"/>
  <c r="Y10" i="4"/>
  <c r="D10" i="4" s="1"/>
  <c r="Y11" i="4"/>
  <c r="Y12" i="4"/>
  <c r="Y13" i="4"/>
  <c r="O13" i="3" s="1"/>
  <c r="Y14" i="4"/>
  <c r="D14" i="4" s="1"/>
  <c r="Y15" i="4"/>
  <c r="Y16" i="4"/>
  <c r="Y17" i="4"/>
  <c r="O17" i="3" s="1"/>
  <c r="Y18" i="4"/>
  <c r="D18" i="4" s="1"/>
  <c r="Y19" i="4"/>
  <c r="Y20" i="4"/>
  <c r="Y21" i="4"/>
  <c r="O21" i="3" s="1"/>
  <c r="Y22" i="4"/>
  <c r="Y23" i="4"/>
  <c r="Y24" i="4"/>
  <c r="Y25" i="4"/>
  <c r="O25" i="3" s="1"/>
  <c r="Y26" i="4"/>
  <c r="Y27" i="4"/>
  <c r="Y28" i="4"/>
  <c r="Y29" i="4"/>
  <c r="O29" i="3" s="1"/>
  <c r="Y30" i="4"/>
  <c r="Y31" i="4"/>
  <c r="Y32" i="4"/>
  <c r="Y33" i="4"/>
  <c r="O33" i="3" s="1"/>
  <c r="Y34" i="4"/>
  <c r="Y35" i="4"/>
  <c r="Y36" i="4"/>
  <c r="Y37" i="4"/>
  <c r="O37" i="3" s="1"/>
  <c r="Y38" i="4"/>
  <c r="D38" i="4" s="1"/>
  <c r="Y39" i="4"/>
  <c r="Y40" i="4"/>
  <c r="Y41" i="4"/>
  <c r="O41" i="3" s="1"/>
  <c r="Y42" i="4"/>
  <c r="Y43" i="4"/>
  <c r="Y44" i="4"/>
  <c r="Y45" i="4"/>
  <c r="O45" i="3" s="1"/>
  <c r="Y46" i="4"/>
  <c r="X10" i="4"/>
  <c r="X12" i="4"/>
  <c r="X14" i="4"/>
  <c r="X18" i="4"/>
  <c r="X20" i="4"/>
  <c r="X22" i="4"/>
  <c r="X26" i="4"/>
  <c r="X30" i="4"/>
  <c r="X34" i="4"/>
  <c r="X36" i="4"/>
  <c r="X38" i="4"/>
  <c r="X42" i="4"/>
  <c r="X44" i="4"/>
  <c r="W11" i="4"/>
  <c r="W15" i="4"/>
  <c r="W19" i="4"/>
  <c r="W21" i="4"/>
  <c r="W23" i="4"/>
  <c r="W29" i="4"/>
  <c r="W31" i="4"/>
  <c r="W35" i="4"/>
  <c r="W37" i="4"/>
  <c r="W39" i="4"/>
  <c r="W43" i="4"/>
  <c r="V8" i="4"/>
  <c r="V10" i="4"/>
  <c r="V12" i="4"/>
  <c r="V14" i="4"/>
  <c r="V16" i="4"/>
  <c r="V20" i="4"/>
  <c r="V24" i="4"/>
  <c r="V28" i="4"/>
  <c r="V30" i="4"/>
  <c r="V36" i="4"/>
  <c r="V40" i="4"/>
  <c r="V44" i="4"/>
  <c r="V46" i="4"/>
  <c r="U9" i="4"/>
  <c r="U15" i="4"/>
  <c r="U17" i="4"/>
  <c r="U21" i="4"/>
  <c r="U23" i="4"/>
  <c r="U25" i="4"/>
  <c r="U29" i="4"/>
  <c r="U33" i="4"/>
  <c r="U35" i="4"/>
  <c r="U39" i="4"/>
  <c r="U45" i="4"/>
  <c r="T10" i="4"/>
  <c r="T12" i="4"/>
  <c r="T14" i="4"/>
  <c r="T16" i="4"/>
  <c r="T18" i="4"/>
  <c r="T22" i="4"/>
  <c r="T24" i="4"/>
  <c r="T26" i="4"/>
  <c r="T28" i="4"/>
  <c r="T32" i="4"/>
  <c r="T34" i="4"/>
  <c r="T38" i="4"/>
  <c r="T40" i="4"/>
  <c r="T44" i="4"/>
  <c r="T46" i="4"/>
  <c r="S11" i="4"/>
  <c r="S15" i="4"/>
  <c r="S17" i="4"/>
  <c r="S21" i="4"/>
  <c r="S23" i="4"/>
  <c r="S25" i="4"/>
  <c r="S27" i="4"/>
  <c r="S31" i="4"/>
  <c r="S33" i="4"/>
  <c r="S41" i="4"/>
  <c r="S43" i="4"/>
  <c r="R8" i="4"/>
  <c r="R10" i="4"/>
  <c r="R12" i="4"/>
  <c r="R14" i="4"/>
  <c r="R16" i="4"/>
  <c r="R20" i="4"/>
  <c r="R24" i="4"/>
  <c r="R28" i="4"/>
  <c r="R32" i="4"/>
  <c r="R36" i="4"/>
  <c r="R40" i="4"/>
  <c r="R44" i="4"/>
  <c r="Q9" i="4"/>
  <c r="Q13" i="4"/>
  <c r="Q17" i="4"/>
  <c r="Q21" i="4"/>
  <c r="Q25" i="4"/>
  <c r="Q29" i="4"/>
  <c r="Q33" i="4"/>
  <c r="P10" i="4"/>
  <c r="P18" i="4"/>
  <c r="P30" i="4"/>
  <c r="P42" i="4"/>
  <c r="O11" i="4"/>
  <c r="O19" i="4"/>
  <c r="O23" i="4"/>
  <c r="O27" i="4"/>
  <c r="O35" i="4"/>
  <c r="O39" i="4"/>
  <c r="O43" i="4"/>
  <c r="N12" i="4"/>
  <c r="N16" i="4"/>
  <c r="N20" i="4"/>
  <c r="N24" i="4"/>
  <c r="N28" i="4"/>
  <c r="N32" i="4"/>
  <c r="N36" i="4"/>
  <c r="N40" i="4"/>
  <c r="N44" i="4"/>
  <c r="M9" i="4"/>
  <c r="M13" i="4"/>
  <c r="M17" i="4"/>
  <c r="M21" i="4"/>
  <c r="M25" i="4"/>
  <c r="M29" i="4"/>
  <c r="M33" i="4"/>
  <c r="M41" i="4"/>
  <c r="M45" i="4"/>
  <c r="L10" i="4"/>
  <c r="L14" i="4"/>
  <c r="L18" i="4"/>
  <c r="L22" i="4"/>
  <c r="L26" i="4"/>
  <c r="L30" i="4"/>
  <c r="L34" i="4"/>
  <c r="L38" i="4"/>
  <c r="L42" i="4"/>
  <c r="L46" i="4"/>
  <c r="K11" i="4"/>
  <c r="K15" i="4"/>
  <c r="K19" i="4"/>
  <c r="K23" i="4"/>
  <c r="K27" i="4"/>
  <c r="K31" i="4"/>
  <c r="K35" i="4"/>
  <c r="K39" i="4"/>
  <c r="K43" i="4"/>
  <c r="J8" i="4"/>
  <c r="J12" i="4"/>
  <c r="J16" i="4"/>
  <c r="J20" i="4"/>
  <c r="J24" i="4"/>
  <c r="J28" i="4"/>
  <c r="J32" i="4"/>
  <c r="J36" i="4"/>
  <c r="J40" i="4"/>
  <c r="J44" i="4"/>
  <c r="I9" i="4"/>
  <c r="I13" i="4"/>
  <c r="I17" i="4"/>
  <c r="I21" i="4"/>
  <c r="I25" i="4"/>
  <c r="I29" i="4"/>
  <c r="I33" i="4"/>
  <c r="I41" i="4"/>
  <c r="I45" i="4"/>
  <c r="H10" i="4"/>
  <c r="H12" i="4"/>
  <c r="H14" i="4"/>
  <c r="H16" i="4"/>
  <c r="H18" i="4"/>
  <c r="H20" i="4"/>
  <c r="H22" i="4"/>
  <c r="H24" i="4"/>
  <c r="H25" i="4"/>
  <c r="H26" i="4"/>
  <c r="H28" i="4"/>
  <c r="H30" i="4"/>
  <c r="H32" i="4"/>
  <c r="H34" i="4"/>
  <c r="H36" i="4"/>
  <c r="H38" i="4"/>
  <c r="H40" i="4"/>
  <c r="H41" i="4"/>
  <c r="H42" i="4"/>
  <c r="H44" i="4"/>
  <c r="H46" i="4"/>
  <c r="G9" i="4"/>
  <c r="G11" i="4"/>
  <c r="G13" i="4"/>
  <c r="G15" i="4"/>
  <c r="G17" i="4"/>
  <c r="G18" i="4"/>
  <c r="G19" i="4"/>
  <c r="G21" i="4"/>
  <c r="G23" i="4"/>
  <c r="G25" i="4"/>
  <c r="G27" i="4"/>
  <c r="G29" i="4"/>
  <c r="G31" i="4"/>
  <c r="G33" i="4"/>
  <c r="G34" i="4"/>
  <c r="G35" i="4"/>
  <c r="G37" i="4"/>
  <c r="G39" i="4"/>
  <c r="G41" i="4"/>
  <c r="G43" i="4"/>
  <c r="G45" i="4"/>
  <c r="F8" i="4"/>
  <c r="F10" i="4"/>
  <c r="F11" i="4"/>
  <c r="F12" i="4"/>
  <c r="F14" i="4"/>
  <c r="F16" i="4"/>
  <c r="F18" i="4"/>
  <c r="F20" i="4"/>
  <c r="F22" i="4"/>
  <c r="F24" i="4"/>
  <c r="F26" i="4"/>
  <c r="F27" i="4"/>
  <c r="F28" i="4"/>
  <c r="F30" i="4"/>
  <c r="F32" i="4"/>
  <c r="F34" i="4"/>
  <c r="F36" i="4"/>
  <c r="F38" i="4"/>
  <c r="F40" i="4"/>
  <c r="F42" i="4"/>
  <c r="F43" i="4"/>
  <c r="F44" i="4"/>
  <c r="F46" i="4"/>
  <c r="E9" i="4"/>
  <c r="E11" i="4"/>
  <c r="E13" i="4"/>
  <c r="E15" i="4"/>
  <c r="E17" i="4"/>
  <c r="E19" i="4"/>
  <c r="E20" i="4"/>
  <c r="E21" i="4"/>
  <c r="E22" i="4"/>
  <c r="E23" i="4"/>
  <c r="E25" i="4"/>
  <c r="E26" i="4"/>
  <c r="E27" i="4"/>
  <c r="E28" i="4"/>
  <c r="E29" i="4"/>
  <c r="E31" i="4"/>
  <c r="E33" i="4"/>
  <c r="E34" i="4"/>
  <c r="E35" i="4"/>
  <c r="E38" i="4"/>
  <c r="E39" i="4"/>
  <c r="E41" i="4"/>
  <c r="E42" i="4"/>
  <c r="E43" i="4"/>
  <c r="E44" i="4"/>
  <c r="E45" i="4"/>
  <c r="E4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C8" i="3"/>
  <c r="Z8" i="3" s="1"/>
  <c r="AC9" i="3"/>
  <c r="AC10" i="3"/>
  <c r="AC11" i="3"/>
  <c r="Z11" i="3" s="1"/>
  <c r="AC12" i="3"/>
  <c r="Z12" i="3" s="1"/>
  <c r="AC13" i="3"/>
  <c r="AC14" i="3"/>
  <c r="AC15" i="3"/>
  <c r="Z15" i="3" s="1"/>
  <c r="AC16" i="3"/>
  <c r="Z16" i="3" s="1"/>
  <c r="AC17" i="3"/>
  <c r="AC18" i="3"/>
  <c r="AC19" i="3"/>
  <c r="Z19" i="3" s="1"/>
  <c r="AC20" i="3"/>
  <c r="Z20" i="3" s="1"/>
  <c r="AC21" i="3"/>
  <c r="AC22" i="3"/>
  <c r="AC23" i="3"/>
  <c r="Z23" i="3" s="1"/>
  <c r="AC24" i="3"/>
  <c r="Z24" i="3" s="1"/>
  <c r="AC25" i="3"/>
  <c r="Z25" i="3" s="1"/>
  <c r="AC26" i="3"/>
  <c r="AC27" i="3"/>
  <c r="Z27" i="3" s="1"/>
  <c r="AC28" i="3"/>
  <c r="Z28" i="3" s="1"/>
  <c r="AC29" i="3"/>
  <c r="Z29" i="3" s="1"/>
  <c r="AC30" i="3"/>
  <c r="AC31" i="3"/>
  <c r="Z31" i="3" s="1"/>
  <c r="AC32" i="3"/>
  <c r="Z32" i="3" s="1"/>
  <c r="AC33" i="3"/>
  <c r="Z33" i="3" s="1"/>
  <c r="AC34" i="3"/>
  <c r="AC35" i="3"/>
  <c r="Z35" i="3" s="1"/>
  <c r="AC36" i="3"/>
  <c r="Z36" i="3" s="1"/>
  <c r="AC37" i="3"/>
  <c r="Z37" i="3" s="1"/>
  <c r="AC38" i="3"/>
  <c r="AC39" i="3"/>
  <c r="Z39" i="3" s="1"/>
  <c r="AC40" i="3"/>
  <c r="Z40" i="3" s="1"/>
  <c r="AC41" i="3"/>
  <c r="Z41" i="3" s="1"/>
  <c r="AC42" i="3"/>
  <c r="Z42" i="3" s="1"/>
  <c r="AC43" i="3"/>
  <c r="Z43" i="3" s="1"/>
  <c r="AC44" i="3"/>
  <c r="Z44" i="3" s="1"/>
  <c r="AC45" i="3"/>
  <c r="Z45" i="3" s="1"/>
  <c r="AC46" i="3"/>
  <c r="Z46" i="3" s="1"/>
  <c r="Z9" i="3"/>
  <c r="Z10" i="3"/>
  <c r="Z13" i="3"/>
  <c r="Z14" i="3"/>
  <c r="Z17" i="3"/>
  <c r="Z18" i="3"/>
  <c r="Z21" i="3"/>
  <c r="Z22" i="3"/>
  <c r="Z26" i="3"/>
  <c r="Z30" i="3"/>
  <c r="Z34" i="3"/>
  <c r="Z38" i="3"/>
  <c r="R8" i="3"/>
  <c r="P8" i="3" s="1"/>
  <c r="R9" i="3"/>
  <c r="P9" i="3" s="1"/>
  <c r="R10" i="3"/>
  <c r="R11" i="3"/>
  <c r="P11" i="3" s="1"/>
  <c r="R12" i="3"/>
  <c r="P12" i="3" s="1"/>
  <c r="R13" i="3"/>
  <c r="R14" i="3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R22" i="3"/>
  <c r="R23" i="3"/>
  <c r="P23" i="3" s="1"/>
  <c r="R24" i="3"/>
  <c r="P24" i="3" s="1"/>
  <c r="R25" i="3"/>
  <c r="P25" i="3" s="1"/>
  <c r="R26" i="3"/>
  <c r="R27" i="3"/>
  <c r="P27" i="3" s="1"/>
  <c r="R28" i="3"/>
  <c r="P28" i="3" s="1"/>
  <c r="R29" i="3"/>
  <c r="R30" i="3"/>
  <c r="R31" i="3"/>
  <c r="P31" i="3" s="1"/>
  <c r="R32" i="3"/>
  <c r="P32" i="3" s="1"/>
  <c r="R33" i="3"/>
  <c r="P33" i="3" s="1"/>
  <c r="R34" i="3"/>
  <c r="R35" i="3"/>
  <c r="P35" i="3" s="1"/>
  <c r="R36" i="3"/>
  <c r="P36" i="3" s="1"/>
  <c r="R37" i="3"/>
  <c r="R38" i="3"/>
  <c r="R39" i="3"/>
  <c r="P39" i="3" s="1"/>
  <c r="R40" i="3"/>
  <c r="P40" i="3" s="1"/>
  <c r="R41" i="3"/>
  <c r="P41" i="3" s="1"/>
  <c r="R42" i="3"/>
  <c r="R43" i="3"/>
  <c r="P43" i="3" s="1"/>
  <c r="R44" i="3"/>
  <c r="P44" i="3" s="1"/>
  <c r="R45" i="3"/>
  <c r="R46" i="3"/>
  <c r="P10" i="3"/>
  <c r="P13" i="3"/>
  <c r="P14" i="3"/>
  <c r="P18" i="3"/>
  <c r="P21" i="3"/>
  <c r="P22" i="3"/>
  <c r="P26" i="3"/>
  <c r="P29" i="3"/>
  <c r="P30" i="3"/>
  <c r="P34" i="3"/>
  <c r="P37" i="3"/>
  <c r="P38" i="3"/>
  <c r="P42" i="3"/>
  <c r="P45" i="3"/>
  <c r="P46" i="3"/>
  <c r="O8" i="3"/>
  <c r="O10" i="3"/>
  <c r="O11" i="3"/>
  <c r="O12" i="3"/>
  <c r="O14" i="3"/>
  <c r="O15" i="3"/>
  <c r="O16" i="3"/>
  <c r="O18" i="3"/>
  <c r="O19" i="3"/>
  <c r="O20" i="3"/>
  <c r="O22" i="3"/>
  <c r="O23" i="3"/>
  <c r="O24" i="3"/>
  <c r="O26" i="3"/>
  <c r="O27" i="3"/>
  <c r="O28" i="3"/>
  <c r="O30" i="3"/>
  <c r="O31" i="3"/>
  <c r="O32" i="3"/>
  <c r="O34" i="3"/>
  <c r="O35" i="3"/>
  <c r="O36" i="3"/>
  <c r="O38" i="3"/>
  <c r="O39" i="3"/>
  <c r="O40" i="3"/>
  <c r="O42" i="3"/>
  <c r="O43" i="3"/>
  <c r="O44" i="3"/>
  <c r="O4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D38" i="3" s="1"/>
  <c r="N39" i="3"/>
  <c r="N40" i="3"/>
  <c r="N41" i="3"/>
  <c r="N42" i="3"/>
  <c r="N43" i="3"/>
  <c r="N44" i="3"/>
  <c r="N45" i="3"/>
  <c r="N46" i="3"/>
  <c r="D46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E8" i="3"/>
  <c r="D8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30" i="3" s="1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H8" i="8"/>
  <c r="DZ8" i="8" s="1"/>
  <c r="EH9" i="8"/>
  <c r="EH10" i="8"/>
  <c r="EH11" i="8"/>
  <c r="EH12" i="8"/>
  <c r="DZ12" i="8" s="1"/>
  <c r="EH13" i="8"/>
  <c r="EH14" i="8"/>
  <c r="EH15" i="8"/>
  <c r="EH16" i="8"/>
  <c r="DZ16" i="8" s="1"/>
  <c r="EH17" i="8"/>
  <c r="EH18" i="8"/>
  <c r="EH19" i="8"/>
  <c r="EH20" i="8"/>
  <c r="DZ20" i="8" s="1"/>
  <c r="EH21" i="8"/>
  <c r="EH22" i="8"/>
  <c r="EH23" i="8"/>
  <c r="EH24" i="8"/>
  <c r="DZ24" i="8" s="1"/>
  <c r="EH25" i="8"/>
  <c r="EH26" i="8"/>
  <c r="EH27" i="8"/>
  <c r="EH28" i="8"/>
  <c r="DZ28" i="8" s="1"/>
  <c r="EH29" i="8"/>
  <c r="EH30" i="8"/>
  <c r="EH31" i="8"/>
  <c r="EH32" i="8"/>
  <c r="DZ32" i="8" s="1"/>
  <c r="EH33" i="8"/>
  <c r="EH34" i="8"/>
  <c r="EH35" i="8"/>
  <c r="EH36" i="8"/>
  <c r="DZ36" i="8" s="1"/>
  <c r="EH37" i="8"/>
  <c r="EH38" i="8"/>
  <c r="EH39" i="8"/>
  <c r="EH40" i="8"/>
  <c r="DZ40" i="8" s="1"/>
  <c r="EH41" i="8"/>
  <c r="EH42" i="8"/>
  <c r="EH43" i="8"/>
  <c r="EH44" i="8"/>
  <c r="DZ44" i="8" s="1"/>
  <c r="EH45" i="8"/>
  <c r="EH46" i="8"/>
  <c r="EA8" i="8"/>
  <c r="EA9" i="8"/>
  <c r="DZ9" i="8" s="1"/>
  <c r="EA10" i="8"/>
  <c r="EA11" i="8"/>
  <c r="EA12" i="8"/>
  <c r="EA13" i="8"/>
  <c r="DZ13" i="8" s="1"/>
  <c r="EA14" i="8"/>
  <c r="EA15" i="8"/>
  <c r="DZ15" i="8" s="1"/>
  <c r="EA16" i="8"/>
  <c r="EA17" i="8"/>
  <c r="DZ17" i="8" s="1"/>
  <c r="EA18" i="8"/>
  <c r="EA19" i="8"/>
  <c r="EA20" i="8"/>
  <c r="EA21" i="8"/>
  <c r="DZ21" i="8" s="1"/>
  <c r="EA22" i="8"/>
  <c r="EA23" i="8"/>
  <c r="EA24" i="8"/>
  <c r="EA25" i="8"/>
  <c r="DZ25" i="8" s="1"/>
  <c r="EA26" i="8"/>
  <c r="EA27" i="8"/>
  <c r="EA28" i="8"/>
  <c r="EA29" i="8"/>
  <c r="DZ29" i="8" s="1"/>
  <c r="EA30" i="8"/>
  <c r="DZ30" i="8" s="1"/>
  <c r="EA31" i="8"/>
  <c r="DZ31" i="8" s="1"/>
  <c r="EA32" i="8"/>
  <c r="EA33" i="8"/>
  <c r="DZ33" i="8" s="1"/>
  <c r="EA34" i="8"/>
  <c r="DZ34" i="8" s="1"/>
  <c r="EA35" i="8"/>
  <c r="EA36" i="8"/>
  <c r="EA37" i="8"/>
  <c r="DZ37" i="8" s="1"/>
  <c r="EA38" i="8"/>
  <c r="DZ38" i="8" s="1"/>
  <c r="EA39" i="8"/>
  <c r="EA40" i="8"/>
  <c r="EA41" i="8"/>
  <c r="DZ41" i="8" s="1"/>
  <c r="EA42" i="8"/>
  <c r="DZ42" i="8" s="1"/>
  <c r="EA43" i="8"/>
  <c r="EA44" i="8"/>
  <c r="EA45" i="8"/>
  <c r="DZ45" i="8" s="1"/>
  <c r="EA46" i="8"/>
  <c r="DZ46" i="8" s="1"/>
  <c r="DZ11" i="8"/>
  <c r="DZ19" i="8"/>
  <c r="DZ23" i="8"/>
  <c r="DZ27" i="8"/>
  <c r="DZ35" i="8"/>
  <c r="DZ39" i="8"/>
  <c r="DZ4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N41" i="8"/>
  <c r="DN42" i="8"/>
  <c r="DF42" i="8" s="1"/>
  <c r="DN43" i="8"/>
  <c r="DN44" i="8"/>
  <c r="DN45" i="8"/>
  <c r="DN46" i="8"/>
  <c r="DG8" i="8"/>
  <c r="DG9" i="8"/>
  <c r="DG10" i="8"/>
  <c r="DG11" i="8"/>
  <c r="DG12" i="8"/>
  <c r="DG13" i="8"/>
  <c r="DG14" i="8"/>
  <c r="DG15" i="8"/>
  <c r="DF15" i="8" s="1"/>
  <c r="DG16" i="8"/>
  <c r="DG17" i="8"/>
  <c r="DG18" i="8"/>
  <c r="DG19" i="8"/>
  <c r="DF19" i="8" s="1"/>
  <c r="DG20" i="8"/>
  <c r="DG21" i="8"/>
  <c r="DG22" i="8"/>
  <c r="DG23" i="8"/>
  <c r="DF23" i="8" s="1"/>
  <c r="DG24" i="8"/>
  <c r="DG25" i="8"/>
  <c r="DG26" i="8"/>
  <c r="DG27" i="8"/>
  <c r="DG28" i="8"/>
  <c r="DG29" i="8"/>
  <c r="DG30" i="8"/>
  <c r="DG31" i="8"/>
  <c r="DF31" i="8" s="1"/>
  <c r="DG32" i="8"/>
  <c r="DG33" i="8"/>
  <c r="DG34" i="8"/>
  <c r="DG35" i="8"/>
  <c r="DF35" i="8" s="1"/>
  <c r="DG36" i="8"/>
  <c r="DG37" i="8"/>
  <c r="DG38" i="8"/>
  <c r="DG39" i="8"/>
  <c r="DF39" i="8" s="1"/>
  <c r="DG40" i="8"/>
  <c r="DG41" i="8"/>
  <c r="DG42" i="8"/>
  <c r="DG43" i="8"/>
  <c r="DF43" i="8" s="1"/>
  <c r="DG44" i="8"/>
  <c r="DG45" i="8"/>
  <c r="DG46" i="8"/>
  <c r="DF11" i="8"/>
  <c r="DF2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R43" i="8"/>
  <c r="CR44" i="8"/>
  <c r="CQ44" i="8" s="1"/>
  <c r="CR45" i="8"/>
  <c r="CR46" i="8"/>
  <c r="CQ46" i="8" s="1"/>
  <c r="CQ11" i="8"/>
  <c r="CQ15" i="8"/>
  <c r="CQ19" i="8"/>
  <c r="CQ23" i="8"/>
  <c r="CQ27" i="8"/>
  <c r="CQ31" i="8"/>
  <c r="CQ35" i="8"/>
  <c r="CQ39" i="8"/>
  <c r="CQ43" i="8"/>
  <c r="CJ8" i="8"/>
  <c r="CJ9" i="8"/>
  <c r="CJ10" i="8"/>
  <c r="CJ11" i="8"/>
  <c r="CJ12" i="8"/>
  <c r="CB12" i="8" s="1"/>
  <c r="CJ13" i="8"/>
  <c r="CJ14" i="8"/>
  <c r="CJ15" i="8"/>
  <c r="CJ16" i="8"/>
  <c r="CB16" i="8" s="1"/>
  <c r="CJ17" i="8"/>
  <c r="CJ18" i="8"/>
  <c r="CJ19" i="8"/>
  <c r="CJ20" i="8"/>
  <c r="CB20" i="8" s="1"/>
  <c r="CJ21" i="8"/>
  <c r="CJ22" i="8"/>
  <c r="CJ23" i="8"/>
  <c r="CJ24" i="8"/>
  <c r="CB24" i="8" s="1"/>
  <c r="CJ25" i="8"/>
  <c r="CJ26" i="8"/>
  <c r="CJ27" i="8"/>
  <c r="CJ28" i="8"/>
  <c r="CB28" i="8" s="1"/>
  <c r="CJ29" i="8"/>
  <c r="CJ30" i="8"/>
  <c r="CJ31" i="8"/>
  <c r="CJ32" i="8"/>
  <c r="CB32" i="8" s="1"/>
  <c r="CJ33" i="8"/>
  <c r="CJ34" i="8"/>
  <c r="CJ35" i="8"/>
  <c r="CJ36" i="8"/>
  <c r="CB36" i="8" s="1"/>
  <c r="CJ37" i="8"/>
  <c r="CJ38" i="8"/>
  <c r="CJ39" i="8"/>
  <c r="CJ40" i="8"/>
  <c r="CB40" i="8" s="1"/>
  <c r="CJ41" i="8"/>
  <c r="CJ42" i="8"/>
  <c r="CJ43" i="8"/>
  <c r="CJ44" i="8"/>
  <c r="CB44" i="8" s="1"/>
  <c r="CJ45" i="8"/>
  <c r="CJ46" i="8"/>
  <c r="CC8" i="8"/>
  <c r="CC9" i="8"/>
  <c r="CB9" i="8" s="1"/>
  <c r="CC10" i="8"/>
  <c r="CC11" i="8"/>
  <c r="CB11" i="8" s="1"/>
  <c r="CC12" i="8"/>
  <c r="CC13" i="8"/>
  <c r="CB13" i="8" s="1"/>
  <c r="CC14" i="8"/>
  <c r="CB14" i="8" s="1"/>
  <c r="CC15" i="8"/>
  <c r="CC16" i="8"/>
  <c r="CC17" i="8"/>
  <c r="CB17" i="8" s="1"/>
  <c r="CC18" i="8"/>
  <c r="CB18" i="8" s="1"/>
  <c r="CC19" i="8"/>
  <c r="CC20" i="8"/>
  <c r="CC21" i="8"/>
  <c r="CB21" i="8" s="1"/>
  <c r="CC22" i="8"/>
  <c r="CB22" i="8" s="1"/>
  <c r="CC23" i="8"/>
  <c r="CC24" i="8"/>
  <c r="CC25" i="8"/>
  <c r="CB25" i="8" s="1"/>
  <c r="CC26" i="8"/>
  <c r="CB26" i="8" s="1"/>
  <c r="CC27" i="8"/>
  <c r="CB27" i="8" s="1"/>
  <c r="CC28" i="8"/>
  <c r="CC29" i="8"/>
  <c r="CB29" i="8" s="1"/>
  <c r="CC30" i="8"/>
  <c r="CB30" i="8" s="1"/>
  <c r="CC31" i="8"/>
  <c r="CC32" i="8"/>
  <c r="CC33" i="8"/>
  <c r="CB33" i="8" s="1"/>
  <c r="CC34" i="8"/>
  <c r="CB34" i="8" s="1"/>
  <c r="CC35" i="8"/>
  <c r="CC36" i="8"/>
  <c r="CC37" i="8"/>
  <c r="CB37" i="8" s="1"/>
  <c r="CC38" i="8"/>
  <c r="CB38" i="8" s="1"/>
  <c r="CC39" i="8"/>
  <c r="CC40" i="8"/>
  <c r="CC41" i="8"/>
  <c r="CB41" i="8" s="1"/>
  <c r="CC42" i="8"/>
  <c r="CB42" i="8" s="1"/>
  <c r="CC43" i="8"/>
  <c r="CB43" i="8" s="1"/>
  <c r="CC44" i="8"/>
  <c r="CC45" i="8"/>
  <c r="CB45" i="8" s="1"/>
  <c r="CC46" i="8"/>
  <c r="CB46" i="8" s="1"/>
  <c r="CB10" i="8"/>
  <c r="CB15" i="8"/>
  <c r="CB19" i="8"/>
  <c r="CB23" i="8"/>
  <c r="CB31" i="8"/>
  <c r="CB35" i="8"/>
  <c r="CB39" i="8"/>
  <c r="BU8" i="8"/>
  <c r="BM8" i="8" s="1"/>
  <c r="BU9" i="8"/>
  <c r="BU10" i="8"/>
  <c r="BU11" i="8"/>
  <c r="BU12" i="8"/>
  <c r="BM12" i="8" s="1"/>
  <c r="BU13" i="8"/>
  <c r="BU14" i="8"/>
  <c r="BU15" i="8"/>
  <c r="BU16" i="8"/>
  <c r="BM16" i="8" s="1"/>
  <c r="BU17" i="8"/>
  <c r="BU18" i="8"/>
  <c r="BU19" i="8"/>
  <c r="BU20" i="8"/>
  <c r="BM20" i="8" s="1"/>
  <c r="BU21" i="8"/>
  <c r="BU22" i="8"/>
  <c r="BU23" i="8"/>
  <c r="BU24" i="8"/>
  <c r="BM24" i="8" s="1"/>
  <c r="BU25" i="8"/>
  <c r="BU26" i="8"/>
  <c r="BU27" i="8"/>
  <c r="BU28" i="8"/>
  <c r="BM28" i="8" s="1"/>
  <c r="BU29" i="8"/>
  <c r="BU30" i="8"/>
  <c r="BU31" i="8"/>
  <c r="BU32" i="8"/>
  <c r="BM32" i="8" s="1"/>
  <c r="BU33" i="8"/>
  <c r="BU34" i="8"/>
  <c r="BU35" i="8"/>
  <c r="BU36" i="8"/>
  <c r="BM36" i="8" s="1"/>
  <c r="BU37" i="8"/>
  <c r="BU38" i="8"/>
  <c r="BU39" i="8"/>
  <c r="BU40" i="8"/>
  <c r="BM40" i="8" s="1"/>
  <c r="BU41" i="8"/>
  <c r="BU42" i="8"/>
  <c r="BU43" i="8"/>
  <c r="BU44" i="8"/>
  <c r="BM44" i="8" s="1"/>
  <c r="BU45" i="8"/>
  <c r="BU46" i="8"/>
  <c r="BN8" i="8"/>
  <c r="BN9" i="8"/>
  <c r="BM9" i="8" s="1"/>
  <c r="BN10" i="8"/>
  <c r="BN11" i="8"/>
  <c r="BM11" i="8" s="1"/>
  <c r="BN12" i="8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M21" i="8" s="1"/>
  <c r="BN22" i="8"/>
  <c r="BN23" i="8"/>
  <c r="BN24" i="8"/>
  <c r="BN25" i="8"/>
  <c r="BM25" i="8" s="1"/>
  <c r="BN26" i="8"/>
  <c r="BN27" i="8"/>
  <c r="BM27" i="8" s="1"/>
  <c r="BN28" i="8"/>
  <c r="BN29" i="8"/>
  <c r="BM29" i="8" s="1"/>
  <c r="BN30" i="8"/>
  <c r="BN31" i="8"/>
  <c r="BN32" i="8"/>
  <c r="BN33" i="8"/>
  <c r="BM33" i="8" s="1"/>
  <c r="BN34" i="8"/>
  <c r="BN35" i="8"/>
  <c r="BM35" i="8" s="1"/>
  <c r="BN36" i="8"/>
  <c r="BN37" i="8"/>
  <c r="BM37" i="8" s="1"/>
  <c r="BN38" i="8"/>
  <c r="BN39" i="8"/>
  <c r="BN40" i="8"/>
  <c r="BN41" i="8"/>
  <c r="BM41" i="8" s="1"/>
  <c r="BN42" i="8"/>
  <c r="BN43" i="8"/>
  <c r="BM43" i="8" s="1"/>
  <c r="BN44" i="8"/>
  <c r="BN45" i="8"/>
  <c r="BM45" i="8" s="1"/>
  <c r="BN46" i="8"/>
  <c r="BM10" i="8"/>
  <c r="BM14" i="8"/>
  <c r="BM15" i="8"/>
  <c r="BM18" i="8"/>
  <c r="BM22" i="8"/>
  <c r="BM23" i="8"/>
  <c r="BM26" i="8"/>
  <c r="BM30" i="8"/>
  <c r="BM31" i="8"/>
  <c r="BM34" i="8"/>
  <c r="BM38" i="8"/>
  <c r="BM39" i="8"/>
  <c r="BM42" i="8"/>
  <c r="BM46" i="8"/>
  <c r="BF8" i="8"/>
  <c r="BF9" i="8"/>
  <c r="BF10" i="8"/>
  <c r="BF11" i="8"/>
  <c r="AX11" i="8" s="1"/>
  <c r="BF12" i="8"/>
  <c r="BF13" i="8"/>
  <c r="BF14" i="8"/>
  <c r="BF15" i="8"/>
  <c r="AX15" i="8" s="1"/>
  <c r="BF16" i="8"/>
  <c r="BF17" i="8"/>
  <c r="BF18" i="8"/>
  <c r="BF19" i="8"/>
  <c r="AX19" i="8" s="1"/>
  <c r="BF20" i="8"/>
  <c r="BF21" i="8"/>
  <c r="BF22" i="8"/>
  <c r="BF23" i="8"/>
  <c r="AX23" i="8" s="1"/>
  <c r="BF24" i="8"/>
  <c r="BF25" i="8"/>
  <c r="BF26" i="8"/>
  <c r="BF27" i="8"/>
  <c r="AX27" i="8" s="1"/>
  <c r="BF28" i="8"/>
  <c r="BF29" i="8"/>
  <c r="BF30" i="8"/>
  <c r="BF31" i="8"/>
  <c r="AX31" i="8" s="1"/>
  <c r="BF32" i="8"/>
  <c r="BF33" i="8"/>
  <c r="BF34" i="8"/>
  <c r="BF35" i="8"/>
  <c r="AX35" i="8" s="1"/>
  <c r="BF36" i="8"/>
  <c r="BF37" i="8"/>
  <c r="BF38" i="8"/>
  <c r="BF39" i="8"/>
  <c r="AX39" i="8" s="1"/>
  <c r="BF40" i="8"/>
  <c r="BF41" i="8"/>
  <c r="BF42" i="8"/>
  <c r="BF43" i="8"/>
  <c r="AX43" i="8" s="1"/>
  <c r="BF44" i="8"/>
  <c r="BF45" i="8"/>
  <c r="BF46" i="8"/>
  <c r="AY8" i="8"/>
  <c r="AX8" i="8" s="1"/>
  <c r="AY9" i="8"/>
  <c r="AX9" i="8" s="1"/>
  <c r="AY10" i="8"/>
  <c r="AY11" i="8"/>
  <c r="AY12" i="8"/>
  <c r="AX12" i="8" s="1"/>
  <c r="AY13" i="8"/>
  <c r="AY14" i="8"/>
  <c r="AY15" i="8"/>
  <c r="AY16" i="8"/>
  <c r="AX16" i="8" s="1"/>
  <c r="AY17" i="8"/>
  <c r="AX17" i="8" s="1"/>
  <c r="AY18" i="8"/>
  <c r="AY19" i="8"/>
  <c r="AY20" i="8"/>
  <c r="AX20" i="8" s="1"/>
  <c r="AY21" i="8"/>
  <c r="AY22" i="8"/>
  <c r="AY23" i="8"/>
  <c r="AY24" i="8"/>
  <c r="AX24" i="8" s="1"/>
  <c r="AY25" i="8"/>
  <c r="AX25" i="8" s="1"/>
  <c r="AY26" i="8"/>
  <c r="AY27" i="8"/>
  <c r="AY28" i="8"/>
  <c r="AX28" i="8" s="1"/>
  <c r="AY29" i="8"/>
  <c r="AY30" i="8"/>
  <c r="AY31" i="8"/>
  <c r="AY32" i="8"/>
  <c r="AX32" i="8" s="1"/>
  <c r="AY33" i="8"/>
  <c r="AX33" i="8" s="1"/>
  <c r="AY34" i="8"/>
  <c r="AY35" i="8"/>
  <c r="AY36" i="8"/>
  <c r="AX36" i="8" s="1"/>
  <c r="AY37" i="8"/>
  <c r="AY38" i="8"/>
  <c r="AY39" i="8"/>
  <c r="AY40" i="8"/>
  <c r="AX40" i="8" s="1"/>
  <c r="AY41" i="8"/>
  <c r="AX41" i="8" s="1"/>
  <c r="AY42" i="8"/>
  <c r="AY43" i="8"/>
  <c r="AY44" i="8"/>
  <c r="AX44" i="8" s="1"/>
  <c r="AY45" i="8"/>
  <c r="AY46" i="8"/>
  <c r="AX10" i="8"/>
  <c r="AX13" i="8"/>
  <c r="AX14" i="8"/>
  <c r="AX18" i="8"/>
  <c r="AX21" i="8"/>
  <c r="AX22" i="8"/>
  <c r="AX26" i="8"/>
  <c r="AX29" i="8"/>
  <c r="AX30" i="8"/>
  <c r="AX34" i="8"/>
  <c r="AX37" i="8"/>
  <c r="AX38" i="8"/>
  <c r="AX42" i="8"/>
  <c r="AX45" i="8"/>
  <c r="AX46" i="8"/>
  <c r="AQ8" i="8"/>
  <c r="AQ9" i="8"/>
  <c r="AI9" i="8" s="1"/>
  <c r="AQ10" i="8"/>
  <c r="AQ11" i="8"/>
  <c r="AQ12" i="8"/>
  <c r="AQ13" i="8"/>
  <c r="AQ14" i="8"/>
  <c r="AQ15" i="8"/>
  <c r="AQ16" i="8"/>
  <c r="AQ17" i="8"/>
  <c r="AI17" i="8" s="1"/>
  <c r="AQ18" i="8"/>
  <c r="AQ19" i="8"/>
  <c r="AQ20" i="8"/>
  <c r="AQ21" i="8"/>
  <c r="AI21" i="8" s="1"/>
  <c r="AQ22" i="8"/>
  <c r="AQ23" i="8"/>
  <c r="AQ24" i="8"/>
  <c r="AQ25" i="8"/>
  <c r="AQ26" i="8"/>
  <c r="AQ27" i="8"/>
  <c r="AQ28" i="8"/>
  <c r="AQ29" i="8"/>
  <c r="AI29" i="8" s="1"/>
  <c r="AQ30" i="8"/>
  <c r="AQ31" i="8"/>
  <c r="AQ32" i="8"/>
  <c r="AQ33" i="8"/>
  <c r="AQ34" i="8"/>
  <c r="AQ35" i="8"/>
  <c r="AQ36" i="8"/>
  <c r="AQ37" i="8"/>
  <c r="AQ38" i="8"/>
  <c r="AQ39" i="8"/>
  <c r="AQ40" i="8"/>
  <c r="AQ41" i="8"/>
  <c r="AI41" i="8" s="1"/>
  <c r="AQ42" i="8"/>
  <c r="AQ43" i="8"/>
  <c r="AQ44" i="8"/>
  <c r="AQ45" i="8"/>
  <c r="AQ46" i="8"/>
  <c r="AJ8" i="8"/>
  <c r="AI8" i="8" s="1"/>
  <c r="AJ9" i="8"/>
  <c r="AJ10" i="8"/>
  <c r="AJ11" i="8"/>
  <c r="AJ12" i="8"/>
  <c r="AI12" i="8" s="1"/>
  <c r="AJ13" i="8"/>
  <c r="AJ14" i="8"/>
  <c r="AJ15" i="8"/>
  <c r="AJ16" i="8"/>
  <c r="AJ17" i="8"/>
  <c r="AJ18" i="8"/>
  <c r="AJ19" i="8"/>
  <c r="AJ20" i="8"/>
  <c r="AI20" i="8" s="1"/>
  <c r="AJ21" i="8"/>
  <c r="AJ22" i="8"/>
  <c r="AJ23" i="8"/>
  <c r="AJ24" i="8"/>
  <c r="AJ25" i="8"/>
  <c r="AJ26" i="8"/>
  <c r="AJ27" i="8"/>
  <c r="AJ28" i="8"/>
  <c r="AI28" i="8" s="1"/>
  <c r="AJ29" i="8"/>
  <c r="AJ30" i="8"/>
  <c r="AJ31" i="8"/>
  <c r="AJ32" i="8"/>
  <c r="AJ33" i="8"/>
  <c r="AJ34" i="8"/>
  <c r="AJ35" i="8"/>
  <c r="AJ36" i="8"/>
  <c r="AI36" i="8" s="1"/>
  <c r="AJ37" i="8"/>
  <c r="AJ38" i="8"/>
  <c r="AJ39" i="8"/>
  <c r="AJ40" i="8"/>
  <c r="AI40" i="8" s="1"/>
  <c r="AJ41" i="8"/>
  <c r="AJ42" i="8"/>
  <c r="AJ43" i="8"/>
  <c r="AJ44" i="8"/>
  <c r="AI44" i="8" s="1"/>
  <c r="AJ45" i="8"/>
  <c r="AJ46" i="8"/>
  <c r="AI13" i="8"/>
  <c r="AI16" i="8"/>
  <c r="AI24" i="8"/>
  <c r="AI25" i="8"/>
  <c r="AI32" i="8"/>
  <c r="AI33" i="8"/>
  <c r="AI37" i="8"/>
  <c r="AI45" i="8"/>
  <c r="AB8" i="8"/>
  <c r="AB9" i="8"/>
  <c r="AB10" i="8"/>
  <c r="AB11" i="8"/>
  <c r="T11" i="8" s="1"/>
  <c r="AB12" i="8"/>
  <c r="T12" i="8" s="1"/>
  <c r="AB13" i="8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AB26" i="8"/>
  <c r="AB27" i="8"/>
  <c r="AB28" i="8"/>
  <c r="AB29" i="8"/>
  <c r="AB30" i="8"/>
  <c r="AB31" i="8"/>
  <c r="T31" i="8" s="1"/>
  <c r="AB32" i="8"/>
  <c r="AB33" i="8"/>
  <c r="AB34" i="8"/>
  <c r="AB35" i="8"/>
  <c r="AB36" i="8"/>
  <c r="T36" i="8" s="1"/>
  <c r="AB37" i="8"/>
  <c r="AB38" i="8"/>
  <c r="AB39" i="8"/>
  <c r="T39" i="8" s="1"/>
  <c r="AB40" i="8"/>
  <c r="AB41" i="8"/>
  <c r="AB42" i="8"/>
  <c r="AB43" i="8"/>
  <c r="T43" i="8" s="1"/>
  <c r="AB44" i="8"/>
  <c r="AB45" i="8"/>
  <c r="AB46" i="8"/>
  <c r="U8" i="8"/>
  <c r="U9" i="8"/>
  <c r="U10" i="8"/>
  <c r="T10" i="8" s="1"/>
  <c r="U11" i="8"/>
  <c r="U12" i="8"/>
  <c r="U13" i="8"/>
  <c r="U14" i="8"/>
  <c r="T14" i="8" s="1"/>
  <c r="U15" i="8"/>
  <c r="U16" i="8"/>
  <c r="U17" i="8"/>
  <c r="U18" i="8"/>
  <c r="T18" i="8" s="1"/>
  <c r="U19" i="8"/>
  <c r="U20" i="8"/>
  <c r="U21" i="8"/>
  <c r="U22" i="8"/>
  <c r="T22" i="8" s="1"/>
  <c r="U23" i="8"/>
  <c r="U24" i="8"/>
  <c r="U25" i="8"/>
  <c r="U26" i="8"/>
  <c r="T26" i="8" s="1"/>
  <c r="U27" i="8"/>
  <c r="U28" i="8"/>
  <c r="U29" i="8"/>
  <c r="U30" i="8"/>
  <c r="T30" i="8" s="1"/>
  <c r="U31" i="8"/>
  <c r="U32" i="8"/>
  <c r="U33" i="8"/>
  <c r="U34" i="8"/>
  <c r="T34" i="8" s="1"/>
  <c r="U35" i="8"/>
  <c r="U36" i="8"/>
  <c r="U37" i="8"/>
  <c r="U38" i="8"/>
  <c r="T38" i="8" s="1"/>
  <c r="U39" i="8"/>
  <c r="U40" i="8"/>
  <c r="U41" i="8"/>
  <c r="U42" i="8"/>
  <c r="T42" i="8" s="1"/>
  <c r="U43" i="8"/>
  <c r="U44" i="8"/>
  <c r="U45" i="8"/>
  <c r="U46" i="8"/>
  <c r="T46" i="8" s="1"/>
  <c r="T15" i="8"/>
  <c r="T23" i="8"/>
  <c r="T27" i="8"/>
  <c r="T35" i="8"/>
  <c r="T44" i="8"/>
  <c r="M8" i="8"/>
  <c r="M9" i="8"/>
  <c r="M10" i="8"/>
  <c r="M11" i="8"/>
  <c r="M12" i="8"/>
  <c r="M13" i="8"/>
  <c r="M14" i="8"/>
  <c r="M15" i="8"/>
  <c r="M16" i="8"/>
  <c r="M17" i="8"/>
  <c r="M18" i="8"/>
  <c r="E18" i="8" s="1"/>
  <c r="M19" i="8"/>
  <c r="E19" i="8" s="1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E35" i="8" s="1"/>
  <c r="M36" i="8"/>
  <c r="M37" i="8"/>
  <c r="M38" i="8"/>
  <c r="E38" i="8" s="1"/>
  <c r="M39" i="8"/>
  <c r="M40" i="8"/>
  <c r="M41" i="8"/>
  <c r="M42" i="8"/>
  <c r="M43" i="8"/>
  <c r="E43" i="8" s="1"/>
  <c r="M44" i="8"/>
  <c r="M45" i="8"/>
  <c r="M46" i="8"/>
  <c r="F8" i="8"/>
  <c r="F9" i="8"/>
  <c r="E9" i="8" s="1"/>
  <c r="F10" i="8"/>
  <c r="F11" i="8"/>
  <c r="F12" i="8"/>
  <c r="F13" i="8"/>
  <c r="E13" i="8" s="1"/>
  <c r="F14" i="8"/>
  <c r="F15" i="8"/>
  <c r="F16" i="8"/>
  <c r="F17" i="8"/>
  <c r="E17" i="8" s="1"/>
  <c r="F18" i="8"/>
  <c r="F19" i="8"/>
  <c r="F20" i="8"/>
  <c r="F21" i="8"/>
  <c r="E21" i="8" s="1"/>
  <c r="F22" i="8"/>
  <c r="F23" i="8"/>
  <c r="F24" i="8"/>
  <c r="F25" i="8"/>
  <c r="E25" i="8" s="1"/>
  <c r="F26" i="8"/>
  <c r="F27" i="8"/>
  <c r="F28" i="8"/>
  <c r="F29" i="8"/>
  <c r="E29" i="8" s="1"/>
  <c r="F30" i="8"/>
  <c r="F31" i="8"/>
  <c r="F32" i="8"/>
  <c r="F33" i="8"/>
  <c r="E33" i="8" s="1"/>
  <c r="F34" i="8"/>
  <c r="F35" i="8"/>
  <c r="F36" i="8"/>
  <c r="F37" i="8"/>
  <c r="E37" i="8" s="1"/>
  <c r="F38" i="8"/>
  <c r="F39" i="8"/>
  <c r="F40" i="8"/>
  <c r="F41" i="8"/>
  <c r="E41" i="8" s="1"/>
  <c r="F42" i="8"/>
  <c r="F43" i="8"/>
  <c r="F44" i="8"/>
  <c r="F45" i="8"/>
  <c r="E45" i="8" s="1"/>
  <c r="F46" i="8"/>
  <c r="E10" i="8"/>
  <c r="E11" i="8"/>
  <c r="E14" i="8"/>
  <c r="E22" i="8"/>
  <c r="E26" i="8"/>
  <c r="E30" i="8"/>
  <c r="E34" i="8"/>
  <c r="E42" i="8"/>
  <c r="E4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C8" i="10"/>
  <c r="DC9" i="10"/>
  <c r="DC10" i="10"/>
  <c r="DC11" i="10"/>
  <c r="DA11" i="10" s="1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A27" i="10" s="1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A43" i="10" s="1"/>
  <c r="DC44" i="10"/>
  <c r="DC45" i="10"/>
  <c r="DC4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G8" i="10"/>
  <c r="CG9" i="10"/>
  <c r="CG10" i="10"/>
  <c r="CG11" i="10"/>
  <c r="CG12" i="10"/>
  <c r="CF12" i="10" s="1"/>
  <c r="CG13" i="10"/>
  <c r="CG14" i="10"/>
  <c r="CG15" i="10"/>
  <c r="CG16" i="10"/>
  <c r="CG17" i="10"/>
  <c r="CG18" i="10"/>
  <c r="CG19" i="10"/>
  <c r="CG20" i="10"/>
  <c r="CF20" i="10" s="1"/>
  <c r="CG21" i="10"/>
  <c r="CG22" i="10"/>
  <c r="CG23" i="10"/>
  <c r="CG24" i="10"/>
  <c r="CG25" i="10"/>
  <c r="CG26" i="10"/>
  <c r="CG27" i="10"/>
  <c r="CG28" i="10"/>
  <c r="CF28" i="10" s="1"/>
  <c r="CG29" i="10"/>
  <c r="CG30" i="10"/>
  <c r="CG31" i="10"/>
  <c r="CG32" i="10"/>
  <c r="CG33" i="10"/>
  <c r="CG34" i="10"/>
  <c r="CG35" i="10"/>
  <c r="CG36" i="10"/>
  <c r="CF36" i="10" s="1"/>
  <c r="CG37" i="10"/>
  <c r="CG38" i="10"/>
  <c r="CG39" i="10"/>
  <c r="CG40" i="10"/>
  <c r="CG41" i="10"/>
  <c r="CG42" i="10"/>
  <c r="CG43" i="10"/>
  <c r="CG44" i="10"/>
  <c r="CF44" i="10" s="1"/>
  <c r="CG45" i="10"/>
  <c r="CG46" i="10"/>
  <c r="BK8" i="10"/>
  <c r="BK9" i="10"/>
  <c r="BC9" i="10" s="1"/>
  <c r="BK10" i="10"/>
  <c r="BK11" i="10"/>
  <c r="BK12" i="10"/>
  <c r="BK13" i="10"/>
  <c r="BK14" i="10"/>
  <c r="BK15" i="10"/>
  <c r="BK16" i="10"/>
  <c r="BK17" i="10"/>
  <c r="BC17" i="10" s="1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C29" i="10" s="1"/>
  <c r="BK30" i="10"/>
  <c r="BK31" i="10"/>
  <c r="BK32" i="10"/>
  <c r="BK33" i="10"/>
  <c r="BK34" i="10"/>
  <c r="BK35" i="10"/>
  <c r="BK36" i="10"/>
  <c r="BK37" i="10"/>
  <c r="BC37" i="10" s="1"/>
  <c r="BK38" i="10"/>
  <c r="BK39" i="10"/>
  <c r="BK40" i="10"/>
  <c r="BK41" i="10"/>
  <c r="BK42" i="10"/>
  <c r="BK43" i="10"/>
  <c r="BK44" i="10"/>
  <c r="BK45" i="10"/>
  <c r="BC45" i="10" s="1"/>
  <c r="BK46" i="10"/>
  <c r="BD8" i="10"/>
  <c r="BD9" i="10"/>
  <c r="BD10" i="10"/>
  <c r="BC10" i="10" s="1"/>
  <c r="I10" i="1" s="1"/>
  <c r="BD11" i="10"/>
  <c r="BC11" i="10" s="1"/>
  <c r="BD12" i="10"/>
  <c r="BD13" i="10"/>
  <c r="BD14" i="10"/>
  <c r="BC14" i="10" s="1"/>
  <c r="I14" i="1" s="1"/>
  <c r="BD15" i="10"/>
  <c r="BD16" i="10"/>
  <c r="BD17" i="10"/>
  <c r="BD18" i="10"/>
  <c r="BC18" i="10" s="1"/>
  <c r="I18" i="1" s="1"/>
  <c r="BD19" i="10"/>
  <c r="BD20" i="10"/>
  <c r="BD21" i="10"/>
  <c r="BD22" i="10"/>
  <c r="BC22" i="10" s="1"/>
  <c r="I22" i="1" s="1"/>
  <c r="BD23" i="10"/>
  <c r="BD24" i="10"/>
  <c r="BD25" i="10"/>
  <c r="BD26" i="10"/>
  <c r="BC26" i="10" s="1"/>
  <c r="I26" i="1" s="1"/>
  <c r="BD27" i="10"/>
  <c r="BD28" i="10"/>
  <c r="BD29" i="10"/>
  <c r="BD30" i="10"/>
  <c r="BC30" i="10" s="1"/>
  <c r="I30" i="1" s="1"/>
  <c r="BD31" i="10"/>
  <c r="BD32" i="10"/>
  <c r="BD33" i="10"/>
  <c r="BD34" i="10"/>
  <c r="BC34" i="10" s="1"/>
  <c r="I34" i="1" s="1"/>
  <c r="BD35" i="10"/>
  <c r="BD36" i="10"/>
  <c r="BD37" i="10"/>
  <c r="BD38" i="10"/>
  <c r="BC38" i="10" s="1"/>
  <c r="I38" i="1" s="1"/>
  <c r="BD39" i="10"/>
  <c r="BD40" i="10"/>
  <c r="BD41" i="10"/>
  <c r="BD42" i="10"/>
  <c r="BC42" i="10" s="1"/>
  <c r="I42" i="1" s="1"/>
  <c r="BD43" i="10"/>
  <c r="BC43" i="10" s="1"/>
  <c r="BD44" i="10"/>
  <c r="BD45" i="10"/>
  <c r="BD46" i="10"/>
  <c r="BC46" i="10" s="1"/>
  <c r="I46" i="1" s="1"/>
  <c r="BC13" i="10"/>
  <c r="I13" i="1" s="1"/>
  <c r="BC19" i="10"/>
  <c r="BC25" i="10"/>
  <c r="BC27" i="10"/>
  <c r="BC35" i="10"/>
  <c r="I35" i="1" s="1"/>
  <c r="BC41" i="10"/>
  <c r="AY8" i="10"/>
  <c r="CZ8" i="10" s="1"/>
  <c r="CS8" i="10" s="1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AY40" i="10"/>
  <c r="CZ40" i="10" s="1"/>
  <c r="CS40" i="10" s="1"/>
  <c r="AY41" i="10"/>
  <c r="CZ41" i="10" s="1"/>
  <c r="CS41" i="10" s="1"/>
  <c r="AY42" i="10"/>
  <c r="CZ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AU45" i="10"/>
  <c r="CY45" i="10" s="1"/>
  <c r="CR45" i="10" s="1"/>
  <c r="AU46" i="10"/>
  <c r="CY46" i="10" s="1"/>
  <c r="CR46" i="10" s="1"/>
  <c r="AQ8" i="10"/>
  <c r="CX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CQ46" i="10" s="1"/>
  <c r="AM8" i="10"/>
  <c r="AM9" i="10"/>
  <c r="CW9" i="10" s="1"/>
  <c r="CP9" i="10" s="1"/>
  <c r="AM10" i="10"/>
  <c r="AM11" i="10"/>
  <c r="CW11" i="10" s="1"/>
  <c r="CP11" i="10" s="1"/>
  <c r="AM12" i="10"/>
  <c r="AM13" i="10"/>
  <c r="CW13" i="10" s="1"/>
  <c r="CP13" i="10" s="1"/>
  <c r="AM14" i="10"/>
  <c r="AM15" i="10"/>
  <c r="CW15" i="10" s="1"/>
  <c r="CP15" i="10" s="1"/>
  <c r="AM16" i="10"/>
  <c r="AM17" i="10"/>
  <c r="CW17" i="10" s="1"/>
  <c r="CP17" i="10" s="1"/>
  <c r="AM18" i="10"/>
  <c r="AM19" i="10"/>
  <c r="CW19" i="10" s="1"/>
  <c r="CP19" i="10" s="1"/>
  <c r="AM20" i="10"/>
  <c r="AM21" i="10"/>
  <c r="CW21" i="10" s="1"/>
  <c r="CP21" i="10" s="1"/>
  <c r="AM22" i="10"/>
  <c r="AM23" i="10"/>
  <c r="CW23" i="10" s="1"/>
  <c r="CP23" i="10" s="1"/>
  <c r="AM24" i="10"/>
  <c r="AM25" i="10"/>
  <c r="CW25" i="10" s="1"/>
  <c r="CP25" i="10" s="1"/>
  <c r="AM26" i="10"/>
  <c r="AM27" i="10"/>
  <c r="CW27" i="10" s="1"/>
  <c r="CP27" i="10" s="1"/>
  <c r="AM28" i="10"/>
  <c r="AM29" i="10"/>
  <c r="CW29" i="10" s="1"/>
  <c r="CP29" i="10" s="1"/>
  <c r="AM30" i="10"/>
  <c r="AM31" i="10"/>
  <c r="CW31" i="10" s="1"/>
  <c r="CP31" i="10" s="1"/>
  <c r="AM32" i="10"/>
  <c r="AM33" i="10"/>
  <c r="CW33" i="10" s="1"/>
  <c r="CP33" i="10" s="1"/>
  <c r="AM34" i="10"/>
  <c r="AM35" i="10"/>
  <c r="CW35" i="10" s="1"/>
  <c r="CP35" i="10" s="1"/>
  <c r="AM36" i="10"/>
  <c r="AM37" i="10"/>
  <c r="CW37" i="10" s="1"/>
  <c r="CP37" i="10" s="1"/>
  <c r="AM38" i="10"/>
  <c r="AM39" i="10"/>
  <c r="CW39" i="10" s="1"/>
  <c r="CP39" i="10" s="1"/>
  <c r="AM40" i="10"/>
  <c r="AM41" i="10"/>
  <c r="CW41" i="10" s="1"/>
  <c r="CP41" i="10" s="1"/>
  <c r="AM42" i="10"/>
  <c r="AM43" i="10"/>
  <c r="CW43" i="10" s="1"/>
  <c r="CP43" i="10" s="1"/>
  <c r="AM44" i="10"/>
  <c r="AM45" i="10"/>
  <c r="CW45" i="10" s="1"/>
  <c r="CP45" i="10" s="1"/>
  <c r="AM46" i="10"/>
  <c r="AI8" i="10"/>
  <c r="CV8" i="10" s="1"/>
  <c r="CO8" i="10" s="1"/>
  <c r="AI9" i="10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AI40" i="10"/>
  <c r="CV40" i="10" s="1"/>
  <c r="CO40" i="10" s="1"/>
  <c r="AI41" i="10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Z44" i="10"/>
  <c r="CE44" i="10" s="1"/>
  <c r="BX44" i="10" s="1"/>
  <c r="Z45" i="10"/>
  <c r="CE45" i="10" s="1"/>
  <c r="BX45" i="10" s="1"/>
  <c r="Z46" i="10"/>
  <c r="CE46" i="10" s="1"/>
  <c r="BX46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V35" i="10"/>
  <c r="CD35" i="10" s="1"/>
  <c r="BW35" i="10" s="1"/>
  <c r="V36" i="10"/>
  <c r="CD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V41" i="10"/>
  <c r="CD41" i="10" s="1"/>
  <c r="BW41" i="10" s="1"/>
  <c r="V42" i="10"/>
  <c r="CD42" i="10" s="1"/>
  <c r="V43" i="10"/>
  <c r="CD43" i="10" s="1"/>
  <c r="BW43" i="10" s="1"/>
  <c r="V44" i="10"/>
  <c r="CD44" i="10" s="1"/>
  <c r="V45" i="10"/>
  <c r="CD45" i="10" s="1"/>
  <c r="BW45" i="10" s="1"/>
  <c r="V46" i="10"/>
  <c r="CD46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R40" i="10"/>
  <c r="CC40" i="10" s="1"/>
  <c r="BV40" i="10" s="1"/>
  <c r="R41" i="10"/>
  <c r="CC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R46" i="10"/>
  <c r="CC46" i="10" s="1"/>
  <c r="BV46" i="10" s="1"/>
  <c r="N8" i="10"/>
  <c r="CB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N35" i="10"/>
  <c r="CB35" i="10" s="1"/>
  <c r="BU35" i="10" s="1"/>
  <c r="N36" i="10"/>
  <c r="CB36" i="10" s="1"/>
  <c r="N37" i="10"/>
  <c r="CB37" i="10" s="1"/>
  <c r="BU37" i="10" s="1"/>
  <c r="N38" i="10"/>
  <c r="CB38" i="10" s="1"/>
  <c r="N39" i="10"/>
  <c r="CB39" i="10" s="1"/>
  <c r="BU39" i="10" s="1"/>
  <c r="N40" i="10"/>
  <c r="CB40" i="10" s="1"/>
  <c r="N41" i="10"/>
  <c r="CB41" i="10" s="1"/>
  <c r="BU41" i="10" s="1"/>
  <c r="N42" i="10"/>
  <c r="CB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J44" i="10"/>
  <c r="CA44" i="10" s="1"/>
  <c r="BT44" i="10" s="1"/>
  <c r="J45" i="10"/>
  <c r="CA45" i="10" s="1"/>
  <c r="BT45" i="10" s="1"/>
  <c r="J46" i="10"/>
  <c r="CA46" i="10" s="1"/>
  <c r="BT46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F43" i="10"/>
  <c r="BZ43" i="10" s="1"/>
  <c r="F44" i="10"/>
  <c r="BZ44" i="10" s="1"/>
  <c r="F45" i="10"/>
  <c r="BZ45" i="10" s="1"/>
  <c r="F46" i="10"/>
  <c r="BZ46" i="10" s="1"/>
  <c r="E41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9" i="1"/>
  <c r="I11" i="1"/>
  <c r="I17" i="1"/>
  <c r="I19" i="1"/>
  <c r="I25" i="1"/>
  <c r="I27" i="1"/>
  <c r="I29" i="1"/>
  <c r="I37" i="1"/>
  <c r="I41" i="1"/>
  <c r="I43" i="1"/>
  <c r="I4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R33" i="1" l="1"/>
  <c r="BZ33" i="10"/>
  <c r="E33" i="10"/>
  <c r="BZ17" i="10"/>
  <c r="E17" i="10"/>
  <c r="D35" i="8"/>
  <c r="E25" i="10"/>
  <c r="CV41" i="10"/>
  <c r="CO41" i="10" s="1"/>
  <c r="AD41" i="10"/>
  <c r="D41" i="10" s="1"/>
  <c r="CV25" i="10"/>
  <c r="CO25" i="10" s="1"/>
  <c r="AD25" i="10"/>
  <c r="CV9" i="10"/>
  <c r="CO9" i="10" s="1"/>
  <c r="AD9" i="10"/>
  <c r="H9" i="1" s="1"/>
  <c r="K9" i="1" s="1"/>
  <c r="L9" i="1" s="1"/>
  <c r="R17" i="1"/>
  <c r="AA17" i="1" s="1"/>
  <c r="AP43" i="1"/>
  <c r="AP39" i="1"/>
  <c r="AP35" i="1"/>
  <c r="AP31" i="1"/>
  <c r="AP27" i="1"/>
  <c r="AP23" i="1"/>
  <c r="AP19" i="1"/>
  <c r="AP15" i="1"/>
  <c r="AP11" i="1"/>
  <c r="E9" i="10"/>
  <c r="R45" i="1"/>
  <c r="AA45" i="1" s="1"/>
  <c r="R41" i="1"/>
  <c r="R37" i="1"/>
  <c r="R29" i="1"/>
  <c r="AA29" i="1" s="1"/>
  <c r="R25" i="1"/>
  <c r="AA25" i="1" s="1"/>
  <c r="R21" i="1"/>
  <c r="R13" i="1"/>
  <c r="R9" i="1"/>
  <c r="AA9" i="1" s="1"/>
  <c r="AB9" i="1" s="1"/>
  <c r="AP46" i="1"/>
  <c r="AP42" i="1"/>
  <c r="AP38" i="1"/>
  <c r="AP34" i="1"/>
  <c r="AP30" i="1"/>
  <c r="AP26" i="1"/>
  <c r="AP22" i="1"/>
  <c r="AP18" i="1"/>
  <c r="AP14" i="1"/>
  <c r="AP10" i="1"/>
  <c r="BS8" i="10"/>
  <c r="BT43" i="10"/>
  <c r="BT39" i="10"/>
  <c r="BT35" i="10"/>
  <c r="BT31" i="10"/>
  <c r="BT27" i="10"/>
  <c r="BT23" i="10"/>
  <c r="BT19" i="10"/>
  <c r="BT15" i="10"/>
  <c r="BT11" i="10"/>
  <c r="BU46" i="10"/>
  <c r="BU42" i="10"/>
  <c r="BU38" i="10"/>
  <c r="BU34" i="10"/>
  <c r="BU30" i="10"/>
  <c r="BU26" i="10"/>
  <c r="BU22" i="10"/>
  <c r="BU18" i="10"/>
  <c r="BU14" i="10"/>
  <c r="BU10" i="10"/>
  <c r="BV45" i="10"/>
  <c r="BV41" i="10"/>
  <c r="BV37" i="10"/>
  <c r="BV33" i="10"/>
  <c r="BV29" i="10"/>
  <c r="BV25" i="10"/>
  <c r="BV21" i="10"/>
  <c r="BV17" i="10"/>
  <c r="BV13" i="10"/>
  <c r="BV9" i="10"/>
  <c r="BW44" i="10"/>
  <c r="BW40" i="10"/>
  <c r="BW36" i="10"/>
  <c r="BW32" i="10"/>
  <c r="BW28" i="10"/>
  <c r="BW24" i="10"/>
  <c r="BW20" i="10"/>
  <c r="BW16" i="10"/>
  <c r="BW12" i="10"/>
  <c r="BW8" i="10"/>
  <c r="BX43" i="10"/>
  <c r="BX39" i="10"/>
  <c r="BX35" i="10"/>
  <c r="BX31" i="10"/>
  <c r="BX27" i="10"/>
  <c r="BX23" i="10"/>
  <c r="BX19" i="10"/>
  <c r="BX15" i="10"/>
  <c r="BX11" i="10"/>
  <c r="CF40" i="10"/>
  <c r="CF32" i="10"/>
  <c r="CF24" i="10"/>
  <c r="CF16" i="10"/>
  <c r="E27" i="8"/>
  <c r="D27" i="8" s="1"/>
  <c r="T40" i="8"/>
  <c r="T32" i="8"/>
  <c r="T28" i="8"/>
  <c r="T24" i="8"/>
  <c r="T20" i="8"/>
  <c r="T16" i="8"/>
  <c r="T8" i="8"/>
  <c r="CN12" i="10"/>
  <c r="CN8" i="10"/>
  <c r="CO43" i="10"/>
  <c r="BT17" i="10"/>
  <c r="BT13" i="10"/>
  <c r="BT9" i="10"/>
  <c r="BU44" i="10"/>
  <c r="BU40" i="10"/>
  <c r="BU36" i="10"/>
  <c r="BU32" i="10"/>
  <c r="BU28" i="10"/>
  <c r="BU24" i="10"/>
  <c r="BU20" i="10"/>
  <c r="BU16" i="10"/>
  <c r="BU12" i="10"/>
  <c r="BU8" i="10"/>
  <c r="BV43" i="10"/>
  <c r="BV39" i="10"/>
  <c r="BV35" i="10"/>
  <c r="BV31" i="10"/>
  <c r="BV27" i="10"/>
  <c r="BV23" i="10"/>
  <c r="BV19" i="10"/>
  <c r="BV15" i="10"/>
  <c r="BV11" i="10"/>
  <c r="BW46" i="10"/>
  <c r="BW42" i="10"/>
  <c r="BW38" i="10"/>
  <c r="BW34" i="10"/>
  <c r="BW30" i="10"/>
  <c r="BW26" i="10"/>
  <c r="BW22" i="10"/>
  <c r="BW18" i="10"/>
  <c r="BW14" i="10"/>
  <c r="D34" i="8"/>
  <c r="E44" i="8"/>
  <c r="E40" i="8"/>
  <c r="E36" i="8"/>
  <c r="D36" i="8" s="1"/>
  <c r="E32" i="8"/>
  <c r="E28" i="8"/>
  <c r="E24" i="8"/>
  <c r="E20" i="8"/>
  <c r="D20" i="8" s="1"/>
  <c r="E16" i="8"/>
  <c r="E12" i="8"/>
  <c r="E8" i="8"/>
  <c r="DA39" i="10"/>
  <c r="DA35" i="10"/>
  <c r="DA31" i="10"/>
  <c r="DA23" i="10"/>
  <c r="DA19" i="10"/>
  <c r="DA15" i="10"/>
  <c r="D42" i="8"/>
  <c r="E39" i="8"/>
  <c r="D39" i="8" s="1"/>
  <c r="E31" i="8"/>
  <c r="E23" i="8"/>
  <c r="E15" i="8"/>
  <c r="CO39" i="10"/>
  <c r="CO35" i="10"/>
  <c r="CO31" i="10"/>
  <c r="CO27" i="10"/>
  <c r="CO23" i="10"/>
  <c r="CO19" i="10"/>
  <c r="CO15" i="10"/>
  <c r="CO11" i="10"/>
  <c r="CQ45" i="10"/>
  <c r="CQ41" i="10"/>
  <c r="CQ37" i="10"/>
  <c r="CQ33" i="10"/>
  <c r="CQ29" i="10"/>
  <c r="CQ25" i="10"/>
  <c r="CQ21" i="10"/>
  <c r="CQ17" i="10"/>
  <c r="CQ13" i="10"/>
  <c r="CQ9" i="10"/>
  <c r="CR44" i="10"/>
  <c r="CR40" i="10"/>
  <c r="CR36" i="10"/>
  <c r="CR32" i="10"/>
  <c r="CR28" i="10"/>
  <c r="CR24" i="10"/>
  <c r="CR20" i="10"/>
  <c r="CR16" i="10"/>
  <c r="CR12" i="10"/>
  <c r="CR8" i="10"/>
  <c r="CS43" i="10"/>
  <c r="CS39" i="10"/>
  <c r="CS35" i="10"/>
  <c r="CS31" i="10"/>
  <c r="CS27" i="10"/>
  <c r="CS23" i="10"/>
  <c r="CS19" i="10"/>
  <c r="CS15" i="10"/>
  <c r="CS11" i="10"/>
  <c r="BC33" i="10"/>
  <c r="I33" i="1" s="1"/>
  <c r="BC21" i="10"/>
  <c r="I21" i="1" s="1"/>
  <c r="T45" i="8"/>
  <c r="T41" i="8"/>
  <c r="T37" i="8"/>
  <c r="T33" i="8"/>
  <c r="T29" i="8"/>
  <c r="T25" i="8"/>
  <c r="T21" i="8"/>
  <c r="T17" i="8"/>
  <c r="T13" i="8"/>
  <c r="T9" i="8"/>
  <c r="AI43" i="8"/>
  <c r="D43" i="8" s="1"/>
  <c r="AI39" i="8"/>
  <c r="AI35" i="8"/>
  <c r="AI31" i="8"/>
  <c r="AI27" i="8"/>
  <c r="AI23" i="8"/>
  <c r="AI19" i="8"/>
  <c r="D19" i="8" s="1"/>
  <c r="AI15" i="8"/>
  <c r="AI11" i="8"/>
  <c r="D11" i="8" s="1"/>
  <c r="AI46" i="8"/>
  <c r="AI42" i="8"/>
  <c r="AI38" i="8"/>
  <c r="AI34" i="8"/>
  <c r="AI30" i="8"/>
  <c r="AI26" i="8"/>
  <c r="D26" i="8" s="1"/>
  <c r="AI22" i="8"/>
  <c r="D22" i="8" s="1"/>
  <c r="AI18" i="8"/>
  <c r="D18" i="8" s="1"/>
  <c r="AI14" i="8"/>
  <c r="D14" i="8" s="1"/>
  <c r="AI10" i="8"/>
  <c r="D10" i="8" s="1"/>
  <c r="DZ26" i="8"/>
  <c r="DZ22" i="8"/>
  <c r="DZ18" i="8"/>
  <c r="DZ14" i="8"/>
  <c r="DZ10" i="8"/>
  <c r="D42" i="3"/>
  <c r="D34" i="3"/>
  <c r="D26" i="3"/>
  <c r="D22" i="3"/>
  <c r="D18" i="3"/>
  <c r="D14" i="3"/>
  <c r="D10" i="3"/>
  <c r="D42" i="4"/>
  <c r="D34" i="4"/>
  <c r="CQ16" i="10"/>
  <c r="CQ12" i="10"/>
  <c r="CQ8" i="10"/>
  <c r="CR43" i="10"/>
  <c r="CR39" i="10"/>
  <c r="CR35" i="10"/>
  <c r="CR31" i="10"/>
  <c r="CR27" i="10"/>
  <c r="CR23" i="10"/>
  <c r="CR19" i="10"/>
  <c r="CR15" i="10"/>
  <c r="CR11" i="10"/>
  <c r="CS46" i="10"/>
  <c r="CS42" i="10"/>
  <c r="CS38" i="10"/>
  <c r="CS34" i="10"/>
  <c r="CS30" i="10"/>
  <c r="CS26" i="10"/>
  <c r="CS22" i="10"/>
  <c r="CS18" i="10"/>
  <c r="CS14" i="10"/>
  <c r="CS10" i="10"/>
  <c r="BC44" i="10"/>
  <c r="I44" i="1" s="1"/>
  <c r="BC40" i="10"/>
  <c r="I40" i="1" s="1"/>
  <c r="BC36" i="10"/>
  <c r="I36" i="1" s="1"/>
  <c r="BC32" i="10"/>
  <c r="I32" i="1" s="1"/>
  <c r="BC28" i="10"/>
  <c r="I28" i="1" s="1"/>
  <c r="BC24" i="10"/>
  <c r="I24" i="1" s="1"/>
  <c r="BC20" i="10"/>
  <c r="I20" i="1" s="1"/>
  <c r="BC16" i="10"/>
  <c r="I16" i="1" s="1"/>
  <c r="BC12" i="10"/>
  <c r="I12" i="1" s="1"/>
  <c r="BC8" i="10"/>
  <c r="I8" i="1" s="1"/>
  <c r="BC39" i="10"/>
  <c r="I39" i="1" s="1"/>
  <c r="BC31" i="10"/>
  <c r="I31" i="1" s="1"/>
  <c r="BC23" i="10"/>
  <c r="I23" i="1" s="1"/>
  <c r="K23" i="1" s="1"/>
  <c r="L23" i="1" s="1"/>
  <c r="BC15" i="10"/>
  <c r="I15" i="1" s="1"/>
  <c r="DA46" i="10"/>
  <c r="CQ45" i="8"/>
  <c r="CQ41" i="8"/>
  <c r="CQ37" i="8"/>
  <c r="CQ33" i="8"/>
  <c r="CQ29" i="8"/>
  <c r="CQ25" i="8"/>
  <c r="CQ21" i="8"/>
  <c r="CQ17" i="8"/>
  <c r="CQ13" i="8"/>
  <c r="CQ9" i="8"/>
  <c r="DF46" i="8"/>
  <c r="DF38" i="8"/>
  <c r="DF30" i="8"/>
  <c r="DF26" i="8"/>
  <c r="DF22" i="8"/>
  <c r="DF18" i="8"/>
  <c r="DF14" i="8"/>
  <c r="DF10" i="8"/>
  <c r="DF44" i="8"/>
  <c r="DF40" i="8"/>
  <c r="DF36" i="8"/>
  <c r="DF32" i="8"/>
  <c r="DF28" i="8"/>
  <c r="DF24" i="8"/>
  <c r="DF20" i="8"/>
  <c r="DF16" i="8"/>
  <c r="DF12" i="8"/>
  <c r="DF8" i="8"/>
  <c r="D45" i="9"/>
  <c r="AT45" i="4" s="1"/>
  <c r="D41" i="9"/>
  <c r="AT41" i="4" s="1"/>
  <c r="D41" i="4" s="1"/>
  <c r="AL41" i="1" s="1"/>
  <c r="D37" i="9"/>
  <c r="AT37" i="4" s="1"/>
  <c r="D33" i="9"/>
  <c r="AT33" i="4" s="1"/>
  <c r="D29" i="9"/>
  <c r="AT29" i="4" s="1"/>
  <c r="D25" i="9"/>
  <c r="AT25" i="4" s="1"/>
  <c r="D25" i="4" s="1"/>
  <c r="D21" i="9"/>
  <c r="AT21" i="4" s="1"/>
  <c r="D17" i="9"/>
  <c r="AT17" i="4" s="1"/>
  <c r="D13" i="9"/>
  <c r="AT13" i="4" s="1"/>
  <c r="D9" i="9"/>
  <c r="AT9" i="4" s="1"/>
  <c r="D9" i="4" s="1"/>
  <c r="D44" i="9"/>
  <c r="AT44" i="4" s="1"/>
  <c r="D44" i="4" s="1"/>
  <c r="D40" i="9"/>
  <c r="AT40" i="4" s="1"/>
  <c r="D40" i="4" s="1"/>
  <c r="D36" i="9"/>
  <c r="AT36" i="4" s="1"/>
  <c r="D36" i="4" s="1"/>
  <c r="D32" i="9"/>
  <c r="AT32" i="4" s="1"/>
  <c r="D32" i="4" s="1"/>
  <c r="D28" i="9"/>
  <c r="AT28" i="4" s="1"/>
  <c r="D28" i="4" s="1"/>
  <c r="D24" i="9"/>
  <c r="AT24" i="4" s="1"/>
  <c r="D24" i="4" s="1"/>
  <c r="D20" i="9"/>
  <c r="AT20" i="4" s="1"/>
  <c r="D20" i="4" s="1"/>
  <c r="D16" i="9"/>
  <c r="AT16" i="4" s="1"/>
  <c r="D16" i="4" s="1"/>
  <c r="D12" i="9"/>
  <c r="AT12" i="4" s="1"/>
  <c r="D12" i="4" s="1"/>
  <c r="D8" i="9"/>
  <c r="AT8" i="4" s="1"/>
  <c r="D8" i="4" s="1"/>
  <c r="D43" i="9"/>
  <c r="AT43" i="4" s="1"/>
  <c r="D35" i="9"/>
  <c r="AT35" i="4" s="1"/>
  <c r="D35" i="4" s="1"/>
  <c r="D27" i="9"/>
  <c r="AT27" i="4" s="1"/>
  <c r="D19" i="9"/>
  <c r="AT19" i="4" s="1"/>
  <c r="D11" i="9"/>
  <c r="AT11" i="4" s="1"/>
  <c r="AN43" i="5"/>
  <c r="H43" i="5" s="1"/>
  <c r="F43" i="5" s="1"/>
  <c r="D43" i="5" s="1"/>
  <c r="AN39" i="5"/>
  <c r="H39" i="5" s="1"/>
  <c r="AN35" i="5"/>
  <c r="H35" i="5" s="1"/>
  <c r="AN31" i="5"/>
  <c r="H31" i="5" s="1"/>
  <c r="AN27" i="5"/>
  <c r="H27" i="5" s="1"/>
  <c r="AN23" i="5"/>
  <c r="H23" i="5" s="1"/>
  <c r="AN19" i="5"/>
  <c r="H19" i="5" s="1"/>
  <c r="AN15" i="5"/>
  <c r="H15" i="5" s="1"/>
  <c r="AN11" i="5"/>
  <c r="H11" i="5" s="1"/>
  <c r="F11" i="5" s="1"/>
  <c r="D11" i="5" s="1"/>
  <c r="AN46" i="5"/>
  <c r="H46" i="5" s="1"/>
  <c r="AN42" i="5"/>
  <c r="H42" i="5" s="1"/>
  <c r="AN38" i="5"/>
  <c r="H38" i="5" s="1"/>
  <c r="AN34" i="5"/>
  <c r="H34" i="5" s="1"/>
  <c r="AN41" i="5"/>
  <c r="H41" i="5" s="1"/>
  <c r="AN33" i="5"/>
  <c r="H33" i="5" s="1"/>
  <c r="AN29" i="5"/>
  <c r="H29" i="5" s="1"/>
  <c r="AN21" i="5"/>
  <c r="H21" i="5" s="1"/>
  <c r="AN17" i="5"/>
  <c r="H17" i="5" s="1"/>
  <c r="AN13" i="5"/>
  <c r="H13" i="5" s="1"/>
  <c r="AN44" i="5"/>
  <c r="H44" i="5" s="1"/>
  <c r="AN40" i="5"/>
  <c r="H40" i="5" s="1"/>
  <c r="AN36" i="5"/>
  <c r="H36" i="5" s="1"/>
  <c r="X44" i="5"/>
  <c r="E44" i="5" s="1"/>
  <c r="X40" i="5"/>
  <c r="E40" i="5" s="1"/>
  <c r="X36" i="5"/>
  <c r="E36" i="5" s="1"/>
  <c r="X32" i="5"/>
  <c r="E32" i="5" s="1"/>
  <c r="X28" i="5"/>
  <c r="E28" i="5" s="1"/>
  <c r="X24" i="5"/>
  <c r="E24" i="5" s="1"/>
  <c r="X20" i="5"/>
  <c r="E20" i="5" s="1"/>
  <c r="X16" i="5"/>
  <c r="E16" i="5" s="1"/>
  <c r="X12" i="5"/>
  <c r="E12" i="5" s="1"/>
  <c r="X39" i="5"/>
  <c r="E39" i="5" s="1"/>
  <c r="X31" i="5"/>
  <c r="E31" i="5" s="1"/>
  <c r="D31" i="5" s="1"/>
  <c r="X23" i="5"/>
  <c r="E23" i="5" s="1"/>
  <c r="X15" i="5"/>
  <c r="E15" i="5" s="1"/>
  <c r="X45" i="5"/>
  <c r="E45" i="5" s="1"/>
  <c r="X41" i="5"/>
  <c r="E41" i="5" s="1"/>
  <c r="X37" i="5"/>
  <c r="E37" i="5" s="1"/>
  <c r="X33" i="5"/>
  <c r="E33" i="5" s="1"/>
  <c r="X29" i="5"/>
  <c r="E29" i="5" s="1"/>
  <c r="X25" i="5"/>
  <c r="E25" i="5" s="1"/>
  <c r="X21" i="5"/>
  <c r="E21" i="5" s="1"/>
  <c r="X17" i="5"/>
  <c r="E17" i="5" s="1"/>
  <c r="X13" i="5"/>
  <c r="E13" i="5" s="1"/>
  <c r="X9" i="5"/>
  <c r="E9" i="5" s="1"/>
  <c r="BD45" i="5"/>
  <c r="J45" i="5" s="1"/>
  <c r="BD41" i="5"/>
  <c r="J41" i="5" s="1"/>
  <c r="BD37" i="5"/>
  <c r="J37" i="5" s="1"/>
  <c r="BD33" i="5"/>
  <c r="J33" i="5" s="1"/>
  <c r="BD29" i="5"/>
  <c r="J29" i="5" s="1"/>
  <c r="BD25" i="5"/>
  <c r="J25" i="5" s="1"/>
  <c r="BD21" i="5"/>
  <c r="J21" i="5" s="1"/>
  <c r="BD17" i="5"/>
  <c r="J17" i="5" s="1"/>
  <c r="BD13" i="5"/>
  <c r="J13" i="5" s="1"/>
  <c r="BD9" i="5"/>
  <c r="J9" i="5" s="1"/>
  <c r="CB45" i="5"/>
  <c r="M45" i="5" s="1"/>
  <c r="CB41" i="5"/>
  <c r="M41" i="5" s="1"/>
  <c r="F41" i="5" s="1"/>
  <c r="D41" i="5" s="1"/>
  <c r="CB37" i="5"/>
  <c r="M37" i="5" s="1"/>
  <c r="CB33" i="5"/>
  <c r="M33" i="5" s="1"/>
  <c r="CB25" i="5"/>
  <c r="M25" i="5" s="1"/>
  <c r="CB21" i="5"/>
  <c r="M21" i="5" s="1"/>
  <c r="CB17" i="5"/>
  <c r="M17" i="5" s="1"/>
  <c r="CB13" i="5"/>
  <c r="M13" i="5" s="1"/>
  <c r="CB9" i="5"/>
  <c r="M9" i="5" s="1"/>
  <c r="CB43" i="5"/>
  <c r="M43" i="5" s="1"/>
  <c r="CB39" i="5"/>
  <c r="M39" i="5" s="1"/>
  <c r="CB35" i="5"/>
  <c r="M35" i="5" s="1"/>
  <c r="CB31" i="5"/>
  <c r="M31" i="5" s="1"/>
  <c r="CB27" i="5"/>
  <c r="M27" i="5" s="1"/>
  <c r="CB23" i="5"/>
  <c r="M23" i="5" s="1"/>
  <c r="CB19" i="5"/>
  <c r="M19" i="5" s="1"/>
  <c r="CB15" i="5"/>
  <c r="M15" i="5" s="1"/>
  <c r="CB11" i="5"/>
  <c r="M11" i="5" s="1"/>
  <c r="CJ41" i="5"/>
  <c r="N41" i="5" s="1"/>
  <c r="CJ37" i="5"/>
  <c r="N37" i="5" s="1"/>
  <c r="CJ33" i="5"/>
  <c r="N33" i="5" s="1"/>
  <c r="CJ25" i="5"/>
  <c r="N25" i="5" s="1"/>
  <c r="CJ21" i="5"/>
  <c r="N21" i="5" s="1"/>
  <c r="CJ17" i="5"/>
  <c r="N17" i="5" s="1"/>
  <c r="CJ9" i="5"/>
  <c r="N9" i="5" s="1"/>
  <c r="CJ43" i="5"/>
  <c r="N43" i="5" s="1"/>
  <c r="CJ39" i="5"/>
  <c r="N39" i="5" s="1"/>
  <c r="CJ35" i="5"/>
  <c r="N35" i="5" s="1"/>
  <c r="CJ31" i="5"/>
  <c r="N31" i="5" s="1"/>
  <c r="CJ27" i="5"/>
  <c r="N27" i="5" s="1"/>
  <c r="CJ23" i="5"/>
  <c r="N23" i="5" s="1"/>
  <c r="CJ19" i="5"/>
  <c r="N19" i="5" s="1"/>
  <c r="CJ15" i="5"/>
  <c r="N15" i="5" s="1"/>
  <c r="CJ11" i="5"/>
  <c r="N11" i="5" s="1"/>
  <c r="AF44" i="5"/>
  <c r="G44" i="5" s="1"/>
  <c r="AF40" i="5"/>
  <c r="G40" i="5" s="1"/>
  <c r="AF36" i="5"/>
  <c r="G36" i="5" s="1"/>
  <c r="AF39" i="5"/>
  <c r="G39" i="5" s="1"/>
  <c r="F39" i="5" s="1"/>
  <c r="D39" i="5" s="1"/>
  <c r="AF35" i="5"/>
  <c r="G35" i="5" s="1"/>
  <c r="AF31" i="5"/>
  <c r="G31" i="5" s="1"/>
  <c r="AF23" i="5"/>
  <c r="G23" i="5" s="1"/>
  <c r="AF15" i="5"/>
  <c r="G15" i="5" s="1"/>
  <c r="AF45" i="5"/>
  <c r="G45" i="5" s="1"/>
  <c r="AF41" i="5"/>
  <c r="G41" i="5" s="1"/>
  <c r="AF37" i="5"/>
  <c r="G37" i="5" s="1"/>
  <c r="AF33" i="5"/>
  <c r="G33" i="5" s="1"/>
  <c r="F33" i="5" s="1"/>
  <c r="D33" i="5" s="1"/>
  <c r="AF29" i="5"/>
  <c r="G29" i="5" s="1"/>
  <c r="AF25" i="5"/>
  <c r="G25" i="5" s="1"/>
  <c r="AF21" i="5"/>
  <c r="G21" i="5" s="1"/>
  <c r="AF17" i="5"/>
  <c r="G17" i="5" s="1"/>
  <c r="F17" i="5" s="1"/>
  <c r="D17" i="5" s="1"/>
  <c r="AF13" i="5"/>
  <c r="G13" i="5" s="1"/>
  <c r="AF9" i="5"/>
  <c r="G9" i="5" s="1"/>
  <c r="D46" i="8"/>
  <c r="D38" i="8"/>
  <c r="D30" i="8"/>
  <c r="AA41" i="1"/>
  <c r="AA37" i="1"/>
  <c r="AA33" i="1"/>
  <c r="AK33" i="1" s="1"/>
  <c r="AA21" i="1"/>
  <c r="AA13" i="1"/>
  <c r="AK13" i="1" s="1"/>
  <c r="AJ12" i="1"/>
  <c r="AJ8" i="1"/>
  <c r="AP45" i="1"/>
  <c r="AP41" i="1"/>
  <c r="AP37" i="1"/>
  <c r="AP33" i="1"/>
  <c r="AP29" i="1"/>
  <c r="AP25" i="1"/>
  <c r="AP21" i="1"/>
  <c r="AP17" i="1"/>
  <c r="AP13" i="1"/>
  <c r="AP9" i="1"/>
  <c r="E39" i="10"/>
  <c r="E31" i="10"/>
  <c r="D31" i="10" s="1"/>
  <c r="E23" i="10"/>
  <c r="E15" i="10"/>
  <c r="AD37" i="10"/>
  <c r="AD21" i="10"/>
  <c r="H21" i="1" s="1"/>
  <c r="CF46" i="10"/>
  <c r="CF42" i="10"/>
  <c r="CF38" i="10"/>
  <c r="CF34" i="10"/>
  <c r="CF30" i="10"/>
  <c r="CF26" i="10"/>
  <c r="CF22" i="10"/>
  <c r="CF18" i="10"/>
  <c r="CF14" i="10"/>
  <c r="CF10" i="10"/>
  <c r="CF45" i="10"/>
  <c r="CF41" i="10"/>
  <c r="CF37" i="10"/>
  <c r="CF33" i="10"/>
  <c r="CF29" i="10"/>
  <c r="CF25" i="10"/>
  <c r="CF21" i="10"/>
  <c r="CF17" i="10"/>
  <c r="CF13" i="10"/>
  <c r="CF9" i="10"/>
  <c r="DA42" i="10"/>
  <c r="DA38" i="10"/>
  <c r="DA34" i="10"/>
  <c r="DA30" i="10"/>
  <c r="DA26" i="10"/>
  <c r="DA22" i="10"/>
  <c r="DA18" i="10"/>
  <c r="DA14" i="10"/>
  <c r="DA10" i="10"/>
  <c r="DA45" i="10"/>
  <c r="DA41" i="10"/>
  <c r="DA37" i="10"/>
  <c r="DA33" i="10"/>
  <c r="DA29" i="10"/>
  <c r="DA25" i="10"/>
  <c r="DA21" i="10"/>
  <c r="DA17" i="10"/>
  <c r="DA13" i="10"/>
  <c r="DA9" i="10"/>
  <c r="CB8" i="8"/>
  <c r="DF45" i="8"/>
  <c r="D45" i="8" s="1"/>
  <c r="DF41" i="8"/>
  <c r="DF37" i="8"/>
  <c r="D37" i="8" s="1"/>
  <c r="DF33" i="8"/>
  <c r="D33" i="8" s="1"/>
  <c r="DF29" i="8"/>
  <c r="D29" i="8" s="1"/>
  <c r="DF25" i="8"/>
  <c r="DF21" i="8"/>
  <c r="D21" i="8" s="1"/>
  <c r="DF17" i="8"/>
  <c r="D17" i="8" s="1"/>
  <c r="DF13" i="8"/>
  <c r="D13" i="8" s="1"/>
  <c r="DF9" i="8"/>
  <c r="D26" i="4"/>
  <c r="R43" i="1"/>
  <c r="AA43" i="1" s="1"/>
  <c r="R39" i="1"/>
  <c r="AA39" i="1" s="1"/>
  <c r="R35" i="1"/>
  <c r="AA35" i="1" s="1"/>
  <c r="R31" i="1"/>
  <c r="AA31" i="1" s="1"/>
  <c r="AK31" i="1" s="1"/>
  <c r="R27" i="1"/>
  <c r="AA27" i="1" s="1"/>
  <c r="R23" i="1"/>
  <c r="AA23" i="1" s="1"/>
  <c r="R19" i="1"/>
  <c r="AA19" i="1" s="1"/>
  <c r="R15" i="1"/>
  <c r="AA15" i="1" s="1"/>
  <c r="R11" i="1"/>
  <c r="AP44" i="1"/>
  <c r="AP40" i="1"/>
  <c r="AP36" i="1"/>
  <c r="AP32" i="1"/>
  <c r="AP28" i="1"/>
  <c r="AP24" i="1"/>
  <c r="AP20" i="1"/>
  <c r="AP16" i="1"/>
  <c r="AP12" i="1"/>
  <c r="AP8" i="1"/>
  <c r="E45" i="10"/>
  <c r="E37" i="10"/>
  <c r="D37" i="10" s="1"/>
  <c r="E29" i="10"/>
  <c r="E21" i="10"/>
  <c r="E13" i="10"/>
  <c r="AD33" i="10"/>
  <c r="D33" i="10" s="1"/>
  <c r="AD17" i="10"/>
  <c r="D17" i="10" s="1"/>
  <c r="AA11" i="1"/>
  <c r="AL11" i="1" s="1"/>
  <c r="AJ10" i="1"/>
  <c r="E43" i="10"/>
  <c r="E35" i="10"/>
  <c r="E27" i="10"/>
  <c r="E19" i="10"/>
  <c r="E11" i="10"/>
  <c r="AD45" i="10"/>
  <c r="AD29" i="10"/>
  <c r="H29" i="1" s="1"/>
  <c r="K29" i="1" s="1"/>
  <c r="L29" i="1" s="1"/>
  <c r="AD13" i="10"/>
  <c r="CF43" i="10"/>
  <c r="CF39" i="10"/>
  <c r="CF35" i="10"/>
  <c r="CF31" i="10"/>
  <c r="CF27" i="10"/>
  <c r="CF23" i="10"/>
  <c r="CF19" i="10"/>
  <c r="CF15" i="10"/>
  <c r="CF11" i="10"/>
  <c r="DA40" i="10"/>
  <c r="DA36" i="10"/>
  <c r="DA32" i="10"/>
  <c r="DA28" i="10"/>
  <c r="DA24" i="10"/>
  <c r="DA20" i="10"/>
  <c r="DA16" i="10"/>
  <c r="DA12" i="10"/>
  <c r="DA8" i="10"/>
  <c r="D44" i="3"/>
  <c r="D40" i="3"/>
  <c r="D36" i="3"/>
  <c r="D32" i="3"/>
  <c r="D28" i="3"/>
  <c r="D24" i="3"/>
  <c r="D20" i="3"/>
  <c r="D16" i="3"/>
  <c r="D12" i="3"/>
  <c r="BL43" i="5"/>
  <c r="K43" i="5" s="1"/>
  <c r="BL39" i="5"/>
  <c r="K39" i="5" s="1"/>
  <c r="BL35" i="5"/>
  <c r="K35" i="5" s="1"/>
  <c r="BL31" i="5"/>
  <c r="K31" i="5" s="1"/>
  <c r="BL27" i="5"/>
  <c r="K27" i="5" s="1"/>
  <c r="BL23" i="5"/>
  <c r="K23" i="5" s="1"/>
  <c r="BL19" i="5"/>
  <c r="K19" i="5" s="1"/>
  <c r="BL15" i="5"/>
  <c r="K15" i="5" s="1"/>
  <c r="BL11" i="5"/>
  <c r="K11" i="5" s="1"/>
  <c r="BD43" i="5"/>
  <c r="J43" i="5" s="1"/>
  <c r="BD39" i="5"/>
  <c r="J39" i="5" s="1"/>
  <c r="BD35" i="5"/>
  <c r="J35" i="5" s="1"/>
  <c r="F35" i="5" s="1"/>
  <c r="D35" i="5" s="1"/>
  <c r="BD31" i="5"/>
  <c r="J31" i="5" s="1"/>
  <c r="BD27" i="5"/>
  <c r="J27" i="5" s="1"/>
  <c r="BD23" i="5"/>
  <c r="J23" i="5" s="1"/>
  <c r="BD19" i="5"/>
  <c r="J19" i="5" s="1"/>
  <c r="F19" i="5" s="1"/>
  <c r="D19" i="5" s="1"/>
  <c r="BD15" i="5"/>
  <c r="J15" i="5" s="1"/>
  <c r="BD11" i="5"/>
  <c r="J11" i="5" s="1"/>
  <c r="BL44" i="5"/>
  <c r="K44" i="5" s="1"/>
  <c r="BL40" i="5"/>
  <c r="K40" i="5" s="1"/>
  <c r="BL36" i="5"/>
  <c r="K36" i="5" s="1"/>
  <c r="BL32" i="5"/>
  <c r="K32" i="5" s="1"/>
  <c r="BL28" i="5"/>
  <c r="K28" i="5" s="1"/>
  <c r="BL24" i="5"/>
  <c r="K24" i="5" s="1"/>
  <c r="X46" i="5"/>
  <c r="E46" i="5" s="1"/>
  <c r="X42" i="5"/>
  <c r="E42" i="5" s="1"/>
  <c r="X38" i="5"/>
  <c r="E38" i="5" s="1"/>
  <c r="X34" i="5"/>
  <c r="E34" i="5" s="1"/>
  <c r="X30" i="5"/>
  <c r="E30" i="5" s="1"/>
  <c r="X26" i="5"/>
  <c r="E26" i="5" s="1"/>
  <c r="X22" i="5"/>
  <c r="E22" i="5" s="1"/>
  <c r="X18" i="5"/>
  <c r="E18" i="5" s="1"/>
  <c r="X14" i="5"/>
  <c r="E14" i="5" s="1"/>
  <c r="X10" i="5"/>
  <c r="E10" i="5" s="1"/>
  <c r="AF46" i="5"/>
  <c r="G46" i="5" s="1"/>
  <c r="AF42" i="5"/>
  <c r="G42" i="5" s="1"/>
  <c r="AF38" i="5"/>
  <c r="G38" i="5" s="1"/>
  <c r="BL46" i="5"/>
  <c r="K46" i="5" s="1"/>
  <c r="BL42" i="5"/>
  <c r="K42" i="5" s="1"/>
  <c r="BL38" i="5"/>
  <c r="K38" i="5" s="1"/>
  <c r="BL34" i="5"/>
  <c r="K34" i="5" s="1"/>
  <c r="BL30" i="5"/>
  <c r="K30" i="5" s="1"/>
  <c r="BL26" i="5"/>
  <c r="K26" i="5" s="1"/>
  <c r="BL22" i="5"/>
  <c r="K22" i="5" s="1"/>
  <c r="CR46" i="5"/>
  <c r="O46" i="5" s="1"/>
  <c r="CR44" i="5"/>
  <c r="O44" i="5" s="1"/>
  <c r="CR42" i="5"/>
  <c r="O42" i="5" s="1"/>
  <c r="CR40" i="5"/>
  <c r="O40" i="5" s="1"/>
  <c r="CR38" i="5"/>
  <c r="O38" i="5" s="1"/>
  <c r="CR36" i="5"/>
  <c r="O36" i="5" s="1"/>
  <c r="CR34" i="5"/>
  <c r="O34" i="5" s="1"/>
  <c r="CR32" i="5"/>
  <c r="O32" i="5" s="1"/>
  <c r="CR30" i="5"/>
  <c r="O30" i="5" s="1"/>
  <c r="CR28" i="5"/>
  <c r="O28" i="5" s="1"/>
  <c r="CR26" i="5"/>
  <c r="O26" i="5" s="1"/>
  <c r="CR24" i="5"/>
  <c r="O24" i="5" s="1"/>
  <c r="CR22" i="5"/>
  <c r="O22" i="5" s="1"/>
  <c r="CR20" i="5"/>
  <c r="O20" i="5" s="1"/>
  <c r="CR18" i="5"/>
  <c r="O18" i="5" s="1"/>
  <c r="CR16" i="5"/>
  <c r="O16" i="5" s="1"/>
  <c r="CR14" i="5"/>
  <c r="O14" i="5" s="1"/>
  <c r="CR12" i="5"/>
  <c r="O12" i="5" s="1"/>
  <c r="CR10" i="5"/>
  <c r="O10" i="5" s="1"/>
  <c r="CR8" i="5"/>
  <c r="O8" i="5" s="1"/>
  <c r="CJ46" i="5"/>
  <c r="N46" i="5" s="1"/>
  <c r="CJ44" i="5"/>
  <c r="N44" i="5" s="1"/>
  <c r="CJ42" i="5"/>
  <c r="N42" i="5" s="1"/>
  <c r="CJ40" i="5"/>
  <c r="N40" i="5" s="1"/>
  <c r="CJ38" i="5"/>
  <c r="N38" i="5" s="1"/>
  <c r="CJ36" i="5"/>
  <c r="N36" i="5" s="1"/>
  <c r="CJ34" i="5"/>
  <c r="N34" i="5" s="1"/>
  <c r="CJ32" i="5"/>
  <c r="N32" i="5" s="1"/>
  <c r="CJ30" i="5"/>
  <c r="N30" i="5" s="1"/>
  <c r="CJ28" i="5"/>
  <c r="N28" i="5" s="1"/>
  <c r="CJ26" i="5"/>
  <c r="N26" i="5" s="1"/>
  <c r="CJ24" i="5"/>
  <c r="N24" i="5" s="1"/>
  <c r="CJ22" i="5"/>
  <c r="N22" i="5" s="1"/>
  <c r="CJ20" i="5"/>
  <c r="N20" i="5" s="1"/>
  <c r="CJ18" i="5"/>
  <c r="N18" i="5" s="1"/>
  <c r="CJ16" i="5"/>
  <c r="N16" i="5" s="1"/>
  <c r="CJ14" i="5"/>
  <c r="N14" i="5" s="1"/>
  <c r="CJ12" i="5"/>
  <c r="N12" i="5" s="1"/>
  <c r="CJ10" i="5"/>
  <c r="N10" i="5" s="1"/>
  <c r="CJ8" i="5"/>
  <c r="N8" i="5" s="1"/>
  <c r="CB46" i="5"/>
  <c r="M46" i="5" s="1"/>
  <c r="CB44" i="5"/>
  <c r="M44" i="5" s="1"/>
  <c r="CB42" i="5"/>
  <c r="M42" i="5" s="1"/>
  <c r="CB40" i="5"/>
  <c r="M40" i="5" s="1"/>
  <c r="CB38" i="5"/>
  <c r="M38" i="5" s="1"/>
  <c r="CB36" i="5"/>
  <c r="M36" i="5" s="1"/>
  <c r="CB34" i="5"/>
  <c r="M34" i="5" s="1"/>
  <c r="CB32" i="5"/>
  <c r="M32" i="5" s="1"/>
  <c r="CB30" i="5"/>
  <c r="M30" i="5" s="1"/>
  <c r="CB28" i="5"/>
  <c r="M28" i="5" s="1"/>
  <c r="CB26" i="5"/>
  <c r="M26" i="5" s="1"/>
  <c r="CB24" i="5"/>
  <c r="M24" i="5" s="1"/>
  <c r="CB22" i="5"/>
  <c r="M22" i="5" s="1"/>
  <c r="CB20" i="5"/>
  <c r="M20" i="5" s="1"/>
  <c r="CB18" i="5"/>
  <c r="M18" i="5" s="1"/>
  <c r="CB16" i="5"/>
  <c r="M16" i="5" s="1"/>
  <c r="CB14" i="5"/>
  <c r="M14" i="5" s="1"/>
  <c r="CB12" i="5"/>
  <c r="M12" i="5" s="1"/>
  <c r="CB10" i="5"/>
  <c r="M10" i="5" s="1"/>
  <c r="CB8" i="5"/>
  <c r="M8" i="5" s="1"/>
  <c r="BT46" i="5"/>
  <c r="L46" i="5" s="1"/>
  <c r="BT44" i="5"/>
  <c r="L44" i="5" s="1"/>
  <c r="BT42" i="5"/>
  <c r="L42" i="5" s="1"/>
  <c r="BT40" i="5"/>
  <c r="L40" i="5" s="1"/>
  <c r="BT38" i="5"/>
  <c r="L38" i="5" s="1"/>
  <c r="BT36" i="5"/>
  <c r="L36" i="5" s="1"/>
  <c r="BT34" i="5"/>
  <c r="L34" i="5" s="1"/>
  <c r="BT32" i="5"/>
  <c r="L32" i="5" s="1"/>
  <c r="BT30" i="5"/>
  <c r="L30" i="5" s="1"/>
  <c r="BT28" i="5"/>
  <c r="L28" i="5" s="1"/>
  <c r="BT26" i="5"/>
  <c r="L26" i="5" s="1"/>
  <c r="BT24" i="5"/>
  <c r="L24" i="5" s="1"/>
  <c r="BT22" i="5"/>
  <c r="L22" i="5" s="1"/>
  <c r="BT20" i="5"/>
  <c r="L20" i="5" s="1"/>
  <c r="BT18" i="5"/>
  <c r="L18" i="5" s="1"/>
  <c r="BT16" i="5"/>
  <c r="L16" i="5" s="1"/>
  <c r="BT14" i="5"/>
  <c r="L14" i="5" s="1"/>
  <c r="BT12" i="5"/>
  <c r="L12" i="5" s="1"/>
  <c r="BT10" i="5"/>
  <c r="L10" i="5" s="1"/>
  <c r="BT8" i="5"/>
  <c r="L8" i="5" s="1"/>
  <c r="BL20" i="5"/>
  <c r="K20" i="5" s="1"/>
  <c r="BL18" i="5"/>
  <c r="K18" i="5" s="1"/>
  <c r="BL16" i="5"/>
  <c r="K16" i="5" s="1"/>
  <c r="BL14" i="5"/>
  <c r="K14" i="5" s="1"/>
  <c r="BL12" i="5"/>
  <c r="K12" i="5" s="1"/>
  <c r="BL10" i="5"/>
  <c r="K10" i="5" s="1"/>
  <c r="BL8" i="5"/>
  <c r="K8" i="5" s="1"/>
  <c r="F31" i="5"/>
  <c r="BD46" i="5"/>
  <c r="J46" i="5" s="1"/>
  <c r="BD44" i="5"/>
  <c r="J44" i="5" s="1"/>
  <c r="BD42" i="5"/>
  <c r="J42" i="5" s="1"/>
  <c r="BD40" i="5"/>
  <c r="J40" i="5" s="1"/>
  <c r="BD38" i="5"/>
  <c r="J38" i="5" s="1"/>
  <c r="BD36" i="5"/>
  <c r="J36" i="5" s="1"/>
  <c r="BD34" i="5"/>
  <c r="J34" i="5" s="1"/>
  <c r="BD32" i="5"/>
  <c r="J32" i="5" s="1"/>
  <c r="BD30" i="5"/>
  <c r="J30" i="5" s="1"/>
  <c r="BD28" i="5"/>
  <c r="J28" i="5" s="1"/>
  <c r="BD26" i="5"/>
  <c r="J26" i="5" s="1"/>
  <c r="BD24" i="5"/>
  <c r="J24" i="5" s="1"/>
  <c r="BD22" i="5"/>
  <c r="J22" i="5" s="1"/>
  <c r="BD20" i="5"/>
  <c r="J20" i="5" s="1"/>
  <c r="BD18" i="5"/>
  <c r="J18" i="5" s="1"/>
  <c r="BD16" i="5"/>
  <c r="J16" i="5" s="1"/>
  <c r="BD14" i="5"/>
  <c r="J14" i="5" s="1"/>
  <c r="BD12" i="5"/>
  <c r="J12" i="5" s="1"/>
  <c r="BD10" i="5"/>
  <c r="J10" i="5" s="1"/>
  <c r="BD8" i="5"/>
  <c r="J8" i="5" s="1"/>
  <c r="F15" i="5"/>
  <c r="D15" i="5" s="1"/>
  <c r="AV46" i="5"/>
  <c r="I46" i="5" s="1"/>
  <c r="F46" i="5" s="1"/>
  <c r="D46" i="5" s="1"/>
  <c r="AV44" i="5"/>
  <c r="I44" i="5" s="1"/>
  <c r="AV42" i="5"/>
  <c r="I42" i="5" s="1"/>
  <c r="F27" i="5"/>
  <c r="D27" i="5" s="1"/>
  <c r="F23" i="5"/>
  <c r="AV40" i="5"/>
  <c r="I40" i="5" s="1"/>
  <c r="F40" i="5" s="1"/>
  <c r="D40" i="5" s="1"/>
  <c r="AV38" i="5"/>
  <c r="I38" i="5" s="1"/>
  <c r="F38" i="5" s="1"/>
  <c r="D38" i="5" s="1"/>
  <c r="AV36" i="5"/>
  <c r="I36" i="5" s="1"/>
  <c r="F36" i="5" s="1"/>
  <c r="AV34" i="5"/>
  <c r="I34" i="5" s="1"/>
  <c r="AV32" i="5"/>
  <c r="I32" i="5" s="1"/>
  <c r="AV30" i="5"/>
  <c r="I30" i="5" s="1"/>
  <c r="AV28" i="5"/>
  <c r="I28" i="5" s="1"/>
  <c r="AV26" i="5"/>
  <c r="I26" i="5" s="1"/>
  <c r="AV24" i="5"/>
  <c r="I24" i="5" s="1"/>
  <c r="AV22" i="5"/>
  <c r="I22" i="5" s="1"/>
  <c r="AV20" i="5"/>
  <c r="I20" i="5" s="1"/>
  <c r="AV18" i="5"/>
  <c r="I18" i="5" s="1"/>
  <c r="AV16" i="5"/>
  <c r="I16" i="5" s="1"/>
  <c r="AV14" i="5"/>
  <c r="I14" i="5" s="1"/>
  <c r="AV12" i="5"/>
  <c r="I12" i="5" s="1"/>
  <c r="AV10" i="5"/>
  <c r="I10" i="5" s="1"/>
  <c r="AV8" i="5"/>
  <c r="I8" i="5" s="1"/>
  <c r="AN32" i="5"/>
  <c r="H32" i="5" s="1"/>
  <c r="AN30" i="5"/>
  <c r="H30" i="5" s="1"/>
  <c r="AN28" i="5"/>
  <c r="H28" i="5" s="1"/>
  <c r="AN26" i="5"/>
  <c r="H26" i="5" s="1"/>
  <c r="AN24" i="5"/>
  <c r="H24" i="5" s="1"/>
  <c r="AN22" i="5"/>
  <c r="H22" i="5" s="1"/>
  <c r="AN20" i="5"/>
  <c r="H20" i="5" s="1"/>
  <c r="AN18" i="5"/>
  <c r="H18" i="5" s="1"/>
  <c r="AN16" i="5"/>
  <c r="H16" i="5" s="1"/>
  <c r="AN14" i="5"/>
  <c r="H14" i="5" s="1"/>
  <c r="AN12" i="5"/>
  <c r="H12" i="5" s="1"/>
  <c r="AN10" i="5"/>
  <c r="H10" i="5" s="1"/>
  <c r="AN8" i="5"/>
  <c r="H8" i="5" s="1"/>
  <c r="F44" i="5"/>
  <c r="D44" i="5" s="1"/>
  <c r="AF34" i="5"/>
  <c r="G34" i="5" s="1"/>
  <c r="AF32" i="5"/>
  <c r="G32" i="5" s="1"/>
  <c r="AF30" i="5"/>
  <c r="G30" i="5" s="1"/>
  <c r="AF28" i="5"/>
  <c r="G28" i="5" s="1"/>
  <c r="AF26" i="5"/>
  <c r="G26" i="5" s="1"/>
  <c r="AF24" i="5"/>
  <c r="G24" i="5" s="1"/>
  <c r="AF22" i="5"/>
  <c r="G22" i="5" s="1"/>
  <c r="AF20" i="5"/>
  <c r="G20" i="5" s="1"/>
  <c r="AF18" i="5"/>
  <c r="G18" i="5" s="1"/>
  <c r="AF16" i="5"/>
  <c r="G16" i="5" s="1"/>
  <c r="AF14" i="5"/>
  <c r="G14" i="5" s="1"/>
  <c r="AF12" i="5"/>
  <c r="G12" i="5" s="1"/>
  <c r="AF10" i="5"/>
  <c r="G10" i="5" s="1"/>
  <c r="AF8" i="5"/>
  <c r="G8" i="5" s="1"/>
  <c r="F45" i="5"/>
  <c r="D45" i="5" s="1"/>
  <c r="F37" i="5"/>
  <c r="D37" i="5" s="1"/>
  <c r="F29" i="5"/>
  <c r="D29" i="5" s="1"/>
  <c r="F25" i="5"/>
  <c r="F21" i="5"/>
  <c r="D21" i="5" s="1"/>
  <c r="F13" i="5"/>
  <c r="D13" i="5" s="1"/>
  <c r="F9" i="5"/>
  <c r="X8" i="5"/>
  <c r="E8" i="5" s="1"/>
  <c r="D23" i="5"/>
  <c r="P46" i="5"/>
  <c r="P44" i="5"/>
  <c r="P42" i="5"/>
  <c r="P40" i="5"/>
  <c r="P38" i="5"/>
  <c r="P36" i="5"/>
  <c r="P34" i="5"/>
  <c r="P32" i="5"/>
  <c r="P30" i="5"/>
  <c r="P28" i="5"/>
  <c r="P26" i="5"/>
  <c r="P24" i="5"/>
  <c r="P22" i="5"/>
  <c r="P20" i="5"/>
  <c r="P18" i="5"/>
  <c r="P16" i="5"/>
  <c r="P14" i="5"/>
  <c r="P12" i="5"/>
  <c r="P10" i="5"/>
  <c r="P8" i="5"/>
  <c r="AJ45" i="1"/>
  <c r="AJ43" i="1"/>
  <c r="AJ41" i="1"/>
  <c r="AJ39" i="1"/>
  <c r="AJ37" i="1"/>
  <c r="AK37" i="1" s="1"/>
  <c r="AJ35" i="1"/>
  <c r="AJ33" i="1"/>
  <c r="AJ31" i="1"/>
  <c r="AJ29" i="1"/>
  <c r="AJ27" i="1"/>
  <c r="AJ25" i="1"/>
  <c r="AJ23" i="1"/>
  <c r="AJ21" i="1"/>
  <c r="AJ19" i="1"/>
  <c r="AJ17" i="1"/>
  <c r="AJ15" i="1"/>
  <c r="AJ13" i="1"/>
  <c r="AJ11" i="1"/>
  <c r="AJ9" i="1"/>
  <c r="D45" i="4"/>
  <c r="D43" i="4"/>
  <c r="D39" i="4"/>
  <c r="D37" i="4"/>
  <c r="D33" i="4"/>
  <c r="D31" i="4"/>
  <c r="D29" i="4"/>
  <c r="D27" i="4"/>
  <c r="D23" i="4"/>
  <c r="D21" i="4"/>
  <c r="D19" i="4"/>
  <c r="D17" i="4"/>
  <c r="D15" i="4"/>
  <c r="D13" i="4"/>
  <c r="D11" i="4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D13" i="3"/>
  <c r="D11" i="3"/>
  <c r="D9" i="3"/>
  <c r="D8" i="8"/>
  <c r="BY46" i="10"/>
  <c r="BR46" i="10" s="1"/>
  <c r="BS46" i="10"/>
  <c r="BY42" i="10"/>
  <c r="BR42" i="10" s="1"/>
  <c r="BS42" i="10"/>
  <c r="BY38" i="10"/>
  <c r="BR38" i="10" s="1"/>
  <c r="BS38" i="10"/>
  <c r="BY34" i="10"/>
  <c r="BS34" i="10"/>
  <c r="BY30" i="10"/>
  <c r="BR30" i="10" s="1"/>
  <c r="BS30" i="10"/>
  <c r="BY26" i="10"/>
  <c r="BR26" i="10" s="1"/>
  <c r="BS26" i="10"/>
  <c r="BY22" i="10"/>
  <c r="BR22" i="10" s="1"/>
  <c r="BS22" i="10"/>
  <c r="BY18" i="10"/>
  <c r="BS18" i="10"/>
  <c r="BY16" i="10"/>
  <c r="BR16" i="10" s="1"/>
  <c r="BS16" i="10"/>
  <c r="BY12" i="10"/>
  <c r="BR12" i="10" s="1"/>
  <c r="BS12" i="10"/>
  <c r="E46" i="10"/>
  <c r="E44" i="10"/>
  <c r="E42" i="10"/>
  <c r="E40" i="10"/>
  <c r="D40" i="10" s="1"/>
  <c r="E38" i="10"/>
  <c r="E36" i="10"/>
  <c r="H36" i="1" s="1"/>
  <c r="K36" i="1" s="1"/>
  <c r="L36" i="1" s="1"/>
  <c r="E34" i="10"/>
  <c r="E32" i="10"/>
  <c r="H32" i="1" s="1"/>
  <c r="K32" i="1" s="1"/>
  <c r="L32" i="1" s="1"/>
  <c r="E30" i="10"/>
  <c r="E28" i="10"/>
  <c r="H28" i="1" s="1"/>
  <c r="E26" i="10"/>
  <c r="E24" i="10"/>
  <c r="D24" i="10" s="1"/>
  <c r="E22" i="10"/>
  <c r="E20" i="10"/>
  <c r="H20" i="1" s="1"/>
  <c r="K20" i="1" s="1"/>
  <c r="L20" i="1" s="1"/>
  <c r="E18" i="10"/>
  <c r="E16" i="10"/>
  <c r="H16" i="1" s="1"/>
  <c r="K16" i="1" s="1"/>
  <c r="L16" i="1" s="1"/>
  <c r="E14" i="10"/>
  <c r="E12" i="10"/>
  <c r="E10" i="10"/>
  <c r="E8" i="10"/>
  <c r="D8" i="10" s="1"/>
  <c r="BY45" i="10"/>
  <c r="BR45" i="10" s="1"/>
  <c r="BY43" i="10"/>
  <c r="BR43" i="10" s="1"/>
  <c r="M43" i="1" s="1"/>
  <c r="BY41" i="10"/>
  <c r="BY39" i="10"/>
  <c r="BR39" i="10" s="1"/>
  <c r="M39" i="1" s="1"/>
  <c r="BY37" i="10"/>
  <c r="BR37" i="10" s="1"/>
  <c r="BY35" i="10"/>
  <c r="BY33" i="10"/>
  <c r="BR33" i="10" s="1"/>
  <c r="BY31" i="10"/>
  <c r="BR31" i="10" s="1"/>
  <c r="BY29" i="10"/>
  <c r="BR29" i="10" s="1"/>
  <c r="BY27" i="10"/>
  <c r="BR27" i="10" s="1"/>
  <c r="M27" i="1" s="1"/>
  <c r="BY25" i="10"/>
  <c r="BY23" i="10"/>
  <c r="BR23" i="10" s="1"/>
  <c r="M23" i="1" s="1"/>
  <c r="BY21" i="10"/>
  <c r="BR21" i="10" s="1"/>
  <c r="BY19" i="10"/>
  <c r="BY17" i="10"/>
  <c r="BR17" i="10" s="1"/>
  <c r="BY15" i="10"/>
  <c r="BR15" i="10" s="1"/>
  <c r="M15" i="1" s="1"/>
  <c r="BY13" i="10"/>
  <c r="BR13" i="10" s="1"/>
  <c r="BY11" i="10"/>
  <c r="BR11" i="10" s="1"/>
  <c r="M11" i="1" s="1"/>
  <c r="BY9" i="10"/>
  <c r="AD43" i="10"/>
  <c r="H43" i="1" s="1"/>
  <c r="K43" i="1" s="1"/>
  <c r="L43" i="1" s="1"/>
  <c r="AD39" i="10"/>
  <c r="H39" i="1" s="1"/>
  <c r="AD35" i="10"/>
  <c r="H35" i="1" s="1"/>
  <c r="K35" i="1" s="1"/>
  <c r="L35" i="1" s="1"/>
  <c r="AD31" i="10"/>
  <c r="AD27" i="10"/>
  <c r="H27" i="1" s="1"/>
  <c r="K27" i="1" s="1"/>
  <c r="L27" i="1" s="1"/>
  <c r="AD23" i="10"/>
  <c r="H23" i="1" s="1"/>
  <c r="AD19" i="10"/>
  <c r="H19" i="1" s="1"/>
  <c r="K19" i="1" s="1"/>
  <c r="L19" i="1" s="1"/>
  <c r="AD15" i="10"/>
  <c r="H15" i="1" s="1"/>
  <c r="K15" i="1" s="1"/>
  <c r="L15" i="1" s="1"/>
  <c r="AD11" i="10"/>
  <c r="H11" i="1" s="1"/>
  <c r="CN46" i="10"/>
  <c r="CN44" i="10"/>
  <c r="CN42" i="10"/>
  <c r="CN40" i="10"/>
  <c r="CN38" i="10"/>
  <c r="CN36" i="10"/>
  <c r="CN34" i="10"/>
  <c r="CN32" i="10"/>
  <c r="CN30" i="10"/>
  <c r="CN28" i="10"/>
  <c r="CN26" i="10"/>
  <c r="CN24" i="10"/>
  <c r="CN22" i="10"/>
  <c r="CN20" i="10"/>
  <c r="CN18" i="10"/>
  <c r="CN16" i="10"/>
  <c r="CN14" i="10"/>
  <c r="AD46" i="10"/>
  <c r="CW46" i="10"/>
  <c r="CP46" i="10" s="1"/>
  <c r="AD44" i="10"/>
  <c r="CW44" i="10"/>
  <c r="CP44" i="10" s="1"/>
  <c r="AD42" i="10"/>
  <c r="CW42" i="10"/>
  <c r="CP42" i="10" s="1"/>
  <c r="AD40" i="10"/>
  <c r="CW40" i="10"/>
  <c r="CP40" i="10" s="1"/>
  <c r="AD38" i="10"/>
  <c r="CW38" i="10"/>
  <c r="CP38" i="10" s="1"/>
  <c r="AD36" i="10"/>
  <c r="CW36" i="10"/>
  <c r="CP36" i="10" s="1"/>
  <c r="AD34" i="10"/>
  <c r="CW34" i="10"/>
  <c r="CP34" i="10" s="1"/>
  <c r="AD32" i="10"/>
  <c r="CW32" i="10"/>
  <c r="CP32" i="10" s="1"/>
  <c r="AD30" i="10"/>
  <c r="CW30" i="10"/>
  <c r="CP30" i="10" s="1"/>
  <c r="AD28" i="10"/>
  <c r="CW28" i="10"/>
  <c r="CP28" i="10" s="1"/>
  <c r="AD26" i="10"/>
  <c r="CW26" i="10"/>
  <c r="CP26" i="10" s="1"/>
  <c r="AD24" i="10"/>
  <c r="CW24" i="10"/>
  <c r="CP24" i="10" s="1"/>
  <c r="AD22" i="10"/>
  <c r="CW22" i="10"/>
  <c r="CP22" i="10" s="1"/>
  <c r="AD20" i="10"/>
  <c r="CW20" i="10"/>
  <c r="CP20" i="10" s="1"/>
  <c r="AD18" i="10"/>
  <c r="CW18" i="10"/>
  <c r="CP18" i="10" s="1"/>
  <c r="AD16" i="10"/>
  <c r="CW16" i="10"/>
  <c r="CP16" i="10" s="1"/>
  <c r="AD14" i="10"/>
  <c r="CW14" i="10"/>
  <c r="CP14" i="10" s="1"/>
  <c r="AD12" i="10"/>
  <c r="CW12" i="10"/>
  <c r="CP12" i="10" s="1"/>
  <c r="AD10" i="10"/>
  <c r="CW10" i="10"/>
  <c r="CP10" i="10" s="1"/>
  <c r="AD8" i="10"/>
  <c r="CW8" i="10"/>
  <c r="CP8" i="10" s="1"/>
  <c r="BS45" i="10"/>
  <c r="BS41" i="10"/>
  <c r="BS37" i="10"/>
  <c r="BS33" i="10"/>
  <c r="BS29" i="10"/>
  <c r="BS25" i="10"/>
  <c r="BS21" i="10"/>
  <c r="BS17" i="10"/>
  <c r="BS13" i="10"/>
  <c r="BS9" i="10"/>
  <c r="BY44" i="10"/>
  <c r="BR44" i="10" s="1"/>
  <c r="BS44" i="10"/>
  <c r="BY40" i="10"/>
  <c r="BR40" i="10" s="1"/>
  <c r="BS40" i="10"/>
  <c r="BY36" i="10"/>
  <c r="BR36" i="10" s="1"/>
  <c r="BS36" i="10"/>
  <c r="BY32" i="10"/>
  <c r="BS32" i="10"/>
  <c r="BY28" i="10"/>
  <c r="BR28" i="10" s="1"/>
  <c r="BS28" i="10"/>
  <c r="BY24" i="10"/>
  <c r="BR24" i="10" s="1"/>
  <c r="BS24" i="10"/>
  <c r="BY20" i="10"/>
  <c r="BR20" i="10" s="1"/>
  <c r="BS20" i="10"/>
  <c r="BY14" i="10"/>
  <c r="BR14" i="10" s="1"/>
  <c r="BS14" i="10"/>
  <c r="BY10" i="10"/>
  <c r="BR10" i="10" s="1"/>
  <c r="BS10" i="10"/>
  <c r="H45" i="1"/>
  <c r="K45" i="1" s="1"/>
  <c r="L45" i="1" s="1"/>
  <c r="H33" i="1"/>
  <c r="K33" i="1" s="1"/>
  <c r="L33" i="1" s="1"/>
  <c r="H25" i="1"/>
  <c r="K25" i="1" s="1"/>
  <c r="L25" i="1" s="1"/>
  <c r="H17" i="1"/>
  <c r="H13" i="1"/>
  <c r="K13" i="1" s="1"/>
  <c r="L13" i="1" s="1"/>
  <c r="CT45" i="10"/>
  <c r="CM45" i="10" s="1"/>
  <c r="CN45" i="10"/>
  <c r="CT43" i="10"/>
  <c r="CM43" i="10" s="1"/>
  <c r="CN43" i="10"/>
  <c r="CT41" i="10"/>
  <c r="CM41" i="10" s="1"/>
  <c r="CN41" i="10"/>
  <c r="CT39" i="10"/>
  <c r="CN39" i="10"/>
  <c r="CT37" i="10"/>
  <c r="CN37" i="10"/>
  <c r="CT35" i="10"/>
  <c r="CM35" i="10" s="1"/>
  <c r="CN35" i="10"/>
  <c r="CT33" i="10"/>
  <c r="CM33" i="10" s="1"/>
  <c r="CN33" i="10"/>
  <c r="CT31" i="10"/>
  <c r="CM31" i="10" s="1"/>
  <c r="CN31" i="10"/>
  <c r="CT29" i="10"/>
  <c r="CM29" i="10" s="1"/>
  <c r="CN29" i="10"/>
  <c r="CT27" i="10"/>
  <c r="CM27" i="10" s="1"/>
  <c r="CN27" i="10"/>
  <c r="CT25" i="10"/>
  <c r="CM25" i="10" s="1"/>
  <c r="CN25" i="10"/>
  <c r="CT23" i="10"/>
  <c r="CM23" i="10" s="1"/>
  <c r="CN23" i="10"/>
  <c r="CT21" i="10"/>
  <c r="CN21" i="10"/>
  <c r="CT19" i="10"/>
  <c r="CN19" i="10"/>
  <c r="CT17" i="10"/>
  <c r="CM17" i="10" s="1"/>
  <c r="CN17" i="10"/>
  <c r="CT15" i="10"/>
  <c r="CM15" i="10" s="1"/>
  <c r="CN15" i="10"/>
  <c r="CT13" i="10"/>
  <c r="CM13" i="10" s="1"/>
  <c r="CN13" i="10"/>
  <c r="CT11" i="10"/>
  <c r="CM11" i="10" s="1"/>
  <c r="CN11" i="10"/>
  <c r="CT9" i="10"/>
  <c r="CM9" i="10" s="1"/>
  <c r="CN9" i="10"/>
  <c r="D39" i="10"/>
  <c r="D27" i="10"/>
  <c r="D15" i="10"/>
  <c r="BS43" i="10"/>
  <c r="BS39" i="10"/>
  <c r="BS35" i="10"/>
  <c r="BS31" i="10"/>
  <c r="BS27" i="10"/>
  <c r="BS23" i="10"/>
  <c r="BS19" i="10"/>
  <c r="BS15" i="10"/>
  <c r="BS11" i="10"/>
  <c r="DA44" i="10"/>
  <c r="CT12" i="10"/>
  <c r="CM12" i="10" s="1"/>
  <c r="CF8" i="10"/>
  <c r="BY8" i="10"/>
  <c r="K17" i="1"/>
  <c r="L17" i="1" s="1"/>
  <c r="K39" i="1"/>
  <c r="L39" i="1" s="1"/>
  <c r="D46" i="10"/>
  <c r="H46" i="1"/>
  <c r="K46" i="1" s="1"/>
  <c r="L46" i="1" s="1"/>
  <c r="H44" i="1"/>
  <c r="D42" i="10"/>
  <c r="H42" i="1"/>
  <c r="K42" i="1" s="1"/>
  <c r="L42" i="1" s="1"/>
  <c r="H40" i="1"/>
  <c r="K40" i="1" s="1"/>
  <c r="L40" i="1" s="1"/>
  <c r="D38" i="10"/>
  <c r="H38" i="1"/>
  <c r="K38" i="1" s="1"/>
  <c r="L38" i="1" s="1"/>
  <c r="D36" i="10"/>
  <c r="D34" i="10"/>
  <c r="H34" i="1"/>
  <c r="K34" i="1" s="1"/>
  <c r="L34" i="1" s="1"/>
  <c r="D30" i="10"/>
  <c r="H30" i="1"/>
  <c r="K30" i="1" s="1"/>
  <c r="L30" i="1" s="1"/>
  <c r="D26" i="10"/>
  <c r="H26" i="1"/>
  <c r="K26" i="1" s="1"/>
  <c r="L26" i="1" s="1"/>
  <c r="D22" i="10"/>
  <c r="H22" i="1"/>
  <c r="K22" i="1" s="1"/>
  <c r="L22" i="1" s="1"/>
  <c r="D20" i="10"/>
  <c r="D18" i="10"/>
  <c r="H18" i="1"/>
  <c r="K18" i="1" s="1"/>
  <c r="D16" i="10"/>
  <c r="D14" i="10"/>
  <c r="H14" i="1"/>
  <c r="K14" i="1" s="1"/>
  <c r="H12" i="1"/>
  <c r="D10" i="10"/>
  <c r="H10" i="1"/>
  <c r="K10" i="1" s="1"/>
  <c r="H8" i="1"/>
  <c r="K8" i="1" s="1"/>
  <c r="K11" i="1"/>
  <c r="L11" i="1" s="1"/>
  <c r="M45" i="1"/>
  <c r="N45" i="1"/>
  <c r="N43" i="1"/>
  <c r="N41" i="1"/>
  <c r="M37" i="1"/>
  <c r="N35" i="1"/>
  <c r="M33" i="1"/>
  <c r="N33" i="1"/>
  <c r="M31" i="1"/>
  <c r="N31" i="1"/>
  <c r="M29" i="1"/>
  <c r="N29" i="1"/>
  <c r="N27" i="1"/>
  <c r="N25" i="1"/>
  <c r="N23" i="1"/>
  <c r="M21" i="1"/>
  <c r="M17" i="1"/>
  <c r="N17" i="1"/>
  <c r="N15" i="1"/>
  <c r="M13" i="1"/>
  <c r="N13" i="1"/>
  <c r="N11" i="1"/>
  <c r="N9" i="1"/>
  <c r="M46" i="1"/>
  <c r="M44" i="1"/>
  <c r="M42" i="1"/>
  <c r="M40" i="1"/>
  <c r="M38" i="1"/>
  <c r="M36" i="1"/>
  <c r="M30" i="1"/>
  <c r="M28" i="1"/>
  <c r="M26" i="1"/>
  <c r="M24" i="1"/>
  <c r="M22" i="1"/>
  <c r="M20" i="1"/>
  <c r="L18" i="1"/>
  <c r="M16" i="1"/>
  <c r="L14" i="1"/>
  <c r="M14" i="1"/>
  <c r="N12" i="1"/>
  <c r="M12" i="1"/>
  <c r="L10" i="1"/>
  <c r="M10" i="1"/>
  <c r="L8" i="1"/>
  <c r="AB41" i="1"/>
  <c r="AL37" i="1"/>
  <c r="AB37" i="1"/>
  <c r="AK21" i="1"/>
  <c r="AL21" i="1"/>
  <c r="AB21" i="1"/>
  <c r="AB13" i="1"/>
  <c r="R46" i="1"/>
  <c r="AA46" i="1" s="1"/>
  <c r="R44" i="1"/>
  <c r="AA44" i="1" s="1"/>
  <c r="R42" i="1"/>
  <c r="AA42" i="1" s="1"/>
  <c r="R40" i="1"/>
  <c r="AA40" i="1" s="1"/>
  <c r="R38" i="1"/>
  <c r="AA38" i="1" s="1"/>
  <c r="R36" i="1"/>
  <c r="AA36" i="1" s="1"/>
  <c r="R34" i="1"/>
  <c r="AA34" i="1" s="1"/>
  <c r="R32" i="1"/>
  <c r="AA32" i="1" s="1"/>
  <c r="R30" i="1"/>
  <c r="AA30" i="1" s="1"/>
  <c r="R28" i="1"/>
  <c r="AA28" i="1" s="1"/>
  <c r="R26" i="1"/>
  <c r="AA26" i="1" s="1"/>
  <c r="R24" i="1"/>
  <c r="AA24" i="1" s="1"/>
  <c r="R22" i="1"/>
  <c r="AA22" i="1" s="1"/>
  <c r="R20" i="1"/>
  <c r="AA20" i="1" s="1"/>
  <c r="R18" i="1"/>
  <c r="AA18" i="1" s="1"/>
  <c r="R16" i="1"/>
  <c r="AA16" i="1" s="1"/>
  <c r="R14" i="1"/>
  <c r="AA14" i="1" s="1"/>
  <c r="R12" i="1"/>
  <c r="AA12" i="1" s="1"/>
  <c r="R10" i="1"/>
  <c r="AA10" i="1" s="1"/>
  <c r="AJ46" i="1"/>
  <c r="AJ44" i="1"/>
  <c r="AJ42" i="1"/>
  <c r="AJ40" i="1"/>
  <c r="AJ38" i="1"/>
  <c r="AJ36" i="1"/>
  <c r="AJ34" i="1"/>
  <c r="AJ32" i="1"/>
  <c r="AJ30" i="1"/>
  <c r="AJ28" i="1"/>
  <c r="AJ26" i="1"/>
  <c r="AJ24" i="1"/>
  <c r="AJ22" i="1"/>
  <c r="AJ20" i="1"/>
  <c r="AJ18" i="1"/>
  <c r="AJ16" i="1"/>
  <c r="AJ14" i="1"/>
  <c r="R8" i="1"/>
  <c r="AA8" i="1" s="1"/>
  <c r="AB29" i="1" l="1"/>
  <c r="AL29" i="1"/>
  <c r="AK29" i="1"/>
  <c r="AB15" i="1"/>
  <c r="AK15" i="1"/>
  <c r="AB17" i="1"/>
  <c r="AL17" i="1"/>
  <c r="AK23" i="1"/>
  <c r="AB23" i="1"/>
  <c r="AL15" i="1"/>
  <c r="AL9" i="1"/>
  <c r="AL13" i="1"/>
  <c r="K12" i="1"/>
  <c r="L12" i="1" s="1"/>
  <c r="AK9" i="1"/>
  <c r="AK41" i="1"/>
  <c r="K21" i="1"/>
  <c r="L21" i="1" s="1"/>
  <c r="AL23" i="1"/>
  <c r="K44" i="1"/>
  <c r="L44" i="1" s="1"/>
  <c r="AB33" i="1"/>
  <c r="AK11" i="1"/>
  <c r="AK25" i="1"/>
  <c r="AB25" i="1"/>
  <c r="AL25" i="1"/>
  <c r="AK39" i="1"/>
  <c r="AL39" i="1"/>
  <c r="AB39" i="1"/>
  <c r="AB27" i="1"/>
  <c r="AK27" i="1"/>
  <c r="AL27" i="1"/>
  <c r="AB43" i="1"/>
  <c r="AK43" i="1"/>
  <c r="AL43" i="1"/>
  <c r="AK17" i="1"/>
  <c r="AB31" i="1"/>
  <c r="AL33" i="1"/>
  <c r="D32" i="10"/>
  <c r="D11" i="10"/>
  <c r="CM21" i="10"/>
  <c r="N21" i="1" s="1"/>
  <c r="CM37" i="10"/>
  <c r="N37" i="1" s="1"/>
  <c r="H37" i="1"/>
  <c r="K37" i="1" s="1"/>
  <c r="L37" i="1" s="1"/>
  <c r="CT32" i="10"/>
  <c r="CM32" i="10" s="1"/>
  <c r="N32" i="1" s="1"/>
  <c r="H31" i="1"/>
  <c r="K31" i="1" s="1"/>
  <c r="L31" i="1" s="1"/>
  <c r="BR9" i="10"/>
  <c r="M9" i="1" s="1"/>
  <c r="BR25" i="10"/>
  <c r="M25" i="1" s="1"/>
  <c r="BR41" i="10"/>
  <c r="M41" i="1" s="1"/>
  <c r="BR18" i="10"/>
  <c r="M18" i="1" s="1"/>
  <c r="BR34" i="10"/>
  <c r="M34" i="1" s="1"/>
  <c r="D9" i="5"/>
  <c r="D25" i="5"/>
  <c r="F42" i="5"/>
  <c r="D42" i="5" s="1"/>
  <c r="D15" i="8"/>
  <c r="D24" i="8"/>
  <c r="D40" i="8"/>
  <c r="D9" i="10"/>
  <c r="CT20" i="10"/>
  <c r="CM20" i="10" s="1"/>
  <c r="N20" i="1" s="1"/>
  <c r="CT36" i="10"/>
  <c r="CM36" i="10" s="1"/>
  <c r="N36" i="1" s="1"/>
  <c r="D28" i="10"/>
  <c r="CT8" i="10"/>
  <c r="CM8" i="10" s="1"/>
  <c r="N8" i="1" s="1"/>
  <c r="H41" i="1"/>
  <c r="K41" i="1" s="1"/>
  <c r="L41" i="1" s="1"/>
  <c r="CT28" i="10"/>
  <c r="CM28" i="10" s="1"/>
  <c r="N28" i="1" s="1"/>
  <c r="CT44" i="10"/>
  <c r="BR19" i="10"/>
  <c r="M19" i="1" s="1"/>
  <c r="BR35" i="10"/>
  <c r="M35" i="1" s="1"/>
  <c r="D12" i="10"/>
  <c r="K28" i="1"/>
  <c r="L28" i="1" s="1"/>
  <c r="D44" i="10"/>
  <c r="D36" i="5"/>
  <c r="D21" i="10"/>
  <c r="D9" i="8"/>
  <c r="D25" i="8"/>
  <c r="D41" i="8"/>
  <c r="D23" i="8"/>
  <c r="D12" i="8"/>
  <c r="D28" i="8"/>
  <c r="D44" i="8"/>
  <c r="D25" i="10"/>
  <c r="AB11" i="1"/>
  <c r="AL31" i="1"/>
  <c r="H24" i="1"/>
  <c r="K24" i="1" s="1"/>
  <c r="L24" i="1" s="1"/>
  <c r="CT10" i="10"/>
  <c r="CM10" i="10" s="1"/>
  <c r="N10" i="1" s="1"/>
  <c r="CM44" i="10"/>
  <c r="N44" i="1" s="1"/>
  <c r="D23" i="10"/>
  <c r="D43" i="10"/>
  <c r="CM19" i="10"/>
  <c r="N19" i="1" s="1"/>
  <c r="CM39" i="10"/>
  <c r="N39" i="1" s="1"/>
  <c r="BR32" i="10"/>
  <c r="M32" i="1" s="1"/>
  <c r="CT24" i="10"/>
  <c r="CM24" i="10" s="1"/>
  <c r="N24" i="1" s="1"/>
  <c r="CT40" i="10"/>
  <c r="CM40" i="10" s="1"/>
  <c r="N40" i="1" s="1"/>
  <c r="D31" i="8"/>
  <c r="D16" i="8"/>
  <c r="D32" i="8"/>
  <c r="AB19" i="1"/>
  <c r="AK19" i="1"/>
  <c r="AL19" i="1"/>
  <c r="AB35" i="1"/>
  <c r="AK35" i="1"/>
  <c r="AL35" i="1"/>
  <c r="D13" i="10"/>
  <c r="D45" i="10"/>
  <c r="D19" i="10"/>
  <c r="D35" i="10"/>
  <c r="AK45" i="1"/>
  <c r="D29" i="10"/>
  <c r="CT18" i="10"/>
  <c r="CM18" i="10" s="1"/>
  <c r="N18" i="1" s="1"/>
  <c r="CT22" i="10"/>
  <c r="CM22" i="10" s="1"/>
  <c r="N22" i="1" s="1"/>
  <c r="CT26" i="10"/>
  <c r="CM26" i="10" s="1"/>
  <c r="N26" i="1" s="1"/>
  <c r="CT30" i="10"/>
  <c r="CM30" i="10" s="1"/>
  <c r="N30" i="1" s="1"/>
  <c r="CT34" i="10"/>
  <c r="CM34" i="10" s="1"/>
  <c r="N34" i="1" s="1"/>
  <c r="CT38" i="10"/>
  <c r="CM38" i="10" s="1"/>
  <c r="N38" i="1" s="1"/>
  <c r="CT42" i="10"/>
  <c r="CM42" i="10" s="1"/>
  <c r="N42" i="1" s="1"/>
  <c r="CT46" i="10"/>
  <c r="CM46" i="10" s="1"/>
  <c r="N46" i="1" s="1"/>
  <c r="F10" i="5"/>
  <c r="D10" i="5" s="1"/>
  <c r="F14" i="5"/>
  <c r="D14" i="5" s="1"/>
  <c r="F18" i="5"/>
  <c r="D18" i="5" s="1"/>
  <c r="F22" i="5"/>
  <c r="D22" i="5" s="1"/>
  <c r="F26" i="5"/>
  <c r="D26" i="5" s="1"/>
  <c r="F30" i="5"/>
  <c r="D30" i="5" s="1"/>
  <c r="F34" i="5"/>
  <c r="D34" i="5" s="1"/>
  <c r="F8" i="5"/>
  <c r="D8" i="5" s="1"/>
  <c r="F12" i="5"/>
  <c r="D12" i="5" s="1"/>
  <c r="F16" i="5"/>
  <c r="D16" i="5" s="1"/>
  <c r="F20" i="5"/>
  <c r="D20" i="5" s="1"/>
  <c r="F24" i="5"/>
  <c r="D24" i="5" s="1"/>
  <c r="F28" i="5"/>
  <c r="D28" i="5" s="1"/>
  <c r="F32" i="5"/>
  <c r="D32" i="5" s="1"/>
  <c r="AL45" i="1"/>
  <c r="AB45" i="1"/>
  <c r="CT14" i="10"/>
  <c r="CM14" i="10" s="1"/>
  <c r="N14" i="1" s="1"/>
  <c r="CT16" i="10"/>
  <c r="CM16" i="10" s="1"/>
  <c r="N16" i="1" s="1"/>
  <c r="BR8" i="10"/>
  <c r="M8" i="1" s="1"/>
  <c r="AL16" i="1"/>
  <c r="AK16" i="1"/>
  <c r="AB16" i="1"/>
  <c r="AL24" i="1"/>
  <c r="AK24" i="1"/>
  <c r="AB24" i="1"/>
  <c r="AL28" i="1"/>
  <c r="AK28" i="1"/>
  <c r="AB28" i="1"/>
  <c r="AL32" i="1"/>
  <c r="AK32" i="1"/>
  <c r="AB32" i="1"/>
  <c r="AL36" i="1"/>
  <c r="AK36" i="1"/>
  <c r="AB36" i="1"/>
  <c r="AL40" i="1"/>
  <c r="AK40" i="1"/>
  <c r="AB40" i="1"/>
  <c r="AL8" i="1"/>
  <c r="AK8" i="1"/>
  <c r="AB8" i="1"/>
  <c r="AL10" i="1"/>
  <c r="AK10" i="1"/>
  <c r="AB10" i="1"/>
  <c r="AL14" i="1"/>
  <c r="AK14" i="1"/>
  <c r="AB14" i="1"/>
  <c r="AL18" i="1"/>
  <c r="AK18" i="1"/>
  <c r="AB18" i="1"/>
  <c r="AL22" i="1"/>
  <c r="AK22" i="1"/>
  <c r="AB22" i="1"/>
  <c r="AL26" i="1"/>
  <c r="AK26" i="1"/>
  <c r="AB26" i="1"/>
  <c r="AL30" i="1"/>
  <c r="AK30" i="1"/>
  <c r="AB30" i="1"/>
  <c r="AL34" i="1"/>
  <c r="AK34" i="1"/>
  <c r="AB34" i="1"/>
  <c r="AL38" i="1"/>
  <c r="AK38" i="1"/>
  <c r="AB38" i="1"/>
  <c r="AL42" i="1"/>
  <c r="AK42" i="1"/>
  <c r="AB42" i="1"/>
  <c r="AL46" i="1"/>
  <c r="AK46" i="1"/>
  <c r="AB46" i="1"/>
  <c r="AL12" i="1"/>
  <c r="AK12" i="1"/>
  <c r="AB12" i="1"/>
  <c r="AL20" i="1"/>
  <c r="AK20" i="1"/>
  <c r="AB20" i="1"/>
  <c r="AL44" i="1"/>
  <c r="AK44" i="1"/>
  <c r="AB44" i="1"/>
  <c r="AI7" i="4" l="1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T7" i="5" s="1"/>
  <c r="L7" i="5" s="1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 s="1"/>
  <c r="I7" i="5" s="1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X7" i="5" l="1"/>
  <c r="E7" i="5" s="1"/>
  <c r="AF7" i="5"/>
  <c r="G7" i="5" s="1"/>
  <c r="BL7" i="5"/>
  <c r="K7" i="5" s="1"/>
  <c r="CJ7" i="5"/>
  <c r="N7" i="5" s="1"/>
  <c r="BD7" i="5"/>
  <c r="J7" i="5" s="1"/>
  <c r="CR7" i="5"/>
  <c r="O7" i="5" s="1"/>
  <c r="P7" i="5"/>
  <c r="CB7" i="5"/>
  <c r="M7" i="5" s="1"/>
  <c r="AN7" i="5"/>
  <c r="H7" i="5" s="1"/>
  <c r="AK7" i="3"/>
  <c r="AC7" i="3"/>
  <c r="AO7" i="1" s="1"/>
  <c r="R7" i="3"/>
  <c r="P7" i="3" s="1"/>
  <c r="F7" i="3"/>
  <c r="W7" i="9"/>
  <c r="BM7" i="4" s="1"/>
  <c r="W7" i="4" s="1"/>
  <c r="V7" i="9"/>
  <c r="BL7" i="4" s="1"/>
  <c r="V7" i="4" s="1"/>
  <c r="T7" i="9"/>
  <c r="BJ7" i="4" s="1"/>
  <c r="T7" i="4" s="1"/>
  <c r="EU7" i="9"/>
  <c r="AI7" i="1" s="1"/>
  <c r="S7" i="9"/>
  <c r="BI7" i="4" s="1"/>
  <c r="S7" i="4" s="1"/>
  <c r="P7" i="9"/>
  <c r="BF7" i="4" s="1"/>
  <c r="P7" i="4" s="1"/>
  <c r="BO7" i="9"/>
  <c r="AE7" i="1" s="1"/>
  <c r="X7" i="9"/>
  <c r="BN7" i="4" s="1"/>
  <c r="X7" i="4" s="1"/>
  <c r="N7" i="9"/>
  <c r="BD7" i="4" s="1"/>
  <c r="N7" i="4" s="1"/>
  <c r="L7" i="9"/>
  <c r="BB7" i="4" s="1"/>
  <c r="L7" i="4" s="1"/>
  <c r="H7" i="9"/>
  <c r="AX7" i="4" s="1"/>
  <c r="H7" i="4" s="1"/>
  <c r="G7" i="9"/>
  <c r="AW7" i="4" s="1"/>
  <c r="G7" i="4" s="1"/>
  <c r="F7" i="9"/>
  <c r="AV7" i="4" s="1"/>
  <c r="F7" i="4" s="1"/>
  <c r="AT7" i="9"/>
  <c r="AD7" i="1" s="1"/>
  <c r="Y7" i="9"/>
  <c r="AC7" i="1" s="1"/>
  <c r="I7" i="9"/>
  <c r="AY7" i="4" s="1"/>
  <c r="I7" i="4" s="1"/>
  <c r="M7" i="9"/>
  <c r="BC7" i="4" s="1"/>
  <c r="M7" i="4" s="1"/>
  <c r="CJ7" i="9"/>
  <c r="AF7" i="1" s="1"/>
  <c r="DE7" i="9"/>
  <c r="AG7" i="1" s="1"/>
  <c r="BO7" i="4"/>
  <c r="J7" i="1" s="1"/>
  <c r="Y7" i="4"/>
  <c r="Z7" i="1" s="1"/>
  <c r="EH7" i="8"/>
  <c r="EA7" i="8"/>
  <c r="DN7" i="8"/>
  <c r="DG7" i="8"/>
  <c r="CY7" i="8"/>
  <c r="CR7" i="8"/>
  <c r="CJ7" i="8"/>
  <c r="CC7" i="8"/>
  <c r="BU7" i="8"/>
  <c r="BF7" i="8"/>
  <c r="AB7" i="8"/>
  <c r="U7" i="8"/>
  <c r="M7" i="8"/>
  <c r="F7" i="8"/>
  <c r="BN7" i="8"/>
  <c r="BM7" i="8" s="1"/>
  <c r="DU7" i="8"/>
  <c r="DI7" i="10"/>
  <c r="BK7" i="10"/>
  <c r="CF7" i="10"/>
  <c r="BD7" i="10"/>
  <c r="AY7" i="10"/>
  <c r="CZ7" i="10" s="1"/>
  <c r="CS7" i="10" s="1"/>
  <c r="AU7" i="10"/>
  <c r="CY7" i="10" s="1"/>
  <c r="CR7" i="10" s="1"/>
  <c r="AM7" i="10"/>
  <c r="CW7" i="10" s="1"/>
  <c r="CP7" i="10" s="1"/>
  <c r="AI7" i="10"/>
  <c r="CV7" i="10" s="1"/>
  <c r="CO7" i="10" s="1"/>
  <c r="AE7" i="10"/>
  <c r="CU7" i="10" s="1"/>
  <c r="Z7" i="10"/>
  <c r="CE7" i="10" s="1"/>
  <c r="BX7" i="10" s="1"/>
  <c r="V7" i="10"/>
  <c r="CD7" i="10" s="1"/>
  <c r="BW7" i="10" s="1"/>
  <c r="R7" i="10"/>
  <c r="CC7" i="10" s="1"/>
  <c r="BV7" i="10" s="1"/>
  <c r="N7" i="10"/>
  <c r="CB7" i="10" s="1"/>
  <c r="BU7" i="10" s="1"/>
  <c r="F7" i="10"/>
  <c r="DA7" i="10"/>
  <c r="J7" i="10"/>
  <c r="CA7" i="10" s="1"/>
  <c r="BT7" i="10" s="1"/>
  <c r="AQ7" i="10"/>
  <c r="CX7" i="10" s="1"/>
  <c r="CQ7" i="10" s="1"/>
  <c r="D7" i="1"/>
  <c r="R7" i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76" i="13"/>
  <c r="AA228" i="13"/>
  <c r="AA225" i="13"/>
  <c r="AA161" i="13"/>
  <c r="AA208" i="13"/>
  <c r="AA204" i="13"/>
  <c r="AA157" i="13"/>
  <c r="AA218" i="13"/>
  <c r="AA123" i="13"/>
  <c r="AA192" i="13"/>
  <c r="AA158" i="13"/>
  <c r="AA140" i="13"/>
  <c r="AA185" i="13"/>
  <c r="AA44" i="13"/>
  <c r="AA32" i="13"/>
  <c r="AA171" i="13"/>
  <c r="AA147" i="13"/>
  <c r="AA85" i="13"/>
  <c r="AA214" i="13"/>
  <c r="AA11" i="13"/>
  <c r="AA39" i="13"/>
  <c r="AA40" i="13"/>
  <c r="AA146" i="13"/>
  <c r="AA95" i="13"/>
  <c r="AA72" i="13"/>
  <c r="AA119" i="13"/>
  <c r="AA113" i="13"/>
  <c r="AA88" i="13"/>
  <c r="AA189" i="13"/>
  <c r="AA129" i="13"/>
  <c r="AA96" i="13"/>
  <c r="AA187" i="13"/>
  <c r="AA130" i="13"/>
  <c r="AA47" i="13"/>
  <c r="AA250" i="13"/>
  <c r="AA105" i="13"/>
  <c r="AA191" i="13"/>
  <c r="AA75" i="13"/>
  <c r="AA57" i="13"/>
  <c r="AA120" i="13"/>
  <c r="AA133" i="13"/>
  <c r="AA246" i="13"/>
  <c r="AA99" i="13"/>
  <c r="AA149" i="13"/>
  <c r="AA91" i="13"/>
  <c r="AA240" i="13"/>
  <c r="AA217" i="13"/>
  <c r="AA212" i="13"/>
  <c r="AA37" i="13"/>
  <c r="AA25" i="13"/>
  <c r="AA76" i="13"/>
  <c r="AA183" i="13"/>
  <c r="AA114" i="13"/>
  <c r="AA138" i="13"/>
  <c r="AA248" i="13"/>
  <c r="AA77" i="13"/>
  <c r="AA101" i="13"/>
  <c r="AA83" i="13"/>
  <c r="AA209" i="13"/>
  <c r="AA213" i="13"/>
  <c r="AA14" i="13"/>
  <c r="AA121" i="13"/>
  <c r="AA178" i="13"/>
  <c r="AA233" i="13"/>
  <c r="AA48" i="13"/>
  <c r="AA134" i="13"/>
  <c r="AA59" i="13"/>
  <c r="AA137" i="13"/>
  <c r="AA35" i="13"/>
  <c r="AA7" i="13"/>
  <c r="AA42" i="13"/>
  <c r="AA148" i="13"/>
  <c r="AA154" i="13"/>
  <c r="AA73" i="13"/>
  <c r="AA165" i="13"/>
  <c r="AA127" i="13"/>
  <c r="AA227" i="13"/>
  <c r="AA61" i="13"/>
  <c r="AA80" i="13"/>
  <c r="AA106" i="13"/>
  <c r="AA167" i="13"/>
  <c r="AA122" i="13"/>
  <c r="AA86" i="13"/>
  <c r="AA46" i="13"/>
  <c r="AA65" i="13"/>
  <c r="AA103" i="13"/>
  <c r="AA17" i="13"/>
  <c r="AA15" i="13"/>
  <c r="AA216" i="13"/>
  <c r="AA160" i="13"/>
  <c r="AA201" i="13"/>
  <c r="AA190" i="13"/>
  <c r="AA70" i="13"/>
  <c r="AA52" i="13"/>
  <c r="AA202" i="13"/>
  <c r="AA110" i="13"/>
  <c r="AA18" i="13"/>
  <c r="AA60" i="13"/>
  <c r="AA236" i="13"/>
  <c r="AA98" i="13"/>
  <c r="AA210" i="13"/>
  <c r="AA180" i="13"/>
  <c r="AA5" i="13"/>
  <c r="AA221" i="13"/>
  <c r="AA23" i="13"/>
  <c r="AA102" i="13"/>
  <c r="AA235" i="13"/>
  <c r="AA63" i="13"/>
  <c r="AA50" i="13"/>
  <c r="AA2" i="13"/>
  <c r="AA234" i="13"/>
  <c r="AA206" i="13"/>
  <c r="AA67" i="13"/>
  <c r="AA56" i="13"/>
  <c r="AA194" i="13"/>
  <c r="AA150" i="13"/>
  <c r="AA222" i="13"/>
  <c r="AA125" i="13"/>
  <c r="AA62" i="13"/>
  <c r="AA33" i="13"/>
  <c r="AA247" i="13"/>
  <c r="AA19" i="13"/>
  <c r="AA51" i="13"/>
  <c r="AA6" i="13"/>
  <c r="AA128" i="13"/>
  <c r="AA94" i="13"/>
  <c r="AA184" i="13"/>
  <c r="AA188" i="13"/>
  <c r="AA55" i="13"/>
  <c r="AA238" i="13"/>
  <c r="AA141" i="13"/>
  <c r="AA241" i="13"/>
  <c r="AA196" i="13"/>
  <c r="AA87" i="13"/>
  <c r="AA177" i="13"/>
  <c r="AA230" i="13"/>
  <c r="AA195" i="13"/>
  <c r="AA186" i="13"/>
  <c r="AA49" i="13"/>
  <c r="AA175" i="13"/>
  <c r="AA219" i="13"/>
  <c r="AA8" i="13"/>
  <c r="AA111" i="13"/>
  <c r="AA182" i="13"/>
  <c r="AA28" i="13"/>
  <c r="AA229" i="13"/>
  <c r="AA220" i="13"/>
  <c r="AA135" i="13"/>
  <c r="AA16" i="13"/>
  <c r="AA90" i="13"/>
  <c r="AA93" i="13"/>
  <c r="AA100" i="13"/>
  <c r="AA232" i="13"/>
  <c r="AA109" i="13"/>
  <c r="AA45" i="13"/>
  <c r="AA174" i="13"/>
  <c r="AA243" i="13"/>
  <c r="AA41" i="13"/>
  <c r="AA92" i="13"/>
  <c r="AA198" i="13"/>
  <c r="AA151" i="13"/>
  <c r="AA36" i="13"/>
  <c r="AA172" i="13"/>
  <c r="AA166" i="13"/>
  <c r="AA117" i="13"/>
  <c r="AA82" i="13"/>
  <c r="AA170" i="13"/>
  <c r="AA215" i="13"/>
  <c r="AA68" i="13"/>
  <c r="AA124" i="13"/>
  <c r="AA249" i="13"/>
  <c r="AA58" i="13"/>
  <c r="AA84" i="13"/>
  <c r="AA132" i="13"/>
  <c r="AA24" i="13"/>
  <c r="AA54" i="13"/>
  <c r="AA142" i="13"/>
  <c r="AA173" i="13"/>
  <c r="AA181" i="13"/>
  <c r="AA145" i="13"/>
  <c r="AA163" i="13"/>
  <c r="AA242" i="13"/>
  <c r="AA203" i="13"/>
  <c r="AA199" i="13"/>
  <c r="AA226" i="13"/>
  <c r="AA66" i="13"/>
  <c r="AA152" i="13"/>
  <c r="AA164" i="13"/>
  <c r="AA245" i="13"/>
  <c r="AA155" i="13"/>
  <c r="AA118" i="13"/>
  <c r="AA153" i="13"/>
  <c r="AA143" i="13"/>
  <c r="AA156" i="13"/>
  <c r="AA108" i="13"/>
  <c r="AA237" i="13"/>
  <c r="AA9" i="13"/>
  <c r="AA104" i="13"/>
  <c r="AA26" i="13"/>
  <c r="AA197" i="13"/>
  <c r="AA30" i="13"/>
  <c r="AA78" i="13"/>
  <c r="AA244" i="13"/>
  <c r="AA239" i="13"/>
  <c r="AA34" i="13"/>
  <c r="AA27" i="13"/>
  <c r="AA200" i="13"/>
  <c r="AA224" i="13"/>
  <c r="AA112" i="13"/>
  <c r="AA115" i="13"/>
  <c r="AA231" i="13"/>
  <c r="AA179" i="13"/>
  <c r="AA13" i="13"/>
  <c r="AA169" i="13"/>
  <c r="AA193" i="13"/>
  <c r="AA223" i="13"/>
  <c r="AA43" i="13"/>
  <c r="AA207" i="13"/>
  <c r="AA136" i="13"/>
  <c r="AA64" i="13"/>
  <c r="AA126" i="13"/>
  <c r="AA144" i="13"/>
  <c r="AA53" i="13"/>
  <c r="AA81" i="13"/>
  <c r="AA74" i="13"/>
  <c r="AA69" i="13"/>
  <c r="AA22" i="13"/>
  <c r="AA79" i="13"/>
  <c r="AA205" i="13"/>
  <c r="AA131" i="13"/>
  <c r="AA89" i="13"/>
  <c r="AA139" i="13"/>
  <c r="AA97" i="13"/>
  <c r="AA71" i="13"/>
  <c r="AA29" i="13"/>
  <c r="AA168" i="13"/>
  <c r="AA31" i="13"/>
  <c r="AA21" i="13"/>
  <c r="AA20" i="13"/>
  <c r="AA10" i="13"/>
  <c r="AA38" i="13"/>
  <c r="AA116" i="13"/>
  <c r="AA107" i="13"/>
  <c r="AA211" i="13"/>
  <c r="AA159" i="13"/>
  <c r="AA12" i="13"/>
  <c r="AA162" i="13"/>
  <c r="F7" i="5" l="1"/>
  <c r="D7" i="5" s="1"/>
  <c r="BC7" i="10"/>
  <c r="I7" i="1" s="1"/>
  <c r="CQ7" i="8"/>
  <c r="T7" i="8"/>
  <c r="AX7" i="8"/>
  <c r="CB7" i="8"/>
  <c r="E7" i="10"/>
  <c r="BZ7" i="10"/>
  <c r="BY7" i="10" s="1"/>
  <c r="BR7" i="10" s="1"/>
  <c r="M7" i="1" s="1"/>
  <c r="AP7" i="1"/>
  <c r="Z7" i="3"/>
  <c r="O7" i="3"/>
  <c r="DZ7" i="8"/>
  <c r="DF7" i="8"/>
  <c r="E7" i="8"/>
  <c r="AJ7" i="1"/>
  <c r="AI7" i="8"/>
  <c r="AD7" i="10"/>
  <c r="H7" i="1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9"/>
  <c r="AT7" i="4" s="1"/>
  <c r="D7" i="4" s="1"/>
  <c r="M26" i="14"/>
  <c r="I17" i="14"/>
  <c r="M29" i="14"/>
  <c r="M20" i="14"/>
  <c r="C10" i="14"/>
  <c r="I33" i="14"/>
  <c r="I37" i="14"/>
  <c r="M23" i="14"/>
  <c r="M16" i="14"/>
  <c r="F8" i="14"/>
  <c r="C38" i="14"/>
  <c r="C20" i="14"/>
  <c r="M7" i="14"/>
  <c r="I29" i="14"/>
  <c r="M28" i="14"/>
  <c r="C14" i="14"/>
  <c r="M33" i="14"/>
  <c r="C24" i="14"/>
  <c r="M21" i="14"/>
  <c r="M34" i="14"/>
  <c r="M22" i="14"/>
  <c r="M38" i="14"/>
  <c r="M31" i="14"/>
  <c r="M37" i="14"/>
  <c r="M35" i="14"/>
  <c r="M12" i="14"/>
  <c r="I25" i="14"/>
  <c r="M32" i="14"/>
  <c r="I13" i="14"/>
  <c r="M14" i="14"/>
  <c r="M36" i="14"/>
  <c r="M30" i="14"/>
  <c r="C39" i="14"/>
  <c r="M13" i="14"/>
  <c r="C12" i="14"/>
  <c r="F5" i="14"/>
  <c r="F40" i="14"/>
  <c r="I21" i="14"/>
  <c r="M9" i="14"/>
  <c r="M18" i="14"/>
  <c r="M19" i="14"/>
  <c r="M15" i="14"/>
  <c r="C16" i="14"/>
  <c r="M17" i="14"/>
  <c r="M8" i="14"/>
  <c r="M27" i="14"/>
  <c r="M24" i="14"/>
  <c r="M25" i="14"/>
  <c r="C18" i="14"/>
  <c r="BS7" i="10" l="1"/>
  <c r="D7" i="10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P11" i="14"/>
  <c r="F21" i="14"/>
  <c r="C40" i="14"/>
  <c r="M10" i="14"/>
  <c r="C26" i="14"/>
  <c r="O37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<sst xmlns="http://schemas.openxmlformats.org/spreadsheetml/2006/main" count="5594" uniqueCount="841">
  <si>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</si>
  <si>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</si>
  <si>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</si>
  <si>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</si>
  <si>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</si>
  <si>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</si>
  <si>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</si>
  <si>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</si>
  <si>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</si>
  <si>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</si>
  <si>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</si>
  <si>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</si>
  <si>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</si>
  <si>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</si>
  <si>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</si>
  <si>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</si>
  <si>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</si>
  <si>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</si>
  <si>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</si>
  <si>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</si>
  <si>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</si>
  <si>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</si>
  <si>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</si>
  <si>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</si>
  <si>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</si>
  <si>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</si>
  <si>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</si>
  <si>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</si>
  <si>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</si>
  <si>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</si>
  <si>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</si>
  <si>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</si>
  <si>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</si>
  <si>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</si>
  <si>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</si>
  <si>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</si>
  <si>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</si>
  <si>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</si>
  <si>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</si>
  <si>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</si>
  <si>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</si>
  <si>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</si>
  <si>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</si>
  <si>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</si>
  <si>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</si>
  <si>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</si>
  <si>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</si>
  <si>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</si>
  <si>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</si>
  <si>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</si>
  <si>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</si>
  <si>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</si>
  <si>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</si>
  <si>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</si>
  <si>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</si>
  <si>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</si>
  <si>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</si>
  <si>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</si>
  <si>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</si>
  <si>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</si>
  <si>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</si>
  <si>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</si>
  <si>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</si>
  <si>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</si>
  <si>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</si>
  <si>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</si>
  <si>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</si>
  <si>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</si>
  <si>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</si>
  <si>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</si>
  <si>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</si>
  <si>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</si>
  <si>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</si>
  <si>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</si>
  <si>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</si>
  <si>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</si>
  <si>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</si>
  <si>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</si>
  <si>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</si>
  <si>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</si>
  <si>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</si>
  <si>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</si>
  <si>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</si>
  <si>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</si>
  <si>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</si>
  <si>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</si>
  <si>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</si>
  <si>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</si>
  <si>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</si>
  <si>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</si>
  <si>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</si>
  <si>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</si>
  <si>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</si>
  <si>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</si>
  <si>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</si>
  <si>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</si>
  <si>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</si>
  <si>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</si>
  <si>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</si>
  <si>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</si>
  <si>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</si>
  <si>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</si>
  <si>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</si>
  <si>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</si>
  <si>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</si>
  <si>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</si>
  <si>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</si>
  <si>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</si>
  <si>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</si>
  <si>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</si>
  <si>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</si>
  <si>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</si>
  <si>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</si>
  <si>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</si>
  <si>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</si>
  <si>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</si>
  <si>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</si>
  <si>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</si>
  <si>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</si>
  <si>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</si>
  <si>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</si>
  <si>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</si>
  <si>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</si>
  <si>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</si>
  <si>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</si>
  <si>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</si>
  <si>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</si>
  <si>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</si>
  <si>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</si>
  <si>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</si>
  <si>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</si>
  <si>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</si>
  <si>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</si>
  <si>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</si>
  <si>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</si>
  <si>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</si>
  <si>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</si>
  <si>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</si>
  <si>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</si>
  <si>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</si>
  <si>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</si>
  <si>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</si>
  <si>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</si>
  <si>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</si>
  <si>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</si>
  <si>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</si>
  <si>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</si>
  <si>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</si>
  <si>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</si>
  <si>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</si>
  <si>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</si>
  <si>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</si>
  <si>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</si>
  <si>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</si>
  <si>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</si>
  <si>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</si>
  <si>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</si>
  <si>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</si>
  <si>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</si>
  <si>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</si>
  <si>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</si>
  <si>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</si>
  <si>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</si>
  <si>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</si>
  <si>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</si>
  <si>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</si>
  <si>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</si>
  <si>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</si>
  <si>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</si>
  <si>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</si>
  <si>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</si>
  <si>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</si>
  <si>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</si>
  <si>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</si>
  <si>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</si>
  <si>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</si>
  <si>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</si>
  <si>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</si>
  <si>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</si>
  <si>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</si>
  <si>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</si>
  <si>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</si>
  <si>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</si>
  <si>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</si>
  <si>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</si>
  <si>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</si>
  <si>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</si>
  <si>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</si>
  <si>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</si>
  <si>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</si>
  <si>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</si>
  <si>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</si>
  <si>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</si>
  <si>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</si>
  <si>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</si>
  <si>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</si>
  <si>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</si>
  <si>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</si>
  <si>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</si>
  <si>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</si>
  <si>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</si>
  <si>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</si>
  <si>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</si>
  <si>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</si>
  <si>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</si>
  <si>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</si>
  <si>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</si>
  <si>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</si>
  <si>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</si>
  <si>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</si>
  <si>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</si>
  <si>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</si>
  <si>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</si>
  <si>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</si>
  <si>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</si>
  <si>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</si>
  <si>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</si>
  <si>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</si>
  <si>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</si>
  <si>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</si>
  <si>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</si>
  <si>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</si>
  <si>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</si>
  <si>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</si>
  <si>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</si>
  <si>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</si>
  <si>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</si>
  <si>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</si>
  <si>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</si>
  <si>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</si>
  <si>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</si>
  <si>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</si>
  <si>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</si>
  <si>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</si>
  <si>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</si>
  <si>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</si>
  <si>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</si>
  <si>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</si>
  <si>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</si>
  <si>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</si>
  <si>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</si>
  <si>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</si>
  <si>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</si>
  <si>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</si>
  <si>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</si>
  <si>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</si>
  <si>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</si>
  <si>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</si>
  <si>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</si>
  <si>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</si>
  <si>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</si>
  <si>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</si>
  <si>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</si>
  <si>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</si>
  <si>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</si>
  <si>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</si>
  <si>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</si>
  <si>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</si>
  <si>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</si>
  <si>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</si>
  <si>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</si>
  <si>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</si>
  <si>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</si>
  <si>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</si>
  <si>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</si>
  <si>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</si>
  <si>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</si>
  <si>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</si>
  <si>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</si>
  <si>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</si>
  <si>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</si>
  <si>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</si>
  <si>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</si>
  <si>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</si>
  <si>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</si>
  <si>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</si>
  <si>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</si>
  <si>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</si>
  <si>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</si>
  <si>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</si>
  <si>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</si>
  <si>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</si>
  <si>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</si>
  <si>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</si>
  <si>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</si>
  <si>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</si>
  <si>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</si>
  <si>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</si>
  <si>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</si>
  <si>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</si>
  <si>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</si>
  <si>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</si>
  <si>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</si>
  <si>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</si>
  <si>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</si>
  <si>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</si>
  <si>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</si>
  <si>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</si>
  <si>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</si>
  <si>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</si>
  <si>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</si>
  <si>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</si>
  <si>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</si>
  <si>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</si>
  <si>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</si>
  <si>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</si>
  <si>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</si>
  <si>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</si>
  <si>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</si>
  <si>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</si>
  <si>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</si>
  <si>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</si>
  <si>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</si>
  <si>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</si>
  <si>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</si>
  <si>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</si>
  <si>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</si>
  <si>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</si>
  <si>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</si>
  <si>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</si>
  <si>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</si>
  <si>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</si>
  <si>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</si>
  <si>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</si>
  <si>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</si>
  <si>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</si>
  <si>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</si>
  <si>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</si>
  <si>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</si>
  <si>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</si>
  <si>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</si>
  <si>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</si>
  <si>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</si>
  <si>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</si>
  <si>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</si>
  <si>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</si>
  <si>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</si>
  <si>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</si>
  <si>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</si>
  <si>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</si>
  <si>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</si>
  <si>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</si>
  <si>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</si>
  <si>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</si>
  <si>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</si>
  <si>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</si>
  <si>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</si>
  <si>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</si>
  <si>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</si>
  <si>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</si>
  <si>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</si>
  <si>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</si>
  <si>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</si>
  <si>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</si>
  <si>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</si>
  <si>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</si>
  <si>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</si>
  <si>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</si>
  <si>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</si>
  <si>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</si>
  <si>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</si>
  <si>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</si>
  <si>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</si>
  <si>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</si>
  <si>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</si>
  <si>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</si>
  <si>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</si>
  <si>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</si>
  <si>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</si>
  <si>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</si>
  <si>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</si>
  <si>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</si>
  <si>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</si>
  <si>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</si>
  <si>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</si>
  <si>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</si>
  <si>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</si>
  <si>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</si>
  <si>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</si>
  <si>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</si>
  <si>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</si>
  <si>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</si>
  <si>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</si>
  <si>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</si>
  <si>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</si>
  <si>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</si>
  <si>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</si>
  <si>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</si>
  <si>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</si>
  <si>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</si>
  <si>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</si>
  <si>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</si>
  <si>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</si>
  <si>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</si>
  <si>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</si>
  <si>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</si>
  <si>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</si>
  <si>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</si>
  <si>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</si>
  <si>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</si>
  <si>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</si>
  <si>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</si>
  <si>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</si>
  <si>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</si>
  <si>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</si>
  <si>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</si>
  <si>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</si>
  <si>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</si>
  <si>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</si>
  <si>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</si>
  <si>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</si>
  <si>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</si>
  <si>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</si>
  <si>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</si>
  <si>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</si>
  <si>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</si>
  <si>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</si>
  <si>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</si>
  <si>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</si>
  <si>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</si>
  <si>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</si>
  <si>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</si>
  <si>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</si>
  <si>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</si>
  <si>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</si>
  <si>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</si>
  <si>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</si>
  <si>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</si>
  <si>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</si>
  <si>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</si>
  <si>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</si>
  <si>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</si>
  <si>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</si>
  <si>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</si>
  <si>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</si>
  <si>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</si>
  <si>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</si>
  <si>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</si>
  <si>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</si>
  <si>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</si>
  <si>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</si>
  <si>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</si>
  <si>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</si>
  <si>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</si>
  <si>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</si>
  <si>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</si>
  <si>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</si>
  <si>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</si>
  <si>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</si>
  <si>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</si>
  <si>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</si>
  <si>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</si>
  <si>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</si>
  <si>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</si>
  <si>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</si>
  <si>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</si>
  <si>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</si>
  <si>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</si>
  <si>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</si>
  <si>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</si>
  <si>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</si>
  <si>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</si>
  <si>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</si>
  <si>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</si>
  <si>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</si>
  <si>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</si>
  <si>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</si>
  <si>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</si>
  <si>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</si>
  <si>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</si>
  <si>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</si>
  <si>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</si>
  <si>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</si>
  <si>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</si>
  <si>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</si>
  <si>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</si>
  <si>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</si>
  <si>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</si>
  <si>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</si>
  <si>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</si>
  <si>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</si>
  <si>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</si>
  <si>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</si>
  <si>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</si>
  <si>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</si>
  <si>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</si>
  <si>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</si>
  <si>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</si>
  <si>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</si>
  <si>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</si>
  <si>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</si>
  <si>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</si>
  <si>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</si>
  <si>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</si>
  <si>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</si>
  <si>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</si>
  <si>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</si>
  <si>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</si>
  <si>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</si>
  <si>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</si>
  <si>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</si>
  <si>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</si>
  <si>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</si>
  <si>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</si>
  <si>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</si>
  <si>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</si>
  <si>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</si>
  <si>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</si>
  <si>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</si>
  <si>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</si>
  <si>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</si>
  <si>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</si>
  <si>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</si>
  <si>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</si>
  <si>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</si>
  <si>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</si>
  <si>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</si>
  <si>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</si>
  <si>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</si>
  <si>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</si>
  <si>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</si>
  <si>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</si>
  <si>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</si>
  <si>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</si>
  <si>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</si>
  <si>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</si>
  <si>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</si>
  <si>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</si>
  <si>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</si>
  <si>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</si>
  <si>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</si>
  <si>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</si>
  <si>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</si>
  <si>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</si>
  <si>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</si>
  <si>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</si>
  <si>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</si>
  <si>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</si>
  <si>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</si>
  <si>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</si>
  <si>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</si>
  <si>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</si>
  <si>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</si>
  <si>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</si>
  <si>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</si>
  <si>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</si>
  <si>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</si>
  <si>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</si>
  <si>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</si>
  <si>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</si>
  <si>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</si>
  <si>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</si>
  <si>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</si>
  <si>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</si>
  <si>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</si>
  <si>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</si>
  <si>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</si>
  <si>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</si>
  <si>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</si>
  <si>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</si>
  <si>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</si>
  <si>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</si>
  <si>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</si>
  <si>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</si>
  <si>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</si>
  <si>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</si>
  <si>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</si>
  <si>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</si>
  <si>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</si>
  <si>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</si>
  <si>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</si>
  <si>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</si>
  <si>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</si>
  <si>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</si>
  <si>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</si>
  <si>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</si>
  <si>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</si>
  <si>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</si>
  <si>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</si>
  <si>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</si>
  <si>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</si>
  <si>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</si>
  <si>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</si>
  <si>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</si>
  <si>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</si>
  <si>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</si>
  <si>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</si>
  <si>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</si>
  <si>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</si>
  <si>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</si>
  <si>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</si>
  <si>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</si>
  <si>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</si>
  <si>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</si>
  <si>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</si>
  <si>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</si>
  <si>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</si>
  <si>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</si>
  <si>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</si>
  <si>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</si>
  <si>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</si>
  <si>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</si>
  <si>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</si>
  <si>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</si>
  <si>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</si>
  <si>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</si>
  <si>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</si>
  <si>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</si>
  <si>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</si>
  <si>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</si>
  <si>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</si>
  <si>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</si>
  <si>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</si>
  <si>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</si>
  <si>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</si>
  <si>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</si>
  <si>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</si>
  <si>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</si>
  <si>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</si>
  <si>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</si>
  <si>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</si>
  <si>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</si>
  <si>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</si>
  <si>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</si>
  <si>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</si>
  <si>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</si>
  <si>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</si>
  <si>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</si>
  <si>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</si>
  <si>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</si>
  <si>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</si>
  <si>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</si>
  <si>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</si>
  <si>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</si>
  <si>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</si>
  <si>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</si>
  <si>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</si>
  <si>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</si>
  <si>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</si>
  <si>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</si>
  <si>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</si>
  <si>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</si>
  <si>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</si>
  <si>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</si>
  <si>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</si>
  <si>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</si>
  <si>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</si>
  <si>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</si>
  <si>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</si>
  <si>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</si>
  <si>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</si>
  <si>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</si>
  <si>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</si>
  <si>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</si>
  <si>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</si>
  <si>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</si>
  <si>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</si>
  <si>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</si>
  <si>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</si>
  <si>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</si>
  <si>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</si>
  <si>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</si>
  <si>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</si>
  <si>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</si>
  <si>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</si>
  <si>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</si>
  <si>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</si>
  <si>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</si>
  <si>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</si>
  <si>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</si>
  <si>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</si>
  <si>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</si>
  <si>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</si>
  <si>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</si>
  <si>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</si>
  <si>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</si>
  <si>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</si>
  <si>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</si>
  <si>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</si>
  <si>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</si>
  <si>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</si>
  <si>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</si>
  <si>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</si>
  <si>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</si>
  <si>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</si>
  <si>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</si>
  <si>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</si>
  <si>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</si>
  <si>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</si>
  <si>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</si>
  <si>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</si>
  <si>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</si>
  <si>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</si>
  <si>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</si>
  <si>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</si>
  <si>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</si>
  <si>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</si>
  <si>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</si>
  <si>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</si>
  <si>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</si>
  <si>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</si>
  <si>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</si>
  <si>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</si>
  <si>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</si>
  <si>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</si>
  <si>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</si>
  <si>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</si>
  <si>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</si>
  <si>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</si>
  <si>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</si>
  <si>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</si>
  <si>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</si>
  <si>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</si>
  <si>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</si>
  <si>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</si>
  <si>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</si>
  <si>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</si>
  <si>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</si>
  <si>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</si>
  <si>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</si>
  <si>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</si>
  <si>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</si>
  <si>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</si>
  <si>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</si>
  <si>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</si>
  <si>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</si>
  <si>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</si>
  <si>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</si>
  <si>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</si>
  <si>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</si>
  <si>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</si>
  <si>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</si>
  <si>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</si>
  <si>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</si>
  <si>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</si>
  <si>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</si>
  <si>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</si>
  <si>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</si>
  <si>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</si>
  <si>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</si>
  <si>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</si>
  <si>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</si>
  <si>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</si>
  <si>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</si>
  <si>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処理量（平成28年度実績）</t>
    <phoneticPr fontId="3"/>
  </si>
  <si>
    <t>奈良県</t>
  </si>
  <si>
    <t>29000</t>
  </si>
  <si>
    <t>ごみ処理の概要（平成28年度実績）</t>
    <phoneticPr fontId="3"/>
  </si>
  <si>
    <t>ごみ搬入量の状況（平成28年度実績）</t>
    <phoneticPr fontId="3"/>
  </si>
  <si>
    <t>処理施設別ごみ搬入量の状況（平成28年度実績）</t>
    <phoneticPr fontId="3"/>
  </si>
  <si>
    <t>ごみ処理の状況（平成28年度実績）</t>
    <phoneticPr fontId="3"/>
  </si>
  <si>
    <t>ごみ資源化の状況（平成28年度実績）</t>
    <phoneticPr fontId="3"/>
  </si>
  <si>
    <t>中間処理後の再生利用量の状況（平成28年度実績）</t>
    <phoneticPr fontId="3"/>
  </si>
  <si>
    <t>災害廃棄物の処理処分状況（平成28年度実績）</t>
    <phoneticPr fontId="3"/>
  </si>
  <si>
    <t>合計 処理量（平成28年度実績）ごみ処理フローシート</t>
    <phoneticPr fontId="3"/>
  </si>
  <si>
    <t>合計 処理量（平成28年度実績）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</si>
  <si>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</si>
  <si>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</si>
  <si>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</si>
  <si>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29201</t>
  </si>
  <si>
    <t>奈良市</t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</si>
  <si>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</si>
  <si>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</si>
  <si>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</si>
  <si>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</si>
  <si>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</si>
  <si>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</si>
  <si>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</si>
  <si>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</si>
  <si>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</si>
  <si>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</si>
  <si>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</si>
  <si>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</si>
  <si>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</si>
  <si>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</si>
  <si>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</si>
  <si>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</si>
  <si>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</si>
  <si>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</si>
  <si>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</si>
  <si>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無い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</si>
  <si>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</si>
  <si>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</si>
  <si>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</si>
  <si>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</si>
  <si>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</si>
  <si>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</si>
  <si>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</si>
  <si>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</si>
  <si>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</si>
  <si>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</si>
  <si>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</si>
  <si>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</si>
  <si>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</si>
  <si>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</si>
  <si>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</si>
  <si>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</si>
  <si>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</si>
  <si>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</si>
  <si>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</si>
  <si>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</si>
  <si>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</si>
  <si>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</si>
  <si>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</si>
  <si>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</si>
  <si>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</si>
  <si>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</si>
  <si>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</si>
  <si>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</si>
  <si>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</si>
  <si>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</si>
  <si>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</si>
  <si>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</si>
  <si>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</si>
  <si>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</si>
  <si>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</si>
  <si>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</si>
  <si>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t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</si>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</sst>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\(#,###\)"/>
    <numFmt numFmtId="178" formatCode="#,##0.0"/>
    <numFmt numFmtId="179" formatCode="#,##0\)_ ;[Red]\-#,##0\ \)"/>
  </numFmts>
  <fonts count="2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3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3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3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79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8" fontId="9" fillId="0" borderId="62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8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vertical="center"/>
    </xf>
    <xf numFmtId="49" fontId="9" fillId="0" borderId="62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horizontal="right" vertical="center"/>
    </xf>
    <xf numFmtId="0" fontId="9" fillId="0" borderId="62" xfId="0" applyNumberFormat="1" applyFont="1" applyFill="1" applyBorder="1" applyAlignment="1"/>
    <xf numFmtId="178" fontId="9" fillId="0" borderId="62" xfId="0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46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16384" width="9" style="222"/>
  </cols>
  <sheetData>
    <row r="1" spans="1:42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2" s="228" customFormat="1" ht="25.5" customHeight="1">
      <c r="A2" s="338" t="s">
        <v>665</v>
      </c>
      <c r="B2" s="338" t="s">
        <v>666</v>
      </c>
      <c r="C2" s="340" t="s">
        <v>667</v>
      </c>
      <c r="D2" s="329" t="s">
        <v>668</v>
      </c>
      <c r="E2" s="332"/>
      <c r="F2" s="209"/>
      <c r="G2" s="210" t="s">
        <v>669</v>
      </c>
      <c r="H2" s="329" t="s">
        <v>670</v>
      </c>
      <c r="I2" s="332"/>
      <c r="J2" s="332"/>
      <c r="K2" s="337"/>
      <c r="L2" s="323" t="s">
        <v>671</v>
      </c>
      <c r="M2" s="324"/>
      <c r="N2" s="325"/>
      <c r="O2" s="320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4" t="s">
        <v>674</v>
      </c>
      <c r="AC2" s="329" t="s">
        <v>675</v>
      </c>
      <c r="AD2" s="332"/>
      <c r="AE2" s="332"/>
      <c r="AF2" s="332"/>
      <c r="AG2" s="332"/>
      <c r="AH2" s="332"/>
      <c r="AI2" s="332"/>
      <c r="AJ2" s="333"/>
      <c r="AK2" s="334" t="s">
        <v>676</v>
      </c>
      <c r="AL2" s="334" t="s">
        <v>677</v>
      </c>
      <c r="AM2" s="329" t="s">
        <v>678</v>
      </c>
      <c r="AN2" s="330"/>
      <c r="AO2" s="330"/>
      <c r="AP2" s="331"/>
    </row>
    <row r="3" spans="1:42" s="228" customFormat="1" ht="22.5" customHeight="1">
      <c r="A3" s="339"/>
      <c r="B3" s="339"/>
      <c r="C3" s="341"/>
      <c r="D3" s="214"/>
      <c r="E3" s="326" t="s">
        <v>679</v>
      </c>
      <c r="F3" s="320" t="s">
        <v>680</v>
      </c>
      <c r="G3" s="215"/>
      <c r="H3" s="326" t="s">
        <v>681</v>
      </c>
      <c r="I3" s="326" t="s">
        <v>682</v>
      </c>
      <c r="J3" s="320" t="s">
        <v>683</v>
      </c>
      <c r="K3" s="316" t="s">
        <v>684</v>
      </c>
      <c r="L3" s="322" t="s">
        <v>756</v>
      </c>
      <c r="M3" s="322" t="s">
        <v>757</v>
      </c>
      <c r="N3" s="322" t="s">
        <v>758</v>
      </c>
      <c r="O3" s="321"/>
      <c r="P3" s="326" t="s">
        <v>685</v>
      </c>
      <c r="Q3" s="326" t="s">
        <v>686</v>
      </c>
      <c r="R3" s="317" t="s">
        <v>687</v>
      </c>
      <c r="S3" s="318"/>
      <c r="T3" s="318"/>
      <c r="U3" s="318"/>
      <c r="V3" s="318"/>
      <c r="W3" s="318"/>
      <c r="X3" s="318"/>
      <c r="Y3" s="319"/>
      <c r="Z3" s="326" t="s">
        <v>688</v>
      </c>
      <c r="AA3" s="316" t="s">
        <v>684</v>
      </c>
      <c r="AB3" s="335"/>
      <c r="AC3" s="326" t="s">
        <v>689</v>
      </c>
      <c r="AD3" s="326" t="s">
        <v>690</v>
      </c>
      <c r="AE3" s="320" t="s">
        <v>691</v>
      </c>
      <c r="AF3" s="320" t="s">
        <v>692</v>
      </c>
      <c r="AG3" s="320" t="s">
        <v>693</v>
      </c>
      <c r="AH3" s="320" t="s">
        <v>694</v>
      </c>
      <c r="AI3" s="320" t="s">
        <v>695</v>
      </c>
      <c r="AJ3" s="316" t="s">
        <v>684</v>
      </c>
      <c r="AK3" s="335"/>
      <c r="AL3" s="335"/>
      <c r="AM3" s="326" t="s">
        <v>686</v>
      </c>
      <c r="AN3" s="326" t="s">
        <v>696</v>
      </c>
      <c r="AO3" s="326" t="s">
        <v>697</v>
      </c>
      <c r="AP3" s="316" t="s">
        <v>684</v>
      </c>
    </row>
    <row r="4" spans="1:42" s="228" customFormat="1" ht="25.5" customHeight="1">
      <c r="A4" s="339"/>
      <c r="B4" s="339"/>
      <c r="C4" s="341"/>
      <c r="D4" s="214"/>
      <c r="E4" s="321"/>
      <c r="F4" s="327"/>
      <c r="G4" s="216"/>
      <c r="H4" s="321"/>
      <c r="I4" s="321"/>
      <c r="J4" s="321"/>
      <c r="K4" s="316"/>
      <c r="L4" s="316"/>
      <c r="M4" s="316"/>
      <c r="N4" s="316"/>
      <c r="O4" s="321"/>
      <c r="P4" s="328"/>
      <c r="Q4" s="328"/>
      <c r="R4" s="316" t="s">
        <v>684</v>
      </c>
      <c r="S4" s="326" t="s">
        <v>690</v>
      </c>
      <c r="T4" s="320" t="s">
        <v>698</v>
      </c>
      <c r="U4" s="320" t="s">
        <v>691</v>
      </c>
      <c r="V4" s="320" t="s">
        <v>692</v>
      </c>
      <c r="W4" s="320" t="s">
        <v>693</v>
      </c>
      <c r="X4" s="320" t="s">
        <v>699</v>
      </c>
      <c r="Y4" s="326" t="s">
        <v>700</v>
      </c>
      <c r="Z4" s="336"/>
      <c r="AA4" s="316"/>
      <c r="AB4" s="335"/>
      <c r="AC4" s="328"/>
      <c r="AD4" s="328"/>
      <c r="AE4" s="328"/>
      <c r="AF4" s="327"/>
      <c r="AG4" s="327"/>
      <c r="AH4" s="328"/>
      <c r="AI4" s="328"/>
      <c r="AJ4" s="316"/>
      <c r="AK4" s="335"/>
      <c r="AL4" s="335"/>
      <c r="AM4" s="328"/>
      <c r="AN4" s="328"/>
      <c r="AO4" s="328"/>
      <c r="AP4" s="316"/>
    </row>
    <row r="5" spans="1:42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6"/>
      <c r="M5" s="316"/>
      <c r="N5" s="316"/>
      <c r="O5" s="218"/>
      <c r="P5" s="218"/>
      <c r="Q5" s="218"/>
      <c r="R5" s="316"/>
      <c r="S5" s="327"/>
      <c r="T5" s="321"/>
      <c r="U5" s="321"/>
      <c r="V5" s="321"/>
      <c r="W5" s="321"/>
      <c r="X5" s="321"/>
      <c r="Y5" s="327"/>
      <c r="Z5" s="217"/>
      <c r="AA5" s="217"/>
      <c r="AB5" s="335"/>
      <c r="AC5" s="218"/>
      <c r="AD5" s="218"/>
      <c r="AE5" s="218"/>
      <c r="AF5" s="218"/>
      <c r="AG5" s="218"/>
      <c r="AH5" s="218"/>
      <c r="AI5" s="218"/>
      <c r="AJ5" s="217"/>
      <c r="AK5" s="335"/>
      <c r="AL5" s="335"/>
      <c r="AM5" s="218"/>
      <c r="AN5" s="218"/>
      <c r="AO5" s="218"/>
      <c r="AP5" s="217"/>
    </row>
    <row r="6" spans="1:42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</row>
    <row r="7" spans="1:42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46" si="0">+E7+F7</f>
        <v>1381251</v>
      </c>
      <c r="E7" s="306">
        <f>SUM(E$8:E$46)</f>
        <v>1381251</v>
      </c>
      <c r="F7" s="306">
        <f>SUM(F$8:F$46)</f>
        <v>0</v>
      </c>
      <c r="G7" s="306">
        <f>SUM(G$8:G$46)</f>
        <v>11122</v>
      </c>
      <c r="H7" s="306">
        <f>SUM(ごみ搬入量内訳!E7,+ごみ搬入量内訳!AD7)</f>
        <v>382499</v>
      </c>
      <c r="I7" s="306">
        <f>ごみ搬入量内訳!BC7</f>
        <v>39942</v>
      </c>
      <c r="J7" s="306">
        <f>資源化量内訳!BO7</f>
        <v>33832</v>
      </c>
      <c r="K7" s="306">
        <f t="shared" ref="K7:K46" si="1">SUM(H7:J7)</f>
        <v>456273</v>
      </c>
      <c r="L7" s="306">
        <f t="shared" ref="L7:L46" si="2">IF(D7&lt;&gt;0,K7/D7/365*1000000,"-")</f>
        <v>905.02234112310509</v>
      </c>
      <c r="M7" s="306">
        <f>IF(D7&lt;&gt;0,(ごみ搬入量内訳!BR7+ごみ処理概要!J7)/ごみ処理概要!D7/365*1000000,"-")</f>
        <v>636.84575476610576</v>
      </c>
      <c r="N7" s="306">
        <f>IF(D7&lt;&gt;0,ごみ搬入量内訳!CM7/ごみ処理概要!D7/365*1000000,"-")</f>
        <v>268.17658635699939</v>
      </c>
      <c r="O7" s="306">
        <f>ごみ搬入量内訳!DH7</f>
        <v>0</v>
      </c>
      <c r="P7" s="306">
        <f>ごみ処理量内訳!E7</f>
        <v>363747</v>
      </c>
      <c r="Q7" s="306">
        <f>ごみ処理量内訳!N7</f>
        <v>2127</v>
      </c>
      <c r="R7" s="306">
        <f t="shared" ref="R7:R46" si="3">SUM(S7:Y7)</f>
        <v>44748</v>
      </c>
      <c r="S7" s="306">
        <f>ごみ処理量内訳!G7</f>
        <v>22087</v>
      </c>
      <c r="T7" s="306">
        <f>ごみ処理量内訳!L7</f>
        <v>21817</v>
      </c>
      <c r="U7" s="306">
        <f>ごみ処理量内訳!H7</f>
        <v>126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718</v>
      </c>
      <c r="Z7" s="306">
        <f>資源化量内訳!Y7</f>
        <v>14606</v>
      </c>
      <c r="AA7" s="306">
        <f t="shared" ref="AA7:AA46" si="4">SUM(P7,Q7,R7,Z7)</f>
        <v>425228</v>
      </c>
      <c r="AB7" s="309">
        <f t="shared" ref="AB7:AB46" si="5">IF(AA7&lt;&gt;0,(Z7+P7+R7)/AA7*100,"-")</f>
        <v>99.499797755557012</v>
      </c>
      <c r="AC7" s="306">
        <f>施設資源化量内訳!Y7</f>
        <v>2533</v>
      </c>
      <c r="AD7" s="306">
        <f>施設資源化量内訳!AT7</f>
        <v>4218</v>
      </c>
      <c r="AE7" s="306">
        <f>施設資源化量内訳!BO7</f>
        <v>126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14576</v>
      </c>
      <c r="AJ7" s="306">
        <f t="shared" ref="AJ7:AJ46" si="6">SUM(AC7:AI7)</f>
        <v>21453</v>
      </c>
      <c r="AK7" s="309">
        <f t="shared" ref="AK7:AK46" si="7">IF((AA7+J7)&lt;&gt;0,(Z7+AJ7+J7)/(AA7+J7)*100,"-")</f>
        <v>15.224807214743171</v>
      </c>
      <c r="AL7" s="309">
        <f>IF((AA7+J7)&lt;&gt;0,(資源化量内訳!D7-資源化量内訳!R7-資源化量内訳!T7-資源化量内訳!V7-資源化量内訳!U7)/(AA7+J7)*100,"-")</f>
        <v>15.0718860279702</v>
      </c>
      <c r="AM7" s="306">
        <f>ごみ処理量内訳!AA7</f>
        <v>2127</v>
      </c>
      <c r="AN7" s="306">
        <f>ごみ処理量内訳!AB7</f>
        <v>49013</v>
      </c>
      <c r="AO7" s="306">
        <f>ごみ処理量内訳!AC7</f>
        <v>4727</v>
      </c>
      <c r="AP7" s="306">
        <f t="shared" ref="AP7:AP46" si="8">SUM(AM7:AO7)</f>
        <v>55867</v>
      </c>
    </row>
    <row r="8" spans="1:42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360893</v>
      </c>
      <c r="E8" s="292">
        <v>360893</v>
      </c>
      <c r="F8" s="292">
        <v>0</v>
      </c>
      <c r="G8" s="292">
        <v>2949</v>
      </c>
      <c r="H8" s="292">
        <f>SUM(ごみ搬入量内訳!E8,+ごみ搬入量内訳!AD8)</f>
        <v>90654</v>
      </c>
      <c r="I8" s="292">
        <f>ごみ搬入量内訳!BC8</f>
        <v>7028</v>
      </c>
      <c r="J8" s="292">
        <f>資源化量内訳!BO8</f>
        <v>12117</v>
      </c>
      <c r="K8" s="292">
        <f t="shared" si="1"/>
        <v>109799</v>
      </c>
      <c r="L8" s="295">
        <f t="shared" si="2"/>
        <v>833.54118279432339</v>
      </c>
      <c r="M8" s="292">
        <f>IF(D8&lt;&gt;0,(ごみ搬入量内訳!BR8+ごみ処理概要!J8)/ごみ処理概要!D8/365*1000000,"-")</f>
        <v>573.07616961867302</v>
      </c>
      <c r="N8" s="292">
        <f>IF(D8&lt;&gt;0,ごみ搬入量内訳!CM8/ごみ処理概要!D8/365*1000000,"-")</f>
        <v>260.46501317565037</v>
      </c>
      <c r="O8" s="292">
        <f>ごみ搬入量内訳!DH8</f>
        <v>0</v>
      </c>
      <c r="P8" s="292">
        <f>ごみ処理量内訳!E8</f>
        <v>81236</v>
      </c>
      <c r="Q8" s="292">
        <f>ごみ処理量内訳!N8</f>
        <v>1151</v>
      </c>
      <c r="R8" s="292">
        <f t="shared" si="3"/>
        <v>14722</v>
      </c>
      <c r="S8" s="292">
        <f>ごみ処理量内訳!G8</f>
        <v>7750</v>
      </c>
      <c r="T8" s="292">
        <f>ごみ処理量内訳!L8</f>
        <v>6972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572</v>
      </c>
      <c r="AA8" s="292">
        <f t="shared" si="4"/>
        <v>97681</v>
      </c>
      <c r="AB8" s="297">
        <f t="shared" si="5"/>
        <v>98.821674634780564</v>
      </c>
      <c r="AC8" s="292">
        <f>施設資源化量内訳!Y8</f>
        <v>0</v>
      </c>
      <c r="AD8" s="292">
        <f>施設資源化量内訳!AT8</f>
        <v>915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3770</v>
      </c>
      <c r="AJ8" s="292">
        <f t="shared" si="6"/>
        <v>4685</v>
      </c>
      <c r="AK8" s="297">
        <f t="shared" si="7"/>
        <v>15.823603344323212</v>
      </c>
      <c r="AL8" s="297">
        <f>IF((AA8+J8)&lt;&gt;0,(資源化量内訳!D8-資源化量内訳!R8-資源化量内訳!T8-資源化量内訳!V8-資源化量内訳!U8)/(AA8+J8)*100,"-")</f>
        <v>15.823603344323212</v>
      </c>
      <c r="AM8" s="292">
        <f>ごみ処理量内訳!AA8</f>
        <v>1151</v>
      </c>
      <c r="AN8" s="292">
        <f>ごみ処理量内訳!AB8</f>
        <v>11328</v>
      </c>
      <c r="AO8" s="292">
        <f>ごみ処理量内訳!AC8</f>
        <v>2452</v>
      </c>
      <c r="AP8" s="292">
        <f t="shared" si="8"/>
        <v>14931</v>
      </c>
    </row>
    <row r="9" spans="1:42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0"/>
        <v>66890</v>
      </c>
      <c r="E9" s="292">
        <v>66890</v>
      </c>
      <c r="F9" s="292">
        <v>0</v>
      </c>
      <c r="G9" s="292">
        <v>541</v>
      </c>
      <c r="H9" s="292">
        <f>SUM(ごみ搬入量内訳!E9,+ごみ搬入量内訳!AD9)</f>
        <v>21084</v>
      </c>
      <c r="I9" s="292">
        <f>ごみ搬入量内訳!BC9</f>
        <v>2227</v>
      </c>
      <c r="J9" s="292">
        <f>資源化量内訳!BO9</f>
        <v>1722</v>
      </c>
      <c r="K9" s="292">
        <f t="shared" si="1"/>
        <v>25033</v>
      </c>
      <c r="L9" s="295">
        <f t="shared" si="2"/>
        <v>1025.3186073230024</v>
      </c>
      <c r="M9" s="292">
        <f>IF(D9&lt;&gt;0,(ごみ搬入量内訳!BR9+ごみ処理概要!J9)/ごみ処理概要!D9/365*1000000,"-")</f>
        <v>665.94715920843248</v>
      </c>
      <c r="N9" s="292">
        <f>IF(D9&lt;&gt;0,ごみ搬入量内訳!CM9/ごみ処理概要!D9/365*1000000,"-")</f>
        <v>359.37144811456966</v>
      </c>
      <c r="O9" s="292">
        <f>ごみ搬入量内訳!DH9</f>
        <v>0</v>
      </c>
      <c r="P9" s="292">
        <f>ごみ処理量内訳!E9</f>
        <v>20384</v>
      </c>
      <c r="Q9" s="292">
        <f>ごみ処理量内訳!N9</f>
        <v>62</v>
      </c>
      <c r="R9" s="292">
        <f t="shared" si="3"/>
        <v>1811</v>
      </c>
      <c r="S9" s="292">
        <f>ごみ処理量内訳!G9</f>
        <v>1009</v>
      </c>
      <c r="T9" s="292">
        <f>ごみ処理量内訳!L9</f>
        <v>802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1054</v>
      </c>
      <c r="AA9" s="292">
        <f t="shared" si="4"/>
        <v>23311</v>
      </c>
      <c r="AB9" s="297">
        <f t="shared" si="5"/>
        <v>99.734031144095056</v>
      </c>
      <c r="AC9" s="292">
        <f>施設資源化量内訳!Y9</f>
        <v>0</v>
      </c>
      <c r="AD9" s="292">
        <f>施設資源化量内訳!AT9</f>
        <v>204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588</v>
      </c>
      <c r="AJ9" s="292">
        <f t="shared" si="6"/>
        <v>792</v>
      </c>
      <c r="AK9" s="297">
        <f t="shared" si="7"/>
        <v>14.253185794750928</v>
      </c>
      <c r="AL9" s="297">
        <f>IF((AA9+J9)&lt;&gt;0,(資源化量内訳!D9-資源化量内訳!R9-資源化量内訳!T9-資源化量内訳!V9-資源化量内訳!U9)/(AA9+J9)*100,"-")</f>
        <v>14.253185794750928</v>
      </c>
      <c r="AM9" s="292">
        <f>ごみ処理量内訳!AA9</f>
        <v>62</v>
      </c>
      <c r="AN9" s="292">
        <f>ごみ処理量内訳!AB9</f>
        <v>3081</v>
      </c>
      <c r="AO9" s="292">
        <f>ごみ処理量内訳!AC9</f>
        <v>108</v>
      </c>
      <c r="AP9" s="292">
        <f t="shared" si="8"/>
        <v>3251</v>
      </c>
    </row>
    <row r="10" spans="1:42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0"/>
        <v>87777</v>
      </c>
      <c r="E10" s="292">
        <v>87777</v>
      </c>
      <c r="F10" s="292">
        <v>0</v>
      </c>
      <c r="G10" s="292">
        <v>687</v>
      </c>
      <c r="H10" s="292">
        <f>SUM(ごみ搬入量内訳!E10,+ごみ搬入量内訳!AD10)</f>
        <v>33086</v>
      </c>
      <c r="I10" s="292">
        <f>ごみ搬入量内訳!BC10</f>
        <v>2054</v>
      </c>
      <c r="J10" s="292">
        <f>資源化量内訳!BO10</f>
        <v>1974</v>
      </c>
      <c r="K10" s="292">
        <f t="shared" si="1"/>
        <v>37114</v>
      </c>
      <c r="L10" s="295">
        <f t="shared" si="2"/>
        <v>1158.4149809269161</v>
      </c>
      <c r="M10" s="292">
        <f>IF(D10&lt;&gt;0,(ごみ搬入量内訳!BR10+ごみ処理概要!J10)/ごみ処理概要!D10/365*1000000,"-")</f>
        <v>670.78451137307627</v>
      </c>
      <c r="N10" s="292">
        <f>IF(D10&lt;&gt;0,ごみ搬入量内訳!CM10/ごみ処理概要!D10/365*1000000,"-")</f>
        <v>487.63046955383976</v>
      </c>
      <c r="O10" s="292">
        <f>ごみ搬入量内訳!DH10</f>
        <v>0</v>
      </c>
      <c r="P10" s="292">
        <f>ごみ処理量内訳!E10</f>
        <v>32201</v>
      </c>
      <c r="Q10" s="292">
        <f>ごみ処理量内訳!N10</f>
        <v>0</v>
      </c>
      <c r="R10" s="292">
        <f t="shared" si="3"/>
        <v>2864</v>
      </c>
      <c r="S10" s="292">
        <f>ごみ処理量内訳!G10</f>
        <v>1131</v>
      </c>
      <c r="T10" s="292">
        <f>ごみ処理量内訳!L10</f>
        <v>1733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75</v>
      </c>
      <c r="AA10" s="292">
        <f t="shared" si="4"/>
        <v>35140</v>
      </c>
      <c r="AB10" s="297">
        <f t="shared" si="5"/>
        <v>100</v>
      </c>
      <c r="AC10" s="292">
        <f>施設資源化量内訳!Y10</f>
        <v>244</v>
      </c>
      <c r="AD10" s="292">
        <f>施設資源化量内訳!AT10</f>
        <v>77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827</v>
      </c>
      <c r="AJ10" s="292">
        <f t="shared" si="6"/>
        <v>1148</v>
      </c>
      <c r="AK10" s="297">
        <f t="shared" si="7"/>
        <v>8.6140001077760413</v>
      </c>
      <c r="AL10" s="297">
        <f>IF((AA10+J10)&lt;&gt;0,(資源化量内訳!D10-資源化量内訳!R10-資源化量内訳!T10-資源化量内訳!V10-資源化量内訳!U10)/(AA10+J10)*100,"-")</f>
        <v>8.6140001077760413</v>
      </c>
      <c r="AM10" s="292">
        <f>ごみ処理量内訳!AA10</f>
        <v>0</v>
      </c>
      <c r="AN10" s="292">
        <f>ごみ処理量内訳!AB10</f>
        <v>3858</v>
      </c>
      <c r="AO10" s="292">
        <f>ごみ処理量内訳!AC10</f>
        <v>0</v>
      </c>
      <c r="AP10" s="292">
        <f t="shared" si="8"/>
        <v>3858</v>
      </c>
    </row>
    <row r="11" spans="1:42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0"/>
        <v>66762</v>
      </c>
      <c r="E11" s="292">
        <v>66762</v>
      </c>
      <c r="F11" s="292">
        <v>0</v>
      </c>
      <c r="G11" s="292">
        <v>821</v>
      </c>
      <c r="H11" s="292">
        <f>SUM(ごみ搬入量内訳!E11,+ごみ搬入量内訳!AD11)</f>
        <v>19920</v>
      </c>
      <c r="I11" s="292">
        <f>ごみ搬入量内訳!BC11</f>
        <v>3699</v>
      </c>
      <c r="J11" s="292">
        <f>資源化量内訳!BO11</f>
        <v>486</v>
      </c>
      <c r="K11" s="292">
        <f t="shared" si="1"/>
        <v>24105</v>
      </c>
      <c r="L11" s="295">
        <f t="shared" si="2"/>
        <v>989.20187966823869</v>
      </c>
      <c r="M11" s="292">
        <f>IF(D11&lt;&gt;0,(ごみ搬入量内訳!BR11+ごみ処理概要!J11)/ごみ処理概要!D11/365*1000000,"-")</f>
        <v>646.33601347333592</v>
      </c>
      <c r="N11" s="292">
        <f>IF(D11&lt;&gt;0,ごみ搬入量内訳!CM11/ごみ処理概要!D11/365*1000000,"-")</f>
        <v>342.86586619490288</v>
      </c>
      <c r="O11" s="292">
        <f>ごみ搬入量内訳!DH11</f>
        <v>0</v>
      </c>
      <c r="P11" s="292">
        <f>ごみ処理量内訳!E11</f>
        <v>21040</v>
      </c>
      <c r="Q11" s="292">
        <f>ごみ処理量内訳!N11</f>
        <v>0</v>
      </c>
      <c r="R11" s="292">
        <f t="shared" si="3"/>
        <v>1544</v>
      </c>
      <c r="S11" s="292">
        <f>ごみ処理量内訳!G11</f>
        <v>1194</v>
      </c>
      <c r="T11" s="292">
        <f>ごみ処理量内訳!L11</f>
        <v>347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3</v>
      </c>
      <c r="Z11" s="292">
        <f>資源化量内訳!Y11</f>
        <v>1035</v>
      </c>
      <c r="AA11" s="292">
        <f t="shared" si="4"/>
        <v>23619</v>
      </c>
      <c r="AB11" s="297">
        <f t="shared" si="5"/>
        <v>100</v>
      </c>
      <c r="AC11" s="292">
        <f>施設資源化量内訳!Y11</f>
        <v>33</v>
      </c>
      <c r="AD11" s="292">
        <f>施設資源化量内訳!AT11</f>
        <v>372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331</v>
      </c>
      <c r="AJ11" s="292">
        <f t="shared" si="6"/>
        <v>736</v>
      </c>
      <c r="AK11" s="297">
        <f t="shared" si="7"/>
        <v>9.3632026550508183</v>
      </c>
      <c r="AL11" s="297">
        <f>IF((AA11+J11)&lt;&gt;0,(資源化量内訳!D11-資源化量内訳!R11-資源化量内訳!T11-資源化量内訳!V11-資源化量内訳!U11)/(AA11+J11)*100,"-")</f>
        <v>9.3632026550508183</v>
      </c>
      <c r="AM11" s="292">
        <f>ごみ処理量内訳!AA11</f>
        <v>0</v>
      </c>
      <c r="AN11" s="292">
        <f>ごみ処理量内訳!AB11</f>
        <v>3261</v>
      </c>
      <c r="AO11" s="292">
        <f>ごみ処理量内訳!AC11</f>
        <v>3</v>
      </c>
      <c r="AP11" s="292">
        <f t="shared" si="8"/>
        <v>3264</v>
      </c>
    </row>
    <row r="12" spans="1:42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0"/>
        <v>123682</v>
      </c>
      <c r="E12" s="292">
        <v>123682</v>
      </c>
      <c r="F12" s="292">
        <v>0</v>
      </c>
      <c r="G12" s="292">
        <v>1001</v>
      </c>
      <c r="H12" s="292">
        <f>SUM(ごみ搬入量内訳!E12,+ごみ搬入量内訳!AD12)</f>
        <v>36677</v>
      </c>
      <c r="I12" s="292">
        <f>ごみ搬入量内訳!BC12</f>
        <v>4012</v>
      </c>
      <c r="J12" s="292">
        <f>資源化量内訳!BO12</f>
        <v>2403</v>
      </c>
      <c r="K12" s="292">
        <f t="shared" si="1"/>
        <v>43092</v>
      </c>
      <c r="L12" s="295">
        <f t="shared" si="2"/>
        <v>954.54693465987566</v>
      </c>
      <c r="M12" s="292">
        <f>IF(D12&lt;&gt;0,(ごみ搬入量内訳!BR12+ごみ処理概要!J12)/ごみ処理概要!D12/365*1000000,"-")</f>
        <v>631.71283492598002</v>
      </c>
      <c r="N12" s="292">
        <f>IF(D12&lt;&gt;0,ごみ搬入量内訳!CM12/ごみ処理概要!D12/365*1000000,"-")</f>
        <v>322.83409973389553</v>
      </c>
      <c r="O12" s="292">
        <f>ごみ搬入量内訳!DH12</f>
        <v>0</v>
      </c>
      <c r="P12" s="292">
        <f>ごみ処理量内訳!E12</f>
        <v>36054</v>
      </c>
      <c r="Q12" s="292">
        <f>ごみ処理量内訳!N12</f>
        <v>0</v>
      </c>
      <c r="R12" s="292">
        <f t="shared" si="3"/>
        <v>3468</v>
      </c>
      <c r="S12" s="292">
        <f>ごみ処理量内訳!G12</f>
        <v>2242</v>
      </c>
      <c r="T12" s="292">
        <f>ごみ処理量内訳!L12</f>
        <v>1226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1231</v>
      </c>
      <c r="AA12" s="292">
        <f t="shared" si="4"/>
        <v>40753</v>
      </c>
      <c r="AB12" s="297">
        <f t="shared" si="5"/>
        <v>100</v>
      </c>
      <c r="AC12" s="292">
        <f>施設資源化量内訳!Y12</f>
        <v>11</v>
      </c>
      <c r="AD12" s="292">
        <f>施設資源化量内訳!AT12</f>
        <v>331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1082</v>
      </c>
      <c r="AJ12" s="292">
        <f t="shared" si="6"/>
        <v>1424</v>
      </c>
      <c r="AK12" s="297">
        <f t="shared" si="7"/>
        <v>11.720270646028363</v>
      </c>
      <c r="AL12" s="297">
        <f>IF((AA12+J12)&lt;&gt;0,(資源化量内訳!D12-資源化量内訳!R12-資源化量内訳!T12-資源化量内訳!V12-資源化量内訳!U12)/(AA12+J12)*100,"-")</f>
        <v>11.720270646028363</v>
      </c>
      <c r="AM12" s="292">
        <f>ごみ処理量内訳!AA12</f>
        <v>0</v>
      </c>
      <c r="AN12" s="292">
        <f>ごみ処理量内訳!AB12</f>
        <v>4491</v>
      </c>
      <c r="AO12" s="292">
        <f>ごみ処理量内訳!AC12</f>
        <v>189</v>
      </c>
      <c r="AP12" s="292">
        <f t="shared" si="8"/>
        <v>4680</v>
      </c>
    </row>
    <row r="13" spans="1:42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0"/>
        <v>58693</v>
      </c>
      <c r="E13" s="292">
        <v>58693</v>
      </c>
      <c r="F13" s="292">
        <v>0</v>
      </c>
      <c r="G13" s="292">
        <v>565</v>
      </c>
      <c r="H13" s="292">
        <f>SUM(ごみ搬入量内訳!E13,+ごみ搬入量内訳!AD13)</f>
        <v>16529</v>
      </c>
      <c r="I13" s="292">
        <f>ごみ搬入量内訳!BC13</f>
        <v>2645</v>
      </c>
      <c r="J13" s="292">
        <f>資源化量内訳!BO13</f>
        <v>616</v>
      </c>
      <c r="K13" s="292">
        <f t="shared" si="1"/>
        <v>19790</v>
      </c>
      <c r="L13" s="295">
        <f t="shared" si="2"/>
        <v>923.77588608849067</v>
      </c>
      <c r="M13" s="292">
        <f>IF(D13&lt;&gt;0,(ごみ搬入量内訳!BR13+ごみ処理概要!J13)/ごみ処理概要!D13/365*1000000,"-")</f>
        <v>667.46191991810645</v>
      </c>
      <c r="N13" s="292">
        <f>IF(D13&lt;&gt;0,ごみ搬入量内訳!CM13/ごみ処理概要!D13/365*1000000,"-")</f>
        <v>256.31396617038411</v>
      </c>
      <c r="O13" s="292">
        <f>ごみ搬入量内訳!DH13</f>
        <v>0</v>
      </c>
      <c r="P13" s="292">
        <f>ごみ処理量内訳!E13</f>
        <v>16009</v>
      </c>
      <c r="Q13" s="292">
        <f>ごみ処理量内訳!N13</f>
        <v>250</v>
      </c>
      <c r="R13" s="292">
        <f t="shared" si="3"/>
        <v>1841</v>
      </c>
      <c r="S13" s="292">
        <f>ごみ処理量内訳!G13</f>
        <v>1412</v>
      </c>
      <c r="T13" s="292">
        <f>ごみ処理量内訳!L13</f>
        <v>429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1074</v>
      </c>
      <c r="AA13" s="292">
        <f t="shared" si="4"/>
        <v>19174</v>
      </c>
      <c r="AB13" s="297">
        <f t="shared" si="5"/>
        <v>98.696151037863771</v>
      </c>
      <c r="AC13" s="292">
        <f>施設資源化量内訳!Y13</f>
        <v>273</v>
      </c>
      <c r="AD13" s="292">
        <f>施設資源化量内訳!AT13</f>
        <v>5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314</v>
      </c>
      <c r="AJ13" s="292">
        <f t="shared" si="6"/>
        <v>592</v>
      </c>
      <c r="AK13" s="297">
        <f t="shared" si="7"/>
        <v>11.531076301162203</v>
      </c>
      <c r="AL13" s="297">
        <f>IF((AA13+J13)&lt;&gt;0,(資源化量内訳!D13-資源化量内訳!R13-資源化量内訳!T13-資源化量内訳!V13-資源化量内訳!U13)/(AA13+J13)*100,"-")</f>
        <v>11.531076301162203</v>
      </c>
      <c r="AM13" s="292">
        <f>ごみ処理量内訳!AA13</f>
        <v>250</v>
      </c>
      <c r="AN13" s="292">
        <f>ごみ処理量内訳!AB13</f>
        <v>2261</v>
      </c>
      <c r="AO13" s="292">
        <f>ごみ処理量内訳!AC13</f>
        <v>0</v>
      </c>
      <c r="AP13" s="292">
        <f t="shared" si="8"/>
        <v>2511</v>
      </c>
    </row>
    <row r="14" spans="1:42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0"/>
        <v>31709</v>
      </c>
      <c r="E14" s="292">
        <v>31709</v>
      </c>
      <c r="F14" s="292">
        <v>0</v>
      </c>
      <c r="G14" s="292">
        <v>272</v>
      </c>
      <c r="H14" s="292">
        <f>SUM(ごみ搬入量内訳!E14,+ごみ搬入量内訳!AD14)</f>
        <v>8690</v>
      </c>
      <c r="I14" s="292">
        <f>ごみ搬入量内訳!BC14</f>
        <v>2851</v>
      </c>
      <c r="J14" s="292">
        <f>資源化量内訳!BO14</f>
        <v>178</v>
      </c>
      <c r="K14" s="292">
        <f t="shared" si="1"/>
        <v>11719</v>
      </c>
      <c r="L14" s="295">
        <f t="shared" si="2"/>
        <v>1012.5468893711089</v>
      </c>
      <c r="M14" s="292">
        <f>IF(D14&lt;&gt;0,(ごみ搬入量内訳!BR14+ごみ処理概要!J14)/ごみ処理概要!D14/365*1000000,"-")</f>
        <v>625.37881946139487</v>
      </c>
      <c r="N14" s="292">
        <f>IF(D14&lt;&gt;0,ごみ搬入量内訳!CM14/ごみ処理概要!D14/365*1000000,"-")</f>
        <v>387.16806990971412</v>
      </c>
      <c r="O14" s="292">
        <f>ごみ搬入量内訳!DH14</f>
        <v>0</v>
      </c>
      <c r="P14" s="292">
        <f>ごみ処理量内訳!E14</f>
        <v>10320</v>
      </c>
      <c r="Q14" s="292">
        <f>ごみ処理量内訳!N14</f>
        <v>0</v>
      </c>
      <c r="R14" s="292">
        <f t="shared" si="3"/>
        <v>1056</v>
      </c>
      <c r="S14" s="292">
        <f>ごみ処理量内訳!G14</f>
        <v>627</v>
      </c>
      <c r="T14" s="292">
        <f>ごみ処理量内訳!L14</f>
        <v>429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383</v>
      </c>
      <c r="AA14" s="292">
        <f t="shared" si="4"/>
        <v>11759</v>
      </c>
      <c r="AB14" s="297">
        <f t="shared" si="5"/>
        <v>100</v>
      </c>
      <c r="AC14" s="292">
        <f>施設資源化量内訳!Y14</f>
        <v>0</v>
      </c>
      <c r="AD14" s="292">
        <f>施設資源化量内訳!AT14</f>
        <v>211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429</v>
      </c>
      <c r="AJ14" s="292">
        <f t="shared" si="6"/>
        <v>640</v>
      </c>
      <c r="AK14" s="297">
        <f t="shared" si="7"/>
        <v>10.061154393901315</v>
      </c>
      <c r="AL14" s="297">
        <f>IF((AA14+J14)&lt;&gt;0,(資源化量内訳!D14-資源化量内訳!R14-資源化量内訳!T14-資源化量内訳!V14-資源化量内訳!U14)/(AA14+J14)*100,"-")</f>
        <v>10.061154393901315</v>
      </c>
      <c r="AM14" s="292">
        <f>ごみ処理量内訳!AA14</f>
        <v>0</v>
      </c>
      <c r="AN14" s="292">
        <f>ごみ処理量内訳!AB14</f>
        <v>3452</v>
      </c>
      <c r="AO14" s="292">
        <f>ごみ処理量内訳!AC14</f>
        <v>54</v>
      </c>
      <c r="AP14" s="292">
        <f t="shared" si="8"/>
        <v>3506</v>
      </c>
    </row>
    <row r="15" spans="1:42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0"/>
        <v>27206</v>
      </c>
      <c r="E15" s="292">
        <v>27206</v>
      </c>
      <c r="F15" s="292">
        <v>0</v>
      </c>
      <c r="G15" s="292">
        <v>248</v>
      </c>
      <c r="H15" s="292">
        <f>SUM(ごみ搬入量内訳!E15,+ごみ搬入量内訳!AD15)</f>
        <v>7672</v>
      </c>
      <c r="I15" s="292">
        <f>ごみ搬入量内訳!BC15</f>
        <v>1383</v>
      </c>
      <c r="J15" s="292">
        <f>資源化量内訳!BO15</f>
        <v>491</v>
      </c>
      <c r="K15" s="292">
        <f t="shared" si="1"/>
        <v>9546</v>
      </c>
      <c r="L15" s="295">
        <f t="shared" si="2"/>
        <v>961.31091147299298</v>
      </c>
      <c r="M15" s="292">
        <f>IF(D15&lt;&gt;0,(ごみ搬入量内訳!BR15+ごみ処理概要!J15)/ごみ処理概要!D15/365*1000000,"-")</f>
        <v>636.140899620249</v>
      </c>
      <c r="N15" s="292">
        <f>IF(D15&lt;&gt;0,ごみ搬入量内訳!CM15/ごみ処理概要!D15/365*1000000,"-")</f>
        <v>325.17001185274398</v>
      </c>
      <c r="O15" s="292">
        <f>ごみ搬入量内訳!DH15</f>
        <v>0</v>
      </c>
      <c r="P15" s="292">
        <f>ごみ処理量内訳!E15</f>
        <v>8223</v>
      </c>
      <c r="Q15" s="292">
        <f>ごみ処理量内訳!N15</f>
        <v>162</v>
      </c>
      <c r="R15" s="292">
        <f t="shared" si="3"/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670</v>
      </c>
      <c r="AA15" s="292">
        <f t="shared" si="4"/>
        <v>9055</v>
      </c>
      <c r="AB15" s="297">
        <f t="shared" si="5"/>
        <v>98.210933186085043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 t="shared" si="6"/>
        <v>0</v>
      </c>
      <c r="AK15" s="297">
        <f t="shared" si="7"/>
        <v>12.162162162162163</v>
      </c>
      <c r="AL15" s="297">
        <f>IF((AA15+J15)&lt;&gt;0,(資源化量内訳!D15-資源化量内訳!R15-資源化量内訳!T15-資源化量内訳!V15-資源化量内訳!U15)/(AA15+J15)*100,"-")</f>
        <v>12.162162162162163</v>
      </c>
      <c r="AM15" s="292">
        <f>ごみ処理量内訳!AA15</f>
        <v>162</v>
      </c>
      <c r="AN15" s="292">
        <f>ごみ処理量内訳!AB15</f>
        <v>494</v>
      </c>
      <c r="AO15" s="292">
        <f>ごみ処理量内訳!AC15</f>
        <v>0</v>
      </c>
      <c r="AP15" s="292">
        <f t="shared" si="8"/>
        <v>656</v>
      </c>
    </row>
    <row r="16" spans="1:42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0"/>
        <v>120741</v>
      </c>
      <c r="E16" s="292">
        <v>120741</v>
      </c>
      <c r="F16" s="292">
        <v>0</v>
      </c>
      <c r="G16" s="292">
        <v>1086</v>
      </c>
      <c r="H16" s="292">
        <f>SUM(ごみ搬入量内訳!E16,+ごみ搬入量内訳!AD16)</f>
        <v>29674</v>
      </c>
      <c r="I16" s="292">
        <f>ごみ搬入量内訳!BC16</f>
        <v>3213</v>
      </c>
      <c r="J16" s="292">
        <f>資源化量内訳!BO16</f>
        <v>3857</v>
      </c>
      <c r="K16" s="292">
        <f t="shared" si="1"/>
        <v>36744</v>
      </c>
      <c r="L16" s="295">
        <f t="shared" si="2"/>
        <v>833.75566833705977</v>
      </c>
      <c r="M16" s="292">
        <f>IF(D16&lt;&gt;0,(ごみ搬入量内訳!BR16+ごみ処理概要!J16)/ごみ処理概要!D16/365*1000000,"-")</f>
        <v>631.73828549347047</v>
      </c>
      <c r="N16" s="292">
        <f>IF(D16&lt;&gt;0,ごみ搬入量内訳!CM16/ごみ処理概要!D16/365*1000000,"-")</f>
        <v>202.01738284358925</v>
      </c>
      <c r="O16" s="292">
        <f>ごみ搬入量内訳!DH16</f>
        <v>0</v>
      </c>
      <c r="P16" s="292">
        <f>ごみ処理量内訳!E16</f>
        <v>30063</v>
      </c>
      <c r="Q16" s="292">
        <f>ごみ処理量内訳!N16</f>
        <v>118</v>
      </c>
      <c r="R16" s="292">
        <f t="shared" si="3"/>
        <v>1872</v>
      </c>
      <c r="S16" s="292">
        <f>ごみ処理量内訳!G16</f>
        <v>274</v>
      </c>
      <c r="T16" s="292">
        <f>ごみ処理量内訳!L16</f>
        <v>1598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2401</v>
      </c>
      <c r="AA16" s="292">
        <f t="shared" si="4"/>
        <v>34454</v>
      </c>
      <c r="AB16" s="297">
        <f t="shared" si="5"/>
        <v>99.657514366982056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1100</v>
      </c>
      <c r="AJ16" s="292">
        <f t="shared" si="6"/>
        <v>1100</v>
      </c>
      <c r="AK16" s="297">
        <f t="shared" si="7"/>
        <v>19.205972175093315</v>
      </c>
      <c r="AL16" s="297">
        <f>IF((AA16+J16)&lt;&gt;0,(資源化量内訳!D16-資源化量内訳!R16-資源化量内訳!T16-資源化量内訳!V16-資源化量内訳!U16)/(AA16+J16)*100,"-")</f>
        <v>19.205972175093315</v>
      </c>
      <c r="AM16" s="292">
        <f>ごみ処理量内訳!AA16</f>
        <v>118</v>
      </c>
      <c r="AN16" s="292">
        <f>ごみ処理量内訳!AB16</f>
        <v>2763</v>
      </c>
      <c r="AO16" s="292">
        <f>ごみ処理量内訳!AC16</f>
        <v>194</v>
      </c>
      <c r="AP16" s="292">
        <f t="shared" si="8"/>
        <v>3075</v>
      </c>
    </row>
    <row r="17" spans="1:42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0"/>
        <v>78932</v>
      </c>
      <c r="E17" s="292">
        <v>78932</v>
      </c>
      <c r="F17" s="292">
        <v>0</v>
      </c>
      <c r="G17" s="292">
        <v>499</v>
      </c>
      <c r="H17" s="292">
        <f>SUM(ごみ搬入量内訳!E17,+ごみ搬入量内訳!AD17)</f>
        <v>22479</v>
      </c>
      <c r="I17" s="292">
        <f>ごみ搬入量内訳!BC17</f>
        <v>1100</v>
      </c>
      <c r="J17" s="292">
        <f>資源化量内訳!BO17</f>
        <v>1769</v>
      </c>
      <c r="K17" s="292">
        <f t="shared" si="1"/>
        <v>25348</v>
      </c>
      <c r="L17" s="295">
        <f t="shared" si="2"/>
        <v>879.82789416796425</v>
      </c>
      <c r="M17" s="292">
        <f>IF(D17&lt;&gt;0,(ごみ搬入量内訳!BR17+ごみ処理概要!J17)/ごみ処理概要!D17/365*1000000,"-")</f>
        <v>682.05058073222733</v>
      </c>
      <c r="N17" s="292">
        <f>IF(D17&lt;&gt;0,ごみ搬入量内訳!CM17/ごみ処理概要!D17/365*1000000,"-")</f>
        <v>197.77731343573697</v>
      </c>
      <c r="O17" s="292">
        <f>ごみ搬入量内訳!DH17</f>
        <v>0</v>
      </c>
      <c r="P17" s="292">
        <f>ごみ処理量内訳!E17</f>
        <v>21345</v>
      </c>
      <c r="Q17" s="292">
        <f>ごみ処理量内訳!N17</f>
        <v>0</v>
      </c>
      <c r="R17" s="292">
        <f t="shared" si="3"/>
        <v>1731</v>
      </c>
      <c r="S17" s="292">
        <f>ごみ処理量内訳!G17</f>
        <v>1643</v>
      </c>
      <c r="T17" s="292">
        <f>ごみ処理量内訳!L17</f>
        <v>88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504</v>
      </c>
      <c r="AA17" s="292">
        <f t="shared" si="4"/>
        <v>23580</v>
      </c>
      <c r="AB17" s="297">
        <f t="shared" si="5"/>
        <v>100</v>
      </c>
      <c r="AC17" s="292">
        <f>施設資源化量内訳!Y17</f>
        <v>0</v>
      </c>
      <c r="AD17" s="292">
        <f>施設資源化量内訳!AT17</f>
        <v>883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88</v>
      </c>
      <c r="AJ17" s="292">
        <f t="shared" si="6"/>
        <v>971</v>
      </c>
      <c r="AK17" s="297">
        <f t="shared" si="7"/>
        <v>12.797349007850409</v>
      </c>
      <c r="AL17" s="297">
        <f>IF((AA17+J17)&lt;&gt;0,(資源化量内訳!D17-資源化量内訳!R17-資源化量内訳!T17-資源化量内訳!V17-資源化量内訳!U17)/(AA17+J17)*100,"-")</f>
        <v>12.797349007850409</v>
      </c>
      <c r="AM17" s="292">
        <f>ごみ処理量内訳!AA17</f>
        <v>0</v>
      </c>
      <c r="AN17" s="292">
        <f>ごみ処理量内訳!AB17</f>
        <v>3166</v>
      </c>
      <c r="AO17" s="292">
        <f>ごみ処理量内訳!AC17</f>
        <v>140</v>
      </c>
      <c r="AP17" s="292">
        <f t="shared" si="8"/>
        <v>3306</v>
      </c>
    </row>
    <row r="18" spans="1:42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37143</v>
      </c>
      <c r="E18" s="292">
        <v>37143</v>
      </c>
      <c r="F18" s="292">
        <v>0</v>
      </c>
      <c r="G18" s="292">
        <v>285</v>
      </c>
      <c r="H18" s="292">
        <f>SUM(ごみ搬入量内訳!E18,+ごみ搬入量内訳!AD18)</f>
        <v>12212</v>
      </c>
      <c r="I18" s="292">
        <f>ごみ搬入量内訳!BC18</f>
        <v>652</v>
      </c>
      <c r="J18" s="292">
        <f>資源化量内訳!BO18</f>
        <v>672</v>
      </c>
      <c r="K18" s="292">
        <f t="shared" si="1"/>
        <v>13536</v>
      </c>
      <c r="L18" s="295">
        <f t="shared" si="2"/>
        <v>998.43662350508339</v>
      </c>
      <c r="M18" s="292">
        <f>IF(D18&lt;&gt;0,(ごみ搬入量内訳!BR18+ごみ処理概要!J18)/ごみ処理概要!D18/365*1000000,"-")</f>
        <v>668.35359379281624</v>
      </c>
      <c r="N18" s="292">
        <f>IF(D18&lt;&gt;0,ごみ搬入量内訳!CM18/ごみ処理概要!D18/365*1000000,"-")</f>
        <v>330.08302971226715</v>
      </c>
      <c r="O18" s="292">
        <f>ごみ搬入量内訳!DH18</f>
        <v>0</v>
      </c>
      <c r="P18" s="292">
        <f>ごみ処理量内訳!E18</f>
        <v>11291</v>
      </c>
      <c r="Q18" s="292">
        <f>ごみ処理量内訳!N18</f>
        <v>54</v>
      </c>
      <c r="R18" s="292">
        <f t="shared" si="3"/>
        <v>1070</v>
      </c>
      <c r="S18" s="292">
        <f>ごみ処理量内訳!G18</f>
        <v>973</v>
      </c>
      <c r="T18" s="292">
        <f>ごみ処理量内訳!L18</f>
        <v>0</v>
      </c>
      <c r="U18" s="292">
        <f>ごみ処理量内訳!H18</f>
        <v>97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546</v>
      </c>
      <c r="AA18" s="292">
        <f t="shared" si="4"/>
        <v>12961</v>
      </c>
      <c r="AB18" s="297">
        <f t="shared" si="5"/>
        <v>99.583365481058564</v>
      </c>
      <c r="AC18" s="292">
        <f>施設資源化量内訳!Y18</f>
        <v>0</v>
      </c>
      <c r="AD18" s="292">
        <f>施設資源化量内訳!AT18</f>
        <v>695</v>
      </c>
      <c r="AE18" s="292">
        <f>施設資源化量内訳!BO18</f>
        <v>97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792</v>
      </c>
      <c r="AK18" s="297">
        <f t="shared" si="7"/>
        <v>14.743636763735054</v>
      </c>
      <c r="AL18" s="297">
        <f>IF((AA18+J18)&lt;&gt;0,(資源化量内訳!D18-資源化量内訳!R18-資源化量内訳!T18-資源化量内訳!V18-資源化量内訳!U18)/(AA18+J18)*100,"-")</f>
        <v>14.743636763735054</v>
      </c>
      <c r="AM18" s="292">
        <f>ごみ処理量内訳!AA18</f>
        <v>54</v>
      </c>
      <c r="AN18" s="292">
        <f>ごみ処理量内訳!AB18</f>
        <v>1583</v>
      </c>
      <c r="AO18" s="292">
        <f>ごみ処理量内訳!AC18</f>
        <v>0</v>
      </c>
      <c r="AP18" s="292">
        <f t="shared" si="8"/>
        <v>1637</v>
      </c>
    </row>
    <row r="19" spans="1:42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31757</v>
      </c>
      <c r="E19" s="292">
        <v>31757</v>
      </c>
      <c r="F19" s="292">
        <v>0</v>
      </c>
      <c r="G19" s="292">
        <v>178</v>
      </c>
      <c r="H19" s="292">
        <f>SUM(ごみ搬入量内訳!E19,+ごみ搬入量内訳!AD19)</f>
        <v>7746</v>
      </c>
      <c r="I19" s="292">
        <f>ごみ搬入量内訳!BC19</f>
        <v>685</v>
      </c>
      <c r="J19" s="292">
        <f>資源化量内訳!BO19</f>
        <v>543</v>
      </c>
      <c r="K19" s="292">
        <f t="shared" si="1"/>
        <v>8974</v>
      </c>
      <c r="L19" s="295">
        <f t="shared" si="2"/>
        <v>774.20100670286911</v>
      </c>
      <c r="M19" s="292">
        <f>IF(D19&lt;&gt;0,(ごみ搬入量内訳!BR19+ごみ処理概要!J19)/ごみ処理概要!D19/365*1000000,"-")</f>
        <v>632.54310019449929</v>
      </c>
      <c r="N19" s="292">
        <f>IF(D19&lt;&gt;0,ごみ搬入量内訳!CM19/ごみ処理概要!D19/365*1000000,"-")</f>
        <v>141.65790650836988</v>
      </c>
      <c r="O19" s="292">
        <f>ごみ搬入量内訳!DH19</f>
        <v>0</v>
      </c>
      <c r="P19" s="292">
        <f>ごみ処理量内訳!E19</f>
        <v>7104</v>
      </c>
      <c r="Q19" s="292">
        <f>ごみ処理量内訳!N19</f>
        <v>0</v>
      </c>
      <c r="R19" s="292">
        <f t="shared" si="3"/>
        <v>1327</v>
      </c>
      <c r="S19" s="292">
        <f>ごみ処理量内訳!G19</f>
        <v>0</v>
      </c>
      <c r="T19" s="292">
        <f>ごみ処理量内訳!L19</f>
        <v>1327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8431</v>
      </c>
      <c r="AB19" s="297">
        <f t="shared" si="5"/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1327</v>
      </c>
      <c r="AJ19" s="292">
        <f t="shared" si="6"/>
        <v>1327</v>
      </c>
      <c r="AK19" s="297">
        <f t="shared" si="7"/>
        <v>20.837976376197904</v>
      </c>
      <c r="AL19" s="297">
        <f>IF((AA19+J19)&lt;&gt;0,(資源化量内訳!D19-資源化量内訳!R19-資源化量内訳!T19-資源化量内訳!V19-資源化量内訳!U19)/(AA19+J19)*100,"-")</f>
        <v>20.837976376197904</v>
      </c>
      <c r="AM19" s="292">
        <f>ごみ処理量内訳!AA19</f>
        <v>0</v>
      </c>
      <c r="AN19" s="292">
        <f>ごみ処理量内訳!AB19</f>
        <v>961</v>
      </c>
      <c r="AO19" s="292">
        <f>ごみ処理量内訳!AC19</f>
        <v>0</v>
      </c>
      <c r="AP19" s="292">
        <f t="shared" si="8"/>
        <v>961</v>
      </c>
    </row>
    <row r="20" spans="1:42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3757</v>
      </c>
      <c r="E20" s="292">
        <v>3757</v>
      </c>
      <c r="F20" s="292">
        <v>0</v>
      </c>
      <c r="G20" s="292">
        <v>21</v>
      </c>
      <c r="H20" s="292">
        <f>SUM(ごみ搬入量内訳!E20,+ごみ搬入量内訳!AD20)</f>
        <v>911</v>
      </c>
      <c r="I20" s="292">
        <f>ごみ搬入量内訳!BC20</f>
        <v>11</v>
      </c>
      <c r="J20" s="292">
        <f>資源化量内訳!BO20</f>
        <v>0</v>
      </c>
      <c r="K20" s="292">
        <f t="shared" si="1"/>
        <v>922</v>
      </c>
      <c r="L20" s="295">
        <f t="shared" si="2"/>
        <v>672.35224840571584</v>
      </c>
      <c r="M20" s="292">
        <f>IF(D20&lt;&gt;0,(ごみ搬入量内訳!BR20+ごみ処理概要!J20)/ごみ処理概要!D20/365*1000000,"-")</f>
        <v>672.35224840571584</v>
      </c>
      <c r="N20" s="292">
        <f>IF(D20&lt;&gt;0,ごみ搬入量内訳!CM20/ごみ処理概要!D20/365*1000000,"-")</f>
        <v>0</v>
      </c>
      <c r="O20" s="292">
        <f>ごみ搬入量内訳!DH20</f>
        <v>0</v>
      </c>
      <c r="P20" s="292">
        <f>ごみ処理量内訳!E20</f>
        <v>709</v>
      </c>
      <c r="Q20" s="292">
        <f>ごみ処理量内訳!N20</f>
        <v>0</v>
      </c>
      <c r="R20" s="292">
        <f t="shared" si="3"/>
        <v>91</v>
      </c>
      <c r="S20" s="292">
        <f>ごみ処理量内訳!G20</f>
        <v>91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122</v>
      </c>
      <c r="AA20" s="292">
        <f t="shared" si="4"/>
        <v>922</v>
      </c>
      <c r="AB20" s="297">
        <f t="shared" si="5"/>
        <v>100</v>
      </c>
      <c r="AC20" s="292">
        <f>施設資源化量内訳!Y20</f>
        <v>2</v>
      </c>
      <c r="AD20" s="292">
        <f>施設資源化量内訳!AT20</f>
        <v>28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 t="shared" si="6"/>
        <v>30</v>
      </c>
      <c r="AK20" s="297">
        <f t="shared" si="7"/>
        <v>16.485900216919742</v>
      </c>
      <c r="AL20" s="297">
        <f>IF((AA20+J20)&lt;&gt;0,(資源化量内訳!D20-資源化量内訳!R20-資源化量内訳!T20-資源化量内訳!V20-資源化量内訳!U20)/(AA20+J20)*100,"-")</f>
        <v>16.485900216919742</v>
      </c>
      <c r="AM20" s="292">
        <f>ごみ処理量内訳!AA20</f>
        <v>0</v>
      </c>
      <c r="AN20" s="292">
        <f>ごみ処理量内訳!AB20</f>
        <v>61</v>
      </c>
      <c r="AO20" s="292">
        <f>ごみ処理量内訳!AC20</f>
        <v>0</v>
      </c>
      <c r="AP20" s="292">
        <f t="shared" si="8"/>
        <v>61</v>
      </c>
    </row>
    <row r="21" spans="1:42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19301</v>
      </c>
      <c r="E21" s="292">
        <v>19301</v>
      </c>
      <c r="F21" s="292">
        <v>0</v>
      </c>
      <c r="G21" s="292">
        <v>104</v>
      </c>
      <c r="H21" s="292">
        <f>SUM(ごみ搬入量内訳!E21,+ごみ搬入量内訳!AD21)</f>
        <v>5012</v>
      </c>
      <c r="I21" s="292">
        <f>ごみ搬入量内訳!BC21</f>
        <v>462</v>
      </c>
      <c r="J21" s="292">
        <f>資源化量内訳!BO21</f>
        <v>1106</v>
      </c>
      <c r="K21" s="292">
        <f t="shared" si="1"/>
        <v>6580</v>
      </c>
      <c r="L21" s="295">
        <f t="shared" si="2"/>
        <v>934.0136397219818</v>
      </c>
      <c r="M21" s="292">
        <f>IF(D21&lt;&gt;0,(ごみ搬入量内訳!BR21+ごみ処理概要!J21)/ごみ処理概要!D21/365*1000000,"-")</f>
        <v>724.64128127366519</v>
      </c>
      <c r="N21" s="292">
        <f>IF(D21&lt;&gt;0,ごみ搬入量内訳!CM21/ごみ処理概要!D21/365*1000000,"-")</f>
        <v>209.37235844831659</v>
      </c>
      <c r="O21" s="292">
        <f>ごみ搬入量内訳!DH21</f>
        <v>0</v>
      </c>
      <c r="P21" s="292">
        <f>ごみ処理量内訳!E21</f>
        <v>4615</v>
      </c>
      <c r="Q21" s="292">
        <f>ごみ処理量内訳!N21</f>
        <v>0</v>
      </c>
      <c r="R21" s="292">
        <f t="shared" si="3"/>
        <v>859</v>
      </c>
      <c r="S21" s="292">
        <f>ごみ処理量内訳!G21</f>
        <v>475</v>
      </c>
      <c r="T21" s="292">
        <f>ごみ処理量内訳!L21</f>
        <v>355</v>
      </c>
      <c r="U21" s="292">
        <f>ごみ処理量内訳!H21</f>
        <v>29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5474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14</v>
      </c>
      <c r="AE21" s="292">
        <f>施設資源化量内訳!BO21</f>
        <v>29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332</v>
      </c>
      <c r="AJ21" s="292">
        <f t="shared" si="6"/>
        <v>375</v>
      </c>
      <c r="AK21" s="297">
        <f t="shared" si="7"/>
        <v>22.507598784194531</v>
      </c>
      <c r="AL21" s="297">
        <f>IF((AA21+J21)&lt;&gt;0,(資源化量内訳!D21-資源化量内訳!R21-資源化量内訳!T21-資源化量内訳!V21-資源化量内訳!U21)/(AA21+J21)*100,"-")</f>
        <v>22.507598784194531</v>
      </c>
      <c r="AM21" s="292">
        <f>ごみ処理量内訳!AA21</f>
        <v>0</v>
      </c>
      <c r="AN21" s="292">
        <f>ごみ処理量内訳!AB21</f>
        <v>584</v>
      </c>
      <c r="AO21" s="292">
        <f>ごみ処理量内訳!AC21</f>
        <v>0</v>
      </c>
      <c r="AP21" s="292">
        <f t="shared" si="8"/>
        <v>584</v>
      </c>
    </row>
    <row r="22" spans="1:42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23264</v>
      </c>
      <c r="E22" s="292">
        <v>23264</v>
      </c>
      <c r="F22" s="292">
        <v>0</v>
      </c>
      <c r="G22" s="292">
        <v>173</v>
      </c>
      <c r="H22" s="292">
        <f>SUM(ごみ搬入量内訳!E22,+ごみ搬入量内訳!AD22)</f>
        <v>7264</v>
      </c>
      <c r="I22" s="292">
        <f>ごみ搬入量内訳!BC22</f>
        <v>434</v>
      </c>
      <c r="J22" s="292">
        <f>資源化量内訳!BO22</f>
        <v>727</v>
      </c>
      <c r="K22" s="292">
        <f t="shared" si="1"/>
        <v>8425</v>
      </c>
      <c r="L22" s="295">
        <f t="shared" si="2"/>
        <v>992.18499745623797</v>
      </c>
      <c r="M22" s="292">
        <f>IF(D22&lt;&gt;0,(ごみ搬入量内訳!BR22+ごみ処理概要!J22)/ごみ処理概要!D22/365*1000000,"-")</f>
        <v>833.67093139379313</v>
      </c>
      <c r="N22" s="292">
        <f>IF(D22&lt;&gt;0,ごみ搬入量内訳!CM22/ごみ処理概要!D22/365*1000000,"-")</f>
        <v>158.51406606244464</v>
      </c>
      <c r="O22" s="292">
        <f>ごみ搬入量内訳!DH22</f>
        <v>0</v>
      </c>
      <c r="P22" s="292">
        <f>ごみ処理量内訳!E22</f>
        <v>6194</v>
      </c>
      <c r="Q22" s="292">
        <f>ごみ処理量内訳!N22</f>
        <v>244</v>
      </c>
      <c r="R22" s="292">
        <f t="shared" si="3"/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1185</v>
      </c>
      <c r="AA22" s="292">
        <f t="shared" si="4"/>
        <v>7623</v>
      </c>
      <c r="AB22" s="297">
        <f t="shared" si="5"/>
        <v>96.799160435524072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 t="shared" si="6"/>
        <v>0</v>
      </c>
      <c r="AK22" s="297">
        <f t="shared" si="7"/>
        <v>22.898203592814369</v>
      </c>
      <c r="AL22" s="297">
        <f>IF((AA22+J22)&lt;&gt;0,(資源化量内訳!D22-資源化量内訳!R22-資源化量内訳!T22-資源化量内訳!V22-資源化量内訳!U22)/(AA22+J22)*100,"-")</f>
        <v>22.898203592814369</v>
      </c>
      <c r="AM22" s="292">
        <f>ごみ処理量内訳!AA22</f>
        <v>244</v>
      </c>
      <c r="AN22" s="292">
        <f>ごみ処理量内訳!AB22</f>
        <v>1083</v>
      </c>
      <c r="AO22" s="292">
        <f>ごみ処理量内訳!AC22</f>
        <v>0</v>
      </c>
      <c r="AP22" s="292">
        <f t="shared" si="8"/>
        <v>1327</v>
      </c>
    </row>
    <row r="23" spans="1:42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28230</v>
      </c>
      <c r="E23" s="292">
        <v>28230</v>
      </c>
      <c r="F23" s="292">
        <v>0</v>
      </c>
      <c r="G23" s="292">
        <v>150</v>
      </c>
      <c r="H23" s="292">
        <f>SUM(ごみ搬入量内訳!E23,+ごみ搬入量内訳!AD23)</f>
        <v>4694</v>
      </c>
      <c r="I23" s="292">
        <f>ごみ搬入量内訳!BC23</f>
        <v>1878</v>
      </c>
      <c r="J23" s="292">
        <f>資源化量内訳!BO23</f>
        <v>1121</v>
      </c>
      <c r="K23" s="292">
        <f t="shared" si="1"/>
        <v>7693</v>
      </c>
      <c r="L23" s="295">
        <f t="shared" si="2"/>
        <v>746.60688376787527</v>
      </c>
      <c r="M23" s="292">
        <f>IF(D23&lt;&gt;0,(ごみ搬入量内訳!BR23+ごみ処理概要!J23)/ごみ処理概要!D23/365*1000000,"-")</f>
        <v>589.38562395974361</v>
      </c>
      <c r="N23" s="292">
        <f>IF(D23&lt;&gt;0,ごみ搬入量内訳!CM23/ごみ処理概要!D23/365*1000000,"-")</f>
        <v>157.22125980813183</v>
      </c>
      <c r="O23" s="292">
        <f>ごみ搬入量内訳!DH23</f>
        <v>0</v>
      </c>
      <c r="P23" s="292">
        <f>ごみ処理量内訳!E23</f>
        <v>3487</v>
      </c>
      <c r="Q23" s="292">
        <f>ごみ処理量内訳!N23</f>
        <v>0</v>
      </c>
      <c r="R23" s="292">
        <f t="shared" si="3"/>
        <v>2906</v>
      </c>
      <c r="S23" s="292">
        <f>ごみ処理量内訳!G23</f>
        <v>0</v>
      </c>
      <c r="T23" s="292">
        <f>ごみ処理量内訳!L23</f>
        <v>2906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179</v>
      </c>
      <c r="AA23" s="292">
        <f t="shared" si="4"/>
        <v>6572</v>
      </c>
      <c r="AB23" s="297">
        <f t="shared" si="5"/>
        <v>100</v>
      </c>
      <c r="AC23" s="292">
        <f>施設資源化量内訳!Y23</f>
        <v>349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2578</v>
      </c>
      <c r="AJ23" s="292">
        <f t="shared" si="6"/>
        <v>2927</v>
      </c>
      <c r="AK23" s="297">
        <f t="shared" si="7"/>
        <v>54.946054855063039</v>
      </c>
      <c r="AL23" s="297">
        <f>IF((AA23+J23)&lt;&gt;0,(資源化量内訳!D23-資源化量内訳!R23-資源化量内訳!T23-資源化量内訳!V23-資源化量内訳!U23)/(AA23+J23)*100,"-")</f>
        <v>50.409463148316647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328</v>
      </c>
      <c r="AP23" s="292">
        <f t="shared" si="8"/>
        <v>328</v>
      </c>
    </row>
    <row r="24" spans="1:42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7523</v>
      </c>
      <c r="E24" s="292">
        <v>7523</v>
      </c>
      <c r="F24" s="292">
        <v>0</v>
      </c>
      <c r="G24" s="292">
        <v>120</v>
      </c>
      <c r="H24" s="292">
        <f>SUM(ごみ搬入量内訳!E24,+ごみ搬入量内訳!AD24)</f>
        <v>2087</v>
      </c>
      <c r="I24" s="292">
        <f>ごみ搬入量内訳!BC24</f>
        <v>0</v>
      </c>
      <c r="J24" s="292">
        <f>資源化量内訳!BO24</f>
        <v>218</v>
      </c>
      <c r="K24" s="292">
        <f t="shared" si="1"/>
        <v>2305</v>
      </c>
      <c r="L24" s="295">
        <f t="shared" si="2"/>
        <v>839.43486549922704</v>
      </c>
      <c r="M24" s="292">
        <f>IF(D24&lt;&gt;0,(ごみ搬入量内訳!BR24+ごみ処理概要!J24)/ごみ処理概要!D24/365*1000000,"-")</f>
        <v>839.43486549922704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1940</v>
      </c>
      <c r="Q24" s="292">
        <f>ごみ処理量内訳!N24</f>
        <v>0</v>
      </c>
      <c r="R24" s="292">
        <f t="shared" si="3"/>
        <v>147</v>
      </c>
      <c r="S24" s="292">
        <f>ごみ処理量内訳!G24</f>
        <v>6</v>
      </c>
      <c r="T24" s="292">
        <f>ごみ処理量内訳!L24</f>
        <v>141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 t="shared" si="4"/>
        <v>2087</v>
      </c>
      <c r="AB24" s="297">
        <f t="shared" si="5"/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141</v>
      </c>
      <c r="AJ24" s="292">
        <f t="shared" si="6"/>
        <v>141</v>
      </c>
      <c r="AK24" s="297">
        <f t="shared" si="7"/>
        <v>15.574837310195228</v>
      </c>
      <c r="AL24" s="297">
        <f>IF((AA24+J24)&lt;&gt;0,(資源化量内訳!D24-資源化量内訳!R24-資源化量内訳!T24-資源化量内訳!V24-資源化量内訳!U24)/(AA24+J24)*100,"-")</f>
        <v>15.574837310195228</v>
      </c>
      <c r="AM24" s="292">
        <f>ごみ処理量内訳!AA24</f>
        <v>0</v>
      </c>
      <c r="AN24" s="292">
        <f>ごみ処理量内訳!AB24</f>
        <v>308</v>
      </c>
      <c r="AO24" s="292">
        <f>ごみ処理量内訳!AC24</f>
        <v>6</v>
      </c>
      <c r="AP24" s="292">
        <f t="shared" si="8"/>
        <v>314</v>
      </c>
    </row>
    <row r="25" spans="1:42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8694</v>
      </c>
      <c r="E25" s="292">
        <v>8694</v>
      </c>
      <c r="F25" s="292">
        <v>0</v>
      </c>
      <c r="G25" s="292">
        <v>144</v>
      </c>
      <c r="H25" s="292">
        <f>SUM(ごみ搬入量内訳!E25,+ごみ搬入量内訳!AD25)</f>
        <v>1889</v>
      </c>
      <c r="I25" s="292">
        <f>ごみ搬入量内訳!BC25</f>
        <v>567</v>
      </c>
      <c r="J25" s="292">
        <f>資源化量内訳!BO25</f>
        <v>293</v>
      </c>
      <c r="K25" s="292">
        <f t="shared" si="1"/>
        <v>2749</v>
      </c>
      <c r="L25" s="295">
        <f t="shared" si="2"/>
        <v>866.28788236888306</v>
      </c>
      <c r="M25" s="292">
        <f>IF(D25&lt;&gt;0,(ごみ搬入量内訳!BR25+ごみ処理概要!J25)/ごみ処理概要!D25/365*1000000,"-")</f>
        <v>679.41676041735604</v>
      </c>
      <c r="N25" s="292">
        <f>IF(D25&lt;&gt;0,ごみ搬入量内訳!CM25/ごみ処理概要!D25/365*1000000,"-")</f>
        <v>186.87112195152693</v>
      </c>
      <c r="O25" s="292">
        <f>ごみ搬入量内訳!DH25</f>
        <v>0</v>
      </c>
      <c r="P25" s="292">
        <f>ごみ処理量内訳!E25</f>
        <v>2237</v>
      </c>
      <c r="Q25" s="292">
        <f>ごみ処理量内訳!N25</f>
        <v>0</v>
      </c>
      <c r="R25" s="292">
        <f t="shared" si="3"/>
        <v>188</v>
      </c>
      <c r="S25" s="292">
        <f>ごみ処理量内訳!G25</f>
        <v>135</v>
      </c>
      <c r="T25" s="292">
        <f>ごみ処理量内訳!L25</f>
        <v>53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30</v>
      </c>
      <c r="AA25" s="292">
        <f t="shared" si="4"/>
        <v>2455</v>
      </c>
      <c r="AB25" s="297">
        <f t="shared" si="5"/>
        <v>100</v>
      </c>
      <c r="AC25" s="292">
        <f>施設資源化量内訳!Y25</f>
        <v>4</v>
      </c>
      <c r="AD25" s="292">
        <f>施設資源化量内訳!AT25</f>
        <v>45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53</v>
      </c>
      <c r="AJ25" s="292">
        <f t="shared" si="6"/>
        <v>102</v>
      </c>
      <c r="AK25" s="297">
        <f t="shared" si="7"/>
        <v>15.465793304221251</v>
      </c>
      <c r="AL25" s="297">
        <f>IF((AA25+J25)&lt;&gt;0,(資源化量内訳!D25-資源化量内訳!R25-資源化量内訳!T25-資源化量内訳!V25-資源化量内訳!U25)/(AA25+J25)*100,"-")</f>
        <v>15.465793304221251</v>
      </c>
      <c r="AM25" s="292">
        <f>ごみ処理量内訳!AA25</f>
        <v>0</v>
      </c>
      <c r="AN25" s="292">
        <f>ごみ処理量内訳!AB25</f>
        <v>347</v>
      </c>
      <c r="AO25" s="292">
        <f>ごみ処理量内訳!AC25</f>
        <v>0</v>
      </c>
      <c r="AP25" s="292">
        <f t="shared" si="8"/>
        <v>347</v>
      </c>
    </row>
    <row r="26" spans="1:42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7068</v>
      </c>
      <c r="E26" s="292">
        <v>7068</v>
      </c>
      <c r="F26" s="292">
        <v>0</v>
      </c>
      <c r="G26" s="292">
        <v>57</v>
      </c>
      <c r="H26" s="292">
        <f>SUM(ごみ搬入量内訳!E26,+ごみ搬入量内訳!AD26)</f>
        <v>1557</v>
      </c>
      <c r="I26" s="292">
        <f>ごみ搬入量内訳!BC26</f>
        <v>257</v>
      </c>
      <c r="J26" s="292">
        <f>資源化量内訳!BO26</f>
        <v>176</v>
      </c>
      <c r="K26" s="292">
        <f t="shared" si="1"/>
        <v>1990</v>
      </c>
      <c r="L26" s="295">
        <f t="shared" si="2"/>
        <v>771.37164608383523</v>
      </c>
      <c r="M26" s="292">
        <f>IF(D26&lt;&gt;0,(ごみ搬入量内訳!BR26+ごみ処理概要!J26)/ごみ処理概要!D26/365*1000000,"-")</f>
        <v>696.17260118923025</v>
      </c>
      <c r="N26" s="292">
        <f>IF(D26&lt;&gt;0,ごみ搬入量内訳!CM26/ごみ処理概要!D26/365*1000000,"-")</f>
        <v>75.199044894605052</v>
      </c>
      <c r="O26" s="292">
        <f>ごみ搬入量内訳!DH26</f>
        <v>0</v>
      </c>
      <c r="P26" s="292">
        <f>ごみ処理量内訳!E26</f>
        <v>1615</v>
      </c>
      <c r="Q26" s="292">
        <f>ごみ処理量内訳!N26</f>
        <v>0</v>
      </c>
      <c r="R26" s="292">
        <f t="shared" si="3"/>
        <v>143</v>
      </c>
      <c r="S26" s="292">
        <f>ごみ処理量内訳!G26</f>
        <v>110</v>
      </c>
      <c r="T26" s="292">
        <f>ごみ処理量内訳!L26</f>
        <v>33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56</v>
      </c>
      <c r="AA26" s="292">
        <f t="shared" si="4"/>
        <v>1814</v>
      </c>
      <c r="AB26" s="297">
        <f t="shared" si="5"/>
        <v>100</v>
      </c>
      <c r="AC26" s="292">
        <f>施設資源化量内訳!Y26</f>
        <v>3</v>
      </c>
      <c r="AD26" s="292">
        <f>施設資源化量内訳!AT26</f>
        <v>34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33</v>
      </c>
      <c r="AJ26" s="292">
        <f t="shared" si="6"/>
        <v>70</v>
      </c>
      <c r="AK26" s="297">
        <f t="shared" si="7"/>
        <v>15.175879396984925</v>
      </c>
      <c r="AL26" s="297">
        <f>IF((AA26+J26)&lt;&gt;0,(資源化量内訳!D26-資源化量内訳!R26-資源化量内訳!T26-資源化量内訳!V26-資源化量内訳!U26)/(AA26+J26)*100,"-")</f>
        <v>15.175879396984925</v>
      </c>
      <c r="AM26" s="292">
        <f>ごみ処理量内訳!AA26</f>
        <v>0</v>
      </c>
      <c r="AN26" s="292">
        <f>ごみ処理量内訳!AB26</f>
        <v>252</v>
      </c>
      <c r="AO26" s="292">
        <f>ごみ処理量内訳!AC26</f>
        <v>0</v>
      </c>
      <c r="AP26" s="292">
        <f t="shared" si="8"/>
        <v>252</v>
      </c>
    </row>
    <row r="27" spans="1:42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32348</v>
      </c>
      <c r="E27" s="292">
        <v>32348</v>
      </c>
      <c r="F27" s="292">
        <v>0</v>
      </c>
      <c r="G27" s="292">
        <v>201</v>
      </c>
      <c r="H27" s="292">
        <f>SUM(ごみ搬入量内訳!E27,+ごみ搬入量内訳!AD27)</f>
        <v>8930</v>
      </c>
      <c r="I27" s="292">
        <f>ごみ搬入量内訳!BC27</f>
        <v>1768</v>
      </c>
      <c r="J27" s="292">
        <f>資源化量内訳!BO27</f>
        <v>674</v>
      </c>
      <c r="K27" s="292">
        <f t="shared" si="1"/>
        <v>11372</v>
      </c>
      <c r="L27" s="295">
        <f t="shared" si="2"/>
        <v>963.15581747130102</v>
      </c>
      <c r="M27" s="292">
        <f>IF(D27&lt;&gt;0,(ごみ搬入量内訳!BR27+ごみ処理概要!J27)/ごみ処理概要!D27/365*1000000,"-")</f>
        <v>627.84682333052706</v>
      </c>
      <c r="N27" s="292">
        <f>IF(D27&lt;&gt;0,ごみ搬入量内訳!CM27/ごみ処理概要!D27/365*1000000,"-")</f>
        <v>335.30899414077385</v>
      </c>
      <c r="O27" s="292">
        <f>ごみ搬入量内訳!DH27</f>
        <v>0</v>
      </c>
      <c r="P27" s="292">
        <f>ごみ処理量内訳!E27</f>
        <v>9917</v>
      </c>
      <c r="Q27" s="292">
        <f>ごみ処理量内訳!N27</f>
        <v>0</v>
      </c>
      <c r="R27" s="292">
        <f t="shared" si="3"/>
        <v>559</v>
      </c>
      <c r="S27" s="292">
        <f>ごみ処理量内訳!G27</f>
        <v>294</v>
      </c>
      <c r="T27" s="292">
        <f>ごみ処理量内訳!L27</f>
        <v>265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221</v>
      </c>
      <c r="AA27" s="292">
        <f t="shared" si="4"/>
        <v>10697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41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265</v>
      </c>
      <c r="AJ27" s="292">
        <f t="shared" si="6"/>
        <v>306</v>
      </c>
      <c r="AK27" s="297">
        <f t="shared" si="7"/>
        <v>10.561955852607511</v>
      </c>
      <c r="AL27" s="297">
        <f>IF((AA27+J27)&lt;&gt;0,(資源化量内訳!D27-資源化量内訳!R27-資源化量内訳!T27-資源化量内訳!V27-資源化量内訳!U27)/(AA27+J27)*100,"-")</f>
        <v>10.561955852607511</v>
      </c>
      <c r="AM27" s="292">
        <f>ごみ処理量内訳!AA27</f>
        <v>0</v>
      </c>
      <c r="AN27" s="292">
        <f>ごみ処理量内訳!AB27</f>
        <v>1187</v>
      </c>
      <c r="AO27" s="292">
        <f>ごみ処理量内訳!AC27</f>
        <v>0</v>
      </c>
      <c r="AP27" s="292">
        <f t="shared" si="8"/>
        <v>1187</v>
      </c>
    </row>
    <row r="28" spans="1:42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1528</v>
      </c>
      <c r="E28" s="292">
        <v>1528</v>
      </c>
      <c r="F28" s="292">
        <v>0</v>
      </c>
      <c r="G28" s="292">
        <v>15</v>
      </c>
      <c r="H28" s="292">
        <f>SUM(ごみ搬入量内訳!E28,+ごみ搬入量内訳!AD28)</f>
        <v>357</v>
      </c>
      <c r="I28" s="292">
        <f>ごみ搬入量内訳!BC28</f>
        <v>19</v>
      </c>
      <c r="J28" s="292">
        <f>資源化量内訳!BO28</f>
        <v>42</v>
      </c>
      <c r="K28" s="292">
        <f t="shared" si="1"/>
        <v>418</v>
      </c>
      <c r="L28" s="295">
        <f t="shared" si="2"/>
        <v>749.4800258194075</v>
      </c>
      <c r="M28" s="292">
        <f>IF(D28&lt;&gt;0,(ごみ搬入量内訳!BR28+ごみ処理概要!J28)/ごみ処理概要!D28/365*1000000,"-")</f>
        <v>749.4800258194075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345</v>
      </c>
      <c r="Q28" s="292">
        <f>ごみ処理量内訳!N28</f>
        <v>0</v>
      </c>
      <c r="R28" s="292">
        <f t="shared" si="3"/>
        <v>27</v>
      </c>
      <c r="S28" s="292">
        <f>ごみ処理量内訳!G28</f>
        <v>0</v>
      </c>
      <c r="T28" s="292">
        <f>ごみ処理量内訳!L28</f>
        <v>27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372</v>
      </c>
      <c r="AB28" s="297">
        <f t="shared" si="5"/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27</v>
      </c>
      <c r="AJ28" s="292">
        <f t="shared" si="6"/>
        <v>27</v>
      </c>
      <c r="AK28" s="297">
        <f t="shared" si="7"/>
        <v>16.666666666666664</v>
      </c>
      <c r="AL28" s="297">
        <f>IF((AA28+J28)&lt;&gt;0,(資源化量内訳!D28-資源化量内訳!R28-資源化量内訳!T28-資源化量内訳!V28-資源化量内訳!U28)/(AA28+J28)*100,"-")</f>
        <v>16.666666666666664</v>
      </c>
      <c r="AM28" s="292">
        <f>ごみ処理量内訳!AA28</f>
        <v>0</v>
      </c>
      <c r="AN28" s="292">
        <f>ごみ処理量内訳!AB28</f>
        <v>49</v>
      </c>
      <c r="AO28" s="292">
        <f>ごみ処理量内訳!AC28</f>
        <v>0</v>
      </c>
      <c r="AP28" s="292">
        <f t="shared" si="8"/>
        <v>49</v>
      </c>
    </row>
    <row r="29" spans="1:42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1766</v>
      </c>
      <c r="E29" s="292">
        <v>1766</v>
      </c>
      <c r="F29" s="292">
        <v>0</v>
      </c>
      <c r="G29" s="292">
        <v>4</v>
      </c>
      <c r="H29" s="292">
        <f>SUM(ごみ搬入量内訳!E29,+ごみ搬入量内訳!AD29)</f>
        <v>360</v>
      </c>
      <c r="I29" s="292">
        <f>ごみ搬入量内訳!BC29</f>
        <v>27</v>
      </c>
      <c r="J29" s="292">
        <f>資源化量内訳!BO29</f>
        <v>0</v>
      </c>
      <c r="K29" s="292">
        <f t="shared" si="1"/>
        <v>387</v>
      </c>
      <c r="L29" s="295">
        <f t="shared" si="2"/>
        <v>600.38163794039622</v>
      </c>
      <c r="M29" s="292">
        <f>IF(D29&lt;&gt;0,(ごみ搬入量内訳!BR29+ごみ処理概要!J29)/ごみ処理概要!D29/365*1000000,"-")</f>
        <v>600.38163794039622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355</v>
      </c>
      <c r="Q29" s="292">
        <f>ごみ処理量内訳!N29</f>
        <v>0</v>
      </c>
      <c r="R29" s="292">
        <f t="shared" si="3"/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32</v>
      </c>
      <c r="AA29" s="292">
        <f t="shared" si="4"/>
        <v>387</v>
      </c>
      <c r="AB29" s="297">
        <f t="shared" si="5"/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 t="shared" si="6"/>
        <v>0</v>
      </c>
      <c r="AK29" s="297">
        <f t="shared" si="7"/>
        <v>8.2687338501292</v>
      </c>
      <c r="AL29" s="297">
        <f>IF((AA29+J29)&lt;&gt;0,(資源化量内訳!D29-資源化量内訳!R29-資源化量内訳!T29-資源化量内訳!V29-資源化量内訳!U29)/(AA29+J29)*100,"-")</f>
        <v>8.2687338501292</v>
      </c>
      <c r="AM29" s="292">
        <f>ごみ処理量内訳!AA29</f>
        <v>0</v>
      </c>
      <c r="AN29" s="292">
        <f>ごみ処理量内訳!AB29</f>
        <v>51</v>
      </c>
      <c r="AO29" s="292">
        <f>ごみ処理量内訳!AC29</f>
        <v>0</v>
      </c>
      <c r="AP29" s="292">
        <f t="shared" si="8"/>
        <v>51</v>
      </c>
    </row>
    <row r="30" spans="1:42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7033</v>
      </c>
      <c r="E30" s="292">
        <v>7033</v>
      </c>
      <c r="F30" s="292">
        <v>0</v>
      </c>
      <c r="G30" s="292">
        <v>15</v>
      </c>
      <c r="H30" s="292">
        <f>SUM(ごみ搬入量内訳!E30,+ごみ搬入量内訳!AD30)</f>
        <v>1586</v>
      </c>
      <c r="I30" s="292">
        <f>ごみ搬入量内訳!BC30</f>
        <v>0</v>
      </c>
      <c r="J30" s="292">
        <f>資源化量内訳!BO30</f>
        <v>0</v>
      </c>
      <c r="K30" s="292">
        <f t="shared" si="1"/>
        <v>1586</v>
      </c>
      <c r="L30" s="295">
        <f t="shared" si="2"/>
        <v>617.83100802673891</v>
      </c>
      <c r="M30" s="292">
        <f>IF(D30&lt;&gt;0,(ごみ搬入量内訳!BR30+ごみ処理概要!J30)/ごみ処理概要!D30/365*1000000,"-")</f>
        <v>484.21433983432308</v>
      </c>
      <c r="N30" s="292">
        <f>IF(D30&lt;&gt;0,ごみ搬入量内訳!CM30/ごみ処理概要!D30/365*1000000,"-")</f>
        <v>133.6166681924158</v>
      </c>
      <c r="O30" s="292">
        <f>ごみ搬入量内訳!DH30</f>
        <v>0</v>
      </c>
      <c r="P30" s="292">
        <f>ごみ処理量内訳!E30</f>
        <v>1420</v>
      </c>
      <c r="Q30" s="292">
        <f>ごみ処理量内訳!N30</f>
        <v>0</v>
      </c>
      <c r="R30" s="292">
        <f t="shared" si="3"/>
        <v>166</v>
      </c>
      <c r="S30" s="292">
        <f>ごみ処理量内訳!G30</f>
        <v>89</v>
      </c>
      <c r="T30" s="292">
        <f>ごみ処理量内訳!L30</f>
        <v>77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65</v>
      </c>
      <c r="AA30" s="292">
        <f t="shared" si="4"/>
        <v>1651</v>
      </c>
      <c r="AB30" s="297">
        <f t="shared" si="5"/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0</v>
      </c>
      <c r="AJ30" s="292">
        <f t="shared" si="6"/>
        <v>0</v>
      </c>
      <c r="AK30" s="297">
        <f t="shared" si="7"/>
        <v>3.9370078740157481</v>
      </c>
      <c r="AL30" s="297">
        <f>IF((AA30+J30)&lt;&gt;0,(資源化量内訳!D30-資源化量内訳!R30-資源化量内訳!T30-資源化量内訳!V30-資源化量内訳!U30)/(AA30+J30)*100,"-")</f>
        <v>3.9370078740157481</v>
      </c>
      <c r="AM30" s="292">
        <f>ごみ処理量内訳!AA30</f>
        <v>0</v>
      </c>
      <c r="AN30" s="292">
        <f>ごみ処理量内訳!AB30</f>
        <v>232</v>
      </c>
      <c r="AO30" s="292">
        <f>ごみ処理量内訳!AC30</f>
        <v>10</v>
      </c>
      <c r="AP30" s="292">
        <f t="shared" si="8"/>
        <v>242</v>
      </c>
    </row>
    <row r="31" spans="1:42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5710</v>
      </c>
      <c r="E31" s="292">
        <v>5710</v>
      </c>
      <c r="F31" s="292">
        <v>0</v>
      </c>
      <c r="G31" s="292">
        <v>24</v>
      </c>
      <c r="H31" s="292">
        <f>SUM(ごみ搬入量内訳!E31,+ごみ搬入量内訳!AD31)</f>
        <v>1845</v>
      </c>
      <c r="I31" s="292">
        <f>ごみ搬入量内訳!BC31</f>
        <v>15</v>
      </c>
      <c r="J31" s="292">
        <f>資源化量内訳!BO31</f>
        <v>0</v>
      </c>
      <c r="K31" s="292">
        <f t="shared" si="1"/>
        <v>1860</v>
      </c>
      <c r="L31" s="295">
        <f t="shared" si="2"/>
        <v>892.45015953746145</v>
      </c>
      <c r="M31" s="292">
        <f>IF(D31&lt;&gt;0,(ごみ搬入量内訳!BR31+ごみ処理概要!J31)/ごみ処理概要!D31/365*1000000,"-")</f>
        <v>741.78921862629841</v>
      </c>
      <c r="N31" s="292">
        <f>IF(D31&lt;&gt;0,ごみ搬入量内訳!CM31/ごみ処理概要!D31/365*1000000,"-")</f>
        <v>150.66094091116281</v>
      </c>
      <c r="O31" s="292">
        <f>ごみ搬入量内訳!DH31</f>
        <v>0</v>
      </c>
      <c r="P31" s="292">
        <f>ごみ処理量内訳!E31</f>
        <v>1489</v>
      </c>
      <c r="Q31" s="292">
        <f>ごみ処理量内訳!N31</f>
        <v>39</v>
      </c>
      <c r="R31" s="292">
        <f t="shared" si="3"/>
        <v>112</v>
      </c>
      <c r="S31" s="292">
        <f>ごみ処理量内訳!G31</f>
        <v>0</v>
      </c>
      <c r="T31" s="292">
        <f>ごみ処理量内訳!L31</f>
        <v>112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221</v>
      </c>
      <c r="AA31" s="292">
        <f t="shared" si="4"/>
        <v>1861</v>
      </c>
      <c r="AB31" s="297">
        <f t="shared" si="5"/>
        <v>97.904352498656635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100</v>
      </c>
      <c r="AJ31" s="292">
        <f t="shared" si="6"/>
        <v>100</v>
      </c>
      <c r="AK31" s="297">
        <f t="shared" si="7"/>
        <v>17.24879097259538</v>
      </c>
      <c r="AL31" s="297">
        <f>IF((AA31+J31)&lt;&gt;0,(資源化量内訳!D31-資源化量内訳!R31-資源化量内訳!T31-資源化量内訳!V31-資源化量内訳!U31)/(AA31+J31)*100,"-")</f>
        <v>17.24879097259538</v>
      </c>
      <c r="AM31" s="292">
        <f>ごみ処理量内訳!AA31</f>
        <v>39</v>
      </c>
      <c r="AN31" s="292">
        <f>ごみ処理量内訳!AB31</f>
        <v>223</v>
      </c>
      <c r="AO31" s="292">
        <f>ごみ処理量内訳!AC31</f>
        <v>1</v>
      </c>
      <c r="AP31" s="292">
        <f t="shared" si="8"/>
        <v>263</v>
      </c>
    </row>
    <row r="32" spans="1:42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23053</v>
      </c>
      <c r="E32" s="292">
        <v>23053</v>
      </c>
      <c r="F32" s="292">
        <v>0</v>
      </c>
      <c r="G32" s="292">
        <v>137</v>
      </c>
      <c r="H32" s="292">
        <f>SUM(ごみ搬入量内訳!E32,+ごみ搬入量内訳!AD32)</f>
        <v>6133</v>
      </c>
      <c r="I32" s="292">
        <f>ごみ搬入量内訳!BC32</f>
        <v>367</v>
      </c>
      <c r="J32" s="292">
        <f>資源化量内訳!BO32</f>
        <v>146</v>
      </c>
      <c r="K32" s="292">
        <f t="shared" si="1"/>
        <v>6646</v>
      </c>
      <c r="L32" s="295">
        <f t="shared" si="2"/>
        <v>789.84163354366854</v>
      </c>
      <c r="M32" s="292">
        <f>IF(D32&lt;&gt;0,(ごみ搬入量内訳!BR32+ごみ処理概要!J32)/ごみ処理概要!D32/365*1000000,"-")</f>
        <v>513.40894626973341</v>
      </c>
      <c r="N32" s="292">
        <f>IF(D32&lt;&gt;0,ごみ搬入量内訳!CM32/ごみ処理概要!D32/365*1000000,"-")</f>
        <v>276.43268727393519</v>
      </c>
      <c r="O32" s="292">
        <f>ごみ搬入量内訳!DH32</f>
        <v>0</v>
      </c>
      <c r="P32" s="292">
        <f>ごみ処理量内訳!E32</f>
        <v>5367</v>
      </c>
      <c r="Q32" s="292">
        <f>ごみ処理量内訳!N32</f>
        <v>0</v>
      </c>
      <c r="R32" s="292">
        <f t="shared" si="3"/>
        <v>1315</v>
      </c>
      <c r="S32" s="292">
        <f>ごみ処理量内訳!G32</f>
        <v>1131</v>
      </c>
      <c r="T32" s="292">
        <f>ごみ処理量内訳!L32</f>
        <v>184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 t="shared" si="4"/>
        <v>6682</v>
      </c>
      <c r="AB32" s="297">
        <f t="shared" si="5"/>
        <v>100</v>
      </c>
      <c r="AC32" s="292">
        <f>施設資源化量内訳!Y32</f>
        <v>353</v>
      </c>
      <c r="AD32" s="292">
        <f>施設資源化量内訳!AT32</f>
        <v>21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184</v>
      </c>
      <c r="AJ32" s="292">
        <f t="shared" si="6"/>
        <v>558</v>
      </c>
      <c r="AK32" s="297">
        <f t="shared" si="7"/>
        <v>10.310486233157587</v>
      </c>
      <c r="AL32" s="297">
        <f>IF((AA32+J32)&lt;&gt;0,(資源化量内訳!D32-資源化量内訳!R32-資源化量内訳!T32-資源化量内訳!V32-資源化量内訳!U32)/(AA32+J32)*100,"-")</f>
        <v>5.1405975395430579</v>
      </c>
      <c r="AM32" s="292">
        <f>ごみ処理量内訳!AA32</f>
        <v>0</v>
      </c>
      <c r="AN32" s="292">
        <f>ごみ処理量内訳!AB32</f>
        <v>459</v>
      </c>
      <c r="AO32" s="292">
        <f>ごみ処理量内訳!AC32</f>
        <v>192</v>
      </c>
      <c r="AP32" s="292">
        <f t="shared" si="8"/>
        <v>651</v>
      </c>
    </row>
    <row r="33" spans="1:42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23645</v>
      </c>
      <c r="E33" s="292">
        <v>23645</v>
      </c>
      <c r="F33" s="292">
        <v>0</v>
      </c>
      <c r="G33" s="292">
        <v>216</v>
      </c>
      <c r="H33" s="292">
        <f>SUM(ごみ搬入量内訳!E33,+ごみ搬入量内訳!AD33)</f>
        <v>7638</v>
      </c>
      <c r="I33" s="292">
        <f>ごみ搬入量内訳!BC33</f>
        <v>385</v>
      </c>
      <c r="J33" s="292">
        <f>資源化量内訳!BO33</f>
        <v>777</v>
      </c>
      <c r="K33" s="292">
        <f t="shared" si="1"/>
        <v>8800</v>
      </c>
      <c r="L33" s="295">
        <f t="shared" si="2"/>
        <v>1019.6485109365995</v>
      </c>
      <c r="M33" s="292">
        <f>IF(D33&lt;&gt;0,(ごみ搬入量内訳!BR33+ごみ処理概要!J33)/ごみ処理概要!D33/365*1000000,"-")</f>
        <v>747.47188000590938</v>
      </c>
      <c r="N33" s="292">
        <f>IF(D33&lt;&gt;0,ごみ搬入量内訳!CM33/ごみ処理概要!D33/365*1000000,"-")</f>
        <v>272.17663093068995</v>
      </c>
      <c r="O33" s="292">
        <f>ごみ搬入量内訳!DH33</f>
        <v>0</v>
      </c>
      <c r="P33" s="292">
        <f>ごみ処理量内訳!E33</f>
        <v>7237</v>
      </c>
      <c r="Q33" s="292">
        <f>ごみ処理量内訳!N33</f>
        <v>0</v>
      </c>
      <c r="R33" s="292">
        <f t="shared" si="3"/>
        <v>300</v>
      </c>
      <c r="S33" s="292">
        <f>ごみ処理量内訳!G33</f>
        <v>300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486</v>
      </c>
      <c r="AA33" s="292">
        <f t="shared" si="4"/>
        <v>8023</v>
      </c>
      <c r="AB33" s="297">
        <f t="shared" si="5"/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 t="shared" si="6"/>
        <v>0</v>
      </c>
      <c r="AK33" s="297">
        <f t="shared" si="7"/>
        <v>14.352272727272727</v>
      </c>
      <c r="AL33" s="297">
        <f>IF((AA33+J33)&lt;&gt;0,(資源化量内訳!D33-資源化量内訳!R33-資源化量内訳!T33-資源化量内訳!V33-資源化量内訳!U33)/(AA33+J33)*100,"-")</f>
        <v>14.352272727272727</v>
      </c>
      <c r="AM33" s="292">
        <f>ごみ処理量内訳!AA33</f>
        <v>0</v>
      </c>
      <c r="AN33" s="292">
        <f>ごみ処理量内訳!AB33</f>
        <v>1080</v>
      </c>
      <c r="AO33" s="292">
        <f>ごみ処理量内訳!AC33</f>
        <v>29</v>
      </c>
      <c r="AP33" s="292">
        <f t="shared" si="8"/>
        <v>1109</v>
      </c>
    </row>
    <row r="34" spans="1:42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34990</v>
      </c>
      <c r="E34" s="292">
        <v>34990</v>
      </c>
      <c r="F34" s="292">
        <v>0</v>
      </c>
      <c r="G34" s="292">
        <v>183</v>
      </c>
      <c r="H34" s="292">
        <f>SUM(ごみ搬入量内訳!E34,+ごみ搬入量内訳!AD34)</f>
        <v>9286</v>
      </c>
      <c r="I34" s="292">
        <f>ごみ搬入量内訳!BC34</f>
        <v>445</v>
      </c>
      <c r="J34" s="292">
        <f>資源化量内訳!BO34</f>
        <v>432</v>
      </c>
      <c r="K34" s="292">
        <f t="shared" si="1"/>
        <v>10163</v>
      </c>
      <c r="L34" s="295">
        <f t="shared" si="2"/>
        <v>795.76552204739517</v>
      </c>
      <c r="M34" s="292">
        <f>IF(D34&lt;&gt;0,(ごみ搬入量内訳!BR34+ごみ処理概要!J34)/ごみ処理概要!D34/365*1000000,"-")</f>
        <v>669.85870718444016</v>
      </c>
      <c r="N34" s="292">
        <f>IF(D34&lt;&gt;0,ごみ搬入量内訳!CM34/ごみ処理概要!D34/365*1000000,"-")</f>
        <v>125.90681486295496</v>
      </c>
      <c r="O34" s="292">
        <f>ごみ搬入量内訳!DH34</f>
        <v>0</v>
      </c>
      <c r="P34" s="292">
        <f>ごみ処理量内訳!E34</f>
        <v>6908</v>
      </c>
      <c r="Q34" s="292">
        <f>ごみ処理量内訳!N34</f>
        <v>0</v>
      </c>
      <c r="R34" s="292">
        <f t="shared" si="3"/>
        <v>1688</v>
      </c>
      <c r="S34" s="292">
        <f>ごみ処理量内訳!G34</f>
        <v>0</v>
      </c>
      <c r="T34" s="292">
        <f>ごみ処理量内訳!L34</f>
        <v>1688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1788</v>
      </c>
      <c r="AA34" s="292">
        <f t="shared" si="4"/>
        <v>10384</v>
      </c>
      <c r="AB34" s="297">
        <f t="shared" si="5"/>
        <v>100</v>
      </c>
      <c r="AC34" s="292">
        <f>施設資源化量内訳!Y34</f>
        <v>1261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318</v>
      </c>
      <c r="AJ34" s="292">
        <f t="shared" si="6"/>
        <v>1579</v>
      </c>
      <c r="AK34" s="297">
        <f t="shared" si="7"/>
        <v>35.12389053254438</v>
      </c>
      <c r="AL34" s="297">
        <f>IF((AA34+J34)&lt;&gt;0,(資源化量内訳!D34-資源化量内訳!R34-資源化量内訳!T34-資源化量内訳!V34-資源化量内訳!U34)/(AA34+J34)*100,"-")</f>
        <v>35.12389053254438</v>
      </c>
      <c r="AM34" s="292">
        <f>ごみ処理量内訳!AA34</f>
        <v>0</v>
      </c>
      <c r="AN34" s="292">
        <f>ごみ処理量内訳!AB34</f>
        <v>268</v>
      </c>
      <c r="AO34" s="292">
        <f>ごみ処理量内訳!AC34</f>
        <v>323</v>
      </c>
      <c r="AP34" s="292">
        <f t="shared" si="8"/>
        <v>591</v>
      </c>
    </row>
    <row r="35" spans="1:42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18182</v>
      </c>
      <c r="E35" s="292">
        <v>18182</v>
      </c>
      <c r="F35" s="292">
        <v>0</v>
      </c>
      <c r="G35" s="292">
        <v>84</v>
      </c>
      <c r="H35" s="292">
        <f>SUM(ごみ搬入量内訳!E35,+ごみ搬入量内訳!AD35)</f>
        <v>5567</v>
      </c>
      <c r="I35" s="292">
        <f>ごみ搬入量内訳!BC35</f>
        <v>566</v>
      </c>
      <c r="J35" s="292">
        <f>資源化量内訳!BO35</f>
        <v>698</v>
      </c>
      <c r="K35" s="292">
        <f t="shared" si="1"/>
        <v>6831</v>
      </c>
      <c r="L35" s="295">
        <f t="shared" si="2"/>
        <v>1029.3184739385483</v>
      </c>
      <c r="M35" s="292">
        <f>IF(D35&lt;&gt;0,(ごみ搬入量内訳!BR35+ごみ処理概要!J35)/ごみ処理概要!D35/365*1000000,"-")</f>
        <v>730.66392623744991</v>
      </c>
      <c r="N35" s="292">
        <f>IF(D35&lt;&gt;0,ごみ搬入量内訳!CM35/ごみ処理概要!D35/365*1000000,"-")</f>
        <v>298.65454770109835</v>
      </c>
      <c r="O35" s="292">
        <f>ごみ搬入量内訳!DH35</f>
        <v>0</v>
      </c>
      <c r="P35" s="292">
        <f>ごみ処理量内訳!E35</f>
        <v>5216</v>
      </c>
      <c r="Q35" s="292">
        <f>ごみ処理量内訳!N35</f>
        <v>0</v>
      </c>
      <c r="R35" s="292">
        <f t="shared" si="3"/>
        <v>728</v>
      </c>
      <c r="S35" s="292">
        <f>ごみ処理量内訳!G35</f>
        <v>160</v>
      </c>
      <c r="T35" s="292">
        <f>ごみ処理量内訳!L35</f>
        <v>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568</v>
      </c>
      <c r="Z35" s="292">
        <f>資源化量内訳!Y35</f>
        <v>189</v>
      </c>
      <c r="AA35" s="292">
        <f t="shared" si="4"/>
        <v>6133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48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0</v>
      </c>
      <c r="AJ35" s="292">
        <f t="shared" si="6"/>
        <v>48</v>
      </c>
      <c r="AK35" s="297">
        <f t="shared" si="7"/>
        <v>13.687600644122384</v>
      </c>
      <c r="AL35" s="297">
        <f>IF((AA35+J35)&lt;&gt;0,(資源化量内訳!D35-資源化量内訳!R35-資源化量内訳!T35-資源化量内訳!V35-資源化量内訳!U35)/(AA35+J35)*100,"-")</f>
        <v>13.687600644122384</v>
      </c>
      <c r="AM35" s="292">
        <f>ごみ処理量内訳!AA35</f>
        <v>0</v>
      </c>
      <c r="AN35" s="292">
        <f>ごみ処理量内訳!AB35</f>
        <v>829</v>
      </c>
      <c r="AO35" s="292">
        <f>ごみ処理量内訳!AC35</f>
        <v>568</v>
      </c>
      <c r="AP35" s="292">
        <f t="shared" si="8"/>
        <v>1397</v>
      </c>
    </row>
    <row r="36" spans="1:42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7691</v>
      </c>
      <c r="E36" s="292">
        <v>7691</v>
      </c>
      <c r="F36" s="292">
        <v>0</v>
      </c>
      <c r="G36" s="292">
        <v>65</v>
      </c>
      <c r="H36" s="292">
        <f>SUM(ごみ搬入量内訳!E36,+ごみ搬入量内訳!AD36)</f>
        <v>1845</v>
      </c>
      <c r="I36" s="292">
        <f>ごみ搬入量内訳!BC36</f>
        <v>701</v>
      </c>
      <c r="J36" s="292">
        <f>資源化量内訳!BO36</f>
        <v>0</v>
      </c>
      <c r="K36" s="292">
        <f t="shared" si="1"/>
        <v>2546</v>
      </c>
      <c r="L36" s="295">
        <f t="shared" si="2"/>
        <v>906.94870182725583</v>
      </c>
      <c r="M36" s="292">
        <f>IF(D36&lt;&gt;0,(ごみ搬入量内訳!BR36+ごみ処理概要!J36)/ごみ処理概要!D36/365*1000000,"-")</f>
        <v>899.82420299122089</v>
      </c>
      <c r="N36" s="292">
        <f>IF(D36&lt;&gt;0,ごみ搬入量内訳!CM36/ごみ処理概要!D36/365*1000000,"-")</f>
        <v>7.1244988360350021</v>
      </c>
      <c r="O36" s="292">
        <f>ごみ搬入量内訳!DH36</f>
        <v>0</v>
      </c>
      <c r="P36" s="292">
        <f>ごみ処理量内訳!E36</f>
        <v>1900</v>
      </c>
      <c r="Q36" s="292">
        <f>ごみ処理量内訳!N36</f>
        <v>30</v>
      </c>
      <c r="R36" s="292">
        <f t="shared" si="3"/>
        <v>379</v>
      </c>
      <c r="S36" s="292">
        <f>ごみ処理量内訳!G36</f>
        <v>152</v>
      </c>
      <c r="T36" s="292">
        <f>ごみ処理量内訳!L36</f>
        <v>125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102</v>
      </c>
      <c r="Z36" s="292">
        <f>資源化量内訳!Y36</f>
        <v>121</v>
      </c>
      <c r="AA36" s="292">
        <f t="shared" si="4"/>
        <v>2430</v>
      </c>
      <c r="AB36" s="297">
        <f t="shared" si="5"/>
        <v>98.76543209876543</v>
      </c>
      <c r="AC36" s="292">
        <f>施設資源化量内訳!Y36</f>
        <v>0</v>
      </c>
      <c r="AD36" s="292">
        <f>施設資源化量内訳!AT36</f>
        <v>70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117</v>
      </c>
      <c r="AJ36" s="292">
        <f t="shared" si="6"/>
        <v>187</v>
      </c>
      <c r="AK36" s="297">
        <f t="shared" si="7"/>
        <v>12.674897119341564</v>
      </c>
      <c r="AL36" s="297">
        <f>IF((AA36+J36)&lt;&gt;0,(資源化量内訳!D36-資源化量内訳!R36-資源化量内訳!T36-資源化量内訳!V36-資源化量内訳!U36)/(AA36+J36)*100,"-")</f>
        <v>12.674897119341564</v>
      </c>
      <c r="AM36" s="292">
        <f>ごみ処理量内訳!AA36</f>
        <v>30</v>
      </c>
      <c r="AN36" s="292">
        <f>ごみ処理量内訳!AB36</f>
        <v>289</v>
      </c>
      <c r="AO36" s="292">
        <f>ごみ処理量内訳!AC36</f>
        <v>39</v>
      </c>
      <c r="AP36" s="292">
        <f t="shared" si="8"/>
        <v>358</v>
      </c>
    </row>
    <row r="37" spans="1:42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0"/>
        <v>18323</v>
      </c>
      <c r="E37" s="409">
        <v>18323</v>
      </c>
      <c r="F37" s="409">
        <v>0</v>
      </c>
      <c r="G37" s="409">
        <v>214</v>
      </c>
      <c r="H37" s="409">
        <f>SUM(ごみ搬入量内訳!E37,+ごみ搬入量内訳!AD37)</f>
        <v>4862</v>
      </c>
      <c r="I37" s="409">
        <f>ごみ搬入量内訳!BC37</f>
        <v>90</v>
      </c>
      <c r="J37" s="409">
        <f>資源化量内訳!BO37</f>
        <v>594</v>
      </c>
      <c r="K37" s="409">
        <f t="shared" si="1"/>
        <v>5546</v>
      </c>
      <c r="L37" s="410">
        <f t="shared" si="2"/>
        <v>829.2594306579274</v>
      </c>
      <c r="M37" s="409">
        <f>IF(D37&lt;&gt;0,(ごみ搬入量内訳!BR37+ごみ処理概要!J37)/ごみ処理概要!D37/365*1000000,"-")</f>
        <v>668.22221341692716</v>
      </c>
      <c r="N37" s="409">
        <f>IF(D37&lt;&gt;0,ごみ搬入量内訳!CM37/ごみ処理概要!D37/365*1000000,"-")</f>
        <v>161.03721724100035</v>
      </c>
      <c r="O37" s="409">
        <f>ごみ搬入量内訳!DH37</f>
        <v>0</v>
      </c>
      <c r="P37" s="409">
        <f>ごみ処理量内訳!E37</f>
        <v>3903</v>
      </c>
      <c r="Q37" s="409">
        <f>ごみ処理量内訳!N37</f>
        <v>0</v>
      </c>
      <c r="R37" s="409">
        <f t="shared" si="3"/>
        <v>1047</v>
      </c>
      <c r="S37" s="409">
        <f>ごみ処理量内訳!G37</f>
        <v>472</v>
      </c>
      <c r="T37" s="409">
        <f>ごみ処理量内訳!L37</f>
        <v>575</v>
      </c>
      <c r="U37" s="409">
        <f>ごみ処理量内訳!H37</f>
        <v>0</v>
      </c>
      <c r="V37" s="409">
        <f>ごみ処理量内訳!I37</f>
        <v>0</v>
      </c>
      <c r="W37" s="409">
        <f>ごみ処理量内訳!J37</f>
        <v>0</v>
      </c>
      <c r="X37" s="409">
        <f>ごみ処理量内訳!K37</f>
        <v>0</v>
      </c>
      <c r="Y37" s="409">
        <f>ごみ処理量内訳!M37</f>
        <v>0</v>
      </c>
      <c r="Z37" s="409">
        <f>資源化量内訳!Y37</f>
        <v>0</v>
      </c>
      <c r="AA37" s="409">
        <f t="shared" si="4"/>
        <v>4950</v>
      </c>
      <c r="AB37" s="412">
        <f t="shared" si="5"/>
        <v>100</v>
      </c>
      <c r="AC37" s="409">
        <f>施設資源化量内訳!Y37</f>
        <v>0</v>
      </c>
      <c r="AD37" s="409">
        <f>施設資源化量内訳!AT37</f>
        <v>78</v>
      </c>
      <c r="AE37" s="409">
        <f>施設資源化量内訳!BO37</f>
        <v>0</v>
      </c>
      <c r="AF37" s="409">
        <f>施設資源化量内訳!CJ37</f>
        <v>0</v>
      </c>
      <c r="AG37" s="409">
        <f>施設資源化量内訳!DE37</f>
        <v>0</v>
      </c>
      <c r="AH37" s="409">
        <f>施設資源化量内訳!DZ37</f>
        <v>0</v>
      </c>
      <c r="AI37" s="409">
        <f>施設資源化量内訳!EU37</f>
        <v>431</v>
      </c>
      <c r="AJ37" s="409">
        <f t="shared" si="6"/>
        <v>509</v>
      </c>
      <c r="AK37" s="412">
        <f t="shared" si="7"/>
        <v>19.895382395382395</v>
      </c>
      <c r="AL37" s="412">
        <f>IF((AA37+J37)&lt;&gt;0,(資源化量内訳!D37-資源化量内訳!R37-資源化量内訳!T37-資源化量内訳!V37-資源化量内訳!U37)/(AA37+J37)*100,"-")</f>
        <v>19.895382395382395</v>
      </c>
      <c r="AM37" s="409">
        <f>ごみ処理量内訳!AA37</f>
        <v>0</v>
      </c>
      <c r="AN37" s="409">
        <f>ごみ処理量内訳!AB37</f>
        <v>472</v>
      </c>
      <c r="AO37" s="409">
        <f>ごみ処理量内訳!AC37</f>
        <v>0</v>
      </c>
      <c r="AP37" s="409">
        <f t="shared" si="8"/>
        <v>472</v>
      </c>
    </row>
    <row r="38" spans="1:42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5848</v>
      </c>
      <c r="E38" s="292">
        <v>5848</v>
      </c>
      <c r="F38" s="292">
        <v>0</v>
      </c>
      <c r="G38" s="292">
        <v>29</v>
      </c>
      <c r="H38" s="292">
        <f>SUM(ごみ搬入量内訳!E38,+ごみ搬入量内訳!AD38)</f>
        <v>1152</v>
      </c>
      <c r="I38" s="292">
        <f>ごみ搬入量内訳!BC38</f>
        <v>12</v>
      </c>
      <c r="J38" s="292">
        <f>資源化量内訳!BO38</f>
        <v>0</v>
      </c>
      <c r="K38" s="292">
        <f t="shared" si="1"/>
        <v>1164</v>
      </c>
      <c r="L38" s="295">
        <f t="shared" si="2"/>
        <v>545.32166482394166</v>
      </c>
      <c r="M38" s="292">
        <f>IF(D38&lt;&gt;0,(ごみ搬入量内訳!BR38+ごみ処理概要!J38)/ごみ処理概要!D38/365*1000000,"-")</f>
        <v>545.32166482394166</v>
      </c>
      <c r="N38" s="292">
        <f>IF(D38&lt;&gt;0,ごみ搬入量内訳!CM38/ごみ処理概要!D38/365*1000000,"-")</f>
        <v>0</v>
      </c>
      <c r="O38" s="292">
        <f>ごみ搬入量内訳!DH38</f>
        <v>0</v>
      </c>
      <c r="P38" s="292">
        <f>ごみ処理量内訳!E38</f>
        <v>940</v>
      </c>
      <c r="Q38" s="292">
        <f>ごみ処理量内訳!N38</f>
        <v>0</v>
      </c>
      <c r="R38" s="292">
        <f t="shared" si="3"/>
        <v>227</v>
      </c>
      <c r="S38" s="292">
        <f>ごみ処理量内訳!G38</f>
        <v>138</v>
      </c>
      <c r="T38" s="292">
        <f>ごみ処理量内訳!L38</f>
        <v>89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77</v>
      </c>
      <c r="AA38" s="292">
        <f t="shared" si="4"/>
        <v>1244</v>
      </c>
      <c r="AB38" s="297">
        <f t="shared" si="5"/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 t="shared" si="6"/>
        <v>0</v>
      </c>
      <c r="AK38" s="297">
        <f t="shared" si="7"/>
        <v>6.189710610932476</v>
      </c>
      <c r="AL38" s="297">
        <f>IF((AA38+J38)&lt;&gt;0,(資源化量内訳!D38-資源化量内訳!R38-資源化量内訳!T38-資源化量内訳!V38-資源化量内訳!U38)/(AA38+J38)*100,"-")</f>
        <v>6.189710610932476</v>
      </c>
      <c r="AM38" s="292">
        <f>ごみ処理量内訳!AA38</f>
        <v>0</v>
      </c>
      <c r="AN38" s="292">
        <f>ごみ処理量内訳!AB38</f>
        <v>114</v>
      </c>
      <c r="AO38" s="292">
        <f>ごみ処理量内訳!AC38</f>
        <v>0</v>
      </c>
      <c r="AP38" s="292">
        <f t="shared" si="8"/>
        <v>114</v>
      </c>
    </row>
    <row r="39" spans="1:42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750</v>
      </c>
      <c r="E39" s="292">
        <v>750</v>
      </c>
      <c r="F39" s="292">
        <v>0</v>
      </c>
      <c r="G39" s="292">
        <v>3</v>
      </c>
      <c r="H39" s="292">
        <f>SUM(ごみ搬入量内訳!E39,+ごみ搬入量内訳!AD39)</f>
        <v>198</v>
      </c>
      <c r="I39" s="292">
        <f>ごみ搬入量内訳!BC39</f>
        <v>1</v>
      </c>
      <c r="J39" s="292">
        <f>資源化量内訳!BO39</f>
        <v>0</v>
      </c>
      <c r="K39" s="292">
        <f t="shared" si="1"/>
        <v>199</v>
      </c>
      <c r="L39" s="295">
        <f t="shared" si="2"/>
        <v>726.94063926940635</v>
      </c>
      <c r="M39" s="292">
        <f>IF(D39&lt;&gt;0,(ごみ搬入量内訳!BR39+ごみ処理概要!J39)/ごみ処理概要!D39/365*1000000,"-")</f>
        <v>726.94063926940635</v>
      </c>
      <c r="N39" s="292">
        <f>IF(D39&lt;&gt;0,ごみ搬入量内訳!CM39/ごみ処理概要!D39/365*1000000,"-")</f>
        <v>0</v>
      </c>
      <c r="O39" s="292">
        <f>ごみ搬入量内訳!DH39</f>
        <v>0</v>
      </c>
      <c r="P39" s="292">
        <f>ごみ処理量内訳!E39</f>
        <v>142</v>
      </c>
      <c r="Q39" s="292">
        <f>ごみ処理量内訳!N39</f>
        <v>0</v>
      </c>
      <c r="R39" s="292">
        <f t="shared" si="3"/>
        <v>26</v>
      </c>
      <c r="S39" s="292">
        <f>ごみ処理量内訳!G39</f>
        <v>26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28</v>
      </c>
      <c r="AA39" s="292">
        <f t="shared" si="4"/>
        <v>196</v>
      </c>
      <c r="AB39" s="297">
        <f t="shared" si="5"/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 t="shared" si="6"/>
        <v>0</v>
      </c>
      <c r="AK39" s="297">
        <f t="shared" si="7"/>
        <v>14.285714285714285</v>
      </c>
      <c r="AL39" s="297">
        <f>IF((AA39+J39)&lt;&gt;0,(資源化量内訳!D39-資源化量内訳!R39-資源化量内訳!T39-資源化量内訳!V39-資源化量内訳!U39)/(AA39+J39)*100,"-")</f>
        <v>14.285714285714285</v>
      </c>
      <c r="AM39" s="292">
        <f>ごみ処理量内訳!AA39</f>
        <v>0</v>
      </c>
      <c r="AN39" s="292">
        <f>ごみ処理量内訳!AB39</f>
        <v>16</v>
      </c>
      <c r="AO39" s="292">
        <f>ごみ処理量内訳!AC39</f>
        <v>0</v>
      </c>
      <c r="AP39" s="292">
        <f t="shared" si="8"/>
        <v>16</v>
      </c>
    </row>
    <row r="40" spans="1:42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1498</v>
      </c>
      <c r="E40" s="292">
        <v>1498</v>
      </c>
      <c r="F40" s="292">
        <v>0</v>
      </c>
      <c r="G40" s="292">
        <v>2</v>
      </c>
      <c r="H40" s="292">
        <f>SUM(ごみ搬入量内訳!E40,+ごみ搬入量内訳!AD40)</f>
        <v>540</v>
      </c>
      <c r="I40" s="292">
        <f>ごみ搬入量内訳!BC40</f>
        <v>1</v>
      </c>
      <c r="J40" s="292">
        <f>資源化量内訳!BO40</f>
        <v>0</v>
      </c>
      <c r="K40" s="292">
        <f t="shared" si="1"/>
        <v>541</v>
      </c>
      <c r="L40" s="295">
        <f t="shared" si="2"/>
        <v>989.44711670354991</v>
      </c>
      <c r="M40" s="292">
        <f>IF(D40&lt;&gt;0,(ごみ搬入量内訳!BR40+ごみ処理概要!J40)/ごみ処理概要!D40/365*1000000,"-")</f>
        <v>989.44711670354991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397</v>
      </c>
      <c r="Q40" s="292">
        <f>ごみ処理量内訳!N40</f>
        <v>0</v>
      </c>
      <c r="R40" s="292">
        <f t="shared" si="3"/>
        <v>70</v>
      </c>
      <c r="S40" s="292">
        <f>ごみ処理量内訳!G40</f>
        <v>52</v>
      </c>
      <c r="T40" s="292">
        <f>ごみ処理量内訳!L40</f>
        <v>18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60</v>
      </c>
      <c r="AA40" s="292">
        <f t="shared" si="4"/>
        <v>527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 t="shared" si="6"/>
        <v>0</v>
      </c>
      <c r="AK40" s="297">
        <f t="shared" si="7"/>
        <v>11.385199240986717</v>
      </c>
      <c r="AL40" s="297">
        <f>IF((AA40+J40)&lt;&gt;0,(資源化量内訳!D40-資源化量内訳!R40-資源化量内訳!T40-資源化量内訳!V40-資源化量内訳!U40)/(AA40+J40)*100,"-")</f>
        <v>11.385199240986717</v>
      </c>
      <c r="AM40" s="292">
        <f>ごみ処理量内訳!AA40</f>
        <v>0</v>
      </c>
      <c r="AN40" s="292">
        <f>ごみ処理量内訳!AB40</f>
        <v>46</v>
      </c>
      <c r="AO40" s="292">
        <f>ごみ処理量内訳!AC40</f>
        <v>0</v>
      </c>
      <c r="AP40" s="292">
        <f t="shared" si="8"/>
        <v>46</v>
      </c>
    </row>
    <row r="41" spans="1:42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433</v>
      </c>
      <c r="E41" s="292">
        <v>433</v>
      </c>
      <c r="F41" s="292">
        <v>0</v>
      </c>
      <c r="G41" s="292">
        <v>0</v>
      </c>
      <c r="H41" s="292">
        <f>SUM(ごみ搬入量内訳!E41,+ごみ搬入量内訳!AD41)</f>
        <v>60</v>
      </c>
      <c r="I41" s="292">
        <f>ごみ搬入量内訳!BC41</f>
        <v>0</v>
      </c>
      <c r="J41" s="292">
        <f>資源化量内訳!BO41</f>
        <v>0</v>
      </c>
      <c r="K41" s="292">
        <f t="shared" si="1"/>
        <v>60</v>
      </c>
      <c r="L41" s="295">
        <f t="shared" si="2"/>
        <v>379.63871049384665</v>
      </c>
      <c r="M41" s="292">
        <f>IF(D41&lt;&gt;0,(ごみ搬入量内訳!BR41+ごみ処理概要!J41)/ごみ処理概要!D41/365*1000000,"-")</f>
        <v>303.71096839507737</v>
      </c>
      <c r="N41" s="292">
        <f>IF(D41&lt;&gt;0,ごみ搬入量内訳!CM41/ごみ処理概要!D41/365*1000000,"-")</f>
        <v>75.927742098769343</v>
      </c>
      <c r="O41" s="292">
        <f>ごみ搬入量内訳!DH41</f>
        <v>0</v>
      </c>
      <c r="P41" s="292">
        <f>ごみ処理量内訳!E41</f>
        <v>11</v>
      </c>
      <c r="Q41" s="292">
        <f>ごみ処理量内訳!N41</f>
        <v>12</v>
      </c>
      <c r="R41" s="292">
        <f t="shared" si="3"/>
        <v>16</v>
      </c>
      <c r="S41" s="292">
        <f>ごみ処理量内訳!G41</f>
        <v>0</v>
      </c>
      <c r="T41" s="292">
        <f>ごみ処理量内訳!L41</f>
        <v>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7</v>
      </c>
      <c r="Z41" s="292">
        <f>資源化量内訳!Y41</f>
        <v>13</v>
      </c>
      <c r="AA41" s="292">
        <f t="shared" si="4"/>
        <v>52</v>
      </c>
      <c r="AB41" s="297">
        <f t="shared" si="5"/>
        <v>76.923076923076934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 t="shared" si="6"/>
        <v>0</v>
      </c>
      <c r="AK41" s="297">
        <f t="shared" si="7"/>
        <v>25</v>
      </c>
      <c r="AL41" s="297">
        <f>IF((AA41+J41)&lt;&gt;0,(資源化量内訳!D41-資源化量内訳!R41-資源化量内訳!T41-資源化量内訳!V41-資源化量内訳!U41)/(AA41+J41)*100,"-")</f>
        <v>25</v>
      </c>
      <c r="AM41" s="292">
        <f>ごみ処理量内訳!AA41</f>
        <v>12</v>
      </c>
      <c r="AN41" s="292">
        <f>ごみ処理量内訳!AB41</f>
        <v>3</v>
      </c>
      <c r="AO41" s="292">
        <f>ごみ処理量内訳!AC41</f>
        <v>5</v>
      </c>
      <c r="AP41" s="292">
        <f t="shared" si="8"/>
        <v>20</v>
      </c>
    </row>
    <row r="42" spans="1:42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3503</v>
      </c>
      <c r="E42" s="292">
        <v>3503</v>
      </c>
      <c r="F42" s="292">
        <v>0</v>
      </c>
      <c r="G42" s="292">
        <v>6</v>
      </c>
      <c r="H42" s="292">
        <f>SUM(ごみ搬入量内訳!E42,+ごみ搬入量内訳!AD42)</f>
        <v>943</v>
      </c>
      <c r="I42" s="292">
        <f>ごみ搬入量内訳!BC42</f>
        <v>246</v>
      </c>
      <c r="J42" s="292">
        <f>資源化量内訳!BO42</f>
        <v>0</v>
      </c>
      <c r="K42" s="292">
        <f t="shared" si="1"/>
        <v>1189</v>
      </c>
      <c r="L42" s="295">
        <f t="shared" si="2"/>
        <v>929.92699017280688</v>
      </c>
      <c r="M42" s="292">
        <f>IF(D42&lt;&gt;0,(ごみ搬入量内訳!BR42+ごみ処理概要!J42)/ごみ処理概要!D42/365*1000000,"-")</f>
        <v>617.08359566555475</v>
      </c>
      <c r="N42" s="292">
        <f>IF(D42&lt;&gt;0,ごみ搬入量内訳!CM42/ごみ処理概要!D42/365*1000000,"-")</f>
        <v>312.84339450725213</v>
      </c>
      <c r="O42" s="292">
        <f>ごみ搬入量内訳!DH42</f>
        <v>0</v>
      </c>
      <c r="P42" s="292">
        <f>ごみ処理量内訳!E42</f>
        <v>1163</v>
      </c>
      <c r="Q42" s="292">
        <f>ごみ処理量内訳!N42</f>
        <v>0</v>
      </c>
      <c r="R42" s="292">
        <f t="shared" si="3"/>
        <v>154</v>
      </c>
      <c r="S42" s="292">
        <f>ごみ処理量内訳!G42</f>
        <v>0</v>
      </c>
      <c r="T42" s="292">
        <f>ごみ処理量内訳!L42</f>
        <v>154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 t="shared" si="4"/>
        <v>1317</v>
      </c>
      <c r="AB42" s="297">
        <f t="shared" si="5"/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90</v>
      </c>
      <c r="AJ42" s="292">
        <f t="shared" si="6"/>
        <v>90</v>
      </c>
      <c r="AK42" s="297">
        <f t="shared" si="7"/>
        <v>6.83371298405467</v>
      </c>
      <c r="AL42" s="297">
        <f>IF((AA42+J42)&lt;&gt;0,(資源化量内訳!D42-資源化量内訳!R42-資源化量内訳!T42-資源化量内訳!V42-資源化量内訳!U42)/(AA42+J42)*100,"-")</f>
        <v>6.83371298405467</v>
      </c>
      <c r="AM42" s="292">
        <f>ごみ処理量内訳!AA42</f>
        <v>0</v>
      </c>
      <c r="AN42" s="292">
        <f>ごみ処理量内訳!AB42</f>
        <v>193</v>
      </c>
      <c r="AO42" s="292">
        <f>ごみ処理量内訳!AC42</f>
        <v>58</v>
      </c>
      <c r="AP42" s="292">
        <f t="shared" si="8"/>
        <v>251</v>
      </c>
    </row>
    <row r="43" spans="1:42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984</v>
      </c>
      <c r="E43" s="292">
        <v>984</v>
      </c>
      <c r="F43" s="292">
        <v>0</v>
      </c>
      <c r="G43" s="292">
        <v>7</v>
      </c>
      <c r="H43" s="292">
        <f>SUM(ごみ搬入量内訳!E43,+ごみ搬入量内訳!AD43)</f>
        <v>358</v>
      </c>
      <c r="I43" s="292">
        <f>ごみ搬入量内訳!BC43</f>
        <v>30</v>
      </c>
      <c r="J43" s="292">
        <f>資源化量内訳!BO43</f>
        <v>0</v>
      </c>
      <c r="K43" s="292">
        <f t="shared" si="1"/>
        <v>388</v>
      </c>
      <c r="L43" s="295">
        <f t="shared" si="2"/>
        <v>1080.2984742176188</v>
      </c>
      <c r="M43" s="292">
        <f>IF(D43&lt;&gt;0,(ごみ搬入量内訳!BR43+ごみ処理概要!J43)/ごみ処理概要!D43/365*1000000,"-")</f>
        <v>996.77024167501952</v>
      </c>
      <c r="N43" s="292">
        <f>IF(D43&lt;&gt;0,ごみ搬入量内訳!CM43/ごみ処理概要!D43/365*1000000,"-")</f>
        <v>83.528232542599397</v>
      </c>
      <c r="O43" s="292">
        <f>ごみ搬入量内訳!DH43</f>
        <v>0</v>
      </c>
      <c r="P43" s="292">
        <f>ごみ処理量内訳!E43</f>
        <v>232</v>
      </c>
      <c r="Q43" s="292">
        <f>ごみ処理量内訳!N43</f>
        <v>0</v>
      </c>
      <c r="R43" s="292">
        <f t="shared" si="3"/>
        <v>96</v>
      </c>
      <c r="S43" s="292">
        <f>ごみ処理量内訳!G43</f>
        <v>96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58</v>
      </c>
      <c r="AA43" s="292">
        <f t="shared" si="4"/>
        <v>386</v>
      </c>
      <c r="AB43" s="297">
        <f t="shared" si="5"/>
        <v>100</v>
      </c>
      <c r="AC43" s="292">
        <f>施設資源化量内訳!Y43</f>
        <v>0</v>
      </c>
      <c r="AD43" s="292">
        <f>施設資源化量内訳!AT43</f>
        <v>81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0</v>
      </c>
      <c r="AJ43" s="292">
        <f t="shared" si="6"/>
        <v>81</v>
      </c>
      <c r="AK43" s="297">
        <f t="shared" si="7"/>
        <v>36.010362694300518</v>
      </c>
      <c r="AL43" s="297">
        <f>IF((AA43+J43)&lt;&gt;0,(資源化量内訳!D43-資源化量内訳!R43-資源化量内訳!T43-資源化量内訳!V43-資源化量内訳!U43)/(AA43+J43)*100,"-")</f>
        <v>36.010362694300518</v>
      </c>
      <c r="AM43" s="292">
        <f>ごみ処理量内訳!AA43</f>
        <v>0</v>
      </c>
      <c r="AN43" s="292">
        <f>ごみ処理量内訳!AB43</f>
        <v>43</v>
      </c>
      <c r="AO43" s="292">
        <f>ごみ処理量内訳!AC43</f>
        <v>0</v>
      </c>
      <c r="AP43" s="292">
        <f t="shared" si="8"/>
        <v>43</v>
      </c>
    </row>
    <row r="44" spans="1:42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529</v>
      </c>
      <c r="E44" s="292">
        <v>529</v>
      </c>
      <c r="F44" s="292">
        <v>0</v>
      </c>
      <c r="G44" s="292">
        <v>1</v>
      </c>
      <c r="H44" s="292">
        <f>SUM(ごみ搬入量内訳!E44,+ごみ搬入量内訳!AD44)</f>
        <v>188</v>
      </c>
      <c r="I44" s="292">
        <f>ごみ搬入量内訳!BC44</f>
        <v>2</v>
      </c>
      <c r="J44" s="292">
        <f>資源化量内訳!BO44</f>
        <v>0</v>
      </c>
      <c r="K44" s="292">
        <f t="shared" si="1"/>
        <v>190</v>
      </c>
      <c r="L44" s="295">
        <f t="shared" si="2"/>
        <v>984.02258072869449</v>
      </c>
      <c r="M44" s="292">
        <f>IF(D44&lt;&gt;0,(ごみ搬入量内訳!BR44+ごみ処理概要!J44)/ごみ処理概要!D44/365*1000000,"-")</f>
        <v>984.02258072869449</v>
      </c>
      <c r="N44" s="292">
        <f>IF(D44&lt;&gt;0,ごみ搬入量内訳!CM44/ごみ処理概要!D44/365*1000000,"-")</f>
        <v>0</v>
      </c>
      <c r="O44" s="292">
        <f>ごみ搬入量内訳!DH44</f>
        <v>0</v>
      </c>
      <c r="P44" s="292">
        <f>ごみ処理量内訳!E44</f>
        <v>108</v>
      </c>
      <c r="Q44" s="292">
        <f>ごみ処理量内訳!N44</f>
        <v>0</v>
      </c>
      <c r="R44" s="292">
        <f t="shared" si="3"/>
        <v>38</v>
      </c>
      <c r="S44" s="292">
        <f>ごみ処理量内訳!G44</f>
        <v>38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42</v>
      </c>
      <c r="AA44" s="292">
        <f t="shared" si="4"/>
        <v>188</v>
      </c>
      <c r="AB44" s="297">
        <f t="shared" si="5"/>
        <v>100</v>
      </c>
      <c r="AC44" s="292">
        <f>施設資源化量内訳!Y44</f>
        <v>0</v>
      </c>
      <c r="AD44" s="292">
        <f>施設資源化量内訳!AT44</f>
        <v>37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 t="shared" si="6"/>
        <v>37</v>
      </c>
      <c r="AK44" s="297">
        <f t="shared" si="7"/>
        <v>42.021276595744681</v>
      </c>
      <c r="AL44" s="297">
        <f>IF((AA44+J44)&lt;&gt;0,(資源化量内訳!D44-資源化量内訳!R44-資源化量内訳!T44-資源化量内訳!V44-資源化量内訳!U44)/(AA44+J44)*100,"-")</f>
        <v>42.021276595744681</v>
      </c>
      <c r="AM44" s="292">
        <f>ごみ処理量内訳!AA44</f>
        <v>0</v>
      </c>
      <c r="AN44" s="292">
        <f>ごみ処理量内訳!AB44</f>
        <v>28</v>
      </c>
      <c r="AO44" s="292">
        <f>ごみ処理量内訳!AC44</f>
        <v>0</v>
      </c>
      <c r="AP44" s="292">
        <f t="shared" si="8"/>
        <v>28</v>
      </c>
    </row>
    <row r="45" spans="1:42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1513</v>
      </c>
      <c r="E45" s="292">
        <v>1513</v>
      </c>
      <c r="F45" s="292">
        <v>0</v>
      </c>
      <c r="G45" s="292">
        <v>4</v>
      </c>
      <c r="H45" s="292">
        <f>SUM(ごみ搬入量内訳!E45,+ごみ搬入量内訳!AD45)</f>
        <v>389</v>
      </c>
      <c r="I45" s="292">
        <f>ごみ搬入量内訳!BC45</f>
        <v>61</v>
      </c>
      <c r="J45" s="292">
        <f>資源化量内訳!BO45</f>
        <v>0</v>
      </c>
      <c r="K45" s="292">
        <f t="shared" si="1"/>
        <v>450</v>
      </c>
      <c r="L45" s="295">
        <f t="shared" si="2"/>
        <v>814.85572526686531</v>
      </c>
      <c r="M45" s="292">
        <f>IF(D45&lt;&gt;0,(ごみ搬入量内訳!BR45+ごみ処理概要!J45)/ごみ処理概要!D45/365*1000000,"-")</f>
        <v>814.85572526686531</v>
      </c>
      <c r="N45" s="292">
        <f>IF(D45&lt;&gt;0,ごみ搬入量内訳!CM45/ごみ処理概要!D45/365*1000000,"-")</f>
        <v>0</v>
      </c>
      <c r="O45" s="292">
        <f>ごみ搬入量内訳!DH45</f>
        <v>0</v>
      </c>
      <c r="P45" s="292">
        <f>ごみ処理量内訳!E45</f>
        <v>303</v>
      </c>
      <c r="Q45" s="292">
        <f>ごみ処理量内訳!N45</f>
        <v>3</v>
      </c>
      <c r="R45" s="292">
        <f t="shared" si="3"/>
        <v>80</v>
      </c>
      <c r="S45" s="292">
        <f>ごみ処理量内訳!G45</f>
        <v>35</v>
      </c>
      <c r="T45" s="292">
        <f>ごみ処理量内訳!L45</f>
        <v>26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19</v>
      </c>
      <c r="Z45" s="292">
        <f>資源化量内訳!Y45</f>
        <v>41</v>
      </c>
      <c r="AA45" s="292">
        <f t="shared" si="4"/>
        <v>427</v>
      </c>
      <c r="AB45" s="297">
        <f t="shared" si="5"/>
        <v>99.297423887587826</v>
      </c>
      <c r="AC45" s="292">
        <f>施設資源化量内訳!Y45</f>
        <v>0</v>
      </c>
      <c r="AD45" s="292">
        <f>施設資源化量内訳!AT45</f>
        <v>10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24</v>
      </c>
      <c r="AJ45" s="292">
        <f t="shared" si="6"/>
        <v>34</v>
      </c>
      <c r="AK45" s="297">
        <f t="shared" si="7"/>
        <v>17.56440281030445</v>
      </c>
      <c r="AL45" s="297">
        <f>IF((AA45+J45)&lt;&gt;0,(資源化量内訳!D45-資源化量内訳!R45-資源化量内訳!T45-資源化量内訳!V45-資源化量内訳!U45)/(AA45+J45)*100,"-")</f>
        <v>17.56440281030445</v>
      </c>
      <c r="AM45" s="292">
        <f>ごみ処理量内訳!AA45</f>
        <v>3</v>
      </c>
      <c r="AN45" s="292">
        <f>ごみ処理量内訳!AB45</f>
        <v>47</v>
      </c>
      <c r="AO45" s="292">
        <f>ごみ処理量内訳!AC45</f>
        <v>13</v>
      </c>
      <c r="AP45" s="292">
        <f t="shared" si="8"/>
        <v>63</v>
      </c>
    </row>
    <row r="46" spans="1:42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1902</v>
      </c>
      <c r="E46" s="292">
        <v>1902</v>
      </c>
      <c r="F46" s="292">
        <v>0</v>
      </c>
      <c r="G46" s="292">
        <v>11</v>
      </c>
      <c r="H46" s="292">
        <f>SUM(ごみ搬入量内訳!E46,+ごみ搬入量内訳!AD46)</f>
        <v>425</v>
      </c>
      <c r="I46" s="292">
        <f>ごみ搬入量内訳!BC46</f>
        <v>48</v>
      </c>
      <c r="J46" s="292">
        <f>資源化量内訳!BO46</f>
        <v>0</v>
      </c>
      <c r="K46" s="292">
        <f t="shared" si="1"/>
        <v>473</v>
      </c>
      <c r="L46" s="295">
        <f t="shared" si="2"/>
        <v>681.33039482592221</v>
      </c>
      <c r="M46" s="292">
        <f>IF(D46&lt;&gt;0,(ごみ搬入量内訳!BR46+ごみ処理概要!J46)/ごみ処理概要!D46/365*1000000,"-")</f>
        <v>681.33039482592221</v>
      </c>
      <c r="N46" s="292">
        <f>IF(D46&lt;&gt;0,ごみ搬入量内訳!CM46/ごみ処理概要!D46/365*1000000,"-")</f>
        <v>0</v>
      </c>
      <c r="O46" s="292">
        <f>ごみ搬入量内訳!DH46</f>
        <v>0</v>
      </c>
      <c r="P46" s="292">
        <f>ごみ処理量内訳!E46</f>
        <v>327</v>
      </c>
      <c r="Q46" s="292">
        <f>ごみ処理量内訳!N46</f>
        <v>2</v>
      </c>
      <c r="R46" s="292">
        <f t="shared" si="3"/>
        <v>80</v>
      </c>
      <c r="S46" s="292">
        <f>ごみ処理量内訳!G46</f>
        <v>32</v>
      </c>
      <c r="T46" s="292">
        <f>ごみ処理量内訳!L46</f>
        <v>29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19</v>
      </c>
      <c r="Z46" s="292">
        <f>資源化量内訳!Y46</f>
        <v>47</v>
      </c>
      <c r="AA46" s="292">
        <f t="shared" si="4"/>
        <v>456</v>
      </c>
      <c r="AB46" s="297">
        <f t="shared" si="5"/>
        <v>99.561403508771932</v>
      </c>
      <c r="AC46" s="292">
        <f>施設資源化量内訳!Y46</f>
        <v>0</v>
      </c>
      <c r="AD46" s="292">
        <f>施設資源化量内訳!AT46</f>
        <v>18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27</v>
      </c>
      <c r="AJ46" s="292">
        <f t="shared" si="6"/>
        <v>45</v>
      </c>
      <c r="AK46" s="297">
        <f t="shared" si="7"/>
        <v>20.175438596491226</v>
      </c>
      <c r="AL46" s="297">
        <f>IF((AA46+J46)&lt;&gt;0,(資源化量内訳!D46-資源化量内訳!R46-資源化量内訳!T46-資源化量内訳!V46-資源化量内訳!U46)/(AA46+J46)*100,"-")</f>
        <v>20.175438596491226</v>
      </c>
      <c r="AM46" s="292">
        <f>ごみ処理量内訳!AA46</f>
        <v>2</v>
      </c>
      <c r="AN46" s="292">
        <f>ごみ処理量内訳!AB46</f>
        <v>50</v>
      </c>
      <c r="AO46" s="292">
        <f>ごみ処理量内訳!AC46</f>
        <v>15</v>
      </c>
      <c r="AP46" s="292">
        <f t="shared" si="8"/>
        <v>67</v>
      </c>
    </row>
  </sheetData>
  <sortState ref="A8:AQ46">
    <sortCondition ref="A8:A46"/>
    <sortCondition ref="B8:B46"/>
    <sortCondition ref="C8:C4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R4:R5"/>
    <mergeCell ref="R3:Y3"/>
    <mergeCell ref="O2:O4"/>
    <mergeCell ref="N3:N5"/>
    <mergeCell ref="L2:N2"/>
    <mergeCell ref="L3:L5"/>
    <mergeCell ref="X4:X5"/>
    <mergeCell ref="S4:S5"/>
    <mergeCell ref="W4:W5"/>
    <mergeCell ref="V4:V5"/>
    <mergeCell ref="T4:T5"/>
    <mergeCell ref="U4:U5"/>
    <mergeCell ref="Y4:Y5"/>
    <mergeCell ref="M3:M5"/>
    <mergeCell ref="P3:P4"/>
    <mergeCell ref="Q3:Q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&amp;Lごみ処理の概要（平成28年度実績）</oddHeader>
  </headerFooter>
  <colBreaks count="2" manualBreakCount="2">
    <brk id="15" min="1" max="45" man="1"/>
    <brk id="28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8">
        <f t="shared" ref="D7:D46" si="0">SUM(E7,AD7,BC7)</f>
        <v>422441</v>
      </c>
      <c r="E7" s="308">
        <f t="shared" ref="E7:E46" si="1">SUM(F7,J7,N7,R7,V7,Z7)</f>
        <v>269004</v>
      </c>
      <c r="F7" s="308">
        <f t="shared" ref="F7:F46" si="2">SUM(G7:I7)</f>
        <v>0</v>
      </c>
      <c r="G7" s="308">
        <f>SUM(G$8:G$46)</f>
        <v>0</v>
      </c>
      <c r="H7" s="308">
        <f>SUM(H$8:H$46)</f>
        <v>0</v>
      </c>
      <c r="I7" s="308">
        <f>SUM(I$8:I$46)</f>
        <v>0</v>
      </c>
      <c r="J7" s="308">
        <f t="shared" ref="J7:J46" si="3">SUM(K7:M7)</f>
        <v>217329</v>
      </c>
      <c r="K7" s="308">
        <f>SUM(K$8:K$46)</f>
        <v>134468</v>
      </c>
      <c r="L7" s="308">
        <f>SUM(L$8:L$46)</f>
        <v>82861</v>
      </c>
      <c r="M7" s="308">
        <f>SUM(M$8:M$46)</f>
        <v>0</v>
      </c>
      <c r="N7" s="308">
        <f t="shared" ref="N7:N46" si="4">SUM(O7:Q7)</f>
        <v>11753</v>
      </c>
      <c r="O7" s="308">
        <f>SUM(O$8:O$46)</f>
        <v>6026</v>
      </c>
      <c r="P7" s="308">
        <f>SUM(P$8:P$46)</f>
        <v>5727</v>
      </c>
      <c r="Q7" s="308">
        <f>SUM(Q$8:Q$46)</f>
        <v>0</v>
      </c>
      <c r="R7" s="308">
        <f t="shared" ref="R7:R46" si="5">SUM(S7:U7)</f>
        <v>28487</v>
      </c>
      <c r="S7" s="308">
        <f>SUM(S$8:S$46)</f>
        <v>14180</v>
      </c>
      <c r="T7" s="308">
        <f>SUM(T$8:T$46)</f>
        <v>14307</v>
      </c>
      <c r="U7" s="308">
        <f>SUM(U$8:U$46)</f>
        <v>0</v>
      </c>
      <c r="V7" s="308">
        <f t="shared" ref="V7:V46" si="6">SUM(W7:Y7)</f>
        <v>3512</v>
      </c>
      <c r="W7" s="308">
        <f>SUM(W$8:W$46)</f>
        <v>3217</v>
      </c>
      <c r="X7" s="308">
        <f>SUM(X$8:X$46)</f>
        <v>295</v>
      </c>
      <c r="Y7" s="308">
        <f>SUM(Y$8:Y$46)</f>
        <v>0</v>
      </c>
      <c r="Z7" s="308">
        <f t="shared" ref="Z7:Z46" si="7">SUM(AA7:AC7)</f>
        <v>7923</v>
      </c>
      <c r="AA7" s="308">
        <f>SUM(AA$8:AA$46)</f>
        <v>4268</v>
      </c>
      <c r="AB7" s="308">
        <f>SUM(AB$8:AB$46)</f>
        <v>3655</v>
      </c>
      <c r="AC7" s="308">
        <f>SUM(AC$8:AC$46)</f>
        <v>0</v>
      </c>
      <c r="AD7" s="308">
        <f t="shared" ref="AD7:AD46" si="8">SUM(AE7,AI7,AM7,AQ7,AU7,AY7)</f>
        <v>113495</v>
      </c>
      <c r="AE7" s="308">
        <f t="shared" ref="AE7:AE46" si="9">SUM(AF7:AH7)</f>
        <v>2015</v>
      </c>
      <c r="AF7" s="308">
        <f>SUM(AF$8:AF$46)</f>
        <v>0</v>
      </c>
      <c r="AG7" s="308">
        <f>SUM(AG$8:AG$46)</f>
        <v>0</v>
      </c>
      <c r="AH7" s="308">
        <f>SUM(AH$8:AH$46)</f>
        <v>2015</v>
      </c>
      <c r="AI7" s="308">
        <f t="shared" ref="AI7:AI46" si="10">SUM(AJ7:AL7)</f>
        <v>109557</v>
      </c>
      <c r="AJ7" s="308">
        <f>SUM(AJ$8:AJ$46)</f>
        <v>1219</v>
      </c>
      <c r="AK7" s="308">
        <f>SUM(AK$8:AK$46)</f>
        <v>265</v>
      </c>
      <c r="AL7" s="308">
        <f>SUM(AL$8:AL$46)</f>
        <v>108073</v>
      </c>
      <c r="AM7" s="308">
        <f t="shared" ref="AM7:AM46" si="11">SUM(AN7:AP7)</f>
        <v>702</v>
      </c>
      <c r="AN7" s="308">
        <f>SUM(AN$8:AN$46)</f>
        <v>0</v>
      </c>
      <c r="AO7" s="308">
        <f>SUM(AO$8:AO$46)</f>
        <v>8</v>
      </c>
      <c r="AP7" s="308">
        <f>SUM(AP$8:AP$46)</f>
        <v>694</v>
      </c>
      <c r="AQ7" s="308">
        <f t="shared" ref="AQ7:AQ46" si="12">SUM(AR7:AT7)</f>
        <v>1014</v>
      </c>
      <c r="AR7" s="308">
        <f>SUM(AR$8:AR$46)</f>
        <v>319</v>
      </c>
      <c r="AS7" s="308">
        <f>SUM(AS$8:AS$46)</f>
        <v>22</v>
      </c>
      <c r="AT7" s="308">
        <f>SUM(AT$8:AT$46)</f>
        <v>673</v>
      </c>
      <c r="AU7" s="308">
        <f t="shared" ref="AU7:AU46" si="13">SUM(AV7:AX7)</f>
        <v>0</v>
      </c>
      <c r="AV7" s="308">
        <f>SUM(AV$8:AV$46)</f>
        <v>0</v>
      </c>
      <c r="AW7" s="308">
        <f>SUM(AW$8:AW$46)</f>
        <v>0</v>
      </c>
      <c r="AX7" s="308">
        <f>SUM(AX$8:AX$46)</f>
        <v>0</v>
      </c>
      <c r="AY7" s="308">
        <f t="shared" ref="AY7:AY46" si="14">SUM(AZ7:BB7)</f>
        <v>207</v>
      </c>
      <c r="AZ7" s="308">
        <f>SUM(AZ$8:AZ$46)</f>
        <v>0</v>
      </c>
      <c r="BA7" s="308">
        <f>SUM(BA$8:BA$46)</f>
        <v>0</v>
      </c>
      <c r="BB7" s="308">
        <f>SUM(BB$8:BB$46)</f>
        <v>207</v>
      </c>
      <c r="BC7" s="308">
        <f t="shared" ref="BC7:BC46" si="15">SUM(BD7,BK7)</f>
        <v>39942</v>
      </c>
      <c r="BD7" s="308">
        <f t="shared" ref="BD7:BD46" si="16">SUM(BE7:BJ7)</f>
        <v>18234</v>
      </c>
      <c r="BE7" s="308">
        <f>SUM(BE$8:BE$46)</f>
        <v>0</v>
      </c>
      <c r="BF7" s="308">
        <f>SUM(BF$8:BF$46)</f>
        <v>11054</v>
      </c>
      <c r="BG7" s="308">
        <f>SUM(BG$8:BG$46)</f>
        <v>3636</v>
      </c>
      <c r="BH7" s="308">
        <f>SUM(BH$8:BH$46)</f>
        <v>1394</v>
      </c>
      <c r="BI7" s="308">
        <f>SUM(BI$8:BI$46)</f>
        <v>78</v>
      </c>
      <c r="BJ7" s="308">
        <f>SUM(BJ$8:BJ$46)</f>
        <v>2072</v>
      </c>
      <c r="BK7" s="308">
        <f t="shared" ref="BK7:BK46" si="17">SUM(BL7:BQ7)</f>
        <v>21708</v>
      </c>
      <c r="BL7" s="308">
        <f>SUM(BL$8:BL$46)</f>
        <v>239</v>
      </c>
      <c r="BM7" s="308">
        <f>SUM(BM$8:BM$46)</f>
        <v>19573</v>
      </c>
      <c r="BN7" s="308">
        <f>SUM(BN$8:BN$46)</f>
        <v>319</v>
      </c>
      <c r="BO7" s="308">
        <f>SUM(BO$8:BO$46)</f>
        <v>665</v>
      </c>
      <c r="BP7" s="308">
        <f>SUM(BP$8:BP$46)</f>
        <v>571</v>
      </c>
      <c r="BQ7" s="308">
        <f>SUM(BQ$8:BQ$46)</f>
        <v>341</v>
      </c>
      <c r="BR7" s="308">
        <f t="shared" ref="BR7:BX7" si="18">SUM(BY7,CF7)</f>
        <v>287238</v>
      </c>
      <c r="BS7" s="308">
        <f t="shared" si="18"/>
        <v>0</v>
      </c>
      <c r="BT7" s="308">
        <f t="shared" si="18"/>
        <v>228383</v>
      </c>
      <c r="BU7" s="308">
        <f t="shared" si="18"/>
        <v>15389</v>
      </c>
      <c r="BV7" s="308">
        <f t="shared" si="18"/>
        <v>29881</v>
      </c>
      <c r="BW7" s="308">
        <f t="shared" si="18"/>
        <v>3590</v>
      </c>
      <c r="BX7" s="308">
        <f t="shared" si="18"/>
        <v>9995</v>
      </c>
      <c r="BY7" s="308">
        <f t="shared" ref="BY7:BY46" si="19">SUM(BZ7:CE7)</f>
        <v>269004</v>
      </c>
      <c r="BZ7" s="308">
        <f t="shared" ref="BZ7:BZ46" si="20">F7</f>
        <v>0</v>
      </c>
      <c r="CA7" s="308">
        <f t="shared" ref="CA7:CA46" si="21">J7</f>
        <v>217329</v>
      </c>
      <c r="CB7" s="308">
        <f t="shared" ref="CB7:CB46" si="22">N7</f>
        <v>11753</v>
      </c>
      <c r="CC7" s="308">
        <f t="shared" ref="CC7:CC46" si="23">R7</f>
        <v>28487</v>
      </c>
      <c r="CD7" s="308">
        <f t="shared" ref="CD7:CD46" si="24">V7</f>
        <v>3512</v>
      </c>
      <c r="CE7" s="308">
        <f t="shared" ref="CE7:CE46" si="25">Z7</f>
        <v>7923</v>
      </c>
      <c r="CF7" s="308">
        <f t="shared" ref="CF7:CF46" si="26">SUM(CG7:CL7)</f>
        <v>18234</v>
      </c>
      <c r="CG7" s="308">
        <f t="shared" ref="CG7:CL7" si="27">BE7</f>
        <v>0</v>
      </c>
      <c r="CH7" s="308">
        <f t="shared" si="27"/>
        <v>11054</v>
      </c>
      <c r="CI7" s="308">
        <f t="shared" si="27"/>
        <v>3636</v>
      </c>
      <c r="CJ7" s="308">
        <f t="shared" si="27"/>
        <v>1394</v>
      </c>
      <c r="CK7" s="308">
        <f t="shared" si="27"/>
        <v>78</v>
      </c>
      <c r="CL7" s="308">
        <f t="shared" si="27"/>
        <v>2072</v>
      </c>
      <c r="CM7" s="308">
        <f t="shared" ref="CM7:CS7" si="28">SUM(CT7,DA7)</f>
        <v>135203</v>
      </c>
      <c r="CN7" s="308">
        <f t="shared" si="28"/>
        <v>2254</v>
      </c>
      <c r="CO7" s="308">
        <f t="shared" si="28"/>
        <v>129130</v>
      </c>
      <c r="CP7" s="308">
        <f t="shared" si="28"/>
        <v>1021</v>
      </c>
      <c r="CQ7" s="308">
        <f t="shared" si="28"/>
        <v>1679</v>
      </c>
      <c r="CR7" s="308">
        <f t="shared" si="28"/>
        <v>571</v>
      </c>
      <c r="CS7" s="308">
        <f t="shared" si="28"/>
        <v>548</v>
      </c>
      <c r="CT7" s="308">
        <f t="shared" ref="CT7:CT46" si="29">SUM(CU7:CZ7)</f>
        <v>113495</v>
      </c>
      <c r="CU7" s="308">
        <f t="shared" ref="CU7:CU46" si="30">AE7</f>
        <v>2015</v>
      </c>
      <c r="CV7" s="308">
        <f t="shared" ref="CV7:CV46" si="31">AI7</f>
        <v>109557</v>
      </c>
      <c r="CW7" s="308">
        <f t="shared" ref="CW7:CW46" si="32">AM7</f>
        <v>702</v>
      </c>
      <c r="CX7" s="308">
        <f t="shared" ref="CX7:CX46" si="33">AQ7</f>
        <v>1014</v>
      </c>
      <c r="CY7" s="308">
        <f t="shared" ref="CY7:CY46" si="34">AU7</f>
        <v>0</v>
      </c>
      <c r="CZ7" s="308">
        <f t="shared" ref="CZ7:CZ46" si="35">AY7</f>
        <v>207</v>
      </c>
      <c r="DA7" s="308">
        <f t="shared" ref="DA7:DA46" si="36">SUM(DB7:DG7)</f>
        <v>21708</v>
      </c>
      <c r="DB7" s="308">
        <f t="shared" ref="DB7:DG7" si="37">BL7</f>
        <v>239</v>
      </c>
      <c r="DC7" s="308">
        <f t="shared" si="37"/>
        <v>19573</v>
      </c>
      <c r="DD7" s="308">
        <f t="shared" si="37"/>
        <v>319</v>
      </c>
      <c r="DE7" s="308">
        <f t="shared" si="37"/>
        <v>665</v>
      </c>
      <c r="DF7" s="308">
        <f t="shared" si="37"/>
        <v>571</v>
      </c>
      <c r="DG7" s="308">
        <f t="shared" si="37"/>
        <v>341</v>
      </c>
      <c r="DH7" s="308">
        <f>SUM(DH$8:DH$46)</f>
        <v>0</v>
      </c>
      <c r="DI7" s="308">
        <f t="shared" ref="DI7:DI46" si="38">SUM(DJ7:DM7)</f>
        <v>42</v>
      </c>
      <c r="DJ7" s="308">
        <f>SUM(DJ$8:DJ$46)</f>
        <v>17</v>
      </c>
      <c r="DK7" s="308">
        <f>SUM(DK$8:DK$46)</f>
        <v>2</v>
      </c>
      <c r="DL7" s="308">
        <f>SUM(DL$8:DL$46)</f>
        <v>0</v>
      </c>
      <c r="DM7" s="308">
        <f>SUM(DM$8:DM$46)</f>
        <v>23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97682</v>
      </c>
      <c r="E8" s="292">
        <f t="shared" si="1"/>
        <v>57862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44977</v>
      </c>
      <c r="K8" s="292">
        <v>25360</v>
      </c>
      <c r="L8" s="292">
        <v>19617</v>
      </c>
      <c r="M8" s="292">
        <v>0</v>
      </c>
      <c r="N8" s="292">
        <f t="shared" si="4"/>
        <v>2881</v>
      </c>
      <c r="O8" s="292">
        <v>1621</v>
      </c>
      <c r="P8" s="292">
        <v>1260</v>
      </c>
      <c r="Q8" s="292">
        <v>0</v>
      </c>
      <c r="R8" s="292">
        <f t="shared" si="5"/>
        <v>5826</v>
      </c>
      <c r="S8" s="292">
        <v>4186</v>
      </c>
      <c r="T8" s="292">
        <v>1640</v>
      </c>
      <c r="U8" s="292">
        <v>0</v>
      </c>
      <c r="V8" s="292">
        <f t="shared" si="6"/>
        <v>2162</v>
      </c>
      <c r="W8" s="292">
        <v>2155</v>
      </c>
      <c r="X8" s="292">
        <v>7</v>
      </c>
      <c r="Y8" s="292">
        <v>0</v>
      </c>
      <c r="Z8" s="292">
        <f t="shared" si="7"/>
        <v>2016</v>
      </c>
      <c r="AA8" s="292">
        <v>1845</v>
      </c>
      <c r="AB8" s="292">
        <v>171</v>
      </c>
      <c r="AC8" s="292">
        <v>0</v>
      </c>
      <c r="AD8" s="292">
        <f t="shared" si="8"/>
        <v>32792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32471</v>
      </c>
      <c r="AJ8" s="292">
        <v>0</v>
      </c>
      <c r="AK8" s="292">
        <v>0</v>
      </c>
      <c r="AL8" s="292">
        <v>32471</v>
      </c>
      <c r="AM8" s="292">
        <f t="shared" si="11"/>
        <v>203</v>
      </c>
      <c r="AN8" s="292">
        <v>0</v>
      </c>
      <c r="AO8" s="292">
        <v>0</v>
      </c>
      <c r="AP8" s="292">
        <v>203</v>
      </c>
      <c r="AQ8" s="292">
        <f t="shared" si="12"/>
        <v>118</v>
      </c>
      <c r="AR8" s="292">
        <v>118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7028</v>
      </c>
      <c r="BD8" s="292">
        <f t="shared" si="16"/>
        <v>5510</v>
      </c>
      <c r="BE8" s="292">
        <v>0</v>
      </c>
      <c r="BF8" s="292">
        <v>2285</v>
      </c>
      <c r="BG8" s="292">
        <v>2624</v>
      </c>
      <c r="BH8" s="292">
        <v>601</v>
      </c>
      <c r="BI8" s="292">
        <v>0</v>
      </c>
      <c r="BJ8" s="292">
        <v>0</v>
      </c>
      <c r="BK8" s="292">
        <f t="shared" si="17"/>
        <v>1518</v>
      </c>
      <c r="BL8" s="292">
        <v>0</v>
      </c>
      <c r="BM8" s="292">
        <v>1503</v>
      </c>
      <c r="BN8" s="292">
        <v>15</v>
      </c>
      <c r="BO8" s="292">
        <v>0</v>
      </c>
      <c r="BP8" s="292">
        <v>0</v>
      </c>
      <c r="BQ8" s="292">
        <v>0</v>
      </c>
      <c r="BR8" s="292">
        <f t="shared" ref="BR8:BR46" si="39">SUM(BY8,CF8)</f>
        <v>63372</v>
      </c>
      <c r="BS8" s="292">
        <f t="shared" ref="BS8:BS46" si="40">SUM(BZ8,CG8)</f>
        <v>0</v>
      </c>
      <c r="BT8" s="292">
        <f t="shared" ref="BT8:BT46" si="41">SUM(CA8,CH8)</f>
        <v>47262</v>
      </c>
      <c r="BU8" s="292">
        <f t="shared" ref="BU8:BU46" si="42">SUM(CB8,CI8)</f>
        <v>5505</v>
      </c>
      <c r="BV8" s="292">
        <f t="shared" ref="BV8:BV46" si="43">SUM(CC8,CJ8)</f>
        <v>6427</v>
      </c>
      <c r="BW8" s="292">
        <f t="shared" ref="BW8:BW46" si="44">SUM(CD8,CK8)</f>
        <v>2162</v>
      </c>
      <c r="BX8" s="292">
        <f t="shared" ref="BX8:BX46" si="45">SUM(CE8,CL8)</f>
        <v>2016</v>
      </c>
      <c r="BY8" s="292">
        <f t="shared" si="19"/>
        <v>57862</v>
      </c>
      <c r="BZ8" s="292">
        <f t="shared" si="20"/>
        <v>0</v>
      </c>
      <c r="CA8" s="292">
        <f t="shared" si="21"/>
        <v>44977</v>
      </c>
      <c r="CB8" s="292">
        <f t="shared" si="22"/>
        <v>2881</v>
      </c>
      <c r="CC8" s="292">
        <f t="shared" si="23"/>
        <v>5826</v>
      </c>
      <c r="CD8" s="292">
        <f t="shared" si="24"/>
        <v>2162</v>
      </c>
      <c r="CE8" s="292">
        <f t="shared" si="25"/>
        <v>2016</v>
      </c>
      <c r="CF8" s="292">
        <f t="shared" si="26"/>
        <v>5510</v>
      </c>
      <c r="CG8" s="292">
        <f t="shared" ref="CG8:CG46" si="46">BE8</f>
        <v>0</v>
      </c>
      <c r="CH8" s="292">
        <f t="shared" ref="CH8:CH46" si="47">BF8</f>
        <v>2285</v>
      </c>
      <c r="CI8" s="292">
        <f t="shared" ref="CI8:CI46" si="48">BG8</f>
        <v>2624</v>
      </c>
      <c r="CJ8" s="292">
        <f t="shared" ref="CJ8:CJ46" si="49">BH8</f>
        <v>601</v>
      </c>
      <c r="CK8" s="292">
        <f t="shared" ref="CK8:CK46" si="50">BI8</f>
        <v>0</v>
      </c>
      <c r="CL8" s="292">
        <f t="shared" ref="CL8:CL46" si="51">BJ8</f>
        <v>0</v>
      </c>
      <c r="CM8" s="292">
        <f t="shared" ref="CM8:CM46" si="52">SUM(CT8,DA8)</f>
        <v>34310</v>
      </c>
      <c r="CN8" s="292">
        <f t="shared" ref="CN8:CN46" si="53">SUM(CU8,DB8)</f>
        <v>0</v>
      </c>
      <c r="CO8" s="292">
        <f t="shared" ref="CO8:CO46" si="54">SUM(CV8,DC8)</f>
        <v>33974</v>
      </c>
      <c r="CP8" s="292">
        <f t="shared" ref="CP8:CP46" si="55">SUM(CW8,DD8)</f>
        <v>218</v>
      </c>
      <c r="CQ8" s="292">
        <f t="shared" ref="CQ8:CQ46" si="56">SUM(CX8,DE8)</f>
        <v>118</v>
      </c>
      <c r="CR8" s="292">
        <f t="shared" ref="CR8:CR46" si="57">SUM(CY8,DF8)</f>
        <v>0</v>
      </c>
      <c r="CS8" s="292">
        <f t="shared" ref="CS8:CS46" si="58">SUM(CZ8,DG8)</f>
        <v>0</v>
      </c>
      <c r="CT8" s="292">
        <f t="shared" si="29"/>
        <v>32792</v>
      </c>
      <c r="CU8" s="292">
        <f t="shared" si="30"/>
        <v>0</v>
      </c>
      <c r="CV8" s="292">
        <f t="shared" si="31"/>
        <v>32471</v>
      </c>
      <c r="CW8" s="292">
        <f t="shared" si="32"/>
        <v>203</v>
      </c>
      <c r="CX8" s="292">
        <f t="shared" si="33"/>
        <v>118</v>
      </c>
      <c r="CY8" s="292">
        <f t="shared" si="34"/>
        <v>0</v>
      </c>
      <c r="CZ8" s="292">
        <f t="shared" si="35"/>
        <v>0</v>
      </c>
      <c r="DA8" s="292">
        <f t="shared" si="36"/>
        <v>1518</v>
      </c>
      <c r="DB8" s="292">
        <f t="shared" ref="DB8:DB46" si="59">BL8</f>
        <v>0</v>
      </c>
      <c r="DC8" s="292">
        <f t="shared" ref="DC8:DC46" si="60">BM8</f>
        <v>1503</v>
      </c>
      <c r="DD8" s="292">
        <f t="shared" ref="DD8:DD46" si="61">BN8</f>
        <v>15</v>
      </c>
      <c r="DE8" s="292">
        <f t="shared" ref="DE8:DE46" si="62">BO8</f>
        <v>0</v>
      </c>
      <c r="DF8" s="292">
        <f t="shared" ref="DF8:DF46" si="63">BP8</f>
        <v>0</v>
      </c>
      <c r="DG8" s="292">
        <f t="shared" ref="DG8:DG46" si="64">BQ8</f>
        <v>0</v>
      </c>
      <c r="DH8" s="292">
        <v>0</v>
      </c>
      <c r="DI8" s="292">
        <f t="shared" si="38"/>
        <v>2</v>
      </c>
      <c r="DJ8" s="292">
        <v>2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0"/>
        <v>23311</v>
      </c>
      <c r="E9" s="292">
        <f t="shared" si="1"/>
        <v>13604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11579</v>
      </c>
      <c r="K9" s="292">
        <v>9867</v>
      </c>
      <c r="L9" s="292">
        <v>1712</v>
      </c>
      <c r="M9" s="292">
        <v>0</v>
      </c>
      <c r="N9" s="292">
        <f t="shared" si="4"/>
        <v>62</v>
      </c>
      <c r="O9" s="292">
        <v>51</v>
      </c>
      <c r="P9" s="292">
        <v>11</v>
      </c>
      <c r="Q9" s="292">
        <v>0</v>
      </c>
      <c r="R9" s="292">
        <f t="shared" si="5"/>
        <v>1856</v>
      </c>
      <c r="S9" s="292">
        <v>943</v>
      </c>
      <c r="T9" s="292">
        <v>913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107</v>
      </c>
      <c r="AA9" s="292">
        <v>88</v>
      </c>
      <c r="AB9" s="292">
        <v>19</v>
      </c>
      <c r="AC9" s="292">
        <v>0</v>
      </c>
      <c r="AD9" s="292">
        <f t="shared" si="8"/>
        <v>7480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7307</v>
      </c>
      <c r="AJ9" s="292">
        <v>0</v>
      </c>
      <c r="AK9" s="292">
        <v>0</v>
      </c>
      <c r="AL9" s="292">
        <v>7307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173</v>
      </c>
      <c r="AZ9" s="292">
        <v>0</v>
      </c>
      <c r="BA9" s="292">
        <v>0</v>
      </c>
      <c r="BB9" s="292">
        <v>173</v>
      </c>
      <c r="BC9" s="292">
        <f t="shared" si="15"/>
        <v>2227</v>
      </c>
      <c r="BD9" s="292">
        <f t="shared" si="16"/>
        <v>933</v>
      </c>
      <c r="BE9" s="292">
        <v>0</v>
      </c>
      <c r="BF9" s="292">
        <v>329</v>
      </c>
      <c r="BG9" s="292">
        <v>0</v>
      </c>
      <c r="BH9" s="292">
        <v>0</v>
      </c>
      <c r="BI9" s="292">
        <v>0</v>
      </c>
      <c r="BJ9" s="292">
        <v>604</v>
      </c>
      <c r="BK9" s="292">
        <f t="shared" si="17"/>
        <v>1294</v>
      </c>
      <c r="BL9" s="292">
        <v>0</v>
      </c>
      <c r="BM9" s="292">
        <v>1169</v>
      </c>
      <c r="BN9" s="292">
        <v>0</v>
      </c>
      <c r="BO9" s="292">
        <v>0</v>
      </c>
      <c r="BP9" s="292">
        <v>0</v>
      </c>
      <c r="BQ9" s="292">
        <v>125</v>
      </c>
      <c r="BR9" s="292">
        <f t="shared" si="39"/>
        <v>14537</v>
      </c>
      <c r="BS9" s="292">
        <f t="shared" si="40"/>
        <v>0</v>
      </c>
      <c r="BT9" s="292">
        <f t="shared" si="41"/>
        <v>11908</v>
      </c>
      <c r="BU9" s="292">
        <f t="shared" si="42"/>
        <v>62</v>
      </c>
      <c r="BV9" s="292">
        <f t="shared" si="43"/>
        <v>1856</v>
      </c>
      <c r="BW9" s="292">
        <f t="shared" si="44"/>
        <v>0</v>
      </c>
      <c r="BX9" s="292">
        <f t="shared" si="45"/>
        <v>711</v>
      </c>
      <c r="BY9" s="292">
        <f t="shared" si="19"/>
        <v>13604</v>
      </c>
      <c r="BZ9" s="292">
        <f t="shared" si="20"/>
        <v>0</v>
      </c>
      <c r="CA9" s="292">
        <f t="shared" si="21"/>
        <v>11579</v>
      </c>
      <c r="CB9" s="292">
        <f t="shared" si="22"/>
        <v>62</v>
      </c>
      <c r="CC9" s="292">
        <f t="shared" si="23"/>
        <v>1856</v>
      </c>
      <c r="CD9" s="292">
        <f t="shared" si="24"/>
        <v>0</v>
      </c>
      <c r="CE9" s="292">
        <f t="shared" si="25"/>
        <v>107</v>
      </c>
      <c r="CF9" s="292">
        <f t="shared" si="26"/>
        <v>933</v>
      </c>
      <c r="CG9" s="292">
        <f t="shared" si="46"/>
        <v>0</v>
      </c>
      <c r="CH9" s="292">
        <f t="shared" si="47"/>
        <v>329</v>
      </c>
      <c r="CI9" s="292">
        <f t="shared" si="48"/>
        <v>0</v>
      </c>
      <c r="CJ9" s="292">
        <f t="shared" si="49"/>
        <v>0</v>
      </c>
      <c r="CK9" s="292">
        <f t="shared" si="50"/>
        <v>0</v>
      </c>
      <c r="CL9" s="292">
        <f t="shared" si="51"/>
        <v>604</v>
      </c>
      <c r="CM9" s="292">
        <f t="shared" si="52"/>
        <v>8774</v>
      </c>
      <c r="CN9" s="292">
        <f t="shared" si="53"/>
        <v>0</v>
      </c>
      <c r="CO9" s="292">
        <f t="shared" si="54"/>
        <v>8476</v>
      </c>
      <c r="CP9" s="292">
        <f t="shared" si="55"/>
        <v>0</v>
      </c>
      <c r="CQ9" s="292">
        <f t="shared" si="56"/>
        <v>0</v>
      </c>
      <c r="CR9" s="292">
        <f t="shared" si="57"/>
        <v>0</v>
      </c>
      <c r="CS9" s="292">
        <f t="shared" si="58"/>
        <v>298</v>
      </c>
      <c r="CT9" s="292">
        <f t="shared" si="29"/>
        <v>7480</v>
      </c>
      <c r="CU9" s="292">
        <f t="shared" si="30"/>
        <v>0</v>
      </c>
      <c r="CV9" s="292">
        <f t="shared" si="31"/>
        <v>7307</v>
      </c>
      <c r="CW9" s="292">
        <f t="shared" si="32"/>
        <v>0</v>
      </c>
      <c r="CX9" s="292">
        <f t="shared" si="33"/>
        <v>0</v>
      </c>
      <c r="CY9" s="292">
        <f t="shared" si="34"/>
        <v>0</v>
      </c>
      <c r="CZ9" s="292">
        <f t="shared" si="35"/>
        <v>173</v>
      </c>
      <c r="DA9" s="292">
        <f t="shared" si="36"/>
        <v>1294</v>
      </c>
      <c r="DB9" s="292">
        <f t="shared" si="59"/>
        <v>0</v>
      </c>
      <c r="DC9" s="292">
        <f t="shared" si="60"/>
        <v>1169</v>
      </c>
      <c r="DD9" s="292">
        <f t="shared" si="61"/>
        <v>0</v>
      </c>
      <c r="DE9" s="292">
        <f t="shared" si="62"/>
        <v>0</v>
      </c>
      <c r="DF9" s="292">
        <f t="shared" si="63"/>
        <v>0</v>
      </c>
      <c r="DG9" s="292">
        <f t="shared" si="64"/>
        <v>125</v>
      </c>
      <c r="DH9" s="292">
        <v>0</v>
      </c>
      <c r="DI9" s="292">
        <f t="shared" si="38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0"/>
        <v>35140</v>
      </c>
      <c r="E10" s="292">
        <f t="shared" si="1"/>
        <v>18713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15774</v>
      </c>
      <c r="K10" s="292">
        <v>13138</v>
      </c>
      <c r="L10" s="292">
        <v>2636</v>
      </c>
      <c r="M10" s="292">
        <v>0</v>
      </c>
      <c r="N10" s="292">
        <f t="shared" si="4"/>
        <v>1604</v>
      </c>
      <c r="O10" s="292">
        <v>15</v>
      </c>
      <c r="P10" s="292">
        <v>1589</v>
      </c>
      <c r="Q10" s="292">
        <v>0</v>
      </c>
      <c r="R10" s="292">
        <f t="shared" si="5"/>
        <v>203</v>
      </c>
      <c r="S10" s="292">
        <v>203</v>
      </c>
      <c r="T10" s="292">
        <v>0</v>
      </c>
      <c r="U10" s="292">
        <v>0</v>
      </c>
      <c r="V10" s="292">
        <f t="shared" si="6"/>
        <v>1</v>
      </c>
      <c r="W10" s="292">
        <v>0</v>
      </c>
      <c r="X10" s="292">
        <v>1</v>
      </c>
      <c r="Y10" s="292">
        <v>0</v>
      </c>
      <c r="Z10" s="292">
        <f t="shared" si="7"/>
        <v>1131</v>
      </c>
      <c r="AA10" s="292">
        <v>31</v>
      </c>
      <c r="AB10" s="292">
        <v>1100</v>
      </c>
      <c r="AC10" s="292">
        <v>0</v>
      </c>
      <c r="AD10" s="292">
        <f t="shared" si="8"/>
        <v>14373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14373</v>
      </c>
      <c r="AJ10" s="292">
        <v>0</v>
      </c>
      <c r="AK10" s="292">
        <v>0</v>
      </c>
      <c r="AL10" s="292">
        <v>14373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2054</v>
      </c>
      <c r="BD10" s="292">
        <f t="shared" si="16"/>
        <v>804</v>
      </c>
      <c r="BE10" s="292">
        <v>0</v>
      </c>
      <c r="BF10" s="292">
        <v>804</v>
      </c>
      <c r="BG10" s="292">
        <v>0</v>
      </c>
      <c r="BH10" s="292">
        <v>0</v>
      </c>
      <c r="BI10" s="292">
        <v>0</v>
      </c>
      <c r="BJ10" s="292">
        <v>0</v>
      </c>
      <c r="BK10" s="292">
        <f t="shared" si="17"/>
        <v>1250</v>
      </c>
      <c r="BL10" s="292">
        <v>0</v>
      </c>
      <c r="BM10" s="292">
        <v>1250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39"/>
        <v>19517</v>
      </c>
      <c r="BS10" s="292">
        <f t="shared" si="40"/>
        <v>0</v>
      </c>
      <c r="BT10" s="292">
        <f t="shared" si="41"/>
        <v>16578</v>
      </c>
      <c r="BU10" s="292">
        <f t="shared" si="42"/>
        <v>1604</v>
      </c>
      <c r="BV10" s="292">
        <f t="shared" si="43"/>
        <v>203</v>
      </c>
      <c r="BW10" s="292">
        <f t="shared" si="44"/>
        <v>1</v>
      </c>
      <c r="BX10" s="292">
        <f t="shared" si="45"/>
        <v>1131</v>
      </c>
      <c r="BY10" s="292">
        <f t="shared" si="19"/>
        <v>18713</v>
      </c>
      <c r="BZ10" s="292">
        <f t="shared" si="20"/>
        <v>0</v>
      </c>
      <c r="CA10" s="292">
        <f t="shared" si="21"/>
        <v>15774</v>
      </c>
      <c r="CB10" s="292">
        <f t="shared" si="22"/>
        <v>1604</v>
      </c>
      <c r="CC10" s="292">
        <f t="shared" si="23"/>
        <v>203</v>
      </c>
      <c r="CD10" s="292">
        <f t="shared" si="24"/>
        <v>1</v>
      </c>
      <c r="CE10" s="292">
        <f t="shared" si="25"/>
        <v>1131</v>
      </c>
      <c r="CF10" s="292">
        <f t="shared" si="26"/>
        <v>804</v>
      </c>
      <c r="CG10" s="292">
        <f t="shared" si="46"/>
        <v>0</v>
      </c>
      <c r="CH10" s="292">
        <f t="shared" si="47"/>
        <v>804</v>
      </c>
      <c r="CI10" s="292">
        <f t="shared" si="48"/>
        <v>0</v>
      </c>
      <c r="CJ10" s="292">
        <f t="shared" si="49"/>
        <v>0</v>
      </c>
      <c r="CK10" s="292">
        <f t="shared" si="50"/>
        <v>0</v>
      </c>
      <c r="CL10" s="292">
        <f t="shared" si="51"/>
        <v>0</v>
      </c>
      <c r="CM10" s="292">
        <f t="shared" si="52"/>
        <v>15623</v>
      </c>
      <c r="CN10" s="292">
        <f t="shared" si="53"/>
        <v>0</v>
      </c>
      <c r="CO10" s="292">
        <f t="shared" si="54"/>
        <v>15623</v>
      </c>
      <c r="CP10" s="292">
        <f t="shared" si="55"/>
        <v>0</v>
      </c>
      <c r="CQ10" s="292">
        <f t="shared" si="56"/>
        <v>0</v>
      </c>
      <c r="CR10" s="292">
        <f t="shared" si="57"/>
        <v>0</v>
      </c>
      <c r="CS10" s="292">
        <f t="shared" si="58"/>
        <v>0</v>
      </c>
      <c r="CT10" s="292">
        <f t="shared" si="29"/>
        <v>14373</v>
      </c>
      <c r="CU10" s="292">
        <f t="shared" si="30"/>
        <v>0</v>
      </c>
      <c r="CV10" s="292">
        <f t="shared" si="31"/>
        <v>14373</v>
      </c>
      <c r="CW10" s="292">
        <f t="shared" si="32"/>
        <v>0</v>
      </c>
      <c r="CX10" s="292">
        <f t="shared" si="33"/>
        <v>0</v>
      </c>
      <c r="CY10" s="292">
        <f t="shared" si="34"/>
        <v>0</v>
      </c>
      <c r="CZ10" s="292">
        <f t="shared" si="35"/>
        <v>0</v>
      </c>
      <c r="DA10" s="292">
        <f t="shared" si="36"/>
        <v>1250</v>
      </c>
      <c r="DB10" s="292">
        <f t="shared" si="59"/>
        <v>0</v>
      </c>
      <c r="DC10" s="292">
        <f t="shared" si="60"/>
        <v>1250</v>
      </c>
      <c r="DD10" s="292">
        <f t="shared" si="61"/>
        <v>0</v>
      </c>
      <c r="DE10" s="292">
        <f t="shared" si="62"/>
        <v>0</v>
      </c>
      <c r="DF10" s="292">
        <f t="shared" si="63"/>
        <v>0</v>
      </c>
      <c r="DG10" s="292">
        <f t="shared" si="64"/>
        <v>0</v>
      </c>
      <c r="DH10" s="292">
        <v>0</v>
      </c>
      <c r="DI10" s="292">
        <f t="shared" si="38"/>
        <v>1</v>
      </c>
      <c r="DJ10" s="292">
        <v>1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0"/>
        <v>23619</v>
      </c>
      <c r="E11" s="292">
        <f t="shared" si="1"/>
        <v>13598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11462</v>
      </c>
      <c r="K11" s="292">
        <v>0</v>
      </c>
      <c r="L11" s="292">
        <v>11462</v>
      </c>
      <c r="M11" s="292">
        <v>0</v>
      </c>
      <c r="N11" s="292">
        <f t="shared" si="4"/>
        <v>636</v>
      </c>
      <c r="O11" s="292">
        <v>0</v>
      </c>
      <c r="P11" s="292">
        <v>636</v>
      </c>
      <c r="Q11" s="292">
        <v>0</v>
      </c>
      <c r="R11" s="292">
        <f t="shared" si="5"/>
        <v>1338</v>
      </c>
      <c r="S11" s="292">
        <v>0</v>
      </c>
      <c r="T11" s="292">
        <v>1338</v>
      </c>
      <c r="U11" s="292">
        <v>0</v>
      </c>
      <c r="V11" s="292">
        <f t="shared" si="6"/>
        <v>3</v>
      </c>
      <c r="W11" s="292">
        <v>0</v>
      </c>
      <c r="X11" s="292">
        <v>3</v>
      </c>
      <c r="Y11" s="292">
        <v>0</v>
      </c>
      <c r="Z11" s="292">
        <f t="shared" si="7"/>
        <v>159</v>
      </c>
      <c r="AA11" s="292">
        <v>0</v>
      </c>
      <c r="AB11" s="292">
        <v>159</v>
      </c>
      <c r="AC11" s="292">
        <v>0</v>
      </c>
      <c r="AD11" s="292">
        <f t="shared" si="8"/>
        <v>6322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6207</v>
      </c>
      <c r="AJ11" s="292">
        <v>0</v>
      </c>
      <c r="AK11" s="292">
        <v>0</v>
      </c>
      <c r="AL11" s="292">
        <v>6207</v>
      </c>
      <c r="AM11" s="292">
        <f t="shared" si="11"/>
        <v>115</v>
      </c>
      <c r="AN11" s="292">
        <v>0</v>
      </c>
      <c r="AO11" s="292">
        <v>0</v>
      </c>
      <c r="AP11" s="292">
        <v>115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3699</v>
      </c>
      <c r="BD11" s="292">
        <f t="shared" si="16"/>
        <v>1666</v>
      </c>
      <c r="BE11" s="292">
        <v>0</v>
      </c>
      <c r="BF11" s="292">
        <v>1405</v>
      </c>
      <c r="BG11" s="292">
        <v>261</v>
      </c>
      <c r="BH11" s="292">
        <v>0</v>
      </c>
      <c r="BI11" s="292">
        <v>0</v>
      </c>
      <c r="BJ11" s="292">
        <v>0</v>
      </c>
      <c r="BK11" s="292">
        <f t="shared" si="17"/>
        <v>2033</v>
      </c>
      <c r="BL11" s="292">
        <v>0</v>
      </c>
      <c r="BM11" s="292">
        <v>2009</v>
      </c>
      <c r="BN11" s="292">
        <v>24</v>
      </c>
      <c r="BO11" s="292">
        <v>0</v>
      </c>
      <c r="BP11" s="292">
        <v>0</v>
      </c>
      <c r="BQ11" s="292">
        <v>0</v>
      </c>
      <c r="BR11" s="292">
        <f t="shared" si="39"/>
        <v>15264</v>
      </c>
      <c r="BS11" s="292">
        <f t="shared" si="40"/>
        <v>0</v>
      </c>
      <c r="BT11" s="292">
        <f t="shared" si="41"/>
        <v>12867</v>
      </c>
      <c r="BU11" s="292">
        <f t="shared" si="42"/>
        <v>897</v>
      </c>
      <c r="BV11" s="292">
        <f t="shared" si="43"/>
        <v>1338</v>
      </c>
      <c r="BW11" s="292">
        <f t="shared" si="44"/>
        <v>3</v>
      </c>
      <c r="BX11" s="292">
        <f t="shared" si="45"/>
        <v>159</v>
      </c>
      <c r="BY11" s="292">
        <f t="shared" si="19"/>
        <v>13598</v>
      </c>
      <c r="BZ11" s="292">
        <f t="shared" si="20"/>
        <v>0</v>
      </c>
      <c r="CA11" s="292">
        <f t="shared" si="21"/>
        <v>11462</v>
      </c>
      <c r="CB11" s="292">
        <f t="shared" si="22"/>
        <v>636</v>
      </c>
      <c r="CC11" s="292">
        <f t="shared" si="23"/>
        <v>1338</v>
      </c>
      <c r="CD11" s="292">
        <f t="shared" si="24"/>
        <v>3</v>
      </c>
      <c r="CE11" s="292">
        <f t="shared" si="25"/>
        <v>159</v>
      </c>
      <c r="CF11" s="292">
        <f t="shared" si="26"/>
        <v>1666</v>
      </c>
      <c r="CG11" s="292">
        <f t="shared" si="46"/>
        <v>0</v>
      </c>
      <c r="CH11" s="292">
        <f t="shared" si="47"/>
        <v>1405</v>
      </c>
      <c r="CI11" s="292">
        <f t="shared" si="48"/>
        <v>261</v>
      </c>
      <c r="CJ11" s="292">
        <f t="shared" si="49"/>
        <v>0</v>
      </c>
      <c r="CK11" s="292">
        <f t="shared" si="50"/>
        <v>0</v>
      </c>
      <c r="CL11" s="292">
        <f t="shared" si="51"/>
        <v>0</v>
      </c>
      <c r="CM11" s="292">
        <f t="shared" si="52"/>
        <v>8355</v>
      </c>
      <c r="CN11" s="292">
        <f t="shared" si="53"/>
        <v>0</v>
      </c>
      <c r="CO11" s="292">
        <f t="shared" si="54"/>
        <v>8216</v>
      </c>
      <c r="CP11" s="292">
        <f t="shared" si="55"/>
        <v>139</v>
      </c>
      <c r="CQ11" s="292">
        <f t="shared" si="56"/>
        <v>0</v>
      </c>
      <c r="CR11" s="292">
        <f t="shared" si="57"/>
        <v>0</v>
      </c>
      <c r="CS11" s="292">
        <f t="shared" si="58"/>
        <v>0</v>
      </c>
      <c r="CT11" s="292">
        <f t="shared" si="29"/>
        <v>6322</v>
      </c>
      <c r="CU11" s="292">
        <f t="shared" si="30"/>
        <v>0</v>
      </c>
      <c r="CV11" s="292">
        <f t="shared" si="31"/>
        <v>6207</v>
      </c>
      <c r="CW11" s="292">
        <f t="shared" si="32"/>
        <v>115</v>
      </c>
      <c r="CX11" s="292">
        <f t="shared" si="33"/>
        <v>0</v>
      </c>
      <c r="CY11" s="292">
        <f t="shared" si="34"/>
        <v>0</v>
      </c>
      <c r="CZ11" s="292">
        <f t="shared" si="35"/>
        <v>0</v>
      </c>
      <c r="DA11" s="292">
        <f t="shared" si="36"/>
        <v>2033</v>
      </c>
      <c r="DB11" s="292">
        <f t="shared" si="59"/>
        <v>0</v>
      </c>
      <c r="DC11" s="292">
        <f t="shared" si="60"/>
        <v>2009</v>
      </c>
      <c r="DD11" s="292">
        <f t="shared" si="61"/>
        <v>24</v>
      </c>
      <c r="DE11" s="292">
        <f t="shared" si="62"/>
        <v>0</v>
      </c>
      <c r="DF11" s="292">
        <f t="shared" si="63"/>
        <v>0</v>
      </c>
      <c r="DG11" s="292">
        <f t="shared" si="64"/>
        <v>0</v>
      </c>
      <c r="DH11" s="292">
        <v>0</v>
      </c>
      <c r="DI11" s="292">
        <f t="shared" si="38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0"/>
        <v>40689</v>
      </c>
      <c r="E12" s="292">
        <f t="shared" si="1"/>
        <v>25053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21395</v>
      </c>
      <c r="K12" s="292">
        <v>21395</v>
      </c>
      <c r="L12" s="292">
        <v>0</v>
      </c>
      <c r="M12" s="292">
        <v>0</v>
      </c>
      <c r="N12" s="292">
        <f t="shared" si="4"/>
        <v>412</v>
      </c>
      <c r="O12" s="292">
        <v>412</v>
      </c>
      <c r="P12" s="292">
        <v>0</v>
      </c>
      <c r="Q12" s="292">
        <v>0</v>
      </c>
      <c r="R12" s="292">
        <f t="shared" si="5"/>
        <v>2267</v>
      </c>
      <c r="S12" s="292">
        <v>1208</v>
      </c>
      <c r="T12" s="292">
        <v>1059</v>
      </c>
      <c r="U12" s="292">
        <v>0</v>
      </c>
      <c r="V12" s="292">
        <f t="shared" si="6"/>
        <v>8</v>
      </c>
      <c r="W12" s="292">
        <v>8</v>
      </c>
      <c r="X12" s="292">
        <v>0</v>
      </c>
      <c r="Y12" s="292">
        <v>0</v>
      </c>
      <c r="Z12" s="292">
        <f t="shared" si="7"/>
        <v>971</v>
      </c>
      <c r="AA12" s="292">
        <v>971</v>
      </c>
      <c r="AB12" s="292">
        <v>0</v>
      </c>
      <c r="AC12" s="292">
        <v>0</v>
      </c>
      <c r="AD12" s="292">
        <f t="shared" si="8"/>
        <v>11624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11624</v>
      </c>
      <c r="AJ12" s="292">
        <v>0</v>
      </c>
      <c r="AK12" s="292">
        <v>0</v>
      </c>
      <c r="AL12" s="292">
        <v>11624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4012</v>
      </c>
      <c r="BD12" s="292">
        <f t="shared" si="16"/>
        <v>1062</v>
      </c>
      <c r="BE12" s="292">
        <v>0</v>
      </c>
      <c r="BF12" s="292">
        <v>224</v>
      </c>
      <c r="BG12" s="292">
        <v>221</v>
      </c>
      <c r="BH12" s="292">
        <v>107</v>
      </c>
      <c r="BI12" s="292">
        <v>0</v>
      </c>
      <c r="BJ12" s="292">
        <v>510</v>
      </c>
      <c r="BK12" s="292">
        <f t="shared" si="17"/>
        <v>2950</v>
      </c>
      <c r="BL12" s="292">
        <v>0</v>
      </c>
      <c r="BM12" s="292">
        <v>2811</v>
      </c>
      <c r="BN12" s="292">
        <v>20</v>
      </c>
      <c r="BO12" s="292">
        <v>11</v>
      </c>
      <c r="BP12" s="292">
        <v>0</v>
      </c>
      <c r="BQ12" s="292">
        <v>108</v>
      </c>
      <c r="BR12" s="292">
        <f t="shared" si="39"/>
        <v>26115</v>
      </c>
      <c r="BS12" s="292">
        <f t="shared" si="40"/>
        <v>0</v>
      </c>
      <c r="BT12" s="292">
        <f t="shared" si="41"/>
        <v>21619</v>
      </c>
      <c r="BU12" s="292">
        <f t="shared" si="42"/>
        <v>633</v>
      </c>
      <c r="BV12" s="292">
        <f t="shared" si="43"/>
        <v>2374</v>
      </c>
      <c r="BW12" s="292">
        <f t="shared" si="44"/>
        <v>8</v>
      </c>
      <c r="BX12" s="292">
        <f t="shared" si="45"/>
        <v>1481</v>
      </c>
      <c r="BY12" s="292">
        <f t="shared" si="19"/>
        <v>25053</v>
      </c>
      <c r="BZ12" s="292">
        <f t="shared" si="20"/>
        <v>0</v>
      </c>
      <c r="CA12" s="292">
        <f t="shared" si="21"/>
        <v>21395</v>
      </c>
      <c r="CB12" s="292">
        <f t="shared" si="22"/>
        <v>412</v>
      </c>
      <c r="CC12" s="292">
        <f t="shared" si="23"/>
        <v>2267</v>
      </c>
      <c r="CD12" s="292">
        <f t="shared" si="24"/>
        <v>8</v>
      </c>
      <c r="CE12" s="292">
        <f t="shared" si="25"/>
        <v>971</v>
      </c>
      <c r="CF12" s="292">
        <f t="shared" si="26"/>
        <v>1062</v>
      </c>
      <c r="CG12" s="292">
        <f t="shared" si="46"/>
        <v>0</v>
      </c>
      <c r="CH12" s="292">
        <f t="shared" si="47"/>
        <v>224</v>
      </c>
      <c r="CI12" s="292">
        <f t="shared" si="48"/>
        <v>221</v>
      </c>
      <c r="CJ12" s="292">
        <f t="shared" si="49"/>
        <v>107</v>
      </c>
      <c r="CK12" s="292">
        <f t="shared" si="50"/>
        <v>0</v>
      </c>
      <c r="CL12" s="292">
        <f t="shared" si="51"/>
        <v>510</v>
      </c>
      <c r="CM12" s="292">
        <f t="shared" si="52"/>
        <v>14574</v>
      </c>
      <c r="CN12" s="292">
        <f t="shared" si="53"/>
        <v>0</v>
      </c>
      <c r="CO12" s="292">
        <f t="shared" si="54"/>
        <v>14435</v>
      </c>
      <c r="CP12" s="292">
        <f t="shared" si="55"/>
        <v>20</v>
      </c>
      <c r="CQ12" s="292">
        <f t="shared" si="56"/>
        <v>11</v>
      </c>
      <c r="CR12" s="292">
        <f t="shared" si="57"/>
        <v>0</v>
      </c>
      <c r="CS12" s="292">
        <f t="shared" si="58"/>
        <v>108</v>
      </c>
      <c r="CT12" s="292">
        <f t="shared" si="29"/>
        <v>11624</v>
      </c>
      <c r="CU12" s="292">
        <f t="shared" si="30"/>
        <v>0</v>
      </c>
      <c r="CV12" s="292">
        <f t="shared" si="31"/>
        <v>11624</v>
      </c>
      <c r="CW12" s="292">
        <f t="shared" si="32"/>
        <v>0</v>
      </c>
      <c r="CX12" s="292">
        <f t="shared" si="33"/>
        <v>0</v>
      </c>
      <c r="CY12" s="292">
        <f t="shared" si="34"/>
        <v>0</v>
      </c>
      <c r="CZ12" s="292">
        <f t="shared" si="35"/>
        <v>0</v>
      </c>
      <c r="DA12" s="292">
        <f t="shared" si="36"/>
        <v>2950</v>
      </c>
      <c r="DB12" s="292">
        <f t="shared" si="59"/>
        <v>0</v>
      </c>
      <c r="DC12" s="292">
        <f t="shared" si="60"/>
        <v>2811</v>
      </c>
      <c r="DD12" s="292">
        <f t="shared" si="61"/>
        <v>20</v>
      </c>
      <c r="DE12" s="292">
        <f t="shared" si="62"/>
        <v>11</v>
      </c>
      <c r="DF12" s="292">
        <f t="shared" si="63"/>
        <v>0</v>
      </c>
      <c r="DG12" s="292">
        <f t="shared" si="64"/>
        <v>108</v>
      </c>
      <c r="DH12" s="292">
        <v>0</v>
      </c>
      <c r="DI12" s="292">
        <f t="shared" si="38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0"/>
        <v>19174</v>
      </c>
      <c r="E13" s="292">
        <f t="shared" si="1"/>
        <v>12872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10234</v>
      </c>
      <c r="K13" s="292">
        <v>10234</v>
      </c>
      <c r="L13" s="292">
        <v>0</v>
      </c>
      <c r="M13" s="292">
        <v>0</v>
      </c>
      <c r="N13" s="292">
        <f t="shared" si="4"/>
        <v>764</v>
      </c>
      <c r="O13" s="292">
        <v>764</v>
      </c>
      <c r="P13" s="292">
        <v>0</v>
      </c>
      <c r="Q13" s="292">
        <v>0</v>
      </c>
      <c r="R13" s="292">
        <f t="shared" si="5"/>
        <v>1481</v>
      </c>
      <c r="S13" s="292">
        <v>1481</v>
      </c>
      <c r="T13" s="292">
        <v>0</v>
      </c>
      <c r="U13" s="292">
        <v>0</v>
      </c>
      <c r="V13" s="292">
        <f t="shared" si="6"/>
        <v>250</v>
      </c>
      <c r="W13" s="292">
        <v>250</v>
      </c>
      <c r="X13" s="292">
        <v>0</v>
      </c>
      <c r="Y13" s="292">
        <v>0</v>
      </c>
      <c r="Z13" s="292">
        <f t="shared" si="7"/>
        <v>143</v>
      </c>
      <c r="AA13" s="292">
        <v>143</v>
      </c>
      <c r="AB13" s="292">
        <v>0</v>
      </c>
      <c r="AC13" s="292">
        <v>0</v>
      </c>
      <c r="AD13" s="292">
        <f t="shared" si="8"/>
        <v>3657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3519</v>
      </c>
      <c r="AJ13" s="292">
        <v>0</v>
      </c>
      <c r="AK13" s="292">
        <v>0</v>
      </c>
      <c r="AL13" s="292">
        <v>3519</v>
      </c>
      <c r="AM13" s="292">
        <f t="shared" si="11"/>
        <v>138</v>
      </c>
      <c r="AN13" s="292">
        <v>0</v>
      </c>
      <c r="AO13" s="292">
        <v>0</v>
      </c>
      <c r="AP13" s="292">
        <v>138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2645</v>
      </c>
      <c r="BD13" s="292">
        <f t="shared" si="16"/>
        <v>811</v>
      </c>
      <c r="BE13" s="292">
        <v>0</v>
      </c>
      <c r="BF13" s="292">
        <v>498</v>
      </c>
      <c r="BG13" s="292">
        <v>95</v>
      </c>
      <c r="BH13" s="292">
        <v>22</v>
      </c>
      <c r="BI13" s="292">
        <v>0</v>
      </c>
      <c r="BJ13" s="292">
        <v>196</v>
      </c>
      <c r="BK13" s="292">
        <f t="shared" si="17"/>
        <v>1834</v>
      </c>
      <c r="BL13" s="292">
        <v>0</v>
      </c>
      <c r="BM13" s="292">
        <v>1218</v>
      </c>
      <c r="BN13" s="292">
        <v>71</v>
      </c>
      <c r="BO13" s="292">
        <v>0</v>
      </c>
      <c r="BP13" s="292">
        <v>540</v>
      </c>
      <c r="BQ13" s="292">
        <v>5</v>
      </c>
      <c r="BR13" s="292">
        <f t="shared" si="39"/>
        <v>13683</v>
      </c>
      <c r="BS13" s="292">
        <f t="shared" si="40"/>
        <v>0</v>
      </c>
      <c r="BT13" s="292">
        <f t="shared" si="41"/>
        <v>10732</v>
      </c>
      <c r="BU13" s="292">
        <f t="shared" si="42"/>
        <v>859</v>
      </c>
      <c r="BV13" s="292">
        <f t="shared" si="43"/>
        <v>1503</v>
      </c>
      <c r="BW13" s="292">
        <f t="shared" si="44"/>
        <v>250</v>
      </c>
      <c r="BX13" s="292">
        <f t="shared" si="45"/>
        <v>339</v>
      </c>
      <c r="BY13" s="292">
        <f t="shared" si="19"/>
        <v>12872</v>
      </c>
      <c r="BZ13" s="292">
        <f t="shared" si="20"/>
        <v>0</v>
      </c>
      <c r="CA13" s="292">
        <f t="shared" si="21"/>
        <v>10234</v>
      </c>
      <c r="CB13" s="292">
        <f t="shared" si="22"/>
        <v>764</v>
      </c>
      <c r="CC13" s="292">
        <f t="shared" si="23"/>
        <v>1481</v>
      </c>
      <c r="CD13" s="292">
        <f t="shared" si="24"/>
        <v>250</v>
      </c>
      <c r="CE13" s="292">
        <f t="shared" si="25"/>
        <v>143</v>
      </c>
      <c r="CF13" s="292">
        <f t="shared" si="26"/>
        <v>811</v>
      </c>
      <c r="CG13" s="292">
        <f t="shared" si="46"/>
        <v>0</v>
      </c>
      <c r="CH13" s="292">
        <f t="shared" si="47"/>
        <v>498</v>
      </c>
      <c r="CI13" s="292">
        <f t="shared" si="48"/>
        <v>95</v>
      </c>
      <c r="CJ13" s="292">
        <f t="shared" si="49"/>
        <v>22</v>
      </c>
      <c r="CK13" s="292">
        <f t="shared" si="50"/>
        <v>0</v>
      </c>
      <c r="CL13" s="292">
        <f t="shared" si="51"/>
        <v>196</v>
      </c>
      <c r="CM13" s="292">
        <f t="shared" si="52"/>
        <v>5491</v>
      </c>
      <c r="CN13" s="292">
        <f t="shared" si="53"/>
        <v>0</v>
      </c>
      <c r="CO13" s="292">
        <f t="shared" si="54"/>
        <v>4737</v>
      </c>
      <c r="CP13" s="292">
        <f t="shared" si="55"/>
        <v>209</v>
      </c>
      <c r="CQ13" s="292">
        <f t="shared" si="56"/>
        <v>0</v>
      </c>
      <c r="CR13" s="292">
        <f t="shared" si="57"/>
        <v>540</v>
      </c>
      <c r="CS13" s="292">
        <f t="shared" si="58"/>
        <v>5</v>
      </c>
      <c r="CT13" s="292">
        <f t="shared" si="29"/>
        <v>3657</v>
      </c>
      <c r="CU13" s="292">
        <f t="shared" si="30"/>
        <v>0</v>
      </c>
      <c r="CV13" s="292">
        <f t="shared" si="31"/>
        <v>3519</v>
      </c>
      <c r="CW13" s="292">
        <f t="shared" si="32"/>
        <v>138</v>
      </c>
      <c r="CX13" s="292">
        <f t="shared" si="33"/>
        <v>0</v>
      </c>
      <c r="CY13" s="292">
        <f t="shared" si="34"/>
        <v>0</v>
      </c>
      <c r="CZ13" s="292">
        <f t="shared" si="35"/>
        <v>0</v>
      </c>
      <c r="DA13" s="292">
        <f t="shared" si="36"/>
        <v>1834</v>
      </c>
      <c r="DB13" s="292">
        <f t="shared" si="59"/>
        <v>0</v>
      </c>
      <c r="DC13" s="292">
        <f t="shared" si="60"/>
        <v>1218</v>
      </c>
      <c r="DD13" s="292">
        <f t="shared" si="61"/>
        <v>71</v>
      </c>
      <c r="DE13" s="292">
        <f t="shared" si="62"/>
        <v>0</v>
      </c>
      <c r="DF13" s="292">
        <f t="shared" si="63"/>
        <v>540</v>
      </c>
      <c r="DG13" s="292">
        <f t="shared" si="64"/>
        <v>5</v>
      </c>
      <c r="DH13" s="292">
        <v>0</v>
      </c>
      <c r="DI13" s="292">
        <f t="shared" si="38"/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0"/>
        <v>11541</v>
      </c>
      <c r="E14" s="292">
        <f t="shared" si="1"/>
        <v>5270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4748</v>
      </c>
      <c r="K14" s="292">
        <v>51</v>
      </c>
      <c r="L14" s="292">
        <v>4697</v>
      </c>
      <c r="M14" s="292">
        <v>0</v>
      </c>
      <c r="N14" s="292">
        <f t="shared" si="4"/>
        <v>78</v>
      </c>
      <c r="O14" s="292">
        <v>7</v>
      </c>
      <c r="P14" s="292">
        <v>71</v>
      </c>
      <c r="Q14" s="292">
        <v>0</v>
      </c>
      <c r="R14" s="292">
        <f t="shared" si="5"/>
        <v>328</v>
      </c>
      <c r="S14" s="292">
        <v>188</v>
      </c>
      <c r="T14" s="292">
        <v>140</v>
      </c>
      <c r="U14" s="292">
        <v>0</v>
      </c>
      <c r="V14" s="292">
        <f t="shared" si="6"/>
        <v>80</v>
      </c>
      <c r="W14" s="292">
        <v>0</v>
      </c>
      <c r="X14" s="292">
        <v>80</v>
      </c>
      <c r="Y14" s="292">
        <v>0</v>
      </c>
      <c r="Z14" s="292">
        <f t="shared" si="7"/>
        <v>36</v>
      </c>
      <c r="AA14" s="292">
        <v>36</v>
      </c>
      <c r="AB14" s="292">
        <v>0</v>
      </c>
      <c r="AC14" s="292">
        <v>0</v>
      </c>
      <c r="AD14" s="292">
        <f t="shared" si="8"/>
        <v>3420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3382</v>
      </c>
      <c r="AJ14" s="292">
        <v>0</v>
      </c>
      <c r="AK14" s="292">
        <v>0</v>
      </c>
      <c r="AL14" s="292">
        <v>3382</v>
      </c>
      <c r="AM14" s="292">
        <f t="shared" si="11"/>
        <v>38</v>
      </c>
      <c r="AN14" s="292">
        <v>0</v>
      </c>
      <c r="AO14" s="292">
        <v>0</v>
      </c>
      <c r="AP14" s="292">
        <v>38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2851</v>
      </c>
      <c r="BD14" s="292">
        <f t="shared" si="16"/>
        <v>1790</v>
      </c>
      <c r="BE14" s="292">
        <v>0</v>
      </c>
      <c r="BF14" s="292">
        <v>1314</v>
      </c>
      <c r="BG14" s="292">
        <v>87</v>
      </c>
      <c r="BH14" s="292">
        <v>92</v>
      </c>
      <c r="BI14" s="292">
        <v>76</v>
      </c>
      <c r="BJ14" s="292">
        <v>221</v>
      </c>
      <c r="BK14" s="292">
        <f t="shared" si="17"/>
        <v>1061</v>
      </c>
      <c r="BL14" s="292">
        <v>0</v>
      </c>
      <c r="BM14" s="292">
        <v>876</v>
      </c>
      <c r="BN14" s="292">
        <v>29</v>
      </c>
      <c r="BO14" s="292">
        <v>37</v>
      </c>
      <c r="BP14" s="292">
        <v>31</v>
      </c>
      <c r="BQ14" s="292">
        <v>88</v>
      </c>
      <c r="BR14" s="292">
        <f t="shared" si="39"/>
        <v>7060</v>
      </c>
      <c r="BS14" s="292">
        <f t="shared" si="40"/>
        <v>0</v>
      </c>
      <c r="BT14" s="292">
        <f t="shared" si="41"/>
        <v>6062</v>
      </c>
      <c r="BU14" s="292">
        <f t="shared" si="42"/>
        <v>165</v>
      </c>
      <c r="BV14" s="292">
        <f t="shared" si="43"/>
        <v>420</v>
      </c>
      <c r="BW14" s="292">
        <f t="shared" si="44"/>
        <v>156</v>
      </c>
      <c r="BX14" s="292">
        <f t="shared" si="45"/>
        <v>257</v>
      </c>
      <c r="BY14" s="292">
        <f t="shared" si="19"/>
        <v>5270</v>
      </c>
      <c r="BZ14" s="292">
        <f t="shared" si="20"/>
        <v>0</v>
      </c>
      <c r="CA14" s="292">
        <f t="shared" si="21"/>
        <v>4748</v>
      </c>
      <c r="CB14" s="292">
        <f t="shared" si="22"/>
        <v>78</v>
      </c>
      <c r="CC14" s="292">
        <f t="shared" si="23"/>
        <v>328</v>
      </c>
      <c r="CD14" s="292">
        <f t="shared" si="24"/>
        <v>80</v>
      </c>
      <c r="CE14" s="292">
        <f t="shared" si="25"/>
        <v>36</v>
      </c>
      <c r="CF14" s="292">
        <f t="shared" si="26"/>
        <v>1790</v>
      </c>
      <c r="CG14" s="292">
        <f t="shared" si="46"/>
        <v>0</v>
      </c>
      <c r="CH14" s="292">
        <f t="shared" si="47"/>
        <v>1314</v>
      </c>
      <c r="CI14" s="292">
        <f t="shared" si="48"/>
        <v>87</v>
      </c>
      <c r="CJ14" s="292">
        <f t="shared" si="49"/>
        <v>92</v>
      </c>
      <c r="CK14" s="292">
        <f t="shared" si="50"/>
        <v>76</v>
      </c>
      <c r="CL14" s="292">
        <f t="shared" si="51"/>
        <v>221</v>
      </c>
      <c r="CM14" s="292">
        <f t="shared" si="52"/>
        <v>4481</v>
      </c>
      <c r="CN14" s="292">
        <f t="shared" si="53"/>
        <v>0</v>
      </c>
      <c r="CO14" s="292">
        <f t="shared" si="54"/>
        <v>4258</v>
      </c>
      <c r="CP14" s="292">
        <f t="shared" si="55"/>
        <v>67</v>
      </c>
      <c r="CQ14" s="292">
        <f t="shared" si="56"/>
        <v>37</v>
      </c>
      <c r="CR14" s="292">
        <f t="shared" si="57"/>
        <v>31</v>
      </c>
      <c r="CS14" s="292">
        <f t="shared" si="58"/>
        <v>88</v>
      </c>
      <c r="CT14" s="292">
        <f t="shared" si="29"/>
        <v>3420</v>
      </c>
      <c r="CU14" s="292">
        <f t="shared" si="30"/>
        <v>0</v>
      </c>
      <c r="CV14" s="292">
        <f t="shared" si="31"/>
        <v>3382</v>
      </c>
      <c r="CW14" s="292">
        <f t="shared" si="32"/>
        <v>38</v>
      </c>
      <c r="CX14" s="292">
        <f t="shared" si="33"/>
        <v>0</v>
      </c>
      <c r="CY14" s="292">
        <f t="shared" si="34"/>
        <v>0</v>
      </c>
      <c r="CZ14" s="292">
        <f t="shared" si="35"/>
        <v>0</v>
      </c>
      <c r="DA14" s="292">
        <f t="shared" si="36"/>
        <v>1061</v>
      </c>
      <c r="DB14" s="292">
        <f t="shared" si="59"/>
        <v>0</v>
      </c>
      <c r="DC14" s="292">
        <f t="shared" si="60"/>
        <v>876</v>
      </c>
      <c r="DD14" s="292">
        <f t="shared" si="61"/>
        <v>29</v>
      </c>
      <c r="DE14" s="292">
        <f t="shared" si="62"/>
        <v>37</v>
      </c>
      <c r="DF14" s="292">
        <f t="shared" si="63"/>
        <v>31</v>
      </c>
      <c r="DG14" s="292">
        <f t="shared" si="64"/>
        <v>88</v>
      </c>
      <c r="DH14" s="292">
        <v>0</v>
      </c>
      <c r="DI14" s="292">
        <f t="shared" si="38"/>
        <v>1</v>
      </c>
      <c r="DJ14" s="292">
        <v>0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0"/>
        <v>9055</v>
      </c>
      <c r="E15" s="292">
        <f t="shared" si="1"/>
        <v>5376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4455</v>
      </c>
      <c r="K15" s="292">
        <v>4455</v>
      </c>
      <c r="L15" s="292">
        <v>0</v>
      </c>
      <c r="M15" s="292">
        <v>0</v>
      </c>
      <c r="N15" s="292">
        <f t="shared" si="4"/>
        <v>95</v>
      </c>
      <c r="O15" s="292">
        <v>95</v>
      </c>
      <c r="P15" s="292">
        <v>0</v>
      </c>
      <c r="Q15" s="292">
        <v>0</v>
      </c>
      <c r="R15" s="292">
        <f t="shared" si="5"/>
        <v>499</v>
      </c>
      <c r="S15" s="292">
        <v>499</v>
      </c>
      <c r="T15" s="292">
        <v>0</v>
      </c>
      <c r="U15" s="292">
        <v>0</v>
      </c>
      <c r="V15" s="292">
        <f t="shared" si="6"/>
        <v>9</v>
      </c>
      <c r="W15" s="292">
        <v>9</v>
      </c>
      <c r="X15" s="292">
        <v>0</v>
      </c>
      <c r="Y15" s="292">
        <v>0</v>
      </c>
      <c r="Z15" s="292">
        <f t="shared" si="7"/>
        <v>318</v>
      </c>
      <c r="AA15" s="292">
        <v>318</v>
      </c>
      <c r="AB15" s="292">
        <v>0</v>
      </c>
      <c r="AC15" s="292">
        <v>0</v>
      </c>
      <c r="AD15" s="292">
        <f t="shared" si="8"/>
        <v>2296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2296</v>
      </c>
      <c r="AJ15" s="292">
        <v>0</v>
      </c>
      <c r="AK15" s="292">
        <v>0</v>
      </c>
      <c r="AL15" s="292">
        <v>2296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1383</v>
      </c>
      <c r="BD15" s="292">
        <f t="shared" si="16"/>
        <v>450</v>
      </c>
      <c r="BE15" s="292">
        <v>0</v>
      </c>
      <c r="BF15" s="292">
        <v>275</v>
      </c>
      <c r="BG15" s="292">
        <v>5</v>
      </c>
      <c r="BH15" s="292">
        <v>170</v>
      </c>
      <c r="BI15" s="292">
        <v>0</v>
      </c>
      <c r="BJ15" s="292">
        <v>0</v>
      </c>
      <c r="BK15" s="292">
        <f t="shared" si="17"/>
        <v>933</v>
      </c>
      <c r="BL15" s="292">
        <v>0</v>
      </c>
      <c r="BM15" s="292">
        <v>879</v>
      </c>
      <c r="BN15" s="292">
        <v>53</v>
      </c>
      <c r="BO15" s="292">
        <v>1</v>
      </c>
      <c r="BP15" s="292">
        <v>0</v>
      </c>
      <c r="BQ15" s="292">
        <v>0</v>
      </c>
      <c r="BR15" s="292">
        <f t="shared" si="39"/>
        <v>5826</v>
      </c>
      <c r="BS15" s="292">
        <f t="shared" si="40"/>
        <v>0</v>
      </c>
      <c r="BT15" s="292">
        <f t="shared" si="41"/>
        <v>4730</v>
      </c>
      <c r="BU15" s="292">
        <f t="shared" si="42"/>
        <v>100</v>
      </c>
      <c r="BV15" s="292">
        <f t="shared" si="43"/>
        <v>669</v>
      </c>
      <c r="BW15" s="292">
        <f t="shared" si="44"/>
        <v>9</v>
      </c>
      <c r="BX15" s="292">
        <f t="shared" si="45"/>
        <v>318</v>
      </c>
      <c r="BY15" s="292">
        <f t="shared" si="19"/>
        <v>5376</v>
      </c>
      <c r="BZ15" s="292">
        <f t="shared" si="20"/>
        <v>0</v>
      </c>
      <c r="CA15" s="292">
        <f t="shared" si="21"/>
        <v>4455</v>
      </c>
      <c r="CB15" s="292">
        <f t="shared" si="22"/>
        <v>95</v>
      </c>
      <c r="CC15" s="292">
        <f t="shared" si="23"/>
        <v>499</v>
      </c>
      <c r="CD15" s="292">
        <f t="shared" si="24"/>
        <v>9</v>
      </c>
      <c r="CE15" s="292">
        <f t="shared" si="25"/>
        <v>318</v>
      </c>
      <c r="CF15" s="292">
        <f t="shared" si="26"/>
        <v>450</v>
      </c>
      <c r="CG15" s="292">
        <f t="shared" si="46"/>
        <v>0</v>
      </c>
      <c r="CH15" s="292">
        <f t="shared" si="47"/>
        <v>275</v>
      </c>
      <c r="CI15" s="292">
        <f t="shared" si="48"/>
        <v>5</v>
      </c>
      <c r="CJ15" s="292">
        <f t="shared" si="49"/>
        <v>170</v>
      </c>
      <c r="CK15" s="292">
        <f t="shared" si="50"/>
        <v>0</v>
      </c>
      <c r="CL15" s="292">
        <f t="shared" si="51"/>
        <v>0</v>
      </c>
      <c r="CM15" s="292">
        <f t="shared" si="52"/>
        <v>3229</v>
      </c>
      <c r="CN15" s="292">
        <f t="shared" si="53"/>
        <v>0</v>
      </c>
      <c r="CO15" s="292">
        <f t="shared" si="54"/>
        <v>3175</v>
      </c>
      <c r="CP15" s="292">
        <f t="shared" si="55"/>
        <v>53</v>
      </c>
      <c r="CQ15" s="292">
        <f t="shared" si="56"/>
        <v>1</v>
      </c>
      <c r="CR15" s="292">
        <f t="shared" si="57"/>
        <v>0</v>
      </c>
      <c r="CS15" s="292">
        <f t="shared" si="58"/>
        <v>0</v>
      </c>
      <c r="CT15" s="292">
        <f t="shared" si="29"/>
        <v>2296</v>
      </c>
      <c r="CU15" s="292">
        <f t="shared" si="30"/>
        <v>0</v>
      </c>
      <c r="CV15" s="292">
        <f t="shared" si="31"/>
        <v>2296</v>
      </c>
      <c r="CW15" s="292">
        <f t="shared" si="32"/>
        <v>0</v>
      </c>
      <c r="CX15" s="292">
        <f t="shared" si="33"/>
        <v>0</v>
      </c>
      <c r="CY15" s="292">
        <f t="shared" si="34"/>
        <v>0</v>
      </c>
      <c r="CZ15" s="292">
        <f t="shared" si="35"/>
        <v>0</v>
      </c>
      <c r="DA15" s="292">
        <f t="shared" si="36"/>
        <v>933</v>
      </c>
      <c r="DB15" s="292">
        <f t="shared" si="59"/>
        <v>0</v>
      </c>
      <c r="DC15" s="292">
        <f t="shared" si="60"/>
        <v>879</v>
      </c>
      <c r="DD15" s="292">
        <f t="shared" si="61"/>
        <v>53</v>
      </c>
      <c r="DE15" s="292">
        <f t="shared" si="62"/>
        <v>1</v>
      </c>
      <c r="DF15" s="292">
        <f t="shared" si="63"/>
        <v>0</v>
      </c>
      <c r="DG15" s="292">
        <f t="shared" si="64"/>
        <v>0</v>
      </c>
      <c r="DH15" s="292">
        <v>0</v>
      </c>
      <c r="DI15" s="292">
        <f t="shared" si="38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0"/>
        <v>32887</v>
      </c>
      <c r="E16" s="292">
        <f t="shared" si="1"/>
        <v>22947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18502</v>
      </c>
      <c r="K16" s="292">
        <v>0</v>
      </c>
      <c r="L16" s="292">
        <v>18502</v>
      </c>
      <c r="M16" s="292">
        <v>0</v>
      </c>
      <c r="N16" s="292">
        <f t="shared" si="4"/>
        <v>270</v>
      </c>
      <c r="O16" s="292">
        <v>0</v>
      </c>
      <c r="P16" s="292">
        <v>270</v>
      </c>
      <c r="Q16" s="292">
        <v>0</v>
      </c>
      <c r="R16" s="292">
        <f t="shared" si="5"/>
        <v>3865</v>
      </c>
      <c r="S16" s="292">
        <v>0</v>
      </c>
      <c r="T16" s="292">
        <v>3865</v>
      </c>
      <c r="U16" s="292">
        <v>0</v>
      </c>
      <c r="V16" s="292">
        <f t="shared" si="6"/>
        <v>36</v>
      </c>
      <c r="W16" s="292">
        <v>0</v>
      </c>
      <c r="X16" s="292">
        <v>36</v>
      </c>
      <c r="Y16" s="292">
        <v>0</v>
      </c>
      <c r="Z16" s="292">
        <f t="shared" si="7"/>
        <v>274</v>
      </c>
      <c r="AA16" s="292">
        <v>0</v>
      </c>
      <c r="AB16" s="292">
        <v>274</v>
      </c>
      <c r="AC16" s="292">
        <v>0</v>
      </c>
      <c r="AD16" s="292">
        <f t="shared" si="8"/>
        <v>6727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6032</v>
      </c>
      <c r="AJ16" s="292">
        <v>0</v>
      </c>
      <c r="AK16" s="292">
        <v>0</v>
      </c>
      <c r="AL16" s="292">
        <v>6032</v>
      </c>
      <c r="AM16" s="292">
        <f t="shared" si="11"/>
        <v>22</v>
      </c>
      <c r="AN16" s="292">
        <v>0</v>
      </c>
      <c r="AO16" s="292">
        <v>0</v>
      </c>
      <c r="AP16" s="292">
        <v>22</v>
      </c>
      <c r="AQ16" s="292">
        <f t="shared" si="12"/>
        <v>673</v>
      </c>
      <c r="AR16" s="292">
        <v>0</v>
      </c>
      <c r="AS16" s="292">
        <v>0</v>
      </c>
      <c r="AT16" s="292">
        <v>673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3213</v>
      </c>
      <c r="BD16" s="292">
        <f t="shared" si="16"/>
        <v>1037</v>
      </c>
      <c r="BE16" s="292">
        <v>0</v>
      </c>
      <c r="BF16" s="292">
        <v>800</v>
      </c>
      <c r="BG16" s="292">
        <v>110</v>
      </c>
      <c r="BH16" s="292">
        <v>127</v>
      </c>
      <c r="BI16" s="292">
        <v>0</v>
      </c>
      <c r="BJ16" s="292">
        <v>0</v>
      </c>
      <c r="BK16" s="292">
        <f t="shared" si="17"/>
        <v>2176</v>
      </c>
      <c r="BL16" s="292">
        <v>0</v>
      </c>
      <c r="BM16" s="292">
        <v>2168</v>
      </c>
      <c r="BN16" s="292">
        <v>8</v>
      </c>
      <c r="BO16" s="292">
        <v>0</v>
      </c>
      <c r="BP16" s="292">
        <v>0</v>
      </c>
      <c r="BQ16" s="292">
        <v>0</v>
      </c>
      <c r="BR16" s="292">
        <f t="shared" si="39"/>
        <v>23984</v>
      </c>
      <c r="BS16" s="292">
        <f t="shared" si="40"/>
        <v>0</v>
      </c>
      <c r="BT16" s="292">
        <f t="shared" si="41"/>
        <v>19302</v>
      </c>
      <c r="BU16" s="292">
        <f t="shared" si="42"/>
        <v>380</v>
      </c>
      <c r="BV16" s="292">
        <f t="shared" si="43"/>
        <v>3992</v>
      </c>
      <c r="BW16" s="292">
        <f t="shared" si="44"/>
        <v>36</v>
      </c>
      <c r="BX16" s="292">
        <f t="shared" si="45"/>
        <v>274</v>
      </c>
      <c r="BY16" s="292">
        <f t="shared" si="19"/>
        <v>22947</v>
      </c>
      <c r="BZ16" s="292">
        <f t="shared" si="20"/>
        <v>0</v>
      </c>
      <c r="CA16" s="292">
        <f t="shared" si="21"/>
        <v>18502</v>
      </c>
      <c r="CB16" s="292">
        <f t="shared" si="22"/>
        <v>270</v>
      </c>
      <c r="CC16" s="292">
        <f t="shared" si="23"/>
        <v>3865</v>
      </c>
      <c r="CD16" s="292">
        <f t="shared" si="24"/>
        <v>36</v>
      </c>
      <c r="CE16" s="292">
        <f t="shared" si="25"/>
        <v>274</v>
      </c>
      <c r="CF16" s="292">
        <f t="shared" si="26"/>
        <v>1037</v>
      </c>
      <c r="CG16" s="292">
        <f t="shared" si="46"/>
        <v>0</v>
      </c>
      <c r="CH16" s="292">
        <f t="shared" si="47"/>
        <v>800</v>
      </c>
      <c r="CI16" s="292">
        <f t="shared" si="48"/>
        <v>110</v>
      </c>
      <c r="CJ16" s="292">
        <f t="shared" si="49"/>
        <v>127</v>
      </c>
      <c r="CK16" s="292">
        <f t="shared" si="50"/>
        <v>0</v>
      </c>
      <c r="CL16" s="292">
        <f t="shared" si="51"/>
        <v>0</v>
      </c>
      <c r="CM16" s="292">
        <f t="shared" si="52"/>
        <v>8903</v>
      </c>
      <c r="CN16" s="292">
        <f t="shared" si="53"/>
        <v>0</v>
      </c>
      <c r="CO16" s="292">
        <f t="shared" si="54"/>
        <v>8200</v>
      </c>
      <c r="CP16" s="292">
        <f t="shared" si="55"/>
        <v>30</v>
      </c>
      <c r="CQ16" s="292">
        <f t="shared" si="56"/>
        <v>673</v>
      </c>
      <c r="CR16" s="292">
        <f t="shared" si="57"/>
        <v>0</v>
      </c>
      <c r="CS16" s="292">
        <f t="shared" si="58"/>
        <v>0</v>
      </c>
      <c r="CT16" s="292">
        <f t="shared" si="29"/>
        <v>6727</v>
      </c>
      <c r="CU16" s="292">
        <f t="shared" si="30"/>
        <v>0</v>
      </c>
      <c r="CV16" s="292">
        <f t="shared" si="31"/>
        <v>6032</v>
      </c>
      <c r="CW16" s="292">
        <f t="shared" si="32"/>
        <v>22</v>
      </c>
      <c r="CX16" s="292">
        <f t="shared" si="33"/>
        <v>673</v>
      </c>
      <c r="CY16" s="292">
        <f t="shared" si="34"/>
        <v>0</v>
      </c>
      <c r="CZ16" s="292">
        <f t="shared" si="35"/>
        <v>0</v>
      </c>
      <c r="DA16" s="292">
        <f t="shared" si="36"/>
        <v>2176</v>
      </c>
      <c r="DB16" s="292">
        <f t="shared" si="59"/>
        <v>0</v>
      </c>
      <c r="DC16" s="292">
        <f t="shared" si="60"/>
        <v>2168</v>
      </c>
      <c r="DD16" s="292">
        <f t="shared" si="61"/>
        <v>8</v>
      </c>
      <c r="DE16" s="292">
        <f t="shared" si="62"/>
        <v>0</v>
      </c>
      <c r="DF16" s="292">
        <f t="shared" si="63"/>
        <v>0</v>
      </c>
      <c r="DG16" s="292">
        <f t="shared" si="64"/>
        <v>0</v>
      </c>
      <c r="DH16" s="292">
        <v>0</v>
      </c>
      <c r="DI16" s="292">
        <f t="shared" si="38"/>
        <v>1</v>
      </c>
      <c r="DJ16" s="292">
        <v>0</v>
      </c>
      <c r="DK16" s="292">
        <v>0</v>
      </c>
      <c r="DL16" s="292">
        <v>0</v>
      </c>
      <c r="DM16" s="292">
        <v>1</v>
      </c>
    </row>
    <row r="17" spans="1:117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0"/>
        <v>23579</v>
      </c>
      <c r="E17" s="292">
        <f t="shared" si="1"/>
        <v>17275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15041</v>
      </c>
      <c r="K17" s="292">
        <v>15041</v>
      </c>
      <c r="L17" s="292">
        <v>0</v>
      </c>
      <c r="M17" s="292">
        <v>0</v>
      </c>
      <c r="N17" s="292">
        <f t="shared" si="4"/>
        <v>697</v>
      </c>
      <c r="O17" s="292">
        <v>697</v>
      </c>
      <c r="P17" s="292">
        <v>0</v>
      </c>
      <c r="Q17" s="292">
        <v>0</v>
      </c>
      <c r="R17" s="292">
        <f t="shared" si="5"/>
        <v>1490</v>
      </c>
      <c r="S17" s="292">
        <v>563</v>
      </c>
      <c r="T17" s="292">
        <v>927</v>
      </c>
      <c r="U17" s="292">
        <v>0</v>
      </c>
      <c r="V17" s="292">
        <f t="shared" si="6"/>
        <v>28</v>
      </c>
      <c r="W17" s="292">
        <v>28</v>
      </c>
      <c r="X17" s="292">
        <v>0</v>
      </c>
      <c r="Y17" s="292">
        <v>0</v>
      </c>
      <c r="Z17" s="292">
        <f t="shared" si="7"/>
        <v>19</v>
      </c>
      <c r="AA17" s="292">
        <v>19</v>
      </c>
      <c r="AB17" s="292">
        <v>0</v>
      </c>
      <c r="AC17" s="292">
        <v>0</v>
      </c>
      <c r="AD17" s="292">
        <f t="shared" si="8"/>
        <v>5204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5204</v>
      </c>
      <c r="AJ17" s="292">
        <v>0</v>
      </c>
      <c r="AK17" s="292">
        <v>0</v>
      </c>
      <c r="AL17" s="292">
        <v>5204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1100</v>
      </c>
      <c r="BD17" s="292">
        <f t="shared" si="16"/>
        <v>606</v>
      </c>
      <c r="BE17" s="292">
        <v>0</v>
      </c>
      <c r="BF17" s="292">
        <v>606</v>
      </c>
      <c r="BG17" s="292">
        <v>0</v>
      </c>
      <c r="BH17" s="292">
        <v>0</v>
      </c>
      <c r="BI17" s="292">
        <v>0</v>
      </c>
      <c r="BJ17" s="292">
        <v>0</v>
      </c>
      <c r="BK17" s="292">
        <f t="shared" si="17"/>
        <v>494</v>
      </c>
      <c r="BL17" s="292">
        <v>0</v>
      </c>
      <c r="BM17" s="292">
        <v>494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39"/>
        <v>17881</v>
      </c>
      <c r="BS17" s="292">
        <f t="shared" si="40"/>
        <v>0</v>
      </c>
      <c r="BT17" s="292">
        <f t="shared" si="41"/>
        <v>15647</v>
      </c>
      <c r="BU17" s="292">
        <f t="shared" si="42"/>
        <v>697</v>
      </c>
      <c r="BV17" s="292">
        <f t="shared" si="43"/>
        <v>1490</v>
      </c>
      <c r="BW17" s="292">
        <f t="shared" si="44"/>
        <v>28</v>
      </c>
      <c r="BX17" s="292">
        <f t="shared" si="45"/>
        <v>19</v>
      </c>
      <c r="BY17" s="292">
        <f t="shared" si="19"/>
        <v>17275</v>
      </c>
      <c r="BZ17" s="292">
        <f t="shared" si="20"/>
        <v>0</v>
      </c>
      <c r="CA17" s="292">
        <f t="shared" si="21"/>
        <v>15041</v>
      </c>
      <c r="CB17" s="292">
        <f t="shared" si="22"/>
        <v>697</v>
      </c>
      <c r="CC17" s="292">
        <f t="shared" si="23"/>
        <v>1490</v>
      </c>
      <c r="CD17" s="292">
        <f t="shared" si="24"/>
        <v>28</v>
      </c>
      <c r="CE17" s="292">
        <f t="shared" si="25"/>
        <v>19</v>
      </c>
      <c r="CF17" s="292">
        <f t="shared" si="26"/>
        <v>606</v>
      </c>
      <c r="CG17" s="292">
        <f t="shared" si="46"/>
        <v>0</v>
      </c>
      <c r="CH17" s="292">
        <f t="shared" si="47"/>
        <v>606</v>
      </c>
      <c r="CI17" s="292">
        <f t="shared" si="48"/>
        <v>0</v>
      </c>
      <c r="CJ17" s="292">
        <f t="shared" si="49"/>
        <v>0</v>
      </c>
      <c r="CK17" s="292">
        <f t="shared" si="50"/>
        <v>0</v>
      </c>
      <c r="CL17" s="292">
        <f t="shared" si="51"/>
        <v>0</v>
      </c>
      <c r="CM17" s="292">
        <f t="shared" si="52"/>
        <v>5698</v>
      </c>
      <c r="CN17" s="292">
        <f t="shared" si="53"/>
        <v>0</v>
      </c>
      <c r="CO17" s="292">
        <f t="shared" si="54"/>
        <v>5698</v>
      </c>
      <c r="CP17" s="292">
        <f t="shared" si="55"/>
        <v>0</v>
      </c>
      <c r="CQ17" s="292">
        <f t="shared" si="56"/>
        <v>0</v>
      </c>
      <c r="CR17" s="292">
        <f t="shared" si="57"/>
        <v>0</v>
      </c>
      <c r="CS17" s="292">
        <f t="shared" si="58"/>
        <v>0</v>
      </c>
      <c r="CT17" s="292">
        <f t="shared" si="29"/>
        <v>5204</v>
      </c>
      <c r="CU17" s="292">
        <f t="shared" si="30"/>
        <v>0</v>
      </c>
      <c r="CV17" s="292">
        <f t="shared" si="31"/>
        <v>5204</v>
      </c>
      <c r="CW17" s="292">
        <f t="shared" si="32"/>
        <v>0</v>
      </c>
      <c r="CX17" s="292">
        <f t="shared" si="33"/>
        <v>0</v>
      </c>
      <c r="CY17" s="292">
        <f t="shared" si="34"/>
        <v>0</v>
      </c>
      <c r="CZ17" s="292">
        <f t="shared" si="35"/>
        <v>0</v>
      </c>
      <c r="DA17" s="292">
        <f t="shared" si="36"/>
        <v>494</v>
      </c>
      <c r="DB17" s="292">
        <f t="shared" si="59"/>
        <v>0</v>
      </c>
      <c r="DC17" s="292">
        <f t="shared" si="60"/>
        <v>494</v>
      </c>
      <c r="DD17" s="292">
        <f t="shared" si="61"/>
        <v>0</v>
      </c>
      <c r="DE17" s="292">
        <f t="shared" si="62"/>
        <v>0</v>
      </c>
      <c r="DF17" s="292">
        <f t="shared" si="63"/>
        <v>0</v>
      </c>
      <c r="DG17" s="292">
        <f t="shared" si="64"/>
        <v>0</v>
      </c>
      <c r="DH17" s="292">
        <v>0</v>
      </c>
      <c r="DI17" s="292">
        <f t="shared" si="38"/>
        <v>1</v>
      </c>
      <c r="DJ17" s="292">
        <v>0</v>
      </c>
      <c r="DK17" s="292">
        <v>1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12864</v>
      </c>
      <c r="E18" s="292">
        <f t="shared" si="1"/>
        <v>8389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6816</v>
      </c>
      <c r="K18" s="292">
        <v>6816</v>
      </c>
      <c r="L18" s="292">
        <v>0</v>
      </c>
      <c r="M18" s="292">
        <v>0</v>
      </c>
      <c r="N18" s="292">
        <f t="shared" si="4"/>
        <v>381</v>
      </c>
      <c r="O18" s="292">
        <v>0</v>
      </c>
      <c r="P18" s="292">
        <v>381</v>
      </c>
      <c r="Q18" s="292">
        <v>0</v>
      </c>
      <c r="R18" s="292">
        <f t="shared" si="5"/>
        <v>864</v>
      </c>
      <c r="S18" s="292">
        <v>437</v>
      </c>
      <c r="T18" s="292">
        <v>427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328</v>
      </c>
      <c r="AA18" s="292">
        <v>0</v>
      </c>
      <c r="AB18" s="292">
        <v>328</v>
      </c>
      <c r="AC18" s="292">
        <v>0</v>
      </c>
      <c r="AD18" s="292">
        <f t="shared" si="8"/>
        <v>3823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3823</v>
      </c>
      <c r="AJ18" s="292">
        <v>0</v>
      </c>
      <c r="AK18" s="292">
        <v>0</v>
      </c>
      <c r="AL18" s="292">
        <v>3823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652</v>
      </c>
      <c r="BD18" s="292">
        <f t="shared" si="16"/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 t="shared" si="17"/>
        <v>652</v>
      </c>
      <c r="BL18" s="292">
        <v>0</v>
      </c>
      <c r="BM18" s="292">
        <v>652</v>
      </c>
      <c r="BN18" s="292">
        <v>0</v>
      </c>
      <c r="BO18" s="292">
        <v>0</v>
      </c>
      <c r="BP18" s="292">
        <v>0</v>
      </c>
      <c r="BQ18" s="292">
        <v>0</v>
      </c>
      <c r="BR18" s="292">
        <f t="shared" si="39"/>
        <v>8389</v>
      </c>
      <c r="BS18" s="292">
        <f t="shared" si="40"/>
        <v>0</v>
      </c>
      <c r="BT18" s="292">
        <f t="shared" si="41"/>
        <v>6816</v>
      </c>
      <c r="BU18" s="292">
        <f t="shared" si="42"/>
        <v>381</v>
      </c>
      <c r="BV18" s="292">
        <f t="shared" si="43"/>
        <v>864</v>
      </c>
      <c r="BW18" s="292">
        <f t="shared" si="44"/>
        <v>0</v>
      </c>
      <c r="BX18" s="292">
        <f t="shared" si="45"/>
        <v>328</v>
      </c>
      <c r="BY18" s="292">
        <f t="shared" si="19"/>
        <v>8389</v>
      </c>
      <c r="BZ18" s="292">
        <f t="shared" si="20"/>
        <v>0</v>
      </c>
      <c r="CA18" s="292">
        <f t="shared" si="21"/>
        <v>6816</v>
      </c>
      <c r="CB18" s="292">
        <f t="shared" si="22"/>
        <v>381</v>
      </c>
      <c r="CC18" s="292">
        <f t="shared" si="23"/>
        <v>864</v>
      </c>
      <c r="CD18" s="292">
        <f t="shared" si="24"/>
        <v>0</v>
      </c>
      <c r="CE18" s="292">
        <f t="shared" si="25"/>
        <v>328</v>
      </c>
      <c r="CF18" s="292">
        <f t="shared" si="26"/>
        <v>0</v>
      </c>
      <c r="CG18" s="292">
        <f t="shared" si="46"/>
        <v>0</v>
      </c>
      <c r="CH18" s="292">
        <f t="shared" si="47"/>
        <v>0</v>
      </c>
      <c r="CI18" s="292">
        <f t="shared" si="48"/>
        <v>0</v>
      </c>
      <c r="CJ18" s="292">
        <f t="shared" si="49"/>
        <v>0</v>
      </c>
      <c r="CK18" s="292">
        <f t="shared" si="50"/>
        <v>0</v>
      </c>
      <c r="CL18" s="292">
        <f t="shared" si="51"/>
        <v>0</v>
      </c>
      <c r="CM18" s="292">
        <f t="shared" si="52"/>
        <v>4475</v>
      </c>
      <c r="CN18" s="292">
        <f t="shared" si="53"/>
        <v>0</v>
      </c>
      <c r="CO18" s="292">
        <f t="shared" si="54"/>
        <v>4475</v>
      </c>
      <c r="CP18" s="292">
        <f t="shared" si="55"/>
        <v>0</v>
      </c>
      <c r="CQ18" s="292">
        <f t="shared" si="56"/>
        <v>0</v>
      </c>
      <c r="CR18" s="292">
        <f t="shared" si="57"/>
        <v>0</v>
      </c>
      <c r="CS18" s="292">
        <f t="shared" si="58"/>
        <v>0</v>
      </c>
      <c r="CT18" s="292">
        <f t="shared" si="29"/>
        <v>3823</v>
      </c>
      <c r="CU18" s="292">
        <f t="shared" si="30"/>
        <v>0</v>
      </c>
      <c r="CV18" s="292">
        <f t="shared" si="31"/>
        <v>3823</v>
      </c>
      <c r="CW18" s="292">
        <f t="shared" si="32"/>
        <v>0</v>
      </c>
      <c r="CX18" s="292">
        <f t="shared" si="33"/>
        <v>0</v>
      </c>
      <c r="CY18" s="292">
        <f t="shared" si="34"/>
        <v>0</v>
      </c>
      <c r="CZ18" s="292">
        <f t="shared" si="35"/>
        <v>0</v>
      </c>
      <c r="DA18" s="292">
        <f t="shared" si="36"/>
        <v>652</v>
      </c>
      <c r="DB18" s="292">
        <f t="shared" si="59"/>
        <v>0</v>
      </c>
      <c r="DC18" s="292">
        <f t="shared" si="60"/>
        <v>652</v>
      </c>
      <c r="DD18" s="292">
        <f t="shared" si="61"/>
        <v>0</v>
      </c>
      <c r="DE18" s="292">
        <f t="shared" si="62"/>
        <v>0</v>
      </c>
      <c r="DF18" s="292">
        <f t="shared" si="63"/>
        <v>0</v>
      </c>
      <c r="DG18" s="292">
        <f t="shared" si="64"/>
        <v>0</v>
      </c>
      <c r="DH18" s="292">
        <v>0</v>
      </c>
      <c r="DI18" s="292">
        <f t="shared" si="38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8431</v>
      </c>
      <c r="E19" s="292">
        <f t="shared" si="1"/>
        <v>6491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5164</v>
      </c>
      <c r="K19" s="292">
        <v>0</v>
      </c>
      <c r="L19" s="292">
        <v>5164</v>
      </c>
      <c r="M19" s="292">
        <v>0</v>
      </c>
      <c r="N19" s="292">
        <f t="shared" si="4"/>
        <v>507</v>
      </c>
      <c r="O19" s="292">
        <v>0</v>
      </c>
      <c r="P19" s="292">
        <v>507</v>
      </c>
      <c r="Q19" s="292">
        <v>0</v>
      </c>
      <c r="R19" s="292">
        <f t="shared" si="5"/>
        <v>311</v>
      </c>
      <c r="S19" s="292">
        <v>0</v>
      </c>
      <c r="T19" s="292">
        <v>311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509</v>
      </c>
      <c r="AA19" s="292">
        <v>0</v>
      </c>
      <c r="AB19" s="292">
        <v>509</v>
      </c>
      <c r="AC19" s="292">
        <v>0</v>
      </c>
      <c r="AD19" s="292">
        <f t="shared" si="8"/>
        <v>1255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1255</v>
      </c>
      <c r="AJ19" s="292">
        <v>0</v>
      </c>
      <c r="AK19" s="292">
        <v>0</v>
      </c>
      <c r="AL19" s="292">
        <v>1255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685</v>
      </c>
      <c r="BD19" s="292">
        <f t="shared" si="16"/>
        <v>298</v>
      </c>
      <c r="BE19" s="292">
        <v>0</v>
      </c>
      <c r="BF19" s="292">
        <v>298</v>
      </c>
      <c r="BG19" s="292">
        <v>0</v>
      </c>
      <c r="BH19" s="292">
        <v>0</v>
      </c>
      <c r="BI19" s="292">
        <v>0</v>
      </c>
      <c r="BJ19" s="292">
        <v>0</v>
      </c>
      <c r="BK19" s="292">
        <f t="shared" si="17"/>
        <v>387</v>
      </c>
      <c r="BL19" s="292">
        <v>0</v>
      </c>
      <c r="BM19" s="292">
        <v>387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39"/>
        <v>6789</v>
      </c>
      <c r="BS19" s="292">
        <f t="shared" si="40"/>
        <v>0</v>
      </c>
      <c r="BT19" s="292">
        <f t="shared" si="41"/>
        <v>5462</v>
      </c>
      <c r="BU19" s="292">
        <f t="shared" si="42"/>
        <v>507</v>
      </c>
      <c r="BV19" s="292">
        <f t="shared" si="43"/>
        <v>311</v>
      </c>
      <c r="BW19" s="292">
        <f t="shared" si="44"/>
        <v>0</v>
      </c>
      <c r="BX19" s="292">
        <f t="shared" si="45"/>
        <v>509</v>
      </c>
      <c r="BY19" s="292">
        <f t="shared" si="19"/>
        <v>6491</v>
      </c>
      <c r="BZ19" s="292">
        <f t="shared" si="20"/>
        <v>0</v>
      </c>
      <c r="CA19" s="292">
        <f t="shared" si="21"/>
        <v>5164</v>
      </c>
      <c r="CB19" s="292">
        <f t="shared" si="22"/>
        <v>507</v>
      </c>
      <c r="CC19" s="292">
        <f t="shared" si="23"/>
        <v>311</v>
      </c>
      <c r="CD19" s="292">
        <f t="shared" si="24"/>
        <v>0</v>
      </c>
      <c r="CE19" s="292">
        <f t="shared" si="25"/>
        <v>509</v>
      </c>
      <c r="CF19" s="292">
        <f t="shared" si="26"/>
        <v>298</v>
      </c>
      <c r="CG19" s="292">
        <f t="shared" si="46"/>
        <v>0</v>
      </c>
      <c r="CH19" s="292">
        <f t="shared" si="47"/>
        <v>298</v>
      </c>
      <c r="CI19" s="292">
        <f t="shared" si="48"/>
        <v>0</v>
      </c>
      <c r="CJ19" s="292">
        <f t="shared" si="49"/>
        <v>0</v>
      </c>
      <c r="CK19" s="292">
        <f t="shared" si="50"/>
        <v>0</v>
      </c>
      <c r="CL19" s="292">
        <f t="shared" si="51"/>
        <v>0</v>
      </c>
      <c r="CM19" s="292">
        <f t="shared" si="52"/>
        <v>1642</v>
      </c>
      <c r="CN19" s="292">
        <f t="shared" si="53"/>
        <v>0</v>
      </c>
      <c r="CO19" s="292">
        <f t="shared" si="54"/>
        <v>1642</v>
      </c>
      <c r="CP19" s="292">
        <f t="shared" si="55"/>
        <v>0</v>
      </c>
      <c r="CQ19" s="292">
        <f t="shared" si="56"/>
        <v>0</v>
      </c>
      <c r="CR19" s="292">
        <f t="shared" si="57"/>
        <v>0</v>
      </c>
      <c r="CS19" s="292">
        <f t="shared" si="58"/>
        <v>0</v>
      </c>
      <c r="CT19" s="292">
        <f t="shared" si="29"/>
        <v>1255</v>
      </c>
      <c r="CU19" s="292">
        <f t="shared" si="30"/>
        <v>0</v>
      </c>
      <c r="CV19" s="292">
        <f t="shared" si="31"/>
        <v>1255</v>
      </c>
      <c r="CW19" s="292">
        <f t="shared" si="32"/>
        <v>0</v>
      </c>
      <c r="CX19" s="292">
        <f t="shared" si="33"/>
        <v>0</v>
      </c>
      <c r="CY19" s="292">
        <f t="shared" si="34"/>
        <v>0</v>
      </c>
      <c r="CZ19" s="292">
        <f t="shared" si="35"/>
        <v>0</v>
      </c>
      <c r="DA19" s="292">
        <f t="shared" si="36"/>
        <v>387</v>
      </c>
      <c r="DB19" s="292">
        <f t="shared" si="59"/>
        <v>0</v>
      </c>
      <c r="DC19" s="292">
        <f t="shared" si="60"/>
        <v>387</v>
      </c>
      <c r="DD19" s="292">
        <f t="shared" si="61"/>
        <v>0</v>
      </c>
      <c r="DE19" s="292">
        <f t="shared" si="62"/>
        <v>0</v>
      </c>
      <c r="DF19" s="292">
        <f t="shared" si="63"/>
        <v>0</v>
      </c>
      <c r="DG19" s="292">
        <f t="shared" si="64"/>
        <v>0</v>
      </c>
      <c r="DH19" s="292">
        <v>0</v>
      </c>
      <c r="DI19" s="292">
        <f t="shared" si="38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922</v>
      </c>
      <c r="E20" s="292">
        <f t="shared" si="1"/>
        <v>911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699</v>
      </c>
      <c r="K20" s="292">
        <v>0</v>
      </c>
      <c r="L20" s="292">
        <v>699</v>
      </c>
      <c r="M20" s="292">
        <v>0</v>
      </c>
      <c r="N20" s="292">
        <f t="shared" si="4"/>
        <v>61</v>
      </c>
      <c r="O20" s="292">
        <v>0</v>
      </c>
      <c r="P20" s="292">
        <v>61</v>
      </c>
      <c r="Q20" s="292">
        <v>0</v>
      </c>
      <c r="R20" s="292">
        <f t="shared" si="5"/>
        <v>122</v>
      </c>
      <c r="S20" s="292">
        <v>0</v>
      </c>
      <c r="T20" s="292">
        <v>122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29</v>
      </c>
      <c r="AA20" s="292">
        <v>0</v>
      </c>
      <c r="AB20" s="292">
        <v>29</v>
      </c>
      <c r="AC20" s="292">
        <v>0</v>
      </c>
      <c r="AD20" s="292">
        <f t="shared" si="8"/>
        <v>0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0</v>
      </c>
      <c r="AJ20" s="292">
        <v>0</v>
      </c>
      <c r="AK20" s="292">
        <v>0</v>
      </c>
      <c r="AL20" s="292">
        <v>0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11</v>
      </c>
      <c r="BD20" s="292">
        <f t="shared" si="16"/>
        <v>11</v>
      </c>
      <c r="BE20" s="292">
        <v>0</v>
      </c>
      <c r="BF20" s="292">
        <v>10</v>
      </c>
      <c r="BG20" s="292">
        <v>0</v>
      </c>
      <c r="BH20" s="292">
        <v>0</v>
      </c>
      <c r="BI20" s="292">
        <v>0</v>
      </c>
      <c r="BJ20" s="292">
        <v>1</v>
      </c>
      <c r="BK20" s="292">
        <f t="shared" si="17"/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39"/>
        <v>922</v>
      </c>
      <c r="BS20" s="292">
        <f t="shared" si="40"/>
        <v>0</v>
      </c>
      <c r="BT20" s="292">
        <f t="shared" si="41"/>
        <v>709</v>
      </c>
      <c r="BU20" s="292">
        <f t="shared" si="42"/>
        <v>61</v>
      </c>
      <c r="BV20" s="292">
        <f t="shared" si="43"/>
        <v>122</v>
      </c>
      <c r="BW20" s="292">
        <f t="shared" si="44"/>
        <v>0</v>
      </c>
      <c r="BX20" s="292">
        <f t="shared" si="45"/>
        <v>30</v>
      </c>
      <c r="BY20" s="292">
        <f t="shared" si="19"/>
        <v>911</v>
      </c>
      <c r="BZ20" s="292">
        <f t="shared" si="20"/>
        <v>0</v>
      </c>
      <c r="CA20" s="292">
        <f t="shared" si="21"/>
        <v>699</v>
      </c>
      <c r="CB20" s="292">
        <f t="shared" si="22"/>
        <v>61</v>
      </c>
      <c r="CC20" s="292">
        <f t="shared" si="23"/>
        <v>122</v>
      </c>
      <c r="CD20" s="292">
        <f t="shared" si="24"/>
        <v>0</v>
      </c>
      <c r="CE20" s="292">
        <f t="shared" si="25"/>
        <v>29</v>
      </c>
      <c r="CF20" s="292">
        <f t="shared" si="26"/>
        <v>11</v>
      </c>
      <c r="CG20" s="292">
        <f t="shared" si="46"/>
        <v>0</v>
      </c>
      <c r="CH20" s="292">
        <f t="shared" si="47"/>
        <v>10</v>
      </c>
      <c r="CI20" s="292">
        <f t="shared" si="48"/>
        <v>0</v>
      </c>
      <c r="CJ20" s="292">
        <f t="shared" si="49"/>
        <v>0</v>
      </c>
      <c r="CK20" s="292">
        <f t="shared" si="50"/>
        <v>0</v>
      </c>
      <c r="CL20" s="292">
        <f t="shared" si="51"/>
        <v>1</v>
      </c>
      <c r="CM20" s="292">
        <f t="shared" si="52"/>
        <v>0</v>
      </c>
      <c r="CN20" s="292">
        <f t="shared" si="53"/>
        <v>0</v>
      </c>
      <c r="CO20" s="292">
        <f t="shared" si="54"/>
        <v>0</v>
      </c>
      <c r="CP20" s="292">
        <f t="shared" si="55"/>
        <v>0</v>
      </c>
      <c r="CQ20" s="292">
        <f t="shared" si="56"/>
        <v>0</v>
      </c>
      <c r="CR20" s="292">
        <f t="shared" si="57"/>
        <v>0</v>
      </c>
      <c r="CS20" s="292">
        <f t="shared" si="58"/>
        <v>0</v>
      </c>
      <c r="CT20" s="292">
        <f t="shared" si="29"/>
        <v>0</v>
      </c>
      <c r="CU20" s="292">
        <f t="shared" si="30"/>
        <v>0</v>
      </c>
      <c r="CV20" s="292">
        <f t="shared" si="31"/>
        <v>0</v>
      </c>
      <c r="CW20" s="292">
        <f t="shared" si="32"/>
        <v>0</v>
      </c>
      <c r="CX20" s="292">
        <f t="shared" si="33"/>
        <v>0</v>
      </c>
      <c r="CY20" s="292">
        <f t="shared" si="34"/>
        <v>0</v>
      </c>
      <c r="CZ20" s="292">
        <f t="shared" si="35"/>
        <v>0</v>
      </c>
      <c r="DA20" s="292">
        <f t="shared" si="36"/>
        <v>0</v>
      </c>
      <c r="DB20" s="292">
        <f t="shared" si="59"/>
        <v>0</v>
      </c>
      <c r="DC20" s="292">
        <f t="shared" si="60"/>
        <v>0</v>
      </c>
      <c r="DD20" s="292">
        <f t="shared" si="61"/>
        <v>0</v>
      </c>
      <c r="DE20" s="292">
        <f t="shared" si="62"/>
        <v>0</v>
      </c>
      <c r="DF20" s="292">
        <f t="shared" si="63"/>
        <v>0</v>
      </c>
      <c r="DG20" s="292">
        <f t="shared" si="64"/>
        <v>0</v>
      </c>
      <c r="DH20" s="292">
        <v>0</v>
      </c>
      <c r="DI20" s="292">
        <f t="shared" si="38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5474</v>
      </c>
      <c r="E21" s="292">
        <f t="shared" si="1"/>
        <v>3882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3059</v>
      </c>
      <c r="K21" s="292">
        <v>2208</v>
      </c>
      <c r="L21" s="292">
        <v>851</v>
      </c>
      <c r="M21" s="292">
        <v>0</v>
      </c>
      <c r="N21" s="292">
        <f t="shared" si="4"/>
        <v>0</v>
      </c>
      <c r="O21" s="292">
        <v>0</v>
      </c>
      <c r="P21" s="292">
        <v>0</v>
      </c>
      <c r="Q21" s="292">
        <v>0</v>
      </c>
      <c r="R21" s="292">
        <f t="shared" si="5"/>
        <v>343</v>
      </c>
      <c r="S21" s="292">
        <v>268</v>
      </c>
      <c r="T21" s="292">
        <v>75</v>
      </c>
      <c r="U21" s="292">
        <v>0</v>
      </c>
      <c r="V21" s="292">
        <f t="shared" si="6"/>
        <v>12</v>
      </c>
      <c r="W21" s="292">
        <v>9</v>
      </c>
      <c r="X21" s="292">
        <v>3</v>
      </c>
      <c r="Y21" s="292">
        <v>0</v>
      </c>
      <c r="Z21" s="292">
        <f t="shared" si="7"/>
        <v>468</v>
      </c>
      <c r="AA21" s="292">
        <v>365</v>
      </c>
      <c r="AB21" s="292">
        <v>103</v>
      </c>
      <c r="AC21" s="292">
        <v>0</v>
      </c>
      <c r="AD21" s="292">
        <f t="shared" si="8"/>
        <v>1130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1130</v>
      </c>
      <c r="AJ21" s="292">
        <v>0</v>
      </c>
      <c r="AK21" s="292">
        <v>0</v>
      </c>
      <c r="AL21" s="292">
        <v>1130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462</v>
      </c>
      <c r="BD21" s="292">
        <f t="shared" si="16"/>
        <v>117</v>
      </c>
      <c r="BE21" s="292">
        <v>0</v>
      </c>
      <c r="BF21" s="292">
        <v>110</v>
      </c>
      <c r="BG21" s="292">
        <v>0</v>
      </c>
      <c r="BH21" s="292">
        <v>0</v>
      </c>
      <c r="BI21" s="292">
        <v>0</v>
      </c>
      <c r="BJ21" s="292">
        <v>7</v>
      </c>
      <c r="BK21" s="292">
        <f t="shared" si="17"/>
        <v>345</v>
      </c>
      <c r="BL21" s="292">
        <v>0</v>
      </c>
      <c r="BM21" s="292">
        <v>345</v>
      </c>
      <c r="BN21" s="292">
        <v>0</v>
      </c>
      <c r="BO21" s="292">
        <v>0</v>
      </c>
      <c r="BP21" s="292">
        <v>0</v>
      </c>
      <c r="BQ21" s="292">
        <v>0</v>
      </c>
      <c r="BR21" s="292">
        <f t="shared" si="39"/>
        <v>3999</v>
      </c>
      <c r="BS21" s="292">
        <f t="shared" si="40"/>
        <v>0</v>
      </c>
      <c r="BT21" s="292">
        <f t="shared" si="41"/>
        <v>3169</v>
      </c>
      <c r="BU21" s="292">
        <f t="shared" si="42"/>
        <v>0</v>
      </c>
      <c r="BV21" s="292">
        <f t="shared" si="43"/>
        <v>343</v>
      </c>
      <c r="BW21" s="292">
        <f t="shared" si="44"/>
        <v>12</v>
      </c>
      <c r="BX21" s="292">
        <f t="shared" si="45"/>
        <v>475</v>
      </c>
      <c r="BY21" s="292">
        <f t="shared" si="19"/>
        <v>3882</v>
      </c>
      <c r="BZ21" s="292">
        <f t="shared" si="20"/>
        <v>0</v>
      </c>
      <c r="CA21" s="292">
        <f t="shared" si="21"/>
        <v>3059</v>
      </c>
      <c r="CB21" s="292">
        <f t="shared" si="22"/>
        <v>0</v>
      </c>
      <c r="CC21" s="292">
        <f t="shared" si="23"/>
        <v>343</v>
      </c>
      <c r="CD21" s="292">
        <f t="shared" si="24"/>
        <v>12</v>
      </c>
      <c r="CE21" s="292">
        <f t="shared" si="25"/>
        <v>468</v>
      </c>
      <c r="CF21" s="292">
        <f t="shared" si="26"/>
        <v>117</v>
      </c>
      <c r="CG21" s="292">
        <f t="shared" si="46"/>
        <v>0</v>
      </c>
      <c r="CH21" s="292">
        <f t="shared" si="47"/>
        <v>110</v>
      </c>
      <c r="CI21" s="292">
        <f t="shared" si="48"/>
        <v>0</v>
      </c>
      <c r="CJ21" s="292">
        <f t="shared" si="49"/>
        <v>0</v>
      </c>
      <c r="CK21" s="292">
        <f t="shared" si="50"/>
        <v>0</v>
      </c>
      <c r="CL21" s="292">
        <f t="shared" si="51"/>
        <v>7</v>
      </c>
      <c r="CM21" s="292">
        <f t="shared" si="52"/>
        <v>1475</v>
      </c>
      <c r="CN21" s="292">
        <f t="shared" si="53"/>
        <v>0</v>
      </c>
      <c r="CO21" s="292">
        <f t="shared" si="54"/>
        <v>1475</v>
      </c>
      <c r="CP21" s="292">
        <f t="shared" si="55"/>
        <v>0</v>
      </c>
      <c r="CQ21" s="292">
        <f t="shared" si="56"/>
        <v>0</v>
      </c>
      <c r="CR21" s="292">
        <f t="shared" si="57"/>
        <v>0</v>
      </c>
      <c r="CS21" s="292">
        <f t="shared" si="58"/>
        <v>0</v>
      </c>
      <c r="CT21" s="292">
        <f t="shared" si="29"/>
        <v>1130</v>
      </c>
      <c r="CU21" s="292">
        <f t="shared" si="30"/>
        <v>0</v>
      </c>
      <c r="CV21" s="292">
        <f t="shared" si="31"/>
        <v>1130</v>
      </c>
      <c r="CW21" s="292">
        <f t="shared" si="32"/>
        <v>0</v>
      </c>
      <c r="CX21" s="292">
        <f t="shared" si="33"/>
        <v>0</v>
      </c>
      <c r="CY21" s="292">
        <f t="shared" si="34"/>
        <v>0</v>
      </c>
      <c r="CZ21" s="292">
        <f t="shared" si="35"/>
        <v>0</v>
      </c>
      <c r="DA21" s="292">
        <f t="shared" si="36"/>
        <v>345</v>
      </c>
      <c r="DB21" s="292">
        <f t="shared" si="59"/>
        <v>0</v>
      </c>
      <c r="DC21" s="292">
        <f t="shared" si="60"/>
        <v>345</v>
      </c>
      <c r="DD21" s="292">
        <f t="shared" si="61"/>
        <v>0</v>
      </c>
      <c r="DE21" s="292">
        <f t="shared" si="62"/>
        <v>0</v>
      </c>
      <c r="DF21" s="292">
        <f t="shared" si="63"/>
        <v>0</v>
      </c>
      <c r="DG21" s="292">
        <f t="shared" si="64"/>
        <v>0</v>
      </c>
      <c r="DH21" s="292">
        <v>0</v>
      </c>
      <c r="DI21" s="292">
        <f t="shared" si="38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7698</v>
      </c>
      <c r="E22" s="292">
        <f t="shared" si="1"/>
        <v>6158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4689</v>
      </c>
      <c r="K22" s="292">
        <v>4689</v>
      </c>
      <c r="L22" s="292">
        <v>0</v>
      </c>
      <c r="M22" s="292">
        <v>0</v>
      </c>
      <c r="N22" s="292">
        <f t="shared" si="4"/>
        <v>259</v>
      </c>
      <c r="O22" s="292">
        <v>259</v>
      </c>
      <c r="P22" s="292">
        <v>0</v>
      </c>
      <c r="Q22" s="292">
        <v>0</v>
      </c>
      <c r="R22" s="292">
        <f t="shared" si="5"/>
        <v>467</v>
      </c>
      <c r="S22" s="292">
        <v>467</v>
      </c>
      <c r="T22" s="292">
        <v>0</v>
      </c>
      <c r="U22" s="292">
        <v>0</v>
      </c>
      <c r="V22" s="292">
        <f t="shared" si="6"/>
        <v>743</v>
      </c>
      <c r="W22" s="292">
        <v>743</v>
      </c>
      <c r="X22" s="292">
        <v>0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1106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980</v>
      </c>
      <c r="AJ22" s="292">
        <v>0</v>
      </c>
      <c r="AK22" s="292">
        <v>0</v>
      </c>
      <c r="AL22" s="292">
        <v>980</v>
      </c>
      <c r="AM22" s="292">
        <f t="shared" si="11"/>
        <v>126</v>
      </c>
      <c r="AN22" s="292">
        <v>0</v>
      </c>
      <c r="AO22" s="292">
        <v>0</v>
      </c>
      <c r="AP22" s="292">
        <v>126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434</v>
      </c>
      <c r="BD22" s="292">
        <f t="shared" si="16"/>
        <v>194</v>
      </c>
      <c r="BE22" s="292">
        <v>0</v>
      </c>
      <c r="BF22" s="292">
        <v>194</v>
      </c>
      <c r="BG22" s="292">
        <v>0</v>
      </c>
      <c r="BH22" s="292">
        <v>0</v>
      </c>
      <c r="BI22" s="292">
        <v>0</v>
      </c>
      <c r="BJ22" s="292">
        <v>0</v>
      </c>
      <c r="BK22" s="292">
        <f t="shared" si="17"/>
        <v>240</v>
      </c>
      <c r="BL22" s="292">
        <v>0</v>
      </c>
      <c r="BM22" s="292">
        <v>240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39"/>
        <v>6352</v>
      </c>
      <c r="BS22" s="292">
        <f t="shared" si="40"/>
        <v>0</v>
      </c>
      <c r="BT22" s="292">
        <f t="shared" si="41"/>
        <v>4883</v>
      </c>
      <c r="BU22" s="292">
        <f t="shared" si="42"/>
        <v>259</v>
      </c>
      <c r="BV22" s="292">
        <f t="shared" si="43"/>
        <v>467</v>
      </c>
      <c r="BW22" s="292">
        <f t="shared" si="44"/>
        <v>743</v>
      </c>
      <c r="BX22" s="292">
        <f t="shared" si="45"/>
        <v>0</v>
      </c>
      <c r="BY22" s="292">
        <f t="shared" si="19"/>
        <v>6158</v>
      </c>
      <c r="BZ22" s="292">
        <f t="shared" si="20"/>
        <v>0</v>
      </c>
      <c r="CA22" s="292">
        <f t="shared" si="21"/>
        <v>4689</v>
      </c>
      <c r="CB22" s="292">
        <f t="shared" si="22"/>
        <v>259</v>
      </c>
      <c r="CC22" s="292">
        <f t="shared" si="23"/>
        <v>467</v>
      </c>
      <c r="CD22" s="292">
        <f t="shared" si="24"/>
        <v>743</v>
      </c>
      <c r="CE22" s="292">
        <f t="shared" si="25"/>
        <v>0</v>
      </c>
      <c r="CF22" s="292">
        <f t="shared" si="26"/>
        <v>194</v>
      </c>
      <c r="CG22" s="292">
        <f t="shared" si="46"/>
        <v>0</v>
      </c>
      <c r="CH22" s="292">
        <f t="shared" si="47"/>
        <v>194</v>
      </c>
      <c r="CI22" s="292">
        <f t="shared" si="48"/>
        <v>0</v>
      </c>
      <c r="CJ22" s="292">
        <f t="shared" si="49"/>
        <v>0</v>
      </c>
      <c r="CK22" s="292">
        <f t="shared" si="50"/>
        <v>0</v>
      </c>
      <c r="CL22" s="292">
        <f t="shared" si="51"/>
        <v>0</v>
      </c>
      <c r="CM22" s="292">
        <f t="shared" si="52"/>
        <v>1346</v>
      </c>
      <c r="CN22" s="292">
        <f t="shared" si="53"/>
        <v>0</v>
      </c>
      <c r="CO22" s="292">
        <f t="shared" si="54"/>
        <v>1220</v>
      </c>
      <c r="CP22" s="292">
        <f t="shared" si="55"/>
        <v>126</v>
      </c>
      <c r="CQ22" s="292">
        <f t="shared" si="56"/>
        <v>0</v>
      </c>
      <c r="CR22" s="292">
        <f t="shared" si="57"/>
        <v>0</v>
      </c>
      <c r="CS22" s="292">
        <f t="shared" si="58"/>
        <v>0</v>
      </c>
      <c r="CT22" s="292">
        <f t="shared" si="29"/>
        <v>1106</v>
      </c>
      <c r="CU22" s="292">
        <f t="shared" si="30"/>
        <v>0</v>
      </c>
      <c r="CV22" s="292">
        <f t="shared" si="31"/>
        <v>980</v>
      </c>
      <c r="CW22" s="292">
        <f t="shared" si="32"/>
        <v>126</v>
      </c>
      <c r="CX22" s="292">
        <f t="shared" si="33"/>
        <v>0</v>
      </c>
      <c r="CY22" s="292">
        <f t="shared" si="34"/>
        <v>0</v>
      </c>
      <c r="CZ22" s="292">
        <f t="shared" si="35"/>
        <v>0</v>
      </c>
      <c r="DA22" s="292">
        <f t="shared" si="36"/>
        <v>240</v>
      </c>
      <c r="DB22" s="292">
        <f t="shared" si="59"/>
        <v>0</v>
      </c>
      <c r="DC22" s="292">
        <f t="shared" si="60"/>
        <v>240</v>
      </c>
      <c r="DD22" s="292">
        <f t="shared" si="61"/>
        <v>0</v>
      </c>
      <c r="DE22" s="292">
        <f t="shared" si="62"/>
        <v>0</v>
      </c>
      <c r="DF22" s="292">
        <f t="shared" si="63"/>
        <v>0</v>
      </c>
      <c r="DG22" s="292">
        <f t="shared" si="64"/>
        <v>0</v>
      </c>
      <c r="DH22" s="292">
        <v>0</v>
      </c>
      <c r="DI22" s="292">
        <f t="shared" si="38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6572</v>
      </c>
      <c r="E23" s="292">
        <f t="shared" si="1"/>
        <v>4694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2493</v>
      </c>
      <c r="K23" s="292">
        <v>0</v>
      </c>
      <c r="L23" s="292">
        <v>2493</v>
      </c>
      <c r="M23" s="292">
        <v>0</v>
      </c>
      <c r="N23" s="292">
        <f t="shared" si="4"/>
        <v>344</v>
      </c>
      <c r="O23" s="292">
        <v>344</v>
      </c>
      <c r="P23" s="292">
        <v>0</v>
      </c>
      <c r="Q23" s="292">
        <v>0</v>
      </c>
      <c r="R23" s="292">
        <f t="shared" si="5"/>
        <v>1784</v>
      </c>
      <c r="S23" s="292">
        <v>1708</v>
      </c>
      <c r="T23" s="292">
        <v>76</v>
      </c>
      <c r="U23" s="292">
        <v>0</v>
      </c>
      <c r="V23" s="292">
        <f t="shared" si="6"/>
        <v>15</v>
      </c>
      <c r="W23" s="292">
        <v>12</v>
      </c>
      <c r="X23" s="292">
        <v>3</v>
      </c>
      <c r="Y23" s="292">
        <v>0</v>
      </c>
      <c r="Z23" s="292">
        <f t="shared" si="7"/>
        <v>58</v>
      </c>
      <c r="AA23" s="292">
        <v>0</v>
      </c>
      <c r="AB23" s="292">
        <v>58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1878</v>
      </c>
      <c r="BD23" s="292">
        <f t="shared" si="16"/>
        <v>258</v>
      </c>
      <c r="BE23" s="292">
        <v>0</v>
      </c>
      <c r="BF23" s="292">
        <v>8</v>
      </c>
      <c r="BG23" s="292">
        <v>30</v>
      </c>
      <c r="BH23" s="292">
        <v>186</v>
      </c>
      <c r="BI23" s="292">
        <v>0</v>
      </c>
      <c r="BJ23" s="292">
        <v>34</v>
      </c>
      <c r="BK23" s="292">
        <f t="shared" si="17"/>
        <v>1620</v>
      </c>
      <c r="BL23" s="292">
        <v>0</v>
      </c>
      <c r="BM23" s="292">
        <v>986</v>
      </c>
      <c r="BN23" s="292">
        <v>21</v>
      </c>
      <c r="BO23" s="292">
        <v>613</v>
      </c>
      <c r="BP23" s="292">
        <v>0</v>
      </c>
      <c r="BQ23" s="292">
        <v>0</v>
      </c>
      <c r="BR23" s="292">
        <f t="shared" si="39"/>
        <v>4952</v>
      </c>
      <c r="BS23" s="292">
        <f t="shared" si="40"/>
        <v>0</v>
      </c>
      <c r="BT23" s="292">
        <f t="shared" si="41"/>
        <v>2501</v>
      </c>
      <c r="BU23" s="292">
        <f t="shared" si="42"/>
        <v>374</v>
      </c>
      <c r="BV23" s="292">
        <f t="shared" si="43"/>
        <v>1970</v>
      </c>
      <c r="BW23" s="292">
        <f t="shared" si="44"/>
        <v>15</v>
      </c>
      <c r="BX23" s="292">
        <f t="shared" si="45"/>
        <v>92</v>
      </c>
      <c r="BY23" s="292">
        <f t="shared" si="19"/>
        <v>4694</v>
      </c>
      <c r="BZ23" s="292">
        <f t="shared" si="20"/>
        <v>0</v>
      </c>
      <c r="CA23" s="292">
        <f t="shared" si="21"/>
        <v>2493</v>
      </c>
      <c r="CB23" s="292">
        <f t="shared" si="22"/>
        <v>344</v>
      </c>
      <c r="CC23" s="292">
        <f t="shared" si="23"/>
        <v>1784</v>
      </c>
      <c r="CD23" s="292">
        <f t="shared" si="24"/>
        <v>15</v>
      </c>
      <c r="CE23" s="292">
        <f t="shared" si="25"/>
        <v>58</v>
      </c>
      <c r="CF23" s="292">
        <f t="shared" si="26"/>
        <v>258</v>
      </c>
      <c r="CG23" s="292">
        <f t="shared" si="46"/>
        <v>0</v>
      </c>
      <c r="CH23" s="292">
        <f t="shared" si="47"/>
        <v>8</v>
      </c>
      <c r="CI23" s="292">
        <f t="shared" si="48"/>
        <v>30</v>
      </c>
      <c r="CJ23" s="292">
        <f t="shared" si="49"/>
        <v>186</v>
      </c>
      <c r="CK23" s="292">
        <f t="shared" si="50"/>
        <v>0</v>
      </c>
      <c r="CL23" s="292">
        <f t="shared" si="51"/>
        <v>34</v>
      </c>
      <c r="CM23" s="292">
        <f t="shared" si="52"/>
        <v>1620</v>
      </c>
      <c r="CN23" s="292">
        <f t="shared" si="53"/>
        <v>0</v>
      </c>
      <c r="CO23" s="292">
        <f t="shared" si="54"/>
        <v>986</v>
      </c>
      <c r="CP23" s="292">
        <f t="shared" si="55"/>
        <v>21</v>
      </c>
      <c r="CQ23" s="292">
        <f t="shared" si="56"/>
        <v>613</v>
      </c>
      <c r="CR23" s="292">
        <f t="shared" si="57"/>
        <v>0</v>
      </c>
      <c r="CS23" s="292">
        <f t="shared" si="58"/>
        <v>0</v>
      </c>
      <c r="CT23" s="292">
        <f t="shared" si="29"/>
        <v>0</v>
      </c>
      <c r="CU23" s="292">
        <f t="shared" si="30"/>
        <v>0</v>
      </c>
      <c r="CV23" s="292">
        <f t="shared" si="31"/>
        <v>0</v>
      </c>
      <c r="CW23" s="292">
        <f t="shared" si="32"/>
        <v>0</v>
      </c>
      <c r="CX23" s="292">
        <f t="shared" si="33"/>
        <v>0</v>
      </c>
      <c r="CY23" s="292">
        <f t="shared" si="34"/>
        <v>0</v>
      </c>
      <c r="CZ23" s="292">
        <f t="shared" si="35"/>
        <v>0</v>
      </c>
      <c r="DA23" s="292">
        <f t="shared" si="36"/>
        <v>1620</v>
      </c>
      <c r="DB23" s="292">
        <f t="shared" si="59"/>
        <v>0</v>
      </c>
      <c r="DC23" s="292">
        <f t="shared" si="60"/>
        <v>986</v>
      </c>
      <c r="DD23" s="292">
        <f t="shared" si="61"/>
        <v>21</v>
      </c>
      <c r="DE23" s="292">
        <f t="shared" si="62"/>
        <v>613</v>
      </c>
      <c r="DF23" s="292">
        <f t="shared" si="63"/>
        <v>0</v>
      </c>
      <c r="DG23" s="292">
        <f t="shared" si="64"/>
        <v>0</v>
      </c>
      <c r="DH23" s="292">
        <v>0</v>
      </c>
      <c r="DI23" s="292">
        <f t="shared" si="38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2087</v>
      </c>
      <c r="E24" s="292">
        <f t="shared" si="1"/>
        <v>2087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1859</v>
      </c>
      <c r="K24" s="292">
        <v>1859</v>
      </c>
      <c r="L24" s="292">
        <v>0</v>
      </c>
      <c r="M24" s="292">
        <v>0</v>
      </c>
      <c r="N24" s="292">
        <f t="shared" si="4"/>
        <v>0</v>
      </c>
      <c r="O24" s="292">
        <v>0</v>
      </c>
      <c r="P24" s="292">
        <v>0</v>
      </c>
      <c r="Q24" s="292">
        <v>0</v>
      </c>
      <c r="R24" s="292">
        <f t="shared" si="5"/>
        <v>141</v>
      </c>
      <c r="S24" s="292">
        <v>141</v>
      </c>
      <c r="T24" s="292">
        <v>0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87</v>
      </c>
      <c r="AA24" s="292">
        <v>0</v>
      </c>
      <c r="AB24" s="292">
        <v>87</v>
      </c>
      <c r="AC24" s="292">
        <v>0</v>
      </c>
      <c r="AD24" s="292">
        <f t="shared" si="8"/>
        <v>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0</v>
      </c>
      <c r="AJ24" s="292">
        <v>0</v>
      </c>
      <c r="AK24" s="292">
        <v>0</v>
      </c>
      <c r="AL24" s="292">
        <v>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0</v>
      </c>
      <c r="BD24" s="292">
        <f t="shared" si="16"/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 t="shared" si="17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39"/>
        <v>2087</v>
      </c>
      <c r="BS24" s="292">
        <f t="shared" si="40"/>
        <v>0</v>
      </c>
      <c r="BT24" s="292">
        <f t="shared" si="41"/>
        <v>1859</v>
      </c>
      <c r="BU24" s="292">
        <f t="shared" si="42"/>
        <v>0</v>
      </c>
      <c r="BV24" s="292">
        <f t="shared" si="43"/>
        <v>141</v>
      </c>
      <c r="BW24" s="292">
        <f t="shared" si="44"/>
        <v>0</v>
      </c>
      <c r="BX24" s="292">
        <f t="shared" si="45"/>
        <v>87</v>
      </c>
      <c r="BY24" s="292">
        <f t="shared" si="19"/>
        <v>2087</v>
      </c>
      <c r="BZ24" s="292">
        <f t="shared" si="20"/>
        <v>0</v>
      </c>
      <c r="CA24" s="292">
        <f t="shared" si="21"/>
        <v>1859</v>
      </c>
      <c r="CB24" s="292">
        <f t="shared" si="22"/>
        <v>0</v>
      </c>
      <c r="CC24" s="292">
        <f t="shared" si="23"/>
        <v>141</v>
      </c>
      <c r="CD24" s="292">
        <f t="shared" si="24"/>
        <v>0</v>
      </c>
      <c r="CE24" s="292">
        <f t="shared" si="25"/>
        <v>87</v>
      </c>
      <c r="CF24" s="292">
        <f t="shared" si="26"/>
        <v>0</v>
      </c>
      <c r="CG24" s="292">
        <f t="shared" si="46"/>
        <v>0</v>
      </c>
      <c r="CH24" s="292">
        <f t="shared" si="47"/>
        <v>0</v>
      </c>
      <c r="CI24" s="292">
        <f t="shared" si="48"/>
        <v>0</v>
      </c>
      <c r="CJ24" s="292">
        <f t="shared" si="49"/>
        <v>0</v>
      </c>
      <c r="CK24" s="292">
        <f t="shared" si="50"/>
        <v>0</v>
      </c>
      <c r="CL24" s="292">
        <f t="shared" si="51"/>
        <v>0</v>
      </c>
      <c r="CM24" s="292">
        <f t="shared" si="52"/>
        <v>0</v>
      </c>
      <c r="CN24" s="292">
        <f t="shared" si="53"/>
        <v>0</v>
      </c>
      <c r="CO24" s="292">
        <f t="shared" si="54"/>
        <v>0</v>
      </c>
      <c r="CP24" s="292">
        <f t="shared" si="55"/>
        <v>0</v>
      </c>
      <c r="CQ24" s="292">
        <f t="shared" si="56"/>
        <v>0</v>
      </c>
      <c r="CR24" s="292">
        <f t="shared" si="57"/>
        <v>0</v>
      </c>
      <c r="CS24" s="292">
        <f t="shared" si="58"/>
        <v>0</v>
      </c>
      <c r="CT24" s="292">
        <f t="shared" si="29"/>
        <v>0</v>
      </c>
      <c r="CU24" s="292">
        <f t="shared" si="30"/>
        <v>0</v>
      </c>
      <c r="CV24" s="292">
        <f t="shared" si="31"/>
        <v>0</v>
      </c>
      <c r="CW24" s="292">
        <f t="shared" si="32"/>
        <v>0</v>
      </c>
      <c r="CX24" s="292">
        <f t="shared" si="33"/>
        <v>0</v>
      </c>
      <c r="CY24" s="292">
        <f t="shared" si="34"/>
        <v>0</v>
      </c>
      <c r="CZ24" s="292">
        <f t="shared" si="35"/>
        <v>0</v>
      </c>
      <c r="DA24" s="292">
        <f t="shared" si="36"/>
        <v>0</v>
      </c>
      <c r="DB24" s="292">
        <f t="shared" si="59"/>
        <v>0</v>
      </c>
      <c r="DC24" s="292">
        <f t="shared" si="60"/>
        <v>0</v>
      </c>
      <c r="DD24" s="292">
        <f t="shared" si="61"/>
        <v>0</v>
      </c>
      <c r="DE24" s="292">
        <f t="shared" si="62"/>
        <v>0</v>
      </c>
      <c r="DF24" s="292">
        <f t="shared" si="63"/>
        <v>0</v>
      </c>
      <c r="DG24" s="292">
        <f t="shared" si="64"/>
        <v>0</v>
      </c>
      <c r="DH24" s="292">
        <v>0</v>
      </c>
      <c r="DI24" s="292">
        <f t="shared" si="38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2456</v>
      </c>
      <c r="E25" s="292">
        <f t="shared" si="1"/>
        <v>1799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1585</v>
      </c>
      <c r="K25" s="292">
        <v>1585</v>
      </c>
      <c r="L25" s="292">
        <v>0</v>
      </c>
      <c r="M25" s="292">
        <v>0</v>
      </c>
      <c r="N25" s="292">
        <f t="shared" si="4"/>
        <v>104</v>
      </c>
      <c r="O25" s="292">
        <v>104</v>
      </c>
      <c r="P25" s="292">
        <v>0</v>
      </c>
      <c r="Q25" s="292">
        <v>0</v>
      </c>
      <c r="R25" s="292">
        <f t="shared" si="5"/>
        <v>84</v>
      </c>
      <c r="S25" s="292">
        <v>84</v>
      </c>
      <c r="T25" s="292">
        <v>0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26</v>
      </c>
      <c r="AA25" s="292">
        <v>26</v>
      </c>
      <c r="AB25" s="292">
        <v>0</v>
      </c>
      <c r="AC25" s="292">
        <v>0</v>
      </c>
      <c r="AD25" s="292">
        <f t="shared" si="8"/>
        <v>90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90</v>
      </c>
      <c r="AJ25" s="292">
        <v>0</v>
      </c>
      <c r="AK25" s="292">
        <v>0</v>
      </c>
      <c r="AL25" s="292">
        <v>90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567</v>
      </c>
      <c r="BD25" s="292">
        <f t="shared" si="16"/>
        <v>64</v>
      </c>
      <c r="BE25" s="292">
        <v>0</v>
      </c>
      <c r="BF25" s="292">
        <v>60</v>
      </c>
      <c r="BG25" s="292">
        <v>4</v>
      </c>
      <c r="BH25" s="292">
        <v>0</v>
      </c>
      <c r="BI25" s="292">
        <v>0</v>
      </c>
      <c r="BJ25" s="292">
        <v>0</v>
      </c>
      <c r="BK25" s="292">
        <f t="shared" si="17"/>
        <v>503</v>
      </c>
      <c r="BL25" s="292">
        <v>0</v>
      </c>
      <c r="BM25" s="292">
        <v>502</v>
      </c>
      <c r="BN25" s="292">
        <v>1</v>
      </c>
      <c r="BO25" s="292">
        <v>0</v>
      </c>
      <c r="BP25" s="292">
        <v>0</v>
      </c>
      <c r="BQ25" s="292">
        <v>0</v>
      </c>
      <c r="BR25" s="292">
        <f t="shared" si="39"/>
        <v>1863</v>
      </c>
      <c r="BS25" s="292">
        <f t="shared" si="40"/>
        <v>0</v>
      </c>
      <c r="BT25" s="292">
        <f t="shared" si="41"/>
        <v>1645</v>
      </c>
      <c r="BU25" s="292">
        <f t="shared" si="42"/>
        <v>108</v>
      </c>
      <c r="BV25" s="292">
        <f t="shared" si="43"/>
        <v>84</v>
      </c>
      <c r="BW25" s="292">
        <f t="shared" si="44"/>
        <v>0</v>
      </c>
      <c r="BX25" s="292">
        <f t="shared" si="45"/>
        <v>26</v>
      </c>
      <c r="BY25" s="292">
        <f t="shared" si="19"/>
        <v>1799</v>
      </c>
      <c r="BZ25" s="292">
        <f t="shared" si="20"/>
        <v>0</v>
      </c>
      <c r="CA25" s="292">
        <f t="shared" si="21"/>
        <v>1585</v>
      </c>
      <c r="CB25" s="292">
        <f t="shared" si="22"/>
        <v>104</v>
      </c>
      <c r="CC25" s="292">
        <f t="shared" si="23"/>
        <v>84</v>
      </c>
      <c r="CD25" s="292">
        <f t="shared" si="24"/>
        <v>0</v>
      </c>
      <c r="CE25" s="292">
        <f t="shared" si="25"/>
        <v>26</v>
      </c>
      <c r="CF25" s="292">
        <f t="shared" si="26"/>
        <v>64</v>
      </c>
      <c r="CG25" s="292">
        <f t="shared" si="46"/>
        <v>0</v>
      </c>
      <c r="CH25" s="292">
        <f t="shared" si="47"/>
        <v>60</v>
      </c>
      <c r="CI25" s="292">
        <f t="shared" si="48"/>
        <v>4</v>
      </c>
      <c r="CJ25" s="292">
        <f t="shared" si="49"/>
        <v>0</v>
      </c>
      <c r="CK25" s="292">
        <f t="shared" si="50"/>
        <v>0</v>
      </c>
      <c r="CL25" s="292">
        <f t="shared" si="51"/>
        <v>0</v>
      </c>
      <c r="CM25" s="292">
        <f t="shared" si="52"/>
        <v>593</v>
      </c>
      <c r="CN25" s="292">
        <f t="shared" si="53"/>
        <v>0</v>
      </c>
      <c r="CO25" s="292">
        <f t="shared" si="54"/>
        <v>592</v>
      </c>
      <c r="CP25" s="292">
        <f t="shared" si="55"/>
        <v>1</v>
      </c>
      <c r="CQ25" s="292">
        <f t="shared" si="56"/>
        <v>0</v>
      </c>
      <c r="CR25" s="292">
        <f t="shared" si="57"/>
        <v>0</v>
      </c>
      <c r="CS25" s="292">
        <f t="shared" si="58"/>
        <v>0</v>
      </c>
      <c r="CT25" s="292">
        <f t="shared" si="29"/>
        <v>90</v>
      </c>
      <c r="CU25" s="292">
        <f t="shared" si="30"/>
        <v>0</v>
      </c>
      <c r="CV25" s="292">
        <f t="shared" si="31"/>
        <v>90</v>
      </c>
      <c r="CW25" s="292">
        <f t="shared" si="32"/>
        <v>0</v>
      </c>
      <c r="CX25" s="292">
        <f t="shared" si="33"/>
        <v>0</v>
      </c>
      <c r="CY25" s="292">
        <f t="shared" si="34"/>
        <v>0</v>
      </c>
      <c r="CZ25" s="292">
        <f t="shared" si="35"/>
        <v>0</v>
      </c>
      <c r="DA25" s="292">
        <f t="shared" si="36"/>
        <v>503</v>
      </c>
      <c r="DB25" s="292">
        <f t="shared" si="59"/>
        <v>0</v>
      </c>
      <c r="DC25" s="292">
        <f t="shared" si="60"/>
        <v>502</v>
      </c>
      <c r="DD25" s="292">
        <f t="shared" si="61"/>
        <v>1</v>
      </c>
      <c r="DE25" s="292">
        <f t="shared" si="62"/>
        <v>0</v>
      </c>
      <c r="DF25" s="292">
        <f t="shared" si="63"/>
        <v>0</v>
      </c>
      <c r="DG25" s="292">
        <f t="shared" si="64"/>
        <v>0</v>
      </c>
      <c r="DH25" s="292">
        <v>0</v>
      </c>
      <c r="DI25" s="292">
        <f t="shared" si="38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1814</v>
      </c>
      <c r="E26" s="292">
        <f t="shared" si="1"/>
        <v>1557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1367</v>
      </c>
      <c r="K26" s="292">
        <v>1367</v>
      </c>
      <c r="L26" s="292">
        <v>0</v>
      </c>
      <c r="M26" s="292">
        <v>0</v>
      </c>
      <c r="N26" s="292">
        <f t="shared" si="4"/>
        <v>76</v>
      </c>
      <c r="O26" s="292">
        <v>76</v>
      </c>
      <c r="P26" s="292">
        <v>0</v>
      </c>
      <c r="Q26" s="292">
        <v>0</v>
      </c>
      <c r="R26" s="292">
        <f t="shared" si="5"/>
        <v>89</v>
      </c>
      <c r="S26" s="292">
        <v>89</v>
      </c>
      <c r="T26" s="292">
        <v>0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25</v>
      </c>
      <c r="AA26" s="292">
        <v>25</v>
      </c>
      <c r="AB26" s="292">
        <v>0</v>
      </c>
      <c r="AC26" s="292">
        <v>0</v>
      </c>
      <c r="AD26" s="292">
        <f t="shared" si="8"/>
        <v>0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0</v>
      </c>
      <c r="AJ26" s="292">
        <v>0</v>
      </c>
      <c r="AK26" s="292">
        <v>0</v>
      </c>
      <c r="AL26" s="292">
        <v>0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257</v>
      </c>
      <c r="BD26" s="292">
        <f t="shared" si="16"/>
        <v>63</v>
      </c>
      <c r="BE26" s="292">
        <v>0</v>
      </c>
      <c r="BF26" s="292">
        <v>58</v>
      </c>
      <c r="BG26" s="292">
        <v>5</v>
      </c>
      <c r="BH26" s="292">
        <v>0</v>
      </c>
      <c r="BI26" s="292">
        <v>0</v>
      </c>
      <c r="BJ26" s="292">
        <v>0</v>
      </c>
      <c r="BK26" s="292">
        <f t="shared" si="17"/>
        <v>194</v>
      </c>
      <c r="BL26" s="292">
        <v>0</v>
      </c>
      <c r="BM26" s="292">
        <v>190</v>
      </c>
      <c r="BN26" s="292">
        <v>4</v>
      </c>
      <c r="BO26" s="292">
        <v>0</v>
      </c>
      <c r="BP26" s="292">
        <v>0</v>
      </c>
      <c r="BQ26" s="292">
        <v>0</v>
      </c>
      <c r="BR26" s="292">
        <f t="shared" si="39"/>
        <v>1620</v>
      </c>
      <c r="BS26" s="292">
        <f t="shared" si="40"/>
        <v>0</v>
      </c>
      <c r="BT26" s="292">
        <f t="shared" si="41"/>
        <v>1425</v>
      </c>
      <c r="BU26" s="292">
        <f t="shared" si="42"/>
        <v>81</v>
      </c>
      <c r="BV26" s="292">
        <f t="shared" si="43"/>
        <v>89</v>
      </c>
      <c r="BW26" s="292">
        <f t="shared" si="44"/>
        <v>0</v>
      </c>
      <c r="BX26" s="292">
        <f t="shared" si="45"/>
        <v>25</v>
      </c>
      <c r="BY26" s="292">
        <f t="shared" si="19"/>
        <v>1557</v>
      </c>
      <c r="BZ26" s="292">
        <f t="shared" si="20"/>
        <v>0</v>
      </c>
      <c r="CA26" s="292">
        <f t="shared" si="21"/>
        <v>1367</v>
      </c>
      <c r="CB26" s="292">
        <f t="shared" si="22"/>
        <v>76</v>
      </c>
      <c r="CC26" s="292">
        <f t="shared" si="23"/>
        <v>89</v>
      </c>
      <c r="CD26" s="292">
        <f t="shared" si="24"/>
        <v>0</v>
      </c>
      <c r="CE26" s="292">
        <f t="shared" si="25"/>
        <v>25</v>
      </c>
      <c r="CF26" s="292">
        <f t="shared" si="26"/>
        <v>63</v>
      </c>
      <c r="CG26" s="292">
        <f t="shared" si="46"/>
        <v>0</v>
      </c>
      <c r="CH26" s="292">
        <f t="shared" si="47"/>
        <v>58</v>
      </c>
      <c r="CI26" s="292">
        <f t="shared" si="48"/>
        <v>5</v>
      </c>
      <c r="CJ26" s="292">
        <f t="shared" si="49"/>
        <v>0</v>
      </c>
      <c r="CK26" s="292">
        <f t="shared" si="50"/>
        <v>0</v>
      </c>
      <c r="CL26" s="292">
        <f t="shared" si="51"/>
        <v>0</v>
      </c>
      <c r="CM26" s="292">
        <f t="shared" si="52"/>
        <v>194</v>
      </c>
      <c r="CN26" s="292">
        <f t="shared" si="53"/>
        <v>0</v>
      </c>
      <c r="CO26" s="292">
        <f t="shared" si="54"/>
        <v>190</v>
      </c>
      <c r="CP26" s="292">
        <f t="shared" si="55"/>
        <v>4</v>
      </c>
      <c r="CQ26" s="292">
        <f t="shared" si="56"/>
        <v>0</v>
      </c>
      <c r="CR26" s="292">
        <f t="shared" si="57"/>
        <v>0</v>
      </c>
      <c r="CS26" s="292">
        <f t="shared" si="58"/>
        <v>0</v>
      </c>
      <c r="CT26" s="292">
        <f t="shared" si="29"/>
        <v>0</v>
      </c>
      <c r="CU26" s="292">
        <f t="shared" si="30"/>
        <v>0</v>
      </c>
      <c r="CV26" s="292">
        <f t="shared" si="31"/>
        <v>0</v>
      </c>
      <c r="CW26" s="292">
        <f t="shared" si="32"/>
        <v>0</v>
      </c>
      <c r="CX26" s="292">
        <f t="shared" si="33"/>
        <v>0</v>
      </c>
      <c r="CY26" s="292">
        <f t="shared" si="34"/>
        <v>0</v>
      </c>
      <c r="CZ26" s="292">
        <f t="shared" si="35"/>
        <v>0</v>
      </c>
      <c r="DA26" s="292">
        <f t="shared" si="36"/>
        <v>194</v>
      </c>
      <c r="DB26" s="292">
        <f t="shared" si="59"/>
        <v>0</v>
      </c>
      <c r="DC26" s="292">
        <f t="shared" si="60"/>
        <v>190</v>
      </c>
      <c r="DD26" s="292">
        <f t="shared" si="61"/>
        <v>4</v>
      </c>
      <c r="DE26" s="292">
        <f t="shared" si="62"/>
        <v>0</v>
      </c>
      <c r="DF26" s="292">
        <f t="shared" si="63"/>
        <v>0</v>
      </c>
      <c r="DG26" s="292">
        <f t="shared" si="64"/>
        <v>0</v>
      </c>
      <c r="DH26" s="292">
        <v>0</v>
      </c>
      <c r="DI26" s="292">
        <f t="shared" si="38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10698</v>
      </c>
      <c r="E27" s="292">
        <f t="shared" si="1"/>
        <v>6333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5552</v>
      </c>
      <c r="K27" s="292">
        <v>5552</v>
      </c>
      <c r="L27" s="292">
        <v>0</v>
      </c>
      <c r="M27" s="292">
        <v>0</v>
      </c>
      <c r="N27" s="292">
        <f t="shared" si="4"/>
        <v>236</v>
      </c>
      <c r="O27" s="292">
        <v>236</v>
      </c>
      <c r="P27" s="292">
        <v>0</v>
      </c>
      <c r="Q27" s="292">
        <v>0</v>
      </c>
      <c r="R27" s="292">
        <f t="shared" si="5"/>
        <v>487</v>
      </c>
      <c r="S27" s="292">
        <v>487</v>
      </c>
      <c r="T27" s="292">
        <v>0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58</v>
      </c>
      <c r="AA27" s="292">
        <v>58</v>
      </c>
      <c r="AB27" s="292">
        <v>0</v>
      </c>
      <c r="AC27" s="292">
        <v>0</v>
      </c>
      <c r="AD27" s="292">
        <f t="shared" si="8"/>
        <v>2597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2597</v>
      </c>
      <c r="AJ27" s="292">
        <v>0</v>
      </c>
      <c r="AK27" s="292">
        <v>0</v>
      </c>
      <c r="AL27" s="292">
        <v>2597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1768</v>
      </c>
      <c r="BD27" s="292">
        <f t="shared" si="16"/>
        <v>406</v>
      </c>
      <c r="BE27" s="292">
        <v>0</v>
      </c>
      <c r="BF27" s="292">
        <v>406</v>
      </c>
      <c r="BG27" s="292">
        <v>0</v>
      </c>
      <c r="BH27" s="292">
        <v>0</v>
      </c>
      <c r="BI27" s="292">
        <v>0</v>
      </c>
      <c r="BJ27" s="292">
        <v>0</v>
      </c>
      <c r="BK27" s="292">
        <f t="shared" si="17"/>
        <v>1362</v>
      </c>
      <c r="BL27" s="292">
        <v>0</v>
      </c>
      <c r="BM27" s="292">
        <v>1362</v>
      </c>
      <c r="BN27" s="292">
        <v>0</v>
      </c>
      <c r="BO27" s="292">
        <v>0</v>
      </c>
      <c r="BP27" s="292">
        <v>0</v>
      </c>
      <c r="BQ27" s="292">
        <v>0</v>
      </c>
      <c r="BR27" s="292">
        <f t="shared" si="39"/>
        <v>6739</v>
      </c>
      <c r="BS27" s="292">
        <f t="shared" si="40"/>
        <v>0</v>
      </c>
      <c r="BT27" s="292">
        <f t="shared" si="41"/>
        <v>5958</v>
      </c>
      <c r="BU27" s="292">
        <f t="shared" si="42"/>
        <v>236</v>
      </c>
      <c r="BV27" s="292">
        <f t="shared" si="43"/>
        <v>487</v>
      </c>
      <c r="BW27" s="292">
        <f t="shared" si="44"/>
        <v>0</v>
      </c>
      <c r="BX27" s="292">
        <f t="shared" si="45"/>
        <v>58</v>
      </c>
      <c r="BY27" s="292">
        <f t="shared" si="19"/>
        <v>6333</v>
      </c>
      <c r="BZ27" s="292">
        <f t="shared" si="20"/>
        <v>0</v>
      </c>
      <c r="CA27" s="292">
        <f t="shared" si="21"/>
        <v>5552</v>
      </c>
      <c r="CB27" s="292">
        <f t="shared" si="22"/>
        <v>236</v>
      </c>
      <c r="CC27" s="292">
        <f t="shared" si="23"/>
        <v>487</v>
      </c>
      <c r="CD27" s="292">
        <f t="shared" si="24"/>
        <v>0</v>
      </c>
      <c r="CE27" s="292">
        <f t="shared" si="25"/>
        <v>58</v>
      </c>
      <c r="CF27" s="292">
        <f t="shared" si="26"/>
        <v>406</v>
      </c>
      <c r="CG27" s="292">
        <f t="shared" si="46"/>
        <v>0</v>
      </c>
      <c r="CH27" s="292">
        <f t="shared" si="47"/>
        <v>406</v>
      </c>
      <c r="CI27" s="292">
        <f t="shared" si="48"/>
        <v>0</v>
      </c>
      <c r="CJ27" s="292">
        <f t="shared" si="49"/>
        <v>0</v>
      </c>
      <c r="CK27" s="292">
        <f t="shared" si="50"/>
        <v>0</v>
      </c>
      <c r="CL27" s="292">
        <f t="shared" si="51"/>
        <v>0</v>
      </c>
      <c r="CM27" s="292">
        <f t="shared" si="52"/>
        <v>3959</v>
      </c>
      <c r="CN27" s="292">
        <f t="shared" si="53"/>
        <v>0</v>
      </c>
      <c r="CO27" s="292">
        <f t="shared" si="54"/>
        <v>3959</v>
      </c>
      <c r="CP27" s="292">
        <f t="shared" si="55"/>
        <v>0</v>
      </c>
      <c r="CQ27" s="292">
        <f t="shared" si="56"/>
        <v>0</v>
      </c>
      <c r="CR27" s="292">
        <f t="shared" si="57"/>
        <v>0</v>
      </c>
      <c r="CS27" s="292">
        <f t="shared" si="58"/>
        <v>0</v>
      </c>
      <c r="CT27" s="292">
        <f t="shared" si="29"/>
        <v>2597</v>
      </c>
      <c r="CU27" s="292">
        <f t="shared" si="30"/>
        <v>0</v>
      </c>
      <c r="CV27" s="292">
        <f t="shared" si="31"/>
        <v>2597</v>
      </c>
      <c r="CW27" s="292">
        <f t="shared" si="32"/>
        <v>0</v>
      </c>
      <c r="CX27" s="292">
        <f t="shared" si="33"/>
        <v>0</v>
      </c>
      <c r="CY27" s="292">
        <f t="shared" si="34"/>
        <v>0</v>
      </c>
      <c r="CZ27" s="292">
        <f t="shared" si="35"/>
        <v>0</v>
      </c>
      <c r="DA27" s="292">
        <f t="shared" si="36"/>
        <v>1362</v>
      </c>
      <c r="DB27" s="292">
        <f t="shared" si="59"/>
        <v>0</v>
      </c>
      <c r="DC27" s="292">
        <f t="shared" si="60"/>
        <v>1362</v>
      </c>
      <c r="DD27" s="292">
        <f t="shared" si="61"/>
        <v>0</v>
      </c>
      <c r="DE27" s="292">
        <f t="shared" si="62"/>
        <v>0</v>
      </c>
      <c r="DF27" s="292">
        <f t="shared" si="63"/>
        <v>0</v>
      </c>
      <c r="DG27" s="292">
        <f t="shared" si="64"/>
        <v>0</v>
      </c>
      <c r="DH27" s="292">
        <v>0</v>
      </c>
      <c r="DI27" s="292">
        <f t="shared" si="38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376</v>
      </c>
      <c r="E28" s="292">
        <f t="shared" si="1"/>
        <v>357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323</v>
      </c>
      <c r="K28" s="292">
        <v>323</v>
      </c>
      <c r="L28" s="292">
        <v>0</v>
      </c>
      <c r="M28" s="292">
        <v>0</v>
      </c>
      <c r="N28" s="292">
        <f t="shared" si="4"/>
        <v>0</v>
      </c>
      <c r="O28" s="292">
        <v>0</v>
      </c>
      <c r="P28" s="292">
        <v>0</v>
      </c>
      <c r="Q28" s="292">
        <v>0</v>
      </c>
      <c r="R28" s="292">
        <f t="shared" si="5"/>
        <v>27</v>
      </c>
      <c r="S28" s="292">
        <v>0</v>
      </c>
      <c r="T28" s="292">
        <v>27</v>
      </c>
      <c r="U28" s="292">
        <v>0</v>
      </c>
      <c r="V28" s="292">
        <f t="shared" si="6"/>
        <v>4</v>
      </c>
      <c r="W28" s="292">
        <v>0</v>
      </c>
      <c r="X28" s="292">
        <v>4</v>
      </c>
      <c r="Y28" s="292">
        <v>0</v>
      </c>
      <c r="Z28" s="292">
        <f t="shared" si="7"/>
        <v>3</v>
      </c>
      <c r="AA28" s="292">
        <v>3</v>
      </c>
      <c r="AB28" s="292">
        <v>0</v>
      </c>
      <c r="AC28" s="292">
        <v>0</v>
      </c>
      <c r="AD28" s="292">
        <f t="shared" si="8"/>
        <v>0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0</v>
      </c>
      <c r="AJ28" s="292">
        <v>0</v>
      </c>
      <c r="AK28" s="292">
        <v>0</v>
      </c>
      <c r="AL28" s="292">
        <v>0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19</v>
      </c>
      <c r="BD28" s="292">
        <f t="shared" si="16"/>
        <v>19</v>
      </c>
      <c r="BE28" s="292">
        <v>0</v>
      </c>
      <c r="BF28" s="292">
        <v>19</v>
      </c>
      <c r="BG28" s="292">
        <v>0</v>
      </c>
      <c r="BH28" s="292">
        <v>0</v>
      </c>
      <c r="BI28" s="292">
        <v>0</v>
      </c>
      <c r="BJ28" s="292">
        <v>0</v>
      </c>
      <c r="BK28" s="292">
        <f t="shared" si="17"/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39"/>
        <v>376</v>
      </c>
      <c r="BS28" s="292">
        <f t="shared" si="40"/>
        <v>0</v>
      </c>
      <c r="BT28" s="292">
        <f t="shared" si="41"/>
        <v>342</v>
      </c>
      <c r="BU28" s="292">
        <f t="shared" si="42"/>
        <v>0</v>
      </c>
      <c r="BV28" s="292">
        <f t="shared" si="43"/>
        <v>27</v>
      </c>
      <c r="BW28" s="292">
        <f t="shared" si="44"/>
        <v>4</v>
      </c>
      <c r="BX28" s="292">
        <f t="shared" si="45"/>
        <v>3</v>
      </c>
      <c r="BY28" s="292">
        <f t="shared" si="19"/>
        <v>357</v>
      </c>
      <c r="BZ28" s="292">
        <f t="shared" si="20"/>
        <v>0</v>
      </c>
      <c r="CA28" s="292">
        <f t="shared" si="21"/>
        <v>323</v>
      </c>
      <c r="CB28" s="292">
        <f t="shared" si="22"/>
        <v>0</v>
      </c>
      <c r="CC28" s="292">
        <f t="shared" si="23"/>
        <v>27</v>
      </c>
      <c r="CD28" s="292">
        <f t="shared" si="24"/>
        <v>4</v>
      </c>
      <c r="CE28" s="292">
        <f t="shared" si="25"/>
        <v>3</v>
      </c>
      <c r="CF28" s="292">
        <f t="shared" si="26"/>
        <v>19</v>
      </c>
      <c r="CG28" s="292">
        <f t="shared" si="46"/>
        <v>0</v>
      </c>
      <c r="CH28" s="292">
        <f t="shared" si="47"/>
        <v>19</v>
      </c>
      <c r="CI28" s="292">
        <f t="shared" si="48"/>
        <v>0</v>
      </c>
      <c r="CJ28" s="292">
        <f t="shared" si="49"/>
        <v>0</v>
      </c>
      <c r="CK28" s="292">
        <f t="shared" si="50"/>
        <v>0</v>
      </c>
      <c r="CL28" s="292">
        <f t="shared" si="51"/>
        <v>0</v>
      </c>
      <c r="CM28" s="292">
        <f t="shared" si="52"/>
        <v>0</v>
      </c>
      <c r="CN28" s="292">
        <f t="shared" si="53"/>
        <v>0</v>
      </c>
      <c r="CO28" s="292">
        <f t="shared" si="54"/>
        <v>0</v>
      </c>
      <c r="CP28" s="292">
        <f t="shared" si="55"/>
        <v>0</v>
      </c>
      <c r="CQ28" s="292">
        <f t="shared" si="56"/>
        <v>0</v>
      </c>
      <c r="CR28" s="292">
        <f t="shared" si="57"/>
        <v>0</v>
      </c>
      <c r="CS28" s="292">
        <f t="shared" si="58"/>
        <v>0</v>
      </c>
      <c r="CT28" s="292">
        <f t="shared" si="29"/>
        <v>0</v>
      </c>
      <c r="CU28" s="292">
        <f t="shared" si="30"/>
        <v>0</v>
      </c>
      <c r="CV28" s="292">
        <f t="shared" si="31"/>
        <v>0</v>
      </c>
      <c r="CW28" s="292">
        <f t="shared" si="32"/>
        <v>0</v>
      </c>
      <c r="CX28" s="292">
        <f t="shared" si="33"/>
        <v>0</v>
      </c>
      <c r="CY28" s="292">
        <f t="shared" si="34"/>
        <v>0</v>
      </c>
      <c r="CZ28" s="292">
        <f t="shared" si="35"/>
        <v>0</v>
      </c>
      <c r="DA28" s="292">
        <f t="shared" si="36"/>
        <v>0</v>
      </c>
      <c r="DB28" s="292">
        <f t="shared" si="59"/>
        <v>0</v>
      </c>
      <c r="DC28" s="292">
        <f t="shared" si="60"/>
        <v>0</v>
      </c>
      <c r="DD28" s="292">
        <f t="shared" si="61"/>
        <v>0</v>
      </c>
      <c r="DE28" s="292">
        <f t="shared" si="62"/>
        <v>0</v>
      </c>
      <c r="DF28" s="292">
        <f t="shared" si="63"/>
        <v>0</v>
      </c>
      <c r="DG28" s="292">
        <f t="shared" si="64"/>
        <v>0</v>
      </c>
      <c r="DH28" s="292">
        <v>0</v>
      </c>
      <c r="DI28" s="292">
        <f t="shared" si="38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387</v>
      </c>
      <c r="E29" s="292">
        <f t="shared" si="1"/>
        <v>360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327</v>
      </c>
      <c r="K29" s="292">
        <v>327</v>
      </c>
      <c r="L29" s="292">
        <v>0</v>
      </c>
      <c r="M29" s="292">
        <v>0</v>
      </c>
      <c r="N29" s="292">
        <f t="shared" si="4"/>
        <v>0</v>
      </c>
      <c r="O29" s="292">
        <v>0</v>
      </c>
      <c r="P29" s="292">
        <v>0</v>
      </c>
      <c r="Q29" s="292">
        <v>0</v>
      </c>
      <c r="R29" s="292">
        <f t="shared" si="5"/>
        <v>29</v>
      </c>
      <c r="S29" s="292">
        <v>0</v>
      </c>
      <c r="T29" s="292">
        <v>29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4</v>
      </c>
      <c r="AA29" s="292">
        <v>4</v>
      </c>
      <c r="AB29" s="292">
        <v>0</v>
      </c>
      <c r="AC29" s="292">
        <v>0</v>
      </c>
      <c r="AD29" s="292">
        <f t="shared" si="8"/>
        <v>0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27</v>
      </c>
      <c r="BD29" s="292">
        <f t="shared" si="16"/>
        <v>27</v>
      </c>
      <c r="BE29" s="292">
        <v>0</v>
      </c>
      <c r="BF29" s="292">
        <v>24</v>
      </c>
      <c r="BG29" s="292">
        <v>0</v>
      </c>
      <c r="BH29" s="292">
        <v>3</v>
      </c>
      <c r="BI29" s="292">
        <v>0</v>
      </c>
      <c r="BJ29" s="292">
        <v>0</v>
      </c>
      <c r="BK29" s="292">
        <f t="shared" si="17"/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39"/>
        <v>387</v>
      </c>
      <c r="BS29" s="292">
        <f t="shared" si="40"/>
        <v>0</v>
      </c>
      <c r="BT29" s="292">
        <f t="shared" si="41"/>
        <v>351</v>
      </c>
      <c r="BU29" s="292">
        <f t="shared" si="42"/>
        <v>0</v>
      </c>
      <c r="BV29" s="292">
        <f t="shared" si="43"/>
        <v>32</v>
      </c>
      <c r="BW29" s="292">
        <f t="shared" si="44"/>
        <v>0</v>
      </c>
      <c r="BX29" s="292">
        <f t="shared" si="45"/>
        <v>4</v>
      </c>
      <c r="BY29" s="292">
        <f t="shared" si="19"/>
        <v>360</v>
      </c>
      <c r="BZ29" s="292">
        <f t="shared" si="20"/>
        <v>0</v>
      </c>
      <c r="CA29" s="292">
        <f t="shared" si="21"/>
        <v>327</v>
      </c>
      <c r="CB29" s="292">
        <f t="shared" si="22"/>
        <v>0</v>
      </c>
      <c r="CC29" s="292">
        <f t="shared" si="23"/>
        <v>29</v>
      </c>
      <c r="CD29" s="292">
        <f t="shared" si="24"/>
        <v>0</v>
      </c>
      <c r="CE29" s="292">
        <f t="shared" si="25"/>
        <v>4</v>
      </c>
      <c r="CF29" s="292">
        <f t="shared" si="26"/>
        <v>27</v>
      </c>
      <c r="CG29" s="292">
        <f t="shared" si="46"/>
        <v>0</v>
      </c>
      <c r="CH29" s="292">
        <f t="shared" si="47"/>
        <v>24</v>
      </c>
      <c r="CI29" s="292">
        <f t="shared" si="48"/>
        <v>0</v>
      </c>
      <c r="CJ29" s="292">
        <f t="shared" si="49"/>
        <v>3</v>
      </c>
      <c r="CK29" s="292">
        <f t="shared" si="50"/>
        <v>0</v>
      </c>
      <c r="CL29" s="292">
        <f t="shared" si="51"/>
        <v>0</v>
      </c>
      <c r="CM29" s="292">
        <f t="shared" si="52"/>
        <v>0</v>
      </c>
      <c r="CN29" s="292">
        <f t="shared" si="53"/>
        <v>0</v>
      </c>
      <c r="CO29" s="292">
        <f t="shared" si="54"/>
        <v>0</v>
      </c>
      <c r="CP29" s="292">
        <f t="shared" si="55"/>
        <v>0</v>
      </c>
      <c r="CQ29" s="292">
        <f t="shared" si="56"/>
        <v>0</v>
      </c>
      <c r="CR29" s="292">
        <f t="shared" si="57"/>
        <v>0</v>
      </c>
      <c r="CS29" s="292">
        <f t="shared" si="58"/>
        <v>0</v>
      </c>
      <c r="CT29" s="292">
        <f t="shared" si="29"/>
        <v>0</v>
      </c>
      <c r="CU29" s="292">
        <f t="shared" si="30"/>
        <v>0</v>
      </c>
      <c r="CV29" s="292">
        <f t="shared" si="31"/>
        <v>0</v>
      </c>
      <c r="CW29" s="292">
        <f t="shared" si="32"/>
        <v>0</v>
      </c>
      <c r="CX29" s="292">
        <f t="shared" si="33"/>
        <v>0</v>
      </c>
      <c r="CY29" s="292">
        <f t="shared" si="34"/>
        <v>0</v>
      </c>
      <c r="CZ29" s="292">
        <f t="shared" si="35"/>
        <v>0</v>
      </c>
      <c r="DA29" s="292">
        <f t="shared" si="36"/>
        <v>0</v>
      </c>
      <c r="DB29" s="292">
        <f t="shared" si="59"/>
        <v>0</v>
      </c>
      <c r="DC29" s="292">
        <f t="shared" si="60"/>
        <v>0</v>
      </c>
      <c r="DD29" s="292">
        <f t="shared" si="61"/>
        <v>0</v>
      </c>
      <c r="DE29" s="292">
        <f t="shared" si="62"/>
        <v>0</v>
      </c>
      <c r="DF29" s="292">
        <f t="shared" si="63"/>
        <v>0</v>
      </c>
      <c r="DG29" s="292">
        <f t="shared" si="64"/>
        <v>0</v>
      </c>
      <c r="DH29" s="292">
        <v>0</v>
      </c>
      <c r="DI29" s="292">
        <f t="shared" si="38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1586</v>
      </c>
      <c r="E30" s="292">
        <f t="shared" si="1"/>
        <v>1243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1077</v>
      </c>
      <c r="K30" s="292">
        <v>1077</v>
      </c>
      <c r="L30" s="292">
        <v>0</v>
      </c>
      <c r="M30" s="292">
        <v>0</v>
      </c>
      <c r="N30" s="292">
        <f t="shared" si="4"/>
        <v>73</v>
      </c>
      <c r="O30" s="292">
        <v>73</v>
      </c>
      <c r="P30" s="292">
        <v>0</v>
      </c>
      <c r="Q30" s="292">
        <v>0</v>
      </c>
      <c r="R30" s="292">
        <f t="shared" si="5"/>
        <v>77</v>
      </c>
      <c r="S30" s="292">
        <v>77</v>
      </c>
      <c r="T30" s="292">
        <v>0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16</v>
      </c>
      <c r="AA30" s="292">
        <v>16</v>
      </c>
      <c r="AB30" s="292">
        <v>0</v>
      </c>
      <c r="AC30" s="292">
        <v>0</v>
      </c>
      <c r="AD30" s="292">
        <f t="shared" si="8"/>
        <v>343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343</v>
      </c>
      <c r="AJ30" s="292">
        <v>343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0</v>
      </c>
      <c r="BD30" s="292">
        <f t="shared" si="16"/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 t="shared" si="17"/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 t="shared" si="39"/>
        <v>1243</v>
      </c>
      <c r="BS30" s="292">
        <f t="shared" si="40"/>
        <v>0</v>
      </c>
      <c r="BT30" s="292">
        <f t="shared" si="41"/>
        <v>1077</v>
      </c>
      <c r="BU30" s="292">
        <f t="shared" si="42"/>
        <v>73</v>
      </c>
      <c r="BV30" s="292">
        <f t="shared" si="43"/>
        <v>77</v>
      </c>
      <c r="BW30" s="292">
        <f t="shared" si="44"/>
        <v>0</v>
      </c>
      <c r="BX30" s="292">
        <f t="shared" si="45"/>
        <v>16</v>
      </c>
      <c r="BY30" s="292">
        <f t="shared" si="19"/>
        <v>1243</v>
      </c>
      <c r="BZ30" s="292">
        <f t="shared" si="20"/>
        <v>0</v>
      </c>
      <c r="CA30" s="292">
        <f t="shared" si="21"/>
        <v>1077</v>
      </c>
      <c r="CB30" s="292">
        <f t="shared" si="22"/>
        <v>73</v>
      </c>
      <c r="CC30" s="292">
        <f t="shared" si="23"/>
        <v>77</v>
      </c>
      <c r="CD30" s="292">
        <f t="shared" si="24"/>
        <v>0</v>
      </c>
      <c r="CE30" s="292">
        <f t="shared" si="25"/>
        <v>16</v>
      </c>
      <c r="CF30" s="292">
        <f t="shared" si="26"/>
        <v>0</v>
      </c>
      <c r="CG30" s="292">
        <f t="shared" si="46"/>
        <v>0</v>
      </c>
      <c r="CH30" s="292">
        <f t="shared" si="47"/>
        <v>0</v>
      </c>
      <c r="CI30" s="292">
        <f t="shared" si="48"/>
        <v>0</v>
      </c>
      <c r="CJ30" s="292">
        <f t="shared" si="49"/>
        <v>0</v>
      </c>
      <c r="CK30" s="292">
        <f t="shared" si="50"/>
        <v>0</v>
      </c>
      <c r="CL30" s="292">
        <f t="shared" si="51"/>
        <v>0</v>
      </c>
      <c r="CM30" s="292">
        <f t="shared" si="52"/>
        <v>343</v>
      </c>
      <c r="CN30" s="292">
        <f t="shared" si="53"/>
        <v>0</v>
      </c>
      <c r="CO30" s="292">
        <f t="shared" si="54"/>
        <v>343</v>
      </c>
      <c r="CP30" s="292">
        <f t="shared" si="55"/>
        <v>0</v>
      </c>
      <c r="CQ30" s="292">
        <f t="shared" si="56"/>
        <v>0</v>
      </c>
      <c r="CR30" s="292">
        <f t="shared" si="57"/>
        <v>0</v>
      </c>
      <c r="CS30" s="292">
        <f t="shared" si="58"/>
        <v>0</v>
      </c>
      <c r="CT30" s="292">
        <f t="shared" si="29"/>
        <v>343</v>
      </c>
      <c r="CU30" s="292">
        <f t="shared" si="30"/>
        <v>0</v>
      </c>
      <c r="CV30" s="292">
        <f t="shared" si="31"/>
        <v>343</v>
      </c>
      <c r="CW30" s="292">
        <f t="shared" si="32"/>
        <v>0</v>
      </c>
      <c r="CX30" s="292">
        <f t="shared" si="33"/>
        <v>0</v>
      </c>
      <c r="CY30" s="292">
        <f t="shared" si="34"/>
        <v>0</v>
      </c>
      <c r="CZ30" s="292">
        <f t="shared" si="35"/>
        <v>0</v>
      </c>
      <c r="DA30" s="292">
        <f t="shared" si="36"/>
        <v>0</v>
      </c>
      <c r="DB30" s="292">
        <f t="shared" si="59"/>
        <v>0</v>
      </c>
      <c r="DC30" s="292">
        <f t="shared" si="60"/>
        <v>0</v>
      </c>
      <c r="DD30" s="292">
        <f t="shared" si="61"/>
        <v>0</v>
      </c>
      <c r="DE30" s="292">
        <f t="shared" si="62"/>
        <v>0</v>
      </c>
      <c r="DF30" s="292">
        <f t="shared" si="63"/>
        <v>0</v>
      </c>
      <c r="DG30" s="292">
        <f t="shared" si="64"/>
        <v>0</v>
      </c>
      <c r="DH30" s="292">
        <v>0</v>
      </c>
      <c r="DI30" s="292">
        <f t="shared" si="38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1860</v>
      </c>
      <c r="E31" s="292">
        <f t="shared" si="1"/>
        <v>1531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1140</v>
      </c>
      <c r="K31" s="292">
        <v>1140</v>
      </c>
      <c r="L31" s="292">
        <v>0</v>
      </c>
      <c r="M31" s="292">
        <v>0</v>
      </c>
      <c r="N31" s="292">
        <f t="shared" si="4"/>
        <v>65</v>
      </c>
      <c r="O31" s="292">
        <v>65</v>
      </c>
      <c r="P31" s="292">
        <v>0</v>
      </c>
      <c r="Q31" s="292">
        <v>0</v>
      </c>
      <c r="R31" s="292">
        <f t="shared" si="5"/>
        <v>304</v>
      </c>
      <c r="S31" s="292">
        <v>304</v>
      </c>
      <c r="T31" s="292">
        <v>0</v>
      </c>
      <c r="U31" s="292">
        <v>0</v>
      </c>
      <c r="V31" s="292">
        <f t="shared" si="6"/>
        <v>3</v>
      </c>
      <c r="W31" s="292">
        <v>3</v>
      </c>
      <c r="X31" s="292">
        <v>0</v>
      </c>
      <c r="Y31" s="292">
        <v>0</v>
      </c>
      <c r="Z31" s="292">
        <f t="shared" si="7"/>
        <v>19</v>
      </c>
      <c r="AA31" s="292">
        <v>19</v>
      </c>
      <c r="AB31" s="292">
        <v>0</v>
      </c>
      <c r="AC31" s="292">
        <v>0</v>
      </c>
      <c r="AD31" s="292">
        <f t="shared" si="8"/>
        <v>314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314</v>
      </c>
      <c r="AJ31" s="292">
        <v>0</v>
      </c>
      <c r="AK31" s="292">
        <v>0</v>
      </c>
      <c r="AL31" s="292">
        <v>314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15</v>
      </c>
      <c r="BD31" s="292">
        <f t="shared" si="16"/>
        <v>15</v>
      </c>
      <c r="BE31" s="292">
        <v>0</v>
      </c>
      <c r="BF31" s="292">
        <v>15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7"/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39"/>
        <v>1546</v>
      </c>
      <c r="BS31" s="292">
        <f t="shared" si="40"/>
        <v>0</v>
      </c>
      <c r="BT31" s="292">
        <f t="shared" si="41"/>
        <v>1155</v>
      </c>
      <c r="BU31" s="292">
        <f t="shared" si="42"/>
        <v>65</v>
      </c>
      <c r="BV31" s="292">
        <f t="shared" si="43"/>
        <v>304</v>
      </c>
      <c r="BW31" s="292">
        <f t="shared" si="44"/>
        <v>3</v>
      </c>
      <c r="BX31" s="292">
        <f t="shared" si="45"/>
        <v>19</v>
      </c>
      <c r="BY31" s="292">
        <f t="shared" si="19"/>
        <v>1531</v>
      </c>
      <c r="BZ31" s="292">
        <f t="shared" si="20"/>
        <v>0</v>
      </c>
      <c r="CA31" s="292">
        <f t="shared" si="21"/>
        <v>1140</v>
      </c>
      <c r="CB31" s="292">
        <f t="shared" si="22"/>
        <v>65</v>
      </c>
      <c r="CC31" s="292">
        <f t="shared" si="23"/>
        <v>304</v>
      </c>
      <c r="CD31" s="292">
        <f t="shared" si="24"/>
        <v>3</v>
      </c>
      <c r="CE31" s="292">
        <f t="shared" si="25"/>
        <v>19</v>
      </c>
      <c r="CF31" s="292">
        <f t="shared" si="26"/>
        <v>15</v>
      </c>
      <c r="CG31" s="292">
        <f t="shared" si="46"/>
        <v>0</v>
      </c>
      <c r="CH31" s="292">
        <f t="shared" si="47"/>
        <v>15</v>
      </c>
      <c r="CI31" s="292">
        <f t="shared" si="48"/>
        <v>0</v>
      </c>
      <c r="CJ31" s="292">
        <f t="shared" si="49"/>
        <v>0</v>
      </c>
      <c r="CK31" s="292">
        <f t="shared" si="50"/>
        <v>0</v>
      </c>
      <c r="CL31" s="292">
        <f t="shared" si="51"/>
        <v>0</v>
      </c>
      <c r="CM31" s="292">
        <f t="shared" si="52"/>
        <v>314</v>
      </c>
      <c r="CN31" s="292">
        <f t="shared" si="53"/>
        <v>0</v>
      </c>
      <c r="CO31" s="292">
        <f t="shared" si="54"/>
        <v>314</v>
      </c>
      <c r="CP31" s="292">
        <f t="shared" si="55"/>
        <v>0</v>
      </c>
      <c r="CQ31" s="292">
        <f t="shared" si="56"/>
        <v>0</v>
      </c>
      <c r="CR31" s="292">
        <f t="shared" si="57"/>
        <v>0</v>
      </c>
      <c r="CS31" s="292">
        <f t="shared" si="58"/>
        <v>0</v>
      </c>
      <c r="CT31" s="292">
        <f t="shared" si="29"/>
        <v>314</v>
      </c>
      <c r="CU31" s="292">
        <f t="shared" si="30"/>
        <v>0</v>
      </c>
      <c r="CV31" s="292">
        <f t="shared" si="31"/>
        <v>314</v>
      </c>
      <c r="CW31" s="292">
        <f t="shared" si="32"/>
        <v>0</v>
      </c>
      <c r="CX31" s="292">
        <f t="shared" si="33"/>
        <v>0</v>
      </c>
      <c r="CY31" s="292">
        <f t="shared" si="34"/>
        <v>0</v>
      </c>
      <c r="CZ31" s="292">
        <f t="shared" si="35"/>
        <v>0</v>
      </c>
      <c r="DA31" s="292">
        <f t="shared" si="36"/>
        <v>0</v>
      </c>
      <c r="DB31" s="292">
        <f t="shared" si="59"/>
        <v>0</v>
      </c>
      <c r="DC31" s="292">
        <f t="shared" si="60"/>
        <v>0</v>
      </c>
      <c r="DD31" s="292">
        <f t="shared" si="61"/>
        <v>0</v>
      </c>
      <c r="DE31" s="292">
        <f t="shared" si="62"/>
        <v>0</v>
      </c>
      <c r="DF31" s="292">
        <f t="shared" si="63"/>
        <v>0</v>
      </c>
      <c r="DG31" s="292">
        <f t="shared" si="64"/>
        <v>0</v>
      </c>
      <c r="DH31" s="292">
        <v>0</v>
      </c>
      <c r="DI31" s="292">
        <f t="shared" si="38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6500</v>
      </c>
      <c r="E32" s="292">
        <f t="shared" si="1"/>
        <v>4118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3169</v>
      </c>
      <c r="K32" s="292">
        <v>3169</v>
      </c>
      <c r="L32" s="292">
        <v>0</v>
      </c>
      <c r="M32" s="292">
        <v>0</v>
      </c>
      <c r="N32" s="292">
        <f t="shared" si="4"/>
        <v>714</v>
      </c>
      <c r="O32" s="292">
        <v>714</v>
      </c>
      <c r="P32" s="292">
        <v>0</v>
      </c>
      <c r="Q32" s="292">
        <v>0</v>
      </c>
      <c r="R32" s="292">
        <f t="shared" si="5"/>
        <v>185</v>
      </c>
      <c r="S32" s="292">
        <v>185</v>
      </c>
      <c r="T32" s="292">
        <v>0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50</v>
      </c>
      <c r="AA32" s="292">
        <v>50</v>
      </c>
      <c r="AB32" s="292">
        <v>0</v>
      </c>
      <c r="AC32" s="292">
        <v>0</v>
      </c>
      <c r="AD32" s="292">
        <f t="shared" si="8"/>
        <v>2015</v>
      </c>
      <c r="AE32" s="292">
        <f t="shared" si="9"/>
        <v>2015</v>
      </c>
      <c r="AF32" s="292">
        <v>0</v>
      </c>
      <c r="AG32" s="292">
        <v>0</v>
      </c>
      <c r="AH32" s="292">
        <v>2015</v>
      </c>
      <c r="AI32" s="292">
        <f t="shared" si="10"/>
        <v>0</v>
      </c>
      <c r="AJ32" s="292">
        <v>0</v>
      </c>
      <c r="AK32" s="292">
        <v>0</v>
      </c>
      <c r="AL32" s="292">
        <v>0</v>
      </c>
      <c r="AM32" s="292">
        <f t="shared" si="11"/>
        <v>0</v>
      </c>
      <c r="AN32" s="292">
        <v>0</v>
      </c>
      <c r="AO32" s="292">
        <v>0</v>
      </c>
      <c r="AP32" s="292">
        <v>0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367</v>
      </c>
      <c r="BD32" s="292">
        <f t="shared" si="16"/>
        <v>56</v>
      </c>
      <c r="BE32" s="292">
        <v>0</v>
      </c>
      <c r="BF32" s="292">
        <v>29</v>
      </c>
      <c r="BG32" s="292">
        <v>27</v>
      </c>
      <c r="BH32" s="292">
        <v>0</v>
      </c>
      <c r="BI32" s="292">
        <v>0</v>
      </c>
      <c r="BJ32" s="292">
        <v>0</v>
      </c>
      <c r="BK32" s="292">
        <f t="shared" si="17"/>
        <v>311</v>
      </c>
      <c r="BL32" s="292">
        <v>239</v>
      </c>
      <c r="BM32" s="292">
        <v>0</v>
      </c>
      <c r="BN32" s="292">
        <v>72</v>
      </c>
      <c r="BO32" s="292">
        <v>0</v>
      </c>
      <c r="BP32" s="292">
        <v>0</v>
      </c>
      <c r="BQ32" s="292">
        <v>0</v>
      </c>
      <c r="BR32" s="292">
        <f t="shared" si="39"/>
        <v>4174</v>
      </c>
      <c r="BS32" s="292">
        <f t="shared" si="40"/>
        <v>0</v>
      </c>
      <c r="BT32" s="292">
        <f t="shared" si="41"/>
        <v>3198</v>
      </c>
      <c r="BU32" s="292">
        <f t="shared" si="42"/>
        <v>741</v>
      </c>
      <c r="BV32" s="292">
        <f t="shared" si="43"/>
        <v>185</v>
      </c>
      <c r="BW32" s="292">
        <f t="shared" si="44"/>
        <v>0</v>
      </c>
      <c r="BX32" s="292">
        <f t="shared" si="45"/>
        <v>50</v>
      </c>
      <c r="BY32" s="292">
        <f t="shared" si="19"/>
        <v>4118</v>
      </c>
      <c r="BZ32" s="292">
        <f t="shared" si="20"/>
        <v>0</v>
      </c>
      <c r="CA32" s="292">
        <f t="shared" si="21"/>
        <v>3169</v>
      </c>
      <c r="CB32" s="292">
        <f t="shared" si="22"/>
        <v>714</v>
      </c>
      <c r="CC32" s="292">
        <f t="shared" si="23"/>
        <v>185</v>
      </c>
      <c r="CD32" s="292">
        <f t="shared" si="24"/>
        <v>0</v>
      </c>
      <c r="CE32" s="292">
        <f t="shared" si="25"/>
        <v>50</v>
      </c>
      <c r="CF32" s="292">
        <f t="shared" si="26"/>
        <v>56</v>
      </c>
      <c r="CG32" s="292">
        <f t="shared" si="46"/>
        <v>0</v>
      </c>
      <c r="CH32" s="292">
        <f t="shared" si="47"/>
        <v>29</v>
      </c>
      <c r="CI32" s="292">
        <f t="shared" si="48"/>
        <v>27</v>
      </c>
      <c r="CJ32" s="292">
        <f t="shared" si="49"/>
        <v>0</v>
      </c>
      <c r="CK32" s="292">
        <f t="shared" si="50"/>
        <v>0</v>
      </c>
      <c r="CL32" s="292">
        <f t="shared" si="51"/>
        <v>0</v>
      </c>
      <c r="CM32" s="292">
        <f t="shared" si="52"/>
        <v>2326</v>
      </c>
      <c r="CN32" s="292">
        <f t="shared" si="53"/>
        <v>2254</v>
      </c>
      <c r="CO32" s="292">
        <f t="shared" si="54"/>
        <v>0</v>
      </c>
      <c r="CP32" s="292">
        <f t="shared" si="55"/>
        <v>72</v>
      </c>
      <c r="CQ32" s="292">
        <f t="shared" si="56"/>
        <v>0</v>
      </c>
      <c r="CR32" s="292">
        <f t="shared" si="57"/>
        <v>0</v>
      </c>
      <c r="CS32" s="292">
        <f t="shared" si="58"/>
        <v>0</v>
      </c>
      <c r="CT32" s="292">
        <f t="shared" si="29"/>
        <v>2015</v>
      </c>
      <c r="CU32" s="292">
        <f t="shared" si="30"/>
        <v>2015</v>
      </c>
      <c r="CV32" s="292">
        <f t="shared" si="31"/>
        <v>0</v>
      </c>
      <c r="CW32" s="292">
        <f t="shared" si="32"/>
        <v>0</v>
      </c>
      <c r="CX32" s="292">
        <f t="shared" si="33"/>
        <v>0</v>
      </c>
      <c r="CY32" s="292">
        <f t="shared" si="34"/>
        <v>0</v>
      </c>
      <c r="CZ32" s="292">
        <f t="shared" si="35"/>
        <v>0</v>
      </c>
      <c r="DA32" s="292">
        <f t="shared" si="36"/>
        <v>311</v>
      </c>
      <c r="DB32" s="292">
        <f t="shared" si="59"/>
        <v>239</v>
      </c>
      <c r="DC32" s="292">
        <f t="shared" si="60"/>
        <v>0</v>
      </c>
      <c r="DD32" s="292">
        <f t="shared" si="61"/>
        <v>72</v>
      </c>
      <c r="DE32" s="292">
        <f t="shared" si="62"/>
        <v>0</v>
      </c>
      <c r="DF32" s="292">
        <f t="shared" si="63"/>
        <v>0</v>
      </c>
      <c r="DG32" s="292">
        <f t="shared" si="64"/>
        <v>0</v>
      </c>
      <c r="DH32" s="292">
        <v>0</v>
      </c>
      <c r="DI32" s="292">
        <f t="shared" si="38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8023</v>
      </c>
      <c r="E33" s="292">
        <f t="shared" si="1"/>
        <v>5606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4873</v>
      </c>
      <c r="K33" s="292">
        <v>0</v>
      </c>
      <c r="L33" s="292">
        <v>4873</v>
      </c>
      <c r="M33" s="292">
        <v>0</v>
      </c>
      <c r="N33" s="292">
        <f t="shared" si="4"/>
        <v>155</v>
      </c>
      <c r="O33" s="292">
        <v>0</v>
      </c>
      <c r="P33" s="292">
        <v>155</v>
      </c>
      <c r="Q33" s="292">
        <v>0</v>
      </c>
      <c r="R33" s="292">
        <f t="shared" si="5"/>
        <v>479</v>
      </c>
      <c r="S33" s="292">
        <v>0</v>
      </c>
      <c r="T33" s="292">
        <v>479</v>
      </c>
      <c r="U33" s="292">
        <v>0</v>
      </c>
      <c r="V33" s="292">
        <f t="shared" si="6"/>
        <v>7</v>
      </c>
      <c r="W33" s="292">
        <v>0</v>
      </c>
      <c r="X33" s="292">
        <v>7</v>
      </c>
      <c r="Y33" s="292">
        <v>0</v>
      </c>
      <c r="Z33" s="292">
        <f t="shared" si="7"/>
        <v>92</v>
      </c>
      <c r="AA33" s="292">
        <v>0</v>
      </c>
      <c r="AB33" s="292">
        <v>92</v>
      </c>
      <c r="AC33" s="292">
        <v>0</v>
      </c>
      <c r="AD33" s="292">
        <f t="shared" si="8"/>
        <v>2032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1979</v>
      </c>
      <c r="AJ33" s="292">
        <v>0</v>
      </c>
      <c r="AK33" s="292">
        <v>0</v>
      </c>
      <c r="AL33" s="292">
        <v>1979</v>
      </c>
      <c r="AM33" s="292">
        <f t="shared" si="11"/>
        <v>52</v>
      </c>
      <c r="AN33" s="292">
        <v>0</v>
      </c>
      <c r="AO33" s="292">
        <v>0</v>
      </c>
      <c r="AP33" s="292">
        <v>52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1</v>
      </c>
      <c r="AZ33" s="292">
        <v>0</v>
      </c>
      <c r="BA33" s="292">
        <v>0</v>
      </c>
      <c r="BB33" s="292">
        <v>1</v>
      </c>
      <c r="BC33" s="292">
        <f t="shared" si="15"/>
        <v>385</v>
      </c>
      <c r="BD33" s="292">
        <f t="shared" si="16"/>
        <v>68</v>
      </c>
      <c r="BE33" s="292">
        <v>0</v>
      </c>
      <c r="BF33" s="292">
        <v>68</v>
      </c>
      <c r="BG33" s="292">
        <v>0</v>
      </c>
      <c r="BH33" s="292">
        <v>0</v>
      </c>
      <c r="BI33" s="292">
        <v>0</v>
      </c>
      <c r="BJ33" s="292">
        <v>0</v>
      </c>
      <c r="BK33" s="292">
        <f t="shared" si="17"/>
        <v>317</v>
      </c>
      <c r="BL33" s="292">
        <v>0</v>
      </c>
      <c r="BM33" s="292">
        <v>317</v>
      </c>
      <c r="BN33" s="292">
        <v>0</v>
      </c>
      <c r="BO33" s="292">
        <v>0</v>
      </c>
      <c r="BP33" s="292">
        <v>0</v>
      </c>
      <c r="BQ33" s="292">
        <v>0</v>
      </c>
      <c r="BR33" s="292">
        <f t="shared" si="39"/>
        <v>5674</v>
      </c>
      <c r="BS33" s="292">
        <f t="shared" si="40"/>
        <v>0</v>
      </c>
      <c r="BT33" s="292">
        <f t="shared" si="41"/>
        <v>4941</v>
      </c>
      <c r="BU33" s="292">
        <f t="shared" si="42"/>
        <v>155</v>
      </c>
      <c r="BV33" s="292">
        <f t="shared" si="43"/>
        <v>479</v>
      </c>
      <c r="BW33" s="292">
        <f t="shared" si="44"/>
        <v>7</v>
      </c>
      <c r="BX33" s="292">
        <f t="shared" si="45"/>
        <v>92</v>
      </c>
      <c r="BY33" s="292">
        <f t="shared" si="19"/>
        <v>5606</v>
      </c>
      <c r="BZ33" s="292">
        <f t="shared" si="20"/>
        <v>0</v>
      </c>
      <c r="CA33" s="292">
        <f t="shared" si="21"/>
        <v>4873</v>
      </c>
      <c r="CB33" s="292">
        <f t="shared" si="22"/>
        <v>155</v>
      </c>
      <c r="CC33" s="292">
        <f t="shared" si="23"/>
        <v>479</v>
      </c>
      <c r="CD33" s="292">
        <f t="shared" si="24"/>
        <v>7</v>
      </c>
      <c r="CE33" s="292">
        <f t="shared" si="25"/>
        <v>92</v>
      </c>
      <c r="CF33" s="292">
        <f t="shared" si="26"/>
        <v>68</v>
      </c>
      <c r="CG33" s="292">
        <f t="shared" si="46"/>
        <v>0</v>
      </c>
      <c r="CH33" s="292">
        <f t="shared" si="47"/>
        <v>68</v>
      </c>
      <c r="CI33" s="292">
        <f t="shared" si="48"/>
        <v>0</v>
      </c>
      <c r="CJ33" s="292">
        <f t="shared" si="49"/>
        <v>0</v>
      </c>
      <c r="CK33" s="292">
        <f t="shared" si="50"/>
        <v>0</v>
      </c>
      <c r="CL33" s="292">
        <f t="shared" si="51"/>
        <v>0</v>
      </c>
      <c r="CM33" s="292">
        <f t="shared" si="52"/>
        <v>2349</v>
      </c>
      <c r="CN33" s="292">
        <f t="shared" si="53"/>
        <v>0</v>
      </c>
      <c r="CO33" s="292">
        <f t="shared" si="54"/>
        <v>2296</v>
      </c>
      <c r="CP33" s="292">
        <f t="shared" si="55"/>
        <v>52</v>
      </c>
      <c r="CQ33" s="292">
        <f t="shared" si="56"/>
        <v>0</v>
      </c>
      <c r="CR33" s="292">
        <f t="shared" si="57"/>
        <v>0</v>
      </c>
      <c r="CS33" s="292">
        <f t="shared" si="58"/>
        <v>1</v>
      </c>
      <c r="CT33" s="292">
        <f t="shared" si="29"/>
        <v>2032</v>
      </c>
      <c r="CU33" s="292">
        <f t="shared" si="30"/>
        <v>0</v>
      </c>
      <c r="CV33" s="292">
        <f t="shared" si="31"/>
        <v>1979</v>
      </c>
      <c r="CW33" s="292">
        <f t="shared" si="32"/>
        <v>52</v>
      </c>
      <c r="CX33" s="292">
        <f t="shared" si="33"/>
        <v>0</v>
      </c>
      <c r="CY33" s="292">
        <f t="shared" si="34"/>
        <v>0</v>
      </c>
      <c r="CZ33" s="292">
        <f t="shared" si="35"/>
        <v>1</v>
      </c>
      <c r="DA33" s="292">
        <f t="shared" si="36"/>
        <v>317</v>
      </c>
      <c r="DB33" s="292">
        <f t="shared" si="59"/>
        <v>0</v>
      </c>
      <c r="DC33" s="292">
        <f t="shared" si="60"/>
        <v>317</v>
      </c>
      <c r="DD33" s="292">
        <f t="shared" si="61"/>
        <v>0</v>
      </c>
      <c r="DE33" s="292">
        <f t="shared" si="62"/>
        <v>0</v>
      </c>
      <c r="DF33" s="292">
        <f t="shared" si="63"/>
        <v>0</v>
      </c>
      <c r="DG33" s="292">
        <f t="shared" si="64"/>
        <v>0</v>
      </c>
      <c r="DH33" s="292">
        <v>0</v>
      </c>
      <c r="DI33" s="292">
        <f t="shared" si="38"/>
        <v>1</v>
      </c>
      <c r="DJ33" s="292">
        <v>0</v>
      </c>
      <c r="DK33" s="292">
        <v>1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9731</v>
      </c>
      <c r="E34" s="292">
        <f t="shared" si="1"/>
        <v>7765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4560</v>
      </c>
      <c r="K34" s="292">
        <v>0</v>
      </c>
      <c r="L34" s="292">
        <v>4560</v>
      </c>
      <c r="M34" s="292">
        <v>0</v>
      </c>
      <c r="N34" s="292">
        <f t="shared" si="4"/>
        <v>251</v>
      </c>
      <c r="O34" s="292">
        <v>0</v>
      </c>
      <c r="P34" s="292">
        <v>251</v>
      </c>
      <c r="Q34" s="292">
        <v>0</v>
      </c>
      <c r="R34" s="292">
        <f t="shared" si="5"/>
        <v>2318</v>
      </c>
      <c r="S34" s="292">
        <v>0</v>
      </c>
      <c r="T34" s="292">
        <v>2318</v>
      </c>
      <c r="U34" s="292">
        <v>0</v>
      </c>
      <c r="V34" s="292">
        <f t="shared" si="6"/>
        <v>151</v>
      </c>
      <c r="W34" s="292">
        <v>0</v>
      </c>
      <c r="X34" s="292">
        <v>151</v>
      </c>
      <c r="Y34" s="292">
        <v>0</v>
      </c>
      <c r="Z34" s="292">
        <f t="shared" si="7"/>
        <v>485</v>
      </c>
      <c r="AA34" s="292">
        <v>0</v>
      </c>
      <c r="AB34" s="292">
        <v>485</v>
      </c>
      <c r="AC34" s="292">
        <v>0</v>
      </c>
      <c r="AD34" s="292">
        <f t="shared" si="8"/>
        <v>1521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1521</v>
      </c>
      <c r="AJ34" s="292">
        <v>0</v>
      </c>
      <c r="AK34" s="292">
        <v>0</v>
      </c>
      <c r="AL34" s="292">
        <v>1521</v>
      </c>
      <c r="AM34" s="292">
        <f t="shared" si="11"/>
        <v>0</v>
      </c>
      <c r="AN34" s="292">
        <v>0</v>
      </c>
      <c r="AO34" s="292">
        <v>0</v>
      </c>
      <c r="AP34" s="292">
        <v>0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445</v>
      </c>
      <c r="BD34" s="292">
        <f t="shared" si="16"/>
        <v>358</v>
      </c>
      <c r="BE34" s="292">
        <v>0</v>
      </c>
      <c r="BF34" s="292">
        <v>149</v>
      </c>
      <c r="BG34" s="292">
        <v>15</v>
      </c>
      <c r="BH34" s="292">
        <v>14</v>
      </c>
      <c r="BI34" s="292">
        <v>2</v>
      </c>
      <c r="BJ34" s="292">
        <v>178</v>
      </c>
      <c r="BK34" s="292">
        <f t="shared" si="17"/>
        <v>87</v>
      </c>
      <c r="BL34" s="292">
        <v>0</v>
      </c>
      <c r="BM34" s="292">
        <v>87</v>
      </c>
      <c r="BN34" s="292">
        <v>0</v>
      </c>
      <c r="BO34" s="292">
        <v>0</v>
      </c>
      <c r="BP34" s="292">
        <v>0</v>
      </c>
      <c r="BQ34" s="292">
        <v>0</v>
      </c>
      <c r="BR34" s="292">
        <f t="shared" si="39"/>
        <v>8123</v>
      </c>
      <c r="BS34" s="292">
        <f t="shared" si="40"/>
        <v>0</v>
      </c>
      <c r="BT34" s="292">
        <f t="shared" si="41"/>
        <v>4709</v>
      </c>
      <c r="BU34" s="292">
        <f t="shared" si="42"/>
        <v>266</v>
      </c>
      <c r="BV34" s="292">
        <f t="shared" si="43"/>
        <v>2332</v>
      </c>
      <c r="BW34" s="292">
        <f t="shared" si="44"/>
        <v>153</v>
      </c>
      <c r="BX34" s="292">
        <f t="shared" si="45"/>
        <v>663</v>
      </c>
      <c r="BY34" s="292">
        <f t="shared" si="19"/>
        <v>7765</v>
      </c>
      <c r="BZ34" s="292">
        <f t="shared" si="20"/>
        <v>0</v>
      </c>
      <c r="CA34" s="292">
        <f t="shared" si="21"/>
        <v>4560</v>
      </c>
      <c r="CB34" s="292">
        <f t="shared" si="22"/>
        <v>251</v>
      </c>
      <c r="CC34" s="292">
        <f t="shared" si="23"/>
        <v>2318</v>
      </c>
      <c r="CD34" s="292">
        <f t="shared" si="24"/>
        <v>151</v>
      </c>
      <c r="CE34" s="292">
        <f t="shared" si="25"/>
        <v>485</v>
      </c>
      <c r="CF34" s="292">
        <f t="shared" si="26"/>
        <v>358</v>
      </c>
      <c r="CG34" s="292">
        <f t="shared" si="46"/>
        <v>0</v>
      </c>
      <c r="CH34" s="292">
        <f t="shared" si="47"/>
        <v>149</v>
      </c>
      <c r="CI34" s="292">
        <f t="shared" si="48"/>
        <v>15</v>
      </c>
      <c r="CJ34" s="292">
        <f t="shared" si="49"/>
        <v>14</v>
      </c>
      <c r="CK34" s="292">
        <f t="shared" si="50"/>
        <v>2</v>
      </c>
      <c r="CL34" s="292">
        <f t="shared" si="51"/>
        <v>178</v>
      </c>
      <c r="CM34" s="292">
        <f t="shared" si="52"/>
        <v>1608</v>
      </c>
      <c r="CN34" s="292">
        <f t="shared" si="53"/>
        <v>0</v>
      </c>
      <c r="CO34" s="292">
        <f t="shared" si="54"/>
        <v>1608</v>
      </c>
      <c r="CP34" s="292">
        <f t="shared" si="55"/>
        <v>0</v>
      </c>
      <c r="CQ34" s="292">
        <f t="shared" si="56"/>
        <v>0</v>
      </c>
      <c r="CR34" s="292">
        <f t="shared" si="57"/>
        <v>0</v>
      </c>
      <c r="CS34" s="292">
        <f t="shared" si="58"/>
        <v>0</v>
      </c>
      <c r="CT34" s="292">
        <f t="shared" si="29"/>
        <v>1521</v>
      </c>
      <c r="CU34" s="292">
        <f t="shared" si="30"/>
        <v>0</v>
      </c>
      <c r="CV34" s="292">
        <f t="shared" si="31"/>
        <v>1521</v>
      </c>
      <c r="CW34" s="292">
        <f t="shared" si="32"/>
        <v>0</v>
      </c>
      <c r="CX34" s="292">
        <f t="shared" si="33"/>
        <v>0</v>
      </c>
      <c r="CY34" s="292">
        <f t="shared" si="34"/>
        <v>0</v>
      </c>
      <c r="CZ34" s="292">
        <f t="shared" si="35"/>
        <v>0</v>
      </c>
      <c r="DA34" s="292">
        <f t="shared" si="36"/>
        <v>87</v>
      </c>
      <c r="DB34" s="292">
        <f t="shared" si="59"/>
        <v>0</v>
      </c>
      <c r="DC34" s="292">
        <f t="shared" si="60"/>
        <v>87</v>
      </c>
      <c r="DD34" s="292">
        <f t="shared" si="61"/>
        <v>0</v>
      </c>
      <c r="DE34" s="292">
        <f t="shared" si="62"/>
        <v>0</v>
      </c>
      <c r="DF34" s="292">
        <f t="shared" si="63"/>
        <v>0</v>
      </c>
      <c r="DG34" s="292">
        <f t="shared" si="64"/>
        <v>0</v>
      </c>
      <c r="DH34" s="292">
        <v>0</v>
      </c>
      <c r="DI34" s="292">
        <f t="shared" si="38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6133</v>
      </c>
      <c r="E35" s="292">
        <f t="shared" si="1"/>
        <v>3585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2889</v>
      </c>
      <c r="K35" s="292">
        <v>0</v>
      </c>
      <c r="L35" s="292">
        <v>2889</v>
      </c>
      <c r="M35" s="292">
        <v>0</v>
      </c>
      <c r="N35" s="292">
        <f t="shared" si="4"/>
        <v>375</v>
      </c>
      <c r="O35" s="292">
        <v>0</v>
      </c>
      <c r="P35" s="292">
        <v>375</v>
      </c>
      <c r="Q35" s="292">
        <v>0</v>
      </c>
      <c r="R35" s="292">
        <f t="shared" si="5"/>
        <v>197</v>
      </c>
      <c r="S35" s="292">
        <v>0</v>
      </c>
      <c r="T35" s="292">
        <v>197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124</v>
      </c>
      <c r="AA35" s="292">
        <v>0</v>
      </c>
      <c r="AB35" s="292">
        <v>124</v>
      </c>
      <c r="AC35" s="292">
        <v>0</v>
      </c>
      <c r="AD35" s="292">
        <f t="shared" si="8"/>
        <v>1982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1949</v>
      </c>
      <c r="AJ35" s="292">
        <v>0</v>
      </c>
      <c r="AK35" s="292">
        <v>0</v>
      </c>
      <c r="AL35" s="292">
        <v>1949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33</v>
      </c>
      <c r="AZ35" s="292">
        <v>0</v>
      </c>
      <c r="BA35" s="292">
        <v>0</v>
      </c>
      <c r="BB35" s="292">
        <v>33</v>
      </c>
      <c r="BC35" s="292">
        <f t="shared" si="15"/>
        <v>566</v>
      </c>
      <c r="BD35" s="292">
        <f t="shared" si="16"/>
        <v>566</v>
      </c>
      <c r="BE35" s="292">
        <v>0</v>
      </c>
      <c r="BF35" s="292">
        <v>534</v>
      </c>
      <c r="BG35" s="292">
        <v>2</v>
      </c>
      <c r="BH35" s="292">
        <v>0</v>
      </c>
      <c r="BI35" s="292">
        <v>0</v>
      </c>
      <c r="BJ35" s="292">
        <v>30</v>
      </c>
      <c r="BK35" s="292">
        <f t="shared" si="17"/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39"/>
        <v>4151</v>
      </c>
      <c r="BS35" s="292">
        <f t="shared" si="40"/>
        <v>0</v>
      </c>
      <c r="BT35" s="292">
        <f t="shared" si="41"/>
        <v>3423</v>
      </c>
      <c r="BU35" s="292">
        <f t="shared" si="42"/>
        <v>377</v>
      </c>
      <c r="BV35" s="292">
        <f t="shared" si="43"/>
        <v>197</v>
      </c>
      <c r="BW35" s="292">
        <f t="shared" si="44"/>
        <v>0</v>
      </c>
      <c r="BX35" s="292">
        <f t="shared" si="45"/>
        <v>154</v>
      </c>
      <c r="BY35" s="292">
        <f t="shared" si="19"/>
        <v>3585</v>
      </c>
      <c r="BZ35" s="292">
        <f t="shared" si="20"/>
        <v>0</v>
      </c>
      <c r="CA35" s="292">
        <f t="shared" si="21"/>
        <v>2889</v>
      </c>
      <c r="CB35" s="292">
        <f t="shared" si="22"/>
        <v>375</v>
      </c>
      <c r="CC35" s="292">
        <f t="shared" si="23"/>
        <v>197</v>
      </c>
      <c r="CD35" s="292">
        <f t="shared" si="24"/>
        <v>0</v>
      </c>
      <c r="CE35" s="292">
        <f t="shared" si="25"/>
        <v>124</v>
      </c>
      <c r="CF35" s="292">
        <f t="shared" si="26"/>
        <v>566</v>
      </c>
      <c r="CG35" s="292">
        <f t="shared" si="46"/>
        <v>0</v>
      </c>
      <c r="CH35" s="292">
        <f t="shared" si="47"/>
        <v>534</v>
      </c>
      <c r="CI35" s="292">
        <f t="shared" si="48"/>
        <v>2</v>
      </c>
      <c r="CJ35" s="292">
        <f t="shared" si="49"/>
        <v>0</v>
      </c>
      <c r="CK35" s="292">
        <f t="shared" si="50"/>
        <v>0</v>
      </c>
      <c r="CL35" s="292">
        <f t="shared" si="51"/>
        <v>30</v>
      </c>
      <c r="CM35" s="292">
        <f t="shared" si="52"/>
        <v>1982</v>
      </c>
      <c r="CN35" s="292">
        <f t="shared" si="53"/>
        <v>0</v>
      </c>
      <c r="CO35" s="292">
        <f t="shared" si="54"/>
        <v>1949</v>
      </c>
      <c r="CP35" s="292">
        <f t="shared" si="55"/>
        <v>0</v>
      </c>
      <c r="CQ35" s="292">
        <f t="shared" si="56"/>
        <v>0</v>
      </c>
      <c r="CR35" s="292">
        <f t="shared" si="57"/>
        <v>0</v>
      </c>
      <c r="CS35" s="292">
        <f t="shared" si="58"/>
        <v>33</v>
      </c>
      <c r="CT35" s="292">
        <f t="shared" si="29"/>
        <v>1982</v>
      </c>
      <c r="CU35" s="292">
        <f t="shared" si="30"/>
        <v>0</v>
      </c>
      <c r="CV35" s="292">
        <f t="shared" si="31"/>
        <v>1949</v>
      </c>
      <c r="CW35" s="292">
        <f t="shared" si="32"/>
        <v>0</v>
      </c>
      <c r="CX35" s="292">
        <f t="shared" si="33"/>
        <v>0</v>
      </c>
      <c r="CY35" s="292">
        <f t="shared" si="34"/>
        <v>0</v>
      </c>
      <c r="CZ35" s="292">
        <f t="shared" si="35"/>
        <v>33</v>
      </c>
      <c r="DA35" s="292">
        <f t="shared" si="36"/>
        <v>0</v>
      </c>
      <c r="DB35" s="292">
        <f t="shared" si="59"/>
        <v>0</v>
      </c>
      <c r="DC35" s="292">
        <f t="shared" si="60"/>
        <v>0</v>
      </c>
      <c r="DD35" s="292">
        <f t="shared" si="61"/>
        <v>0</v>
      </c>
      <c r="DE35" s="292">
        <f t="shared" si="62"/>
        <v>0</v>
      </c>
      <c r="DF35" s="292">
        <f t="shared" si="63"/>
        <v>0</v>
      </c>
      <c r="DG35" s="292">
        <f t="shared" si="64"/>
        <v>0</v>
      </c>
      <c r="DH35" s="292">
        <v>0</v>
      </c>
      <c r="DI35" s="292">
        <f t="shared" si="38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2546</v>
      </c>
      <c r="E36" s="292">
        <f t="shared" si="1"/>
        <v>1825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1497</v>
      </c>
      <c r="K36" s="292">
        <v>0</v>
      </c>
      <c r="L36" s="292">
        <v>1497</v>
      </c>
      <c r="M36" s="292">
        <v>0</v>
      </c>
      <c r="N36" s="292">
        <f t="shared" si="4"/>
        <v>86</v>
      </c>
      <c r="O36" s="292">
        <v>0</v>
      </c>
      <c r="P36" s="292">
        <v>86</v>
      </c>
      <c r="Q36" s="292">
        <v>0</v>
      </c>
      <c r="R36" s="292">
        <f t="shared" si="5"/>
        <v>175</v>
      </c>
      <c r="S36" s="292">
        <v>0</v>
      </c>
      <c r="T36" s="292">
        <v>175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67</v>
      </c>
      <c r="AA36" s="292">
        <v>0</v>
      </c>
      <c r="AB36" s="292">
        <v>67</v>
      </c>
      <c r="AC36" s="292">
        <v>0</v>
      </c>
      <c r="AD36" s="292">
        <f t="shared" si="8"/>
        <v>20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20</v>
      </c>
      <c r="AJ36" s="292">
        <v>0</v>
      </c>
      <c r="AK36" s="292">
        <v>0</v>
      </c>
      <c r="AL36" s="292">
        <v>20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701</v>
      </c>
      <c r="BD36" s="292">
        <f t="shared" si="16"/>
        <v>701</v>
      </c>
      <c r="BE36" s="292">
        <v>0</v>
      </c>
      <c r="BF36" s="292">
        <v>383</v>
      </c>
      <c r="BG36" s="292">
        <v>110</v>
      </c>
      <c r="BH36" s="292">
        <v>36</v>
      </c>
      <c r="BI36" s="292">
        <v>0</v>
      </c>
      <c r="BJ36" s="292">
        <v>172</v>
      </c>
      <c r="BK36" s="292">
        <f t="shared" si="17"/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 t="shared" si="39"/>
        <v>2526</v>
      </c>
      <c r="BS36" s="292">
        <f t="shared" si="40"/>
        <v>0</v>
      </c>
      <c r="BT36" s="292">
        <f t="shared" si="41"/>
        <v>1880</v>
      </c>
      <c r="BU36" s="292">
        <f t="shared" si="42"/>
        <v>196</v>
      </c>
      <c r="BV36" s="292">
        <f t="shared" si="43"/>
        <v>211</v>
      </c>
      <c r="BW36" s="292">
        <f t="shared" si="44"/>
        <v>0</v>
      </c>
      <c r="BX36" s="292">
        <f t="shared" si="45"/>
        <v>239</v>
      </c>
      <c r="BY36" s="292">
        <f t="shared" si="19"/>
        <v>1825</v>
      </c>
      <c r="BZ36" s="292">
        <f t="shared" si="20"/>
        <v>0</v>
      </c>
      <c r="CA36" s="292">
        <f t="shared" si="21"/>
        <v>1497</v>
      </c>
      <c r="CB36" s="292">
        <f t="shared" si="22"/>
        <v>86</v>
      </c>
      <c r="CC36" s="292">
        <f t="shared" si="23"/>
        <v>175</v>
      </c>
      <c r="CD36" s="292">
        <f t="shared" si="24"/>
        <v>0</v>
      </c>
      <c r="CE36" s="292">
        <f t="shared" si="25"/>
        <v>67</v>
      </c>
      <c r="CF36" s="292">
        <f t="shared" si="26"/>
        <v>701</v>
      </c>
      <c r="CG36" s="292">
        <f t="shared" si="46"/>
        <v>0</v>
      </c>
      <c r="CH36" s="292">
        <f t="shared" si="47"/>
        <v>383</v>
      </c>
      <c r="CI36" s="292">
        <f t="shared" si="48"/>
        <v>110</v>
      </c>
      <c r="CJ36" s="292">
        <f t="shared" si="49"/>
        <v>36</v>
      </c>
      <c r="CK36" s="292">
        <f t="shared" si="50"/>
        <v>0</v>
      </c>
      <c r="CL36" s="292">
        <f t="shared" si="51"/>
        <v>172</v>
      </c>
      <c r="CM36" s="292">
        <f t="shared" si="52"/>
        <v>20</v>
      </c>
      <c r="CN36" s="292">
        <f t="shared" si="53"/>
        <v>0</v>
      </c>
      <c r="CO36" s="292">
        <f t="shared" si="54"/>
        <v>20</v>
      </c>
      <c r="CP36" s="292">
        <f t="shared" si="55"/>
        <v>0</v>
      </c>
      <c r="CQ36" s="292">
        <f t="shared" si="56"/>
        <v>0</v>
      </c>
      <c r="CR36" s="292">
        <f t="shared" si="57"/>
        <v>0</v>
      </c>
      <c r="CS36" s="292">
        <f t="shared" si="58"/>
        <v>0</v>
      </c>
      <c r="CT36" s="292">
        <f t="shared" si="29"/>
        <v>20</v>
      </c>
      <c r="CU36" s="292">
        <f t="shared" si="30"/>
        <v>0</v>
      </c>
      <c r="CV36" s="292">
        <f t="shared" si="31"/>
        <v>20</v>
      </c>
      <c r="CW36" s="292">
        <f t="shared" si="32"/>
        <v>0</v>
      </c>
      <c r="CX36" s="292">
        <f t="shared" si="33"/>
        <v>0</v>
      </c>
      <c r="CY36" s="292">
        <f t="shared" si="34"/>
        <v>0</v>
      </c>
      <c r="CZ36" s="292">
        <f t="shared" si="35"/>
        <v>0</v>
      </c>
      <c r="DA36" s="292">
        <f t="shared" si="36"/>
        <v>0</v>
      </c>
      <c r="DB36" s="292">
        <f t="shared" si="59"/>
        <v>0</v>
      </c>
      <c r="DC36" s="292">
        <f t="shared" si="60"/>
        <v>0</v>
      </c>
      <c r="DD36" s="292">
        <f t="shared" si="61"/>
        <v>0</v>
      </c>
      <c r="DE36" s="292">
        <f t="shared" si="62"/>
        <v>0</v>
      </c>
      <c r="DF36" s="292">
        <f t="shared" si="63"/>
        <v>0</v>
      </c>
      <c r="DG36" s="292">
        <f t="shared" si="64"/>
        <v>0</v>
      </c>
      <c r="DH36" s="292">
        <v>0</v>
      </c>
      <c r="DI36" s="292">
        <f t="shared" si="38"/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0"/>
        <v>4952</v>
      </c>
      <c r="E37" s="409">
        <f t="shared" si="1"/>
        <v>3785</v>
      </c>
      <c r="F37" s="409">
        <f t="shared" si="2"/>
        <v>0</v>
      </c>
      <c r="G37" s="409">
        <v>0</v>
      </c>
      <c r="H37" s="409">
        <v>0</v>
      </c>
      <c r="I37" s="409">
        <v>0</v>
      </c>
      <c r="J37" s="409">
        <f t="shared" si="3"/>
        <v>3002</v>
      </c>
      <c r="K37" s="409">
        <v>3002</v>
      </c>
      <c r="L37" s="409">
        <v>0</v>
      </c>
      <c r="M37" s="409">
        <v>0</v>
      </c>
      <c r="N37" s="409">
        <f t="shared" si="4"/>
        <v>342</v>
      </c>
      <c r="O37" s="409">
        <v>342</v>
      </c>
      <c r="P37" s="409">
        <v>0</v>
      </c>
      <c r="Q37" s="409">
        <v>0</v>
      </c>
      <c r="R37" s="409">
        <f t="shared" si="5"/>
        <v>373</v>
      </c>
      <c r="S37" s="409">
        <v>373</v>
      </c>
      <c r="T37" s="409">
        <v>0</v>
      </c>
      <c r="U37" s="409">
        <v>0</v>
      </c>
      <c r="V37" s="409">
        <f t="shared" si="6"/>
        <v>0</v>
      </c>
      <c r="W37" s="409">
        <v>0</v>
      </c>
      <c r="X37" s="409">
        <v>0</v>
      </c>
      <c r="Y37" s="409">
        <v>0</v>
      </c>
      <c r="Z37" s="409">
        <f t="shared" si="7"/>
        <v>68</v>
      </c>
      <c r="AA37" s="409">
        <v>68</v>
      </c>
      <c r="AB37" s="409">
        <v>0</v>
      </c>
      <c r="AC37" s="409">
        <v>0</v>
      </c>
      <c r="AD37" s="409">
        <f t="shared" si="8"/>
        <v>1077</v>
      </c>
      <c r="AE37" s="409">
        <f t="shared" si="9"/>
        <v>0</v>
      </c>
      <c r="AF37" s="409">
        <v>0</v>
      </c>
      <c r="AG37" s="409">
        <v>0</v>
      </c>
      <c r="AH37" s="409">
        <v>0</v>
      </c>
      <c r="AI37" s="409">
        <f t="shared" si="10"/>
        <v>876</v>
      </c>
      <c r="AJ37" s="409">
        <v>876</v>
      </c>
      <c r="AK37" s="409">
        <v>0</v>
      </c>
      <c r="AL37" s="409">
        <v>0</v>
      </c>
      <c r="AM37" s="409">
        <f t="shared" si="11"/>
        <v>0</v>
      </c>
      <c r="AN37" s="409">
        <v>0</v>
      </c>
      <c r="AO37" s="409">
        <v>0</v>
      </c>
      <c r="AP37" s="409">
        <v>0</v>
      </c>
      <c r="AQ37" s="409">
        <f t="shared" si="12"/>
        <v>201</v>
      </c>
      <c r="AR37" s="409">
        <v>201</v>
      </c>
      <c r="AS37" s="409">
        <v>0</v>
      </c>
      <c r="AT37" s="409">
        <v>0</v>
      </c>
      <c r="AU37" s="409">
        <f t="shared" si="13"/>
        <v>0</v>
      </c>
      <c r="AV37" s="409">
        <v>0</v>
      </c>
      <c r="AW37" s="409">
        <v>0</v>
      </c>
      <c r="AX37" s="409">
        <v>0</v>
      </c>
      <c r="AY37" s="409">
        <f t="shared" si="14"/>
        <v>0</v>
      </c>
      <c r="AZ37" s="409">
        <v>0</v>
      </c>
      <c r="BA37" s="409">
        <v>0</v>
      </c>
      <c r="BB37" s="409">
        <v>0</v>
      </c>
      <c r="BC37" s="409">
        <f t="shared" si="15"/>
        <v>90</v>
      </c>
      <c r="BD37" s="409">
        <f t="shared" si="16"/>
        <v>90</v>
      </c>
      <c r="BE37" s="409">
        <v>0</v>
      </c>
      <c r="BF37" s="409">
        <v>24</v>
      </c>
      <c r="BG37" s="409">
        <v>0</v>
      </c>
      <c r="BH37" s="409">
        <v>0</v>
      </c>
      <c r="BI37" s="409">
        <v>0</v>
      </c>
      <c r="BJ37" s="409">
        <v>66</v>
      </c>
      <c r="BK37" s="409">
        <f t="shared" si="17"/>
        <v>0</v>
      </c>
      <c r="BL37" s="409">
        <v>0</v>
      </c>
      <c r="BM37" s="409">
        <v>0</v>
      </c>
      <c r="BN37" s="409">
        <v>0</v>
      </c>
      <c r="BO37" s="409">
        <v>0</v>
      </c>
      <c r="BP37" s="409">
        <v>0</v>
      </c>
      <c r="BQ37" s="409">
        <v>0</v>
      </c>
      <c r="BR37" s="409">
        <f t="shared" si="39"/>
        <v>3875</v>
      </c>
      <c r="BS37" s="409">
        <f t="shared" si="40"/>
        <v>0</v>
      </c>
      <c r="BT37" s="409">
        <f t="shared" si="41"/>
        <v>3026</v>
      </c>
      <c r="BU37" s="409">
        <f t="shared" si="42"/>
        <v>342</v>
      </c>
      <c r="BV37" s="409">
        <f t="shared" si="43"/>
        <v>373</v>
      </c>
      <c r="BW37" s="409">
        <f t="shared" si="44"/>
        <v>0</v>
      </c>
      <c r="BX37" s="409">
        <f t="shared" si="45"/>
        <v>134</v>
      </c>
      <c r="BY37" s="409">
        <f t="shared" si="19"/>
        <v>3785</v>
      </c>
      <c r="BZ37" s="409">
        <f t="shared" si="20"/>
        <v>0</v>
      </c>
      <c r="CA37" s="409">
        <f t="shared" si="21"/>
        <v>3002</v>
      </c>
      <c r="CB37" s="409">
        <f t="shared" si="22"/>
        <v>342</v>
      </c>
      <c r="CC37" s="409">
        <f t="shared" si="23"/>
        <v>373</v>
      </c>
      <c r="CD37" s="409">
        <f t="shared" si="24"/>
        <v>0</v>
      </c>
      <c r="CE37" s="409">
        <f t="shared" si="25"/>
        <v>68</v>
      </c>
      <c r="CF37" s="409">
        <f t="shared" si="26"/>
        <v>90</v>
      </c>
      <c r="CG37" s="409">
        <f t="shared" si="46"/>
        <v>0</v>
      </c>
      <c r="CH37" s="409">
        <f t="shared" si="47"/>
        <v>24</v>
      </c>
      <c r="CI37" s="409">
        <f t="shared" si="48"/>
        <v>0</v>
      </c>
      <c r="CJ37" s="409">
        <f t="shared" si="49"/>
        <v>0</v>
      </c>
      <c r="CK37" s="409">
        <f t="shared" si="50"/>
        <v>0</v>
      </c>
      <c r="CL37" s="409">
        <f t="shared" si="51"/>
        <v>66</v>
      </c>
      <c r="CM37" s="409">
        <f t="shared" si="52"/>
        <v>1077</v>
      </c>
      <c r="CN37" s="409">
        <f t="shared" si="53"/>
        <v>0</v>
      </c>
      <c r="CO37" s="409">
        <f t="shared" si="54"/>
        <v>876</v>
      </c>
      <c r="CP37" s="409">
        <f t="shared" si="55"/>
        <v>0</v>
      </c>
      <c r="CQ37" s="409">
        <f t="shared" si="56"/>
        <v>201</v>
      </c>
      <c r="CR37" s="409">
        <f t="shared" si="57"/>
        <v>0</v>
      </c>
      <c r="CS37" s="409">
        <f t="shared" si="58"/>
        <v>0</v>
      </c>
      <c r="CT37" s="409">
        <f t="shared" si="29"/>
        <v>1077</v>
      </c>
      <c r="CU37" s="409">
        <f t="shared" si="30"/>
        <v>0</v>
      </c>
      <c r="CV37" s="409">
        <f t="shared" si="31"/>
        <v>876</v>
      </c>
      <c r="CW37" s="409">
        <f t="shared" si="32"/>
        <v>0</v>
      </c>
      <c r="CX37" s="409">
        <f t="shared" si="33"/>
        <v>201</v>
      </c>
      <c r="CY37" s="409">
        <f t="shared" si="34"/>
        <v>0</v>
      </c>
      <c r="CZ37" s="409">
        <f t="shared" si="35"/>
        <v>0</v>
      </c>
      <c r="DA37" s="409">
        <f t="shared" si="36"/>
        <v>0</v>
      </c>
      <c r="DB37" s="409">
        <f t="shared" si="59"/>
        <v>0</v>
      </c>
      <c r="DC37" s="409">
        <f t="shared" si="60"/>
        <v>0</v>
      </c>
      <c r="DD37" s="409">
        <f t="shared" si="61"/>
        <v>0</v>
      </c>
      <c r="DE37" s="409">
        <f t="shared" si="62"/>
        <v>0</v>
      </c>
      <c r="DF37" s="409">
        <f t="shared" si="63"/>
        <v>0</v>
      </c>
      <c r="DG37" s="409">
        <f t="shared" si="64"/>
        <v>0</v>
      </c>
      <c r="DH37" s="409">
        <v>0</v>
      </c>
      <c r="DI37" s="409">
        <f t="shared" si="38"/>
        <v>19</v>
      </c>
      <c r="DJ37" s="409">
        <v>4</v>
      </c>
      <c r="DK37" s="409">
        <v>0</v>
      </c>
      <c r="DL37" s="409">
        <v>0</v>
      </c>
      <c r="DM37" s="409">
        <v>15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1164</v>
      </c>
      <c r="E38" s="292">
        <f t="shared" si="1"/>
        <v>1152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939</v>
      </c>
      <c r="K38" s="292">
        <v>939</v>
      </c>
      <c r="L38" s="292">
        <v>0</v>
      </c>
      <c r="M38" s="292">
        <v>0</v>
      </c>
      <c r="N38" s="292">
        <f t="shared" si="4"/>
        <v>94</v>
      </c>
      <c r="O38" s="292">
        <v>94</v>
      </c>
      <c r="P38" s="292">
        <v>0</v>
      </c>
      <c r="Q38" s="292">
        <v>0</v>
      </c>
      <c r="R38" s="292">
        <f t="shared" si="5"/>
        <v>89</v>
      </c>
      <c r="S38" s="292">
        <v>89</v>
      </c>
      <c r="T38" s="292">
        <v>0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30</v>
      </c>
      <c r="AA38" s="292">
        <v>30</v>
      </c>
      <c r="AB38" s="292">
        <v>0</v>
      </c>
      <c r="AC38" s="292">
        <v>0</v>
      </c>
      <c r="AD38" s="292">
        <f t="shared" si="8"/>
        <v>0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0</v>
      </c>
      <c r="AJ38" s="292">
        <v>0</v>
      </c>
      <c r="AK38" s="292">
        <v>0</v>
      </c>
      <c r="AL38" s="292">
        <v>0</v>
      </c>
      <c r="AM38" s="292">
        <f t="shared" si="11"/>
        <v>0</v>
      </c>
      <c r="AN38" s="292">
        <v>0</v>
      </c>
      <c r="AO38" s="292">
        <v>0</v>
      </c>
      <c r="AP38" s="292">
        <v>0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12</v>
      </c>
      <c r="BD38" s="292">
        <f t="shared" si="16"/>
        <v>12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12</v>
      </c>
      <c r="BK38" s="292">
        <f t="shared" si="17"/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 t="shared" si="39"/>
        <v>1164</v>
      </c>
      <c r="BS38" s="292">
        <f t="shared" si="40"/>
        <v>0</v>
      </c>
      <c r="BT38" s="292">
        <f t="shared" si="41"/>
        <v>939</v>
      </c>
      <c r="BU38" s="292">
        <f t="shared" si="42"/>
        <v>94</v>
      </c>
      <c r="BV38" s="292">
        <f t="shared" si="43"/>
        <v>89</v>
      </c>
      <c r="BW38" s="292">
        <f t="shared" si="44"/>
        <v>0</v>
      </c>
      <c r="BX38" s="292">
        <f t="shared" si="45"/>
        <v>42</v>
      </c>
      <c r="BY38" s="292">
        <f t="shared" si="19"/>
        <v>1152</v>
      </c>
      <c r="BZ38" s="292">
        <f t="shared" si="20"/>
        <v>0</v>
      </c>
      <c r="CA38" s="292">
        <f t="shared" si="21"/>
        <v>939</v>
      </c>
      <c r="CB38" s="292">
        <f t="shared" si="22"/>
        <v>94</v>
      </c>
      <c r="CC38" s="292">
        <f t="shared" si="23"/>
        <v>89</v>
      </c>
      <c r="CD38" s="292">
        <f t="shared" si="24"/>
        <v>0</v>
      </c>
      <c r="CE38" s="292">
        <f t="shared" si="25"/>
        <v>30</v>
      </c>
      <c r="CF38" s="292">
        <f t="shared" si="26"/>
        <v>12</v>
      </c>
      <c r="CG38" s="292">
        <f t="shared" si="46"/>
        <v>0</v>
      </c>
      <c r="CH38" s="292">
        <f t="shared" si="47"/>
        <v>0</v>
      </c>
      <c r="CI38" s="292">
        <f t="shared" si="48"/>
        <v>0</v>
      </c>
      <c r="CJ38" s="292">
        <f t="shared" si="49"/>
        <v>0</v>
      </c>
      <c r="CK38" s="292">
        <f t="shared" si="50"/>
        <v>0</v>
      </c>
      <c r="CL38" s="292">
        <f t="shared" si="51"/>
        <v>12</v>
      </c>
      <c r="CM38" s="292">
        <f t="shared" si="52"/>
        <v>0</v>
      </c>
      <c r="CN38" s="292">
        <f t="shared" si="53"/>
        <v>0</v>
      </c>
      <c r="CO38" s="292">
        <f t="shared" si="54"/>
        <v>0</v>
      </c>
      <c r="CP38" s="292">
        <f t="shared" si="55"/>
        <v>0</v>
      </c>
      <c r="CQ38" s="292">
        <f t="shared" si="56"/>
        <v>0</v>
      </c>
      <c r="CR38" s="292">
        <f t="shared" si="57"/>
        <v>0</v>
      </c>
      <c r="CS38" s="292">
        <f t="shared" si="58"/>
        <v>0</v>
      </c>
      <c r="CT38" s="292">
        <f t="shared" si="29"/>
        <v>0</v>
      </c>
      <c r="CU38" s="292">
        <f t="shared" si="30"/>
        <v>0</v>
      </c>
      <c r="CV38" s="292">
        <f t="shared" si="31"/>
        <v>0</v>
      </c>
      <c r="CW38" s="292">
        <f t="shared" si="32"/>
        <v>0</v>
      </c>
      <c r="CX38" s="292">
        <f t="shared" si="33"/>
        <v>0</v>
      </c>
      <c r="CY38" s="292">
        <f t="shared" si="34"/>
        <v>0</v>
      </c>
      <c r="CZ38" s="292">
        <f t="shared" si="35"/>
        <v>0</v>
      </c>
      <c r="DA38" s="292">
        <f t="shared" si="36"/>
        <v>0</v>
      </c>
      <c r="DB38" s="292">
        <f t="shared" si="59"/>
        <v>0</v>
      </c>
      <c r="DC38" s="292">
        <f t="shared" si="60"/>
        <v>0</v>
      </c>
      <c r="DD38" s="292">
        <f t="shared" si="61"/>
        <v>0</v>
      </c>
      <c r="DE38" s="292">
        <f t="shared" si="62"/>
        <v>0</v>
      </c>
      <c r="DF38" s="292">
        <f t="shared" si="63"/>
        <v>0</v>
      </c>
      <c r="DG38" s="292">
        <f t="shared" si="64"/>
        <v>0</v>
      </c>
      <c r="DH38" s="292">
        <v>0</v>
      </c>
      <c r="DI38" s="292">
        <f t="shared" si="38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199</v>
      </c>
      <c r="E39" s="292">
        <f t="shared" si="1"/>
        <v>198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142</v>
      </c>
      <c r="K39" s="292">
        <v>142</v>
      </c>
      <c r="L39" s="292">
        <v>0</v>
      </c>
      <c r="M39" s="292">
        <v>0</v>
      </c>
      <c r="N39" s="292">
        <f t="shared" si="4"/>
        <v>13</v>
      </c>
      <c r="O39" s="292">
        <v>13</v>
      </c>
      <c r="P39" s="292">
        <v>0</v>
      </c>
      <c r="Q39" s="292">
        <v>0</v>
      </c>
      <c r="R39" s="292">
        <f t="shared" si="5"/>
        <v>31</v>
      </c>
      <c r="S39" s="292">
        <v>31</v>
      </c>
      <c r="T39" s="292">
        <v>0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12</v>
      </c>
      <c r="AA39" s="292">
        <v>12</v>
      </c>
      <c r="AB39" s="292">
        <v>0</v>
      </c>
      <c r="AC39" s="292">
        <v>0</v>
      </c>
      <c r="AD39" s="292">
        <f t="shared" si="8"/>
        <v>0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0</v>
      </c>
      <c r="AJ39" s="292">
        <v>0</v>
      </c>
      <c r="AK39" s="292">
        <v>0</v>
      </c>
      <c r="AL39" s="292">
        <v>0</v>
      </c>
      <c r="AM39" s="292">
        <f t="shared" si="11"/>
        <v>0</v>
      </c>
      <c r="AN39" s="292">
        <v>0</v>
      </c>
      <c r="AO39" s="292">
        <v>0</v>
      </c>
      <c r="AP39" s="292">
        <v>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1</v>
      </c>
      <c r="BD39" s="292">
        <f t="shared" si="16"/>
        <v>1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1</v>
      </c>
      <c r="BK39" s="292">
        <f t="shared" si="17"/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39"/>
        <v>199</v>
      </c>
      <c r="BS39" s="292">
        <f t="shared" si="40"/>
        <v>0</v>
      </c>
      <c r="BT39" s="292">
        <f t="shared" si="41"/>
        <v>142</v>
      </c>
      <c r="BU39" s="292">
        <f t="shared" si="42"/>
        <v>13</v>
      </c>
      <c r="BV39" s="292">
        <f t="shared" si="43"/>
        <v>31</v>
      </c>
      <c r="BW39" s="292">
        <f t="shared" si="44"/>
        <v>0</v>
      </c>
      <c r="BX39" s="292">
        <f t="shared" si="45"/>
        <v>13</v>
      </c>
      <c r="BY39" s="292">
        <f t="shared" si="19"/>
        <v>198</v>
      </c>
      <c r="BZ39" s="292">
        <f t="shared" si="20"/>
        <v>0</v>
      </c>
      <c r="CA39" s="292">
        <f t="shared" si="21"/>
        <v>142</v>
      </c>
      <c r="CB39" s="292">
        <f t="shared" si="22"/>
        <v>13</v>
      </c>
      <c r="CC39" s="292">
        <f t="shared" si="23"/>
        <v>31</v>
      </c>
      <c r="CD39" s="292">
        <f t="shared" si="24"/>
        <v>0</v>
      </c>
      <c r="CE39" s="292">
        <f t="shared" si="25"/>
        <v>12</v>
      </c>
      <c r="CF39" s="292">
        <f t="shared" si="26"/>
        <v>1</v>
      </c>
      <c r="CG39" s="292">
        <f t="shared" si="46"/>
        <v>0</v>
      </c>
      <c r="CH39" s="292">
        <f t="shared" si="47"/>
        <v>0</v>
      </c>
      <c r="CI39" s="292">
        <f t="shared" si="48"/>
        <v>0</v>
      </c>
      <c r="CJ39" s="292">
        <f t="shared" si="49"/>
        <v>0</v>
      </c>
      <c r="CK39" s="292">
        <f t="shared" si="50"/>
        <v>0</v>
      </c>
      <c r="CL39" s="292">
        <f t="shared" si="51"/>
        <v>1</v>
      </c>
      <c r="CM39" s="292">
        <f t="shared" si="52"/>
        <v>0</v>
      </c>
      <c r="CN39" s="292">
        <f t="shared" si="53"/>
        <v>0</v>
      </c>
      <c r="CO39" s="292">
        <f t="shared" si="54"/>
        <v>0</v>
      </c>
      <c r="CP39" s="292">
        <f t="shared" si="55"/>
        <v>0</v>
      </c>
      <c r="CQ39" s="292">
        <f t="shared" si="56"/>
        <v>0</v>
      </c>
      <c r="CR39" s="292">
        <f t="shared" si="57"/>
        <v>0</v>
      </c>
      <c r="CS39" s="292">
        <f t="shared" si="58"/>
        <v>0</v>
      </c>
      <c r="CT39" s="292">
        <f t="shared" si="29"/>
        <v>0</v>
      </c>
      <c r="CU39" s="292">
        <f t="shared" si="30"/>
        <v>0</v>
      </c>
      <c r="CV39" s="292">
        <f t="shared" si="31"/>
        <v>0</v>
      </c>
      <c r="CW39" s="292">
        <f t="shared" si="32"/>
        <v>0</v>
      </c>
      <c r="CX39" s="292">
        <f t="shared" si="33"/>
        <v>0</v>
      </c>
      <c r="CY39" s="292">
        <f t="shared" si="34"/>
        <v>0</v>
      </c>
      <c r="CZ39" s="292">
        <f t="shared" si="35"/>
        <v>0</v>
      </c>
      <c r="DA39" s="292">
        <f t="shared" si="36"/>
        <v>0</v>
      </c>
      <c r="DB39" s="292">
        <f t="shared" si="59"/>
        <v>0</v>
      </c>
      <c r="DC39" s="292">
        <f t="shared" si="60"/>
        <v>0</v>
      </c>
      <c r="DD39" s="292">
        <f t="shared" si="61"/>
        <v>0</v>
      </c>
      <c r="DE39" s="292">
        <f t="shared" si="62"/>
        <v>0</v>
      </c>
      <c r="DF39" s="292">
        <f t="shared" si="63"/>
        <v>0</v>
      </c>
      <c r="DG39" s="292">
        <f t="shared" si="64"/>
        <v>0</v>
      </c>
      <c r="DH39" s="292">
        <v>0</v>
      </c>
      <c r="DI39" s="292">
        <f t="shared" si="38"/>
        <v>1</v>
      </c>
      <c r="DJ39" s="292">
        <v>1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541</v>
      </c>
      <c r="E40" s="292">
        <f t="shared" si="1"/>
        <v>540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408</v>
      </c>
      <c r="K40" s="292">
        <v>408</v>
      </c>
      <c r="L40" s="292">
        <v>0</v>
      </c>
      <c r="M40" s="292">
        <v>0</v>
      </c>
      <c r="N40" s="292">
        <f t="shared" si="4"/>
        <v>40</v>
      </c>
      <c r="O40" s="292">
        <v>40</v>
      </c>
      <c r="P40" s="292">
        <v>0</v>
      </c>
      <c r="Q40" s="292">
        <v>0</v>
      </c>
      <c r="R40" s="292">
        <f t="shared" si="5"/>
        <v>69</v>
      </c>
      <c r="S40" s="292">
        <v>69</v>
      </c>
      <c r="T40" s="292">
        <v>0</v>
      </c>
      <c r="U40" s="292">
        <v>0</v>
      </c>
      <c r="V40" s="292">
        <f t="shared" si="6"/>
        <v>0</v>
      </c>
      <c r="W40" s="292">
        <v>0</v>
      </c>
      <c r="X40" s="292">
        <v>0</v>
      </c>
      <c r="Y40" s="292">
        <v>0</v>
      </c>
      <c r="Z40" s="292">
        <f t="shared" si="7"/>
        <v>23</v>
      </c>
      <c r="AA40" s="292">
        <v>23</v>
      </c>
      <c r="AB40" s="292">
        <v>0</v>
      </c>
      <c r="AC40" s="292">
        <v>0</v>
      </c>
      <c r="AD40" s="292">
        <f t="shared" si="8"/>
        <v>0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0</v>
      </c>
      <c r="AJ40" s="292">
        <v>0</v>
      </c>
      <c r="AK40" s="292">
        <v>0</v>
      </c>
      <c r="AL40" s="292">
        <v>0</v>
      </c>
      <c r="AM40" s="292">
        <f t="shared" si="11"/>
        <v>0</v>
      </c>
      <c r="AN40" s="292">
        <v>0</v>
      </c>
      <c r="AO40" s="292">
        <v>0</v>
      </c>
      <c r="AP40" s="292">
        <v>0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0</v>
      </c>
      <c r="AZ40" s="292">
        <v>0</v>
      </c>
      <c r="BA40" s="292">
        <v>0</v>
      </c>
      <c r="BB40" s="292">
        <v>0</v>
      </c>
      <c r="BC40" s="292">
        <f t="shared" si="15"/>
        <v>1</v>
      </c>
      <c r="BD40" s="292">
        <f t="shared" si="16"/>
        <v>1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1</v>
      </c>
      <c r="BK40" s="292">
        <f t="shared" si="17"/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 t="shared" si="39"/>
        <v>541</v>
      </c>
      <c r="BS40" s="292">
        <f t="shared" si="40"/>
        <v>0</v>
      </c>
      <c r="BT40" s="292">
        <f t="shared" si="41"/>
        <v>408</v>
      </c>
      <c r="BU40" s="292">
        <f t="shared" si="42"/>
        <v>40</v>
      </c>
      <c r="BV40" s="292">
        <f t="shared" si="43"/>
        <v>69</v>
      </c>
      <c r="BW40" s="292">
        <f t="shared" si="44"/>
        <v>0</v>
      </c>
      <c r="BX40" s="292">
        <f t="shared" si="45"/>
        <v>24</v>
      </c>
      <c r="BY40" s="292">
        <f t="shared" si="19"/>
        <v>540</v>
      </c>
      <c r="BZ40" s="292">
        <f t="shared" si="20"/>
        <v>0</v>
      </c>
      <c r="CA40" s="292">
        <f t="shared" si="21"/>
        <v>408</v>
      </c>
      <c r="CB40" s="292">
        <f t="shared" si="22"/>
        <v>40</v>
      </c>
      <c r="CC40" s="292">
        <f t="shared" si="23"/>
        <v>69</v>
      </c>
      <c r="CD40" s="292">
        <f t="shared" si="24"/>
        <v>0</v>
      </c>
      <c r="CE40" s="292">
        <f t="shared" si="25"/>
        <v>23</v>
      </c>
      <c r="CF40" s="292">
        <f t="shared" si="26"/>
        <v>1</v>
      </c>
      <c r="CG40" s="292">
        <f t="shared" si="46"/>
        <v>0</v>
      </c>
      <c r="CH40" s="292">
        <f t="shared" si="47"/>
        <v>0</v>
      </c>
      <c r="CI40" s="292">
        <f t="shared" si="48"/>
        <v>0</v>
      </c>
      <c r="CJ40" s="292">
        <f t="shared" si="49"/>
        <v>0</v>
      </c>
      <c r="CK40" s="292">
        <f t="shared" si="50"/>
        <v>0</v>
      </c>
      <c r="CL40" s="292">
        <f t="shared" si="51"/>
        <v>1</v>
      </c>
      <c r="CM40" s="292">
        <f t="shared" si="52"/>
        <v>0</v>
      </c>
      <c r="CN40" s="292">
        <f t="shared" si="53"/>
        <v>0</v>
      </c>
      <c r="CO40" s="292">
        <f t="shared" si="54"/>
        <v>0</v>
      </c>
      <c r="CP40" s="292">
        <f t="shared" si="55"/>
        <v>0</v>
      </c>
      <c r="CQ40" s="292">
        <f t="shared" si="56"/>
        <v>0</v>
      </c>
      <c r="CR40" s="292">
        <f t="shared" si="57"/>
        <v>0</v>
      </c>
      <c r="CS40" s="292">
        <f t="shared" si="58"/>
        <v>0</v>
      </c>
      <c r="CT40" s="292">
        <f t="shared" si="29"/>
        <v>0</v>
      </c>
      <c r="CU40" s="292">
        <f t="shared" si="30"/>
        <v>0</v>
      </c>
      <c r="CV40" s="292">
        <f t="shared" si="31"/>
        <v>0</v>
      </c>
      <c r="CW40" s="292">
        <f t="shared" si="32"/>
        <v>0</v>
      </c>
      <c r="CX40" s="292">
        <f t="shared" si="33"/>
        <v>0</v>
      </c>
      <c r="CY40" s="292">
        <f t="shared" si="34"/>
        <v>0</v>
      </c>
      <c r="CZ40" s="292">
        <f t="shared" si="35"/>
        <v>0</v>
      </c>
      <c r="DA40" s="292">
        <f t="shared" si="36"/>
        <v>0</v>
      </c>
      <c r="DB40" s="292">
        <f t="shared" si="59"/>
        <v>0</v>
      </c>
      <c r="DC40" s="292">
        <f t="shared" si="60"/>
        <v>0</v>
      </c>
      <c r="DD40" s="292">
        <f t="shared" si="61"/>
        <v>0</v>
      </c>
      <c r="DE40" s="292">
        <f t="shared" si="62"/>
        <v>0</v>
      </c>
      <c r="DF40" s="292">
        <f t="shared" si="63"/>
        <v>0</v>
      </c>
      <c r="DG40" s="292">
        <f t="shared" si="64"/>
        <v>0</v>
      </c>
      <c r="DH40" s="292">
        <v>0</v>
      </c>
      <c r="DI40" s="292">
        <f t="shared" si="38"/>
        <v>8</v>
      </c>
      <c r="DJ40" s="292">
        <v>8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60</v>
      </c>
      <c r="E41" s="292">
        <f t="shared" si="1"/>
        <v>48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f t="shared" si="3"/>
        <v>20</v>
      </c>
      <c r="K41" s="292">
        <v>0</v>
      </c>
      <c r="L41" s="292">
        <v>20</v>
      </c>
      <c r="M41" s="292">
        <v>0</v>
      </c>
      <c r="N41" s="292">
        <f t="shared" si="4"/>
        <v>5</v>
      </c>
      <c r="O41" s="292">
        <v>0</v>
      </c>
      <c r="P41" s="292">
        <v>5</v>
      </c>
      <c r="Q41" s="292">
        <v>0</v>
      </c>
      <c r="R41" s="292">
        <f t="shared" si="5"/>
        <v>9</v>
      </c>
      <c r="S41" s="292">
        <v>0</v>
      </c>
      <c r="T41" s="292">
        <v>9</v>
      </c>
      <c r="U41" s="292">
        <v>0</v>
      </c>
      <c r="V41" s="292">
        <f t="shared" si="6"/>
        <v>0</v>
      </c>
      <c r="W41" s="292">
        <v>0</v>
      </c>
      <c r="X41" s="292">
        <v>0</v>
      </c>
      <c r="Y41" s="292">
        <v>0</v>
      </c>
      <c r="Z41" s="292">
        <f t="shared" si="7"/>
        <v>14</v>
      </c>
      <c r="AA41" s="292">
        <v>0</v>
      </c>
      <c r="AB41" s="292">
        <v>14</v>
      </c>
      <c r="AC41" s="292">
        <v>0</v>
      </c>
      <c r="AD41" s="292">
        <f t="shared" si="8"/>
        <v>12</v>
      </c>
      <c r="AE41" s="292">
        <f t="shared" si="9"/>
        <v>0</v>
      </c>
      <c r="AF41" s="292">
        <v>0</v>
      </c>
      <c r="AG41" s="292">
        <v>0</v>
      </c>
      <c r="AH41" s="292">
        <v>0</v>
      </c>
      <c r="AI41" s="292">
        <f t="shared" si="10"/>
        <v>12</v>
      </c>
      <c r="AJ41" s="292">
        <v>0</v>
      </c>
      <c r="AK41" s="292">
        <v>12</v>
      </c>
      <c r="AL41" s="292">
        <v>0</v>
      </c>
      <c r="AM41" s="292">
        <f t="shared" si="11"/>
        <v>0</v>
      </c>
      <c r="AN41" s="292">
        <v>0</v>
      </c>
      <c r="AO41" s="292">
        <v>0</v>
      </c>
      <c r="AP41" s="292">
        <v>0</v>
      </c>
      <c r="AQ41" s="292">
        <f t="shared" si="12"/>
        <v>0</v>
      </c>
      <c r="AR41" s="292">
        <v>0</v>
      </c>
      <c r="AS41" s="292">
        <v>0</v>
      </c>
      <c r="AT41" s="292">
        <v>0</v>
      </c>
      <c r="AU41" s="292">
        <f t="shared" si="13"/>
        <v>0</v>
      </c>
      <c r="AV41" s="292">
        <v>0</v>
      </c>
      <c r="AW41" s="292">
        <v>0</v>
      </c>
      <c r="AX41" s="292">
        <v>0</v>
      </c>
      <c r="AY41" s="292">
        <f t="shared" si="14"/>
        <v>0</v>
      </c>
      <c r="AZ41" s="292">
        <v>0</v>
      </c>
      <c r="BA41" s="292">
        <v>0</v>
      </c>
      <c r="BB41" s="292">
        <v>0</v>
      </c>
      <c r="BC41" s="292">
        <f t="shared" si="15"/>
        <v>0</v>
      </c>
      <c r="BD41" s="292">
        <f t="shared" si="16"/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 t="shared" si="17"/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 t="shared" si="39"/>
        <v>48</v>
      </c>
      <c r="BS41" s="292">
        <f t="shared" si="40"/>
        <v>0</v>
      </c>
      <c r="BT41" s="292">
        <f t="shared" si="41"/>
        <v>20</v>
      </c>
      <c r="BU41" s="292">
        <f t="shared" si="42"/>
        <v>5</v>
      </c>
      <c r="BV41" s="292">
        <f t="shared" si="43"/>
        <v>9</v>
      </c>
      <c r="BW41" s="292">
        <f t="shared" si="44"/>
        <v>0</v>
      </c>
      <c r="BX41" s="292">
        <f t="shared" si="45"/>
        <v>14</v>
      </c>
      <c r="BY41" s="292">
        <f t="shared" si="19"/>
        <v>48</v>
      </c>
      <c r="BZ41" s="292">
        <f t="shared" si="20"/>
        <v>0</v>
      </c>
      <c r="CA41" s="292">
        <f t="shared" si="21"/>
        <v>20</v>
      </c>
      <c r="CB41" s="292">
        <f t="shared" si="22"/>
        <v>5</v>
      </c>
      <c r="CC41" s="292">
        <f t="shared" si="23"/>
        <v>9</v>
      </c>
      <c r="CD41" s="292">
        <f t="shared" si="24"/>
        <v>0</v>
      </c>
      <c r="CE41" s="292">
        <f t="shared" si="25"/>
        <v>14</v>
      </c>
      <c r="CF41" s="292">
        <f t="shared" si="26"/>
        <v>0</v>
      </c>
      <c r="CG41" s="292">
        <f t="shared" si="46"/>
        <v>0</v>
      </c>
      <c r="CH41" s="292">
        <f t="shared" si="47"/>
        <v>0</v>
      </c>
      <c r="CI41" s="292">
        <f t="shared" si="48"/>
        <v>0</v>
      </c>
      <c r="CJ41" s="292">
        <f t="shared" si="49"/>
        <v>0</v>
      </c>
      <c r="CK41" s="292">
        <f t="shared" si="50"/>
        <v>0</v>
      </c>
      <c r="CL41" s="292">
        <f t="shared" si="51"/>
        <v>0</v>
      </c>
      <c r="CM41" s="292">
        <f t="shared" si="52"/>
        <v>12</v>
      </c>
      <c r="CN41" s="292">
        <f t="shared" si="53"/>
        <v>0</v>
      </c>
      <c r="CO41" s="292">
        <f t="shared" si="54"/>
        <v>12</v>
      </c>
      <c r="CP41" s="292">
        <f t="shared" si="55"/>
        <v>0</v>
      </c>
      <c r="CQ41" s="292">
        <f t="shared" si="56"/>
        <v>0</v>
      </c>
      <c r="CR41" s="292">
        <f t="shared" si="57"/>
        <v>0</v>
      </c>
      <c r="CS41" s="292">
        <f t="shared" si="58"/>
        <v>0</v>
      </c>
      <c r="CT41" s="292">
        <f t="shared" si="29"/>
        <v>12</v>
      </c>
      <c r="CU41" s="292">
        <f t="shared" si="30"/>
        <v>0</v>
      </c>
      <c r="CV41" s="292">
        <f t="shared" si="31"/>
        <v>12</v>
      </c>
      <c r="CW41" s="292">
        <f t="shared" si="32"/>
        <v>0</v>
      </c>
      <c r="CX41" s="292">
        <f t="shared" si="33"/>
        <v>0</v>
      </c>
      <c r="CY41" s="292">
        <f t="shared" si="34"/>
        <v>0</v>
      </c>
      <c r="CZ41" s="292">
        <f t="shared" si="35"/>
        <v>0</v>
      </c>
      <c r="DA41" s="292">
        <f t="shared" si="36"/>
        <v>0</v>
      </c>
      <c r="DB41" s="292">
        <f t="shared" si="59"/>
        <v>0</v>
      </c>
      <c r="DC41" s="292">
        <f t="shared" si="60"/>
        <v>0</v>
      </c>
      <c r="DD41" s="292">
        <f t="shared" si="61"/>
        <v>0</v>
      </c>
      <c r="DE41" s="292">
        <f t="shared" si="62"/>
        <v>0</v>
      </c>
      <c r="DF41" s="292">
        <f t="shared" si="63"/>
        <v>0</v>
      </c>
      <c r="DG41" s="292">
        <f t="shared" si="64"/>
        <v>0</v>
      </c>
      <c r="DH41" s="292">
        <v>0</v>
      </c>
      <c r="DI41" s="292">
        <f t="shared" si="38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1189</v>
      </c>
      <c r="E42" s="292">
        <f t="shared" si="1"/>
        <v>660</v>
      </c>
      <c r="F42" s="292">
        <f t="shared" si="2"/>
        <v>0</v>
      </c>
      <c r="G42" s="292">
        <v>0</v>
      </c>
      <c r="H42" s="292">
        <v>0</v>
      </c>
      <c r="I42" s="292">
        <v>0</v>
      </c>
      <c r="J42" s="292">
        <f t="shared" si="3"/>
        <v>589</v>
      </c>
      <c r="K42" s="292">
        <v>0</v>
      </c>
      <c r="L42" s="292">
        <v>589</v>
      </c>
      <c r="M42" s="292">
        <v>0</v>
      </c>
      <c r="N42" s="292">
        <f t="shared" si="4"/>
        <v>19</v>
      </c>
      <c r="O42" s="292">
        <v>0</v>
      </c>
      <c r="P42" s="292">
        <v>19</v>
      </c>
      <c r="Q42" s="292">
        <v>0</v>
      </c>
      <c r="R42" s="292">
        <f t="shared" si="5"/>
        <v>52</v>
      </c>
      <c r="S42" s="292">
        <v>0</v>
      </c>
      <c r="T42" s="292">
        <v>52</v>
      </c>
      <c r="U42" s="292">
        <v>0</v>
      </c>
      <c r="V42" s="292">
        <f t="shared" si="6"/>
        <v>0</v>
      </c>
      <c r="W42" s="292">
        <v>0</v>
      </c>
      <c r="X42" s="292">
        <v>0</v>
      </c>
      <c r="Y42" s="292">
        <v>0</v>
      </c>
      <c r="Z42" s="292">
        <f t="shared" si="7"/>
        <v>0</v>
      </c>
      <c r="AA42" s="292">
        <v>0</v>
      </c>
      <c r="AB42" s="292">
        <v>0</v>
      </c>
      <c r="AC42" s="292">
        <v>0</v>
      </c>
      <c r="AD42" s="292">
        <f t="shared" si="8"/>
        <v>283</v>
      </c>
      <c r="AE42" s="292">
        <f t="shared" si="9"/>
        <v>0</v>
      </c>
      <c r="AF42" s="292">
        <v>0</v>
      </c>
      <c r="AG42" s="292">
        <v>0</v>
      </c>
      <c r="AH42" s="292">
        <v>0</v>
      </c>
      <c r="AI42" s="292">
        <f t="shared" si="10"/>
        <v>253</v>
      </c>
      <c r="AJ42" s="292">
        <v>0</v>
      </c>
      <c r="AK42" s="292">
        <v>253</v>
      </c>
      <c r="AL42" s="292">
        <v>0</v>
      </c>
      <c r="AM42" s="292">
        <f t="shared" si="11"/>
        <v>8</v>
      </c>
      <c r="AN42" s="292">
        <v>0</v>
      </c>
      <c r="AO42" s="292">
        <v>8</v>
      </c>
      <c r="AP42" s="292">
        <v>0</v>
      </c>
      <c r="AQ42" s="292">
        <f t="shared" si="12"/>
        <v>22</v>
      </c>
      <c r="AR42" s="292">
        <v>0</v>
      </c>
      <c r="AS42" s="292">
        <v>22</v>
      </c>
      <c r="AT42" s="292">
        <v>0</v>
      </c>
      <c r="AU42" s="292">
        <f t="shared" si="13"/>
        <v>0</v>
      </c>
      <c r="AV42" s="292">
        <v>0</v>
      </c>
      <c r="AW42" s="292">
        <v>0</v>
      </c>
      <c r="AX42" s="292">
        <v>0</v>
      </c>
      <c r="AY42" s="292">
        <f t="shared" si="14"/>
        <v>0</v>
      </c>
      <c r="AZ42" s="292">
        <v>0</v>
      </c>
      <c r="BA42" s="292">
        <v>0</v>
      </c>
      <c r="BB42" s="292">
        <v>0</v>
      </c>
      <c r="BC42" s="292">
        <f t="shared" si="15"/>
        <v>246</v>
      </c>
      <c r="BD42" s="292">
        <f t="shared" si="16"/>
        <v>129</v>
      </c>
      <c r="BE42" s="292">
        <v>0</v>
      </c>
      <c r="BF42" s="292">
        <v>95</v>
      </c>
      <c r="BG42" s="292">
        <v>9</v>
      </c>
      <c r="BH42" s="292">
        <v>25</v>
      </c>
      <c r="BI42" s="292">
        <v>0</v>
      </c>
      <c r="BJ42" s="292">
        <v>0</v>
      </c>
      <c r="BK42" s="292">
        <f t="shared" si="17"/>
        <v>117</v>
      </c>
      <c r="BL42" s="292">
        <v>0</v>
      </c>
      <c r="BM42" s="292">
        <v>113</v>
      </c>
      <c r="BN42" s="292">
        <v>1</v>
      </c>
      <c r="BO42" s="292">
        <v>3</v>
      </c>
      <c r="BP42" s="292">
        <v>0</v>
      </c>
      <c r="BQ42" s="292">
        <v>0</v>
      </c>
      <c r="BR42" s="292">
        <f t="shared" si="39"/>
        <v>789</v>
      </c>
      <c r="BS42" s="292">
        <f t="shared" si="40"/>
        <v>0</v>
      </c>
      <c r="BT42" s="292">
        <f t="shared" si="41"/>
        <v>684</v>
      </c>
      <c r="BU42" s="292">
        <f t="shared" si="42"/>
        <v>28</v>
      </c>
      <c r="BV42" s="292">
        <f t="shared" si="43"/>
        <v>77</v>
      </c>
      <c r="BW42" s="292">
        <f t="shared" si="44"/>
        <v>0</v>
      </c>
      <c r="BX42" s="292">
        <f t="shared" si="45"/>
        <v>0</v>
      </c>
      <c r="BY42" s="292">
        <f t="shared" si="19"/>
        <v>660</v>
      </c>
      <c r="BZ42" s="292">
        <f t="shared" si="20"/>
        <v>0</v>
      </c>
      <c r="CA42" s="292">
        <f t="shared" si="21"/>
        <v>589</v>
      </c>
      <c r="CB42" s="292">
        <f t="shared" si="22"/>
        <v>19</v>
      </c>
      <c r="CC42" s="292">
        <f t="shared" si="23"/>
        <v>52</v>
      </c>
      <c r="CD42" s="292">
        <f t="shared" si="24"/>
        <v>0</v>
      </c>
      <c r="CE42" s="292">
        <f t="shared" si="25"/>
        <v>0</v>
      </c>
      <c r="CF42" s="292">
        <f t="shared" si="26"/>
        <v>129</v>
      </c>
      <c r="CG42" s="292">
        <f t="shared" si="46"/>
        <v>0</v>
      </c>
      <c r="CH42" s="292">
        <f t="shared" si="47"/>
        <v>95</v>
      </c>
      <c r="CI42" s="292">
        <f t="shared" si="48"/>
        <v>9</v>
      </c>
      <c r="CJ42" s="292">
        <f t="shared" si="49"/>
        <v>25</v>
      </c>
      <c r="CK42" s="292">
        <f t="shared" si="50"/>
        <v>0</v>
      </c>
      <c r="CL42" s="292">
        <f t="shared" si="51"/>
        <v>0</v>
      </c>
      <c r="CM42" s="292">
        <f t="shared" si="52"/>
        <v>400</v>
      </c>
      <c r="CN42" s="292">
        <f t="shared" si="53"/>
        <v>0</v>
      </c>
      <c r="CO42" s="292">
        <f t="shared" si="54"/>
        <v>366</v>
      </c>
      <c r="CP42" s="292">
        <f t="shared" si="55"/>
        <v>9</v>
      </c>
      <c r="CQ42" s="292">
        <f t="shared" si="56"/>
        <v>25</v>
      </c>
      <c r="CR42" s="292">
        <f t="shared" si="57"/>
        <v>0</v>
      </c>
      <c r="CS42" s="292">
        <f t="shared" si="58"/>
        <v>0</v>
      </c>
      <c r="CT42" s="292">
        <f t="shared" si="29"/>
        <v>283</v>
      </c>
      <c r="CU42" s="292">
        <f t="shared" si="30"/>
        <v>0</v>
      </c>
      <c r="CV42" s="292">
        <f t="shared" si="31"/>
        <v>253</v>
      </c>
      <c r="CW42" s="292">
        <f t="shared" si="32"/>
        <v>8</v>
      </c>
      <c r="CX42" s="292">
        <f t="shared" si="33"/>
        <v>22</v>
      </c>
      <c r="CY42" s="292">
        <f t="shared" si="34"/>
        <v>0</v>
      </c>
      <c r="CZ42" s="292">
        <f t="shared" si="35"/>
        <v>0</v>
      </c>
      <c r="DA42" s="292">
        <f t="shared" si="36"/>
        <v>117</v>
      </c>
      <c r="DB42" s="292">
        <f t="shared" si="59"/>
        <v>0</v>
      </c>
      <c r="DC42" s="292">
        <f t="shared" si="60"/>
        <v>113</v>
      </c>
      <c r="DD42" s="292">
        <f t="shared" si="61"/>
        <v>1</v>
      </c>
      <c r="DE42" s="292">
        <f t="shared" si="62"/>
        <v>3</v>
      </c>
      <c r="DF42" s="292">
        <f t="shared" si="63"/>
        <v>0</v>
      </c>
      <c r="DG42" s="292">
        <f t="shared" si="64"/>
        <v>0</v>
      </c>
      <c r="DH42" s="292">
        <v>0</v>
      </c>
      <c r="DI42" s="292">
        <f t="shared" si="38"/>
        <v>3</v>
      </c>
      <c r="DJ42" s="292">
        <v>0</v>
      </c>
      <c r="DK42" s="292">
        <v>0</v>
      </c>
      <c r="DL42" s="292">
        <v>0</v>
      </c>
      <c r="DM42" s="292">
        <v>3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388</v>
      </c>
      <c r="E43" s="292">
        <f t="shared" si="1"/>
        <v>358</v>
      </c>
      <c r="F43" s="292">
        <f t="shared" si="2"/>
        <v>0</v>
      </c>
      <c r="G43" s="292">
        <v>0</v>
      </c>
      <c r="H43" s="292">
        <v>0</v>
      </c>
      <c r="I43" s="292">
        <v>0</v>
      </c>
      <c r="J43" s="292">
        <f t="shared" si="3"/>
        <v>217</v>
      </c>
      <c r="K43" s="292">
        <v>217</v>
      </c>
      <c r="L43" s="292">
        <v>0</v>
      </c>
      <c r="M43" s="292">
        <v>0</v>
      </c>
      <c r="N43" s="292">
        <f t="shared" si="4"/>
        <v>2</v>
      </c>
      <c r="O43" s="292">
        <v>2</v>
      </c>
      <c r="P43" s="292">
        <v>0</v>
      </c>
      <c r="Q43" s="292">
        <v>0</v>
      </c>
      <c r="R43" s="292">
        <f t="shared" si="5"/>
        <v>58</v>
      </c>
      <c r="S43" s="292">
        <v>58</v>
      </c>
      <c r="T43" s="292">
        <v>0</v>
      </c>
      <c r="U43" s="292">
        <v>0</v>
      </c>
      <c r="V43" s="292">
        <f t="shared" si="6"/>
        <v>0</v>
      </c>
      <c r="W43" s="292">
        <v>0</v>
      </c>
      <c r="X43" s="292">
        <v>0</v>
      </c>
      <c r="Y43" s="292">
        <v>0</v>
      </c>
      <c r="Z43" s="292">
        <f t="shared" si="7"/>
        <v>81</v>
      </c>
      <c r="AA43" s="292">
        <v>81</v>
      </c>
      <c r="AB43" s="292">
        <v>0</v>
      </c>
      <c r="AC43" s="292">
        <v>0</v>
      </c>
      <c r="AD43" s="292">
        <f t="shared" si="8"/>
        <v>0</v>
      </c>
      <c r="AE43" s="292">
        <f t="shared" si="9"/>
        <v>0</v>
      </c>
      <c r="AF43" s="292">
        <v>0</v>
      </c>
      <c r="AG43" s="292">
        <v>0</v>
      </c>
      <c r="AH43" s="292">
        <v>0</v>
      </c>
      <c r="AI43" s="292">
        <f t="shared" si="10"/>
        <v>0</v>
      </c>
      <c r="AJ43" s="292">
        <v>0</v>
      </c>
      <c r="AK43" s="292">
        <v>0</v>
      </c>
      <c r="AL43" s="292">
        <v>0</v>
      </c>
      <c r="AM43" s="292">
        <f t="shared" si="11"/>
        <v>0</v>
      </c>
      <c r="AN43" s="292">
        <v>0</v>
      </c>
      <c r="AO43" s="292">
        <v>0</v>
      </c>
      <c r="AP43" s="292">
        <v>0</v>
      </c>
      <c r="AQ43" s="292">
        <f t="shared" si="12"/>
        <v>0</v>
      </c>
      <c r="AR43" s="292">
        <v>0</v>
      </c>
      <c r="AS43" s="292">
        <v>0</v>
      </c>
      <c r="AT43" s="292">
        <v>0</v>
      </c>
      <c r="AU43" s="292">
        <f t="shared" si="13"/>
        <v>0</v>
      </c>
      <c r="AV43" s="292">
        <v>0</v>
      </c>
      <c r="AW43" s="292">
        <v>0</v>
      </c>
      <c r="AX43" s="292">
        <v>0</v>
      </c>
      <c r="AY43" s="292">
        <f t="shared" si="14"/>
        <v>0</v>
      </c>
      <c r="AZ43" s="292">
        <v>0</v>
      </c>
      <c r="BA43" s="292">
        <v>0</v>
      </c>
      <c r="BB43" s="292">
        <v>0</v>
      </c>
      <c r="BC43" s="292">
        <f t="shared" si="15"/>
        <v>30</v>
      </c>
      <c r="BD43" s="292">
        <f t="shared" si="16"/>
        <v>0</v>
      </c>
      <c r="BE43" s="292">
        <v>0</v>
      </c>
      <c r="BF43" s="292"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f t="shared" si="17"/>
        <v>30</v>
      </c>
      <c r="BL43" s="292">
        <v>0</v>
      </c>
      <c r="BM43" s="292">
        <v>15</v>
      </c>
      <c r="BN43" s="292">
        <v>0</v>
      </c>
      <c r="BO43" s="292">
        <v>0</v>
      </c>
      <c r="BP43" s="292">
        <v>0</v>
      </c>
      <c r="BQ43" s="292">
        <v>15</v>
      </c>
      <c r="BR43" s="292">
        <f t="shared" si="39"/>
        <v>358</v>
      </c>
      <c r="BS43" s="292">
        <f t="shared" si="40"/>
        <v>0</v>
      </c>
      <c r="BT43" s="292">
        <f t="shared" si="41"/>
        <v>217</v>
      </c>
      <c r="BU43" s="292">
        <f t="shared" si="42"/>
        <v>2</v>
      </c>
      <c r="BV43" s="292">
        <f t="shared" si="43"/>
        <v>58</v>
      </c>
      <c r="BW43" s="292">
        <f t="shared" si="44"/>
        <v>0</v>
      </c>
      <c r="BX43" s="292">
        <f t="shared" si="45"/>
        <v>81</v>
      </c>
      <c r="BY43" s="292">
        <f t="shared" si="19"/>
        <v>358</v>
      </c>
      <c r="BZ43" s="292">
        <f t="shared" si="20"/>
        <v>0</v>
      </c>
      <c r="CA43" s="292">
        <f t="shared" si="21"/>
        <v>217</v>
      </c>
      <c r="CB43" s="292">
        <f t="shared" si="22"/>
        <v>2</v>
      </c>
      <c r="CC43" s="292">
        <f t="shared" si="23"/>
        <v>58</v>
      </c>
      <c r="CD43" s="292">
        <f t="shared" si="24"/>
        <v>0</v>
      </c>
      <c r="CE43" s="292">
        <f t="shared" si="25"/>
        <v>81</v>
      </c>
      <c r="CF43" s="292">
        <f t="shared" si="26"/>
        <v>0</v>
      </c>
      <c r="CG43" s="292">
        <f t="shared" si="46"/>
        <v>0</v>
      </c>
      <c r="CH43" s="292">
        <f t="shared" si="47"/>
        <v>0</v>
      </c>
      <c r="CI43" s="292">
        <f t="shared" si="48"/>
        <v>0</v>
      </c>
      <c r="CJ43" s="292">
        <f t="shared" si="49"/>
        <v>0</v>
      </c>
      <c r="CK43" s="292">
        <f t="shared" si="50"/>
        <v>0</v>
      </c>
      <c r="CL43" s="292">
        <f t="shared" si="51"/>
        <v>0</v>
      </c>
      <c r="CM43" s="292">
        <f t="shared" si="52"/>
        <v>30</v>
      </c>
      <c r="CN43" s="292">
        <f t="shared" si="53"/>
        <v>0</v>
      </c>
      <c r="CO43" s="292">
        <f t="shared" si="54"/>
        <v>15</v>
      </c>
      <c r="CP43" s="292">
        <f t="shared" si="55"/>
        <v>0</v>
      </c>
      <c r="CQ43" s="292">
        <f t="shared" si="56"/>
        <v>0</v>
      </c>
      <c r="CR43" s="292">
        <f t="shared" si="57"/>
        <v>0</v>
      </c>
      <c r="CS43" s="292">
        <f t="shared" si="58"/>
        <v>15</v>
      </c>
      <c r="CT43" s="292">
        <f t="shared" si="29"/>
        <v>0</v>
      </c>
      <c r="CU43" s="292">
        <f t="shared" si="30"/>
        <v>0</v>
      </c>
      <c r="CV43" s="292">
        <f t="shared" si="31"/>
        <v>0</v>
      </c>
      <c r="CW43" s="292">
        <f t="shared" si="32"/>
        <v>0</v>
      </c>
      <c r="CX43" s="292">
        <f t="shared" si="33"/>
        <v>0</v>
      </c>
      <c r="CY43" s="292">
        <f t="shared" si="34"/>
        <v>0</v>
      </c>
      <c r="CZ43" s="292">
        <f t="shared" si="35"/>
        <v>0</v>
      </c>
      <c r="DA43" s="292">
        <f t="shared" si="36"/>
        <v>30</v>
      </c>
      <c r="DB43" s="292">
        <f t="shared" si="59"/>
        <v>0</v>
      </c>
      <c r="DC43" s="292">
        <f t="shared" si="60"/>
        <v>15</v>
      </c>
      <c r="DD43" s="292">
        <f t="shared" si="61"/>
        <v>0</v>
      </c>
      <c r="DE43" s="292">
        <f t="shared" si="62"/>
        <v>0</v>
      </c>
      <c r="DF43" s="292">
        <f t="shared" si="63"/>
        <v>0</v>
      </c>
      <c r="DG43" s="292">
        <f t="shared" si="64"/>
        <v>15</v>
      </c>
      <c r="DH43" s="292">
        <v>0</v>
      </c>
      <c r="DI43" s="292">
        <f t="shared" si="38"/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190</v>
      </c>
      <c r="E44" s="292">
        <f t="shared" si="1"/>
        <v>188</v>
      </c>
      <c r="F44" s="292">
        <f t="shared" si="2"/>
        <v>0</v>
      </c>
      <c r="G44" s="292">
        <v>0</v>
      </c>
      <c r="H44" s="292">
        <v>0</v>
      </c>
      <c r="I44" s="292">
        <v>0</v>
      </c>
      <c r="J44" s="292">
        <f t="shared" si="3"/>
        <v>107</v>
      </c>
      <c r="K44" s="292">
        <v>107</v>
      </c>
      <c r="L44" s="292">
        <v>0</v>
      </c>
      <c r="M44" s="292">
        <v>0</v>
      </c>
      <c r="N44" s="292">
        <f t="shared" si="4"/>
        <v>2</v>
      </c>
      <c r="O44" s="292">
        <v>2</v>
      </c>
      <c r="P44" s="292">
        <v>0</v>
      </c>
      <c r="Q44" s="292">
        <v>0</v>
      </c>
      <c r="R44" s="292">
        <f t="shared" si="5"/>
        <v>42</v>
      </c>
      <c r="S44" s="292">
        <v>42</v>
      </c>
      <c r="T44" s="292">
        <v>0</v>
      </c>
      <c r="U44" s="292">
        <v>0</v>
      </c>
      <c r="V44" s="292">
        <f t="shared" si="6"/>
        <v>0</v>
      </c>
      <c r="W44" s="292">
        <v>0</v>
      </c>
      <c r="X44" s="292">
        <v>0</v>
      </c>
      <c r="Y44" s="292">
        <v>0</v>
      </c>
      <c r="Z44" s="292">
        <f t="shared" si="7"/>
        <v>37</v>
      </c>
      <c r="AA44" s="292">
        <v>37</v>
      </c>
      <c r="AB44" s="292">
        <v>0</v>
      </c>
      <c r="AC44" s="292">
        <v>0</v>
      </c>
      <c r="AD44" s="292">
        <f t="shared" si="8"/>
        <v>0</v>
      </c>
      <c r="AE44" s="292">
        <f t="shared" si="9"/>
        <v>0</v>
      </c>
      <c r="AF44" s="292">
        <v>0</v>
      </c>
      <c r="AG44" s="292">
        <v>0</v>
      </c>
      <c r="AH44" s="292">
        <v>0</v>
      </c>
      <c r="AI44" s="292">
        <f t="shared" si="10"/>
        <v>0</v>
      </c>
      <c r="AJ44" s="292">
        <v>0</v>
      </c>
      <c r="AK44" s="292">
        <v>0</v>
      </c>
      <c r="AL44" s="292">
        <v>0</v>
      </c>
      <c r="AM44" s="292">
        <f t="shared" si="11"/>
        <v>0</v>
      </c>
      <c r="AN44" s="292">
        <v>0</v>
      </c>
      <c r="AO44" s="292">
        <v>0</v>
      </c>
      <c r="AP44" s="292">
        <v>0</v>
      </c>
      <c r="AQ44" s="292">
        <f t="shared" si="12"/>
        <v>0</v>
      </c>
      <c r="AR44" s="292">
        <v>0</v>
      </c>
      <c r="AS44" s="292">
        <v>0</v>
      </c>
      <c r="AT44" s="292">
        <v>0</v>
      </c>
      <c r="AU44" s="292">
        <f t="shared" si="13"/>
        <v>0</v>
      </c>
      <c r="AV44" s="292">
        <v>0</v>
      </c>
      <c r="AW44" s="292">
        <v>0</v>
      </c>
      <c r="AX44" s="292">
        <v>0</v>
      </c>
      <c r="AY44" s="292">
        <f t="shared" si="14"/>
        <v>0</v>
      </c>
      <c r="AZ44" s="292">
        <v>0</v>
      </c>
      <c r="BA44" s="292">
        <v>0</v>
      </c>
      <c r="BB44" s="292">
        <v>0</v>
      </c>
      <c r="BC44" s="292">
        <f t="shared" si="15"/>
        <v>2</v>
      </c>
      <c r="BD44" s="292">
        <f t="shared" si="16"/>
        <v>2</v>
      </c>
      <c r="BE44" s="292">
        <v>0</v>
      </c>
      <c r="BF44" s="292">
        <v>1</v>
      </c>
      <c r="BG44" s="292">
        <v>0</v>
      </c>
      <c r="BH44" s="292">
        <v>0</v>
      </c>
      <c r="BI44" s="292">
        <v>0</v>
      </c>
      <c r="BJ44" s="292">
        <v>1</v>
      </c>
      <c r="BK44" s="292">
        <f t="shared" si="17"/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 t="shared" si="39"/>
        <v>190</v>
      </c>
      <c r="BS44" s="292">
        <f t="shared" si="40"/>
        <v>0</v>
      </c>
      <c r="BT44" s="292">
        <f t="shared" si="41"/>
        <v>108</v>
      </c>
      <c r="BU44" s="292">
        <f t="shared" si="42"/>
        <v>2</v>
      </c>
      <c r="BV44" s="292">
        <f t="shared" si="43"/>
        <v>42</v>
      </c>
      <c r="BW44" s="292">
        <f t="shared" si="44"/>
        <v>0</v>
      </c>
      <c r="BX44" s="292">
        <f t="shared" si="45"/>
        <v>38</v>
      </c>
      <c r="BY44" s="292">
        <f t="shared" si="19"/>
        <v>188</v>
      </c>
      <c r="BZ44" s="292">
        <f t="shared" si="20"/>
        <v>0</v>
      </c>
      <c r="CA44" s="292">
        <f t="shared" si="21"/>
        <v>107</v>
      </c>
      <c r="CB44" s="292">
        <f t="shared" si="22"/>
        <v>2</v>
      </c>
      <c r="CC44" s="292">
        <f t="shared" si="23"/>
        <v>42</v>
      </c>
      <c r="CD44" s="292">
        <f t="shared" si="24"/>
        <v>0</v>
      </c>
      <c r="CE44" s="292">
        <f t="shared" si="25"/>
        <v>37</v>
      </c>
      <c r="CF44" s="292">
        <f t="shared" si="26"/>
        <v>2</v>
      </c>
      <c r="CG44" s="292">
        <f t="shared" si="46"/>
        <v>0</v>
      </c>
      <c r="CH44" s="292">
        <f t="shared" si="47"/>
        <v>1</v>
      </c>
      <c r="CI44" s="292">
        <f t="shared" si="48"/>
        <v>0</v>
      </c>
      <c r="CJ44" s="292">
        <f t="shared" si="49"/>
        <v>0</v>
      </c>
      <c r="CK44" s="292">
        <f t="shared" si="50"/>
        <v>0</v>
      </c>
      <c r="CL44" s="292">
        <f t="shared" si="51"/>
        <v>1</v>
      </c>
      <c r="CM44" s="292">
        <f t="shared" si="52"/>
        <v>0</v>
      </c>
      <c r="CN44" s="292">
        <f t="shared" si="53"/>
        <v>0</v>
      </c>
      <c r="CO44" s="292">
        <f t="shared" si="54"/>
        <v>0</v>
      </c>
      <c r="CP44" s="292">
        <f t="shared" si="55"/>
        <v>0</v>
      </c>
      <c r="CQ44" s="292">
        <f t="shared" si="56"/>
        <v>0</v>
      </c>
      <c r="CR44" s="292">
        <f t="shared" si="57"/>
        <v>0</v>
      </c>
      <c r="CS44" s="292">
        <f t="shared" si="58"/>
        <v>0</v>
      </c>
      <c r="CT44" s="292">
        <f t="shared" si="29"/>
        <v>0</v>
      </c>
      <c r="CU44" s="292">
        <f t="shared" si="30"/>
        <v>0</v>
      </c>
      <c r="CV44" s="292">
        <f t="shared" si="31"/>
        <v>0</v>
      </c>
      <c r="CW44" s="292">
        <f t="shared" si="32"/>
        <v>0</v>
      </c>
      <c r="CX44" s="292">
        <f t="shared" si="33"/>
        <v>0</v>
      </c>
      <c r="CY44" s="292">
        <f t="shared" si="34"/>
        <v>0</v>
      </c>
      <c r="CZ44" s="292">
        <f t="shared" si="35"/>
        <v>0</v>
      </c>
      <c r="DA44" s="292">
        <f t="shared" si="36"/>
        <v>0</v>
      </c>
      <c r="DB44" s="292">
        <f t="shared" si="59"/>
        <v>0</v>
      </c>
      <c r="DC44" s="292">
        <f t="shared" si="60"/>
        <v>0</v>
      </c>
      <c r="DD44" s="292">
        <f t="shared" si="61"/>
        <v>0</v>
      </c>
      <c r="DE44" s="292">
        <f t="shared" si="62"/>
        <v>0</v>
      </c>
      <c r="DF44" s="292">
        <f t="shared" si="63"/>
        <v>0</v>
      </c>
      <c r="DG44" s="292">
        <f t="shared" si="64"/>
        <v>0</v>
      </c>
      <c r="DH44" s="292">
        <v>0</v>
      </c>
      <c r="DI44" s="292">
        <f t="shared" si="38"/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450</v>
      </c>
      <c r="E45" s="292">
        <f t="shared" si="1"/>
        <v>389</v>
      </c>
      <c r="F45" s="292">
        <f t="shared" si="2"/>
        <v>0</v>
      </c>
      <c r="G45" s="292">
        <v>0</v>
      </c>
      <c r="H45" s="292">
        <v>0</v>
      </c>
      <c r="I45" s="292">
        <v>0</v>
      </c>
      <c r="J45" s="292">
        <f t="shared" si="3"/>
        <v>287</v>
      </c>
      <c r="K45" s="292">
        <v>0</v>
      </c>
      <c r="L45" s="292">
        <v>287</v>
      </c>
      <c r="M45" s="292">
        <v>0</v>
      </c>
      <c r="N45" s="292">
        <f t="shared" si="4"/>
        <v>28</v>
      </c>
      <c r="O45" s="292">
        <v>0</v>
      </c>
      <c r="P45" s="292">
        <v>28</v>
      </c>
      <c r="Q45" s="292">
        <v>0</v>
      </c>
      <c r="R45" s="292">
        <f t="shared" si="5"/>
        <v>57</v>
      </c>
      <c r="S45" s="292">
        <v>0</v>
      </c>
      <c r="T45" s="292">
        <v>57</v>
      </c>
      <c r="U45" s="292">
        <v>0</v>
      </c>
      <c r="V45" s="292">
        <f t="shared" si="6"/>
        <v>0</v>
      </c>
      <c r="W45" s="292">
        <v>0</v>
      </c>
      <c r="X45" s="292">
        <v>0</v>
      </c>
      <c r="Y45" s="292">
        <v>0</v>
      </c>
      <c r="Z45" s="292">
        <f t="shared" si="7"/>
        <v>17</v>
      </c>
      <c r="AA45" s="292">
        <v>0</v>
      </c>
      <c r="AB45" s="292">
        <v>17</v>
      </c>
      <c r="AC45" s="292">
        <v>0</v>
      </c>
      <c r="AD45" s="292">
        <f t="shared" si="8"/>
        <v>0</v>
      </c>
      <c r="AE45" s="292">
        <f t="shared" si="9"/>
        <v>0</v>
      </c>
      <c r="AF45" s="292">
        <v>0</v>
      </c>
      <c r="AG45" s="292">
        <v>0</v>
      </c>
      <c r="AH45" s="292">
        <v>0</v>
      </c>
      <c r="AI45" s="292">
        <f t="shared" si="10"/>
        <v>0</v>
      </c>
      <c r="AJ45" s="292">
        <v>0</v>
      </c>
      <c r="AK45" s="292">
        <v>0</v>
      </c>
      <c r="AL45" s="292">
        <v>0</v>
      </c>
      <c r="AM45" s="292">
        <f t="shared" si="11"/>
        <v>0</v>
      </c>
      <c r="AN45" s="292">
        <v>0</v>
      </c>
      <c r="AO45" s="292">
        <v>0</v>
      </c>
      <c r="AP45" s="292">
        <v>0</v>
      </c>
      <c r="AQ45" s="292">
        <f t="shared" si="12"/>
        <v>0</v>
      </c>
      <c r="AR45" s="292">
        <v>0</v>
      </c>
      <c r="AS45" s="292">
        <v>0</v>
      </c>
      <c r="AT45" s="292">
        <v>0</v>
      </c>
      <c r="AU45" s="292">
        <f t="shared" si="13"/>
        <v>0</v>
      </c>
      <c r="AV45" s="292">
        <v>0</v>
      </c>
      <c r="AW45" s="292">
        <v>0</v>
      </c>
      <c r="AX45" s="292">
        <v>0</v>
      </c>
      <c r="AY45" s="292">
        <f t="shared" si="14"/>
        <v>0</v>
      </c>
      <c r="AZ45" s="292">
        <v>0</v>
      </c>
      <c r="BA45" s="292">
        <v>0</v>
      </c>
      <c r="BB45" s="292">
        <v>0</v>
      </c>
      <c r="BC45" s="292">
        <f t="shared" si="15"/>
        <v>61</v>
      </c>
      <c r="BD45" s="292">
        <f t="shared" si="16"/>
        <v>61</v>
      </c>
      <c r="BE45" s="292">
        <v>0</v>
      </c>
      <c r="BF45" s="292">
        <v>16</v>
      </c>
      <c r="BG45" s="292">
        <v>16</v>
      </c>
      <c r="BH45" s="292">
        <v>7</v>
      </c>
      <c r="BI45" s="292">
        <v>0</v>
      </c>
      <c r="BJ45" s="292">
        <v>22</v>
      </c>
      <c r="BK45" s="292">
        <f t="shared" si="17"/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 t="shared" si="39"/>
        <v>450</v>
      </c>
      <c r="BS45" s="292">
        <f t="shared" si="40"/>
        <v>0</v>
      </c>
      <c r="BT45" s="292">
        <f t="shared" si="41"/>
        <v>303</v>
      </c>
      <c r="BU45" s="292">
        <f t="shared" si="42"/>
        <v>44</v>
      </c>
      <c r="BV45" s="292">
        <f t="shared" si="43"/>
        <v>64</v>
      </c>
      <c r="BW45" s="292">
        <f t="shared" si="44"/>
        <v>0</v>
      </c>
      <c r="BX45" s="292">
        <f t="shared" si="45"/>
        <v>39</v>
      </c>
      <c r="BY45" s="292">
        <f t="shared" si="19"/>
        <v>389</v>
      </c>
      <c r="BZ45" s="292">
        <f t="shared" si="20"/>
        <v>0</v>
      </c>
      <c r="CA45" s="292">
        <f t="shared" si="21"/>
        <v>287</v>
      </c>
      <c r="CB45" s="292">
        <f t="shared" si="22"/>
        <v>28</v>
      </c>
      <c r="CC45" s="292">
        <f t="shared" si="23"/>
        <v>57</v>
      </c>
      <c r="CD45" s="292">
        <f t="shared" si="24"/>
        <v>0</v>
      </c>
      <c r="CE45" s="292">
        <f t="shared" si="25"/>
        <v>17</v>
      </c>
      <c r="CF45" s="292">
        <f t="shared" si="26"/>
        <v>61</v>
      </c>
      <c r="CG45" s="292">
        <f t="shared" si="46"/>
        <v>0</v>
      </c>
      <c r="CH45" s="292">
        <f t="shared" si="47"/>
        <v>16</v>
      </c>
      <c r="CI45" s="292">
        <f t="shared" si="48"/>
        <v>16</v>
      </c>
      <c r="CJ45" s="292">
        <f t="shared" si="49"/>
        <v>7</v>
      </c>
      <c r="CK45" s="292">
        <f t="shared" si="50"/>
        <v>0</v>
      </c>
      <c r="CL45" s="292">
        <f t="shared" si="51"/>
        <v>22</v>
      </c>
      <c r="CM45" s="292">
        <f t="shared" si="52"/>
        <v>0</v>
      </c>
      <c r="CN45" s="292">
        <f t="shared" si="53"/>
        <v>0</v>
      </c>
      <c r="CO45" s="292">
        <f t="shared" si="54"/>
        <v>0</v>
      </c>
      <c r="CP45" s="292">
        <f t="shared" si="55"/>
        <v>0</v>
      </c>
      <c r="CQ45" s="292">
        <f t="shared" si="56"/>
        <v>0</v>
      </c>
      <c r="CR45" s="292">
        <f t="shared" si="57"/>
        <v>0</v>
      </c>
      <c r="CS45" s="292">
        <f t="shared" si="58"/>
        <v>0</v>
      </c>
      <c r="CT45" s="292">
        <f t="shared" si="29"/>
        <v>0</v>
      </c>
      <c r="CU45" s="292">
        <f t="shared" si="30"/>
        <v>0</v>
      </c>
      <c r="CV45" s="292">
        <f t="shared" si="31"/>
        <v>0</v>
      </c>
      <c r="CW45" s="292">
        <f t="shared" si="32"/>
        <v>0</v>
      </c>
      <c r="CX45" s="292">
        <f t="shared" si="33"/>
        <v>0</v>
      </c>
      <c r="CY45" s="292">
        <f t="shared" si="34"/>
        <v>0</v>
      </c>
      <c r="CZ45" s="292">
        <f t="shared" si="35"/>
        <v>0</v>
      </c>
      <c r="DA45" s="292">
        <f t="shared" si="36"/>
        <v>0</v>
      </c>
      <c r="DB45" s="292">
        <f t="shared" si="59"/>
        <v>0</v>
      </c>
      <c r="DC45" s="292">
        <f t="shared" si="60"/>
        <v>0</v>
      </c>
      <c r="DD45" s="292">
        <f t="shared" si="61"/>
        <v>0</v>
      </c>
      <c r="DE45" s="292">
        <f t="shared" si="62"/>
        <v>0</v>
      </c>
      <c r="DF45" s="292">
        <f t="shared" si="63"/>
        <v>0</v>
      </c>
      <c r="DG45" s="292">
        <f t="shared" si="64"/>
        <v>0</v>
      </c>
      <c r="DH45" s="292">
        <v>0</v>
      </c>
      <c r="DI45" s="292">
        <f t="shared" si="38"/>
        <v>3</v>
      </c>
      <c r="DJ45" s="292">
        <v>0</v>
      </c>
      <c r="DK45" s="292">
        <v>0</v>
      </c>
      <c r="DL45" s="292">
        <v>0</v>
      </c>
      <c r="DM45" s="292">
        <v>3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473</v>
      </c>
      <c r="E46" s="292">
        <f t="shared" si="1"/>
        <v>425</v>
      </c>
      <c r="F46" s="292">
        <f t="shared" si="2"/>
        <v>0</v>
      </c>
      <c r="G46" s="292">
        <v>0</v>
      </c>
      <c r="H46" s="292">
        <v>0</v>
      </c>
      <c r="I46" s="292">
        <v>0</v>
      </c>
      <c r="J46" s="292">
        <f t="shared" si="3"/>
        <v>313</v>
      </c>
      <c r="K46" s="292">
        <v>0</v>
      </c>
      <c r="L46" s="292">
        <v>313</v>
      </c>
      <c r="M46" s="292">
        <v>0</v>
      </c>
      <c r="N46" s="292">
        <f t="shared" si="4"/>
        <v>22</v>
      </c>
      <c r="O46" s="292">
        <v>0</v>
      </c>
      <c r="P46" s="292">
        <v>22</v>
      </c>
      <c r="Q46" s="292">
        <v>0</v>
      </c>
      <c r="R46" s="292">
        <f t="shared" si="5"/>
        <v>71</v>
      </c>
      <c r="S46" s="292">
        <v>0</v>
      </c>
      <c r="T46" s="292">
        <v>71</v>
      </c>
      <c r="U46" s="292">
        <v>0</v>
      </c>
      <c r="V46" s="292">
        <f t="shared" si="6"/>
        <v>0</v>
      </c>
      <c r="W46" s="292">
        <v>0</v>
      </c>
      <c r="X46" s="292">
        <v>0</v>
      </c>
      <c r="Y46" s="292">
        <v>0</v>
      </c>
      <c r="Z46" s="292">
        <f t="shared" si="7"/>
        <v>19</v>
      </c>
      <c r="AA46" s="292">
        <v>0</v>
      </c>
      <c r="AB46" s="292">
        <v>19</v>
      </c>
      <c r="AC46" s="292">
        <v>0</v>
      </c>
      <c r="AD46" s="292">
        <f t="shared" si="8"/>
        <v>0</v>
      </c>
      <c r="AE46" s="292">
        <f t="shared" si="9"/>
        <v>0</v>
      </c>
      <c r="AF46" s="292">
        <v>0</v>
      </c>
      <c r="AG46" s="292">
        <v>0</v>
      </c>
      <c r="AH46" s="292">
        <v>0</v>
      </c>
      <c r="AI46" s="292">
        <f t="shared" si="10"/>
        <v>0</v>
      </c>
      <c r="AJ46" s="292">
        <v>0</v>
      </c>
      <c r="AK46" s="292">
        <v>0</v>
      </c>
      <c r="AL46" s="292">
        <v>0</v>
      </c>
      <c r="AM46" s="292">
        <f t="shared" si="11"/>
        <v>0</v>
      </c>
      <c r="AN46" s="292">
        <v>0</v>
      </c>
      <c r="AO46" s="292">
        <v>0</v>
      </c>
      <c r="AP46" s="292">
        <v>0</v>
      </c>
      <c r="AQ46" s="292">
        <f t="shared" si="12"/>
        <v>0</v>
      </c>
      <c r="AR46" s="292">
        <v>0</v>
      </c>
      <c r="AS46" s="292">
        <v>0</v>
      </c>
      <c r="AT46" s="292">
        <v>0</v>
      </c>
      <c r="AU46" s="292">
        <f t="shared" si="13"/>
        <v>0</v>
      </c>
      <c r="AV46" s="292">
        <v>0</v>
      </c>
      <c r="AW46" s="292">
        <v>0</v>
      </c>
      <c r="AX46" s="292">
        <v>0</v>
      </c>
      <c r="AY46" s="292">
        <f t="shared" si="14"/>
        <v>0</v>
      </c>
      <c r="AZ46" s="292">
        <v>0</v>
      </c>
      <c r="BA46" s="292">
        <v>0</v>
      </c>
      <c r="BB46" s="292">
        <v>0</v>
      </c>
      <c r="BC46" s="292">
        <f t="shared" si="15"/>
        <v>48</v>
      </c>
      <c r="BD46" s="292">
        <f t="shared" si="16"/>
        <v>48</v>
      </c>
      <c r="BE46" s="292">
        <v>0</v>
      </c>
      <c r="BF46" s="292">
        <v>13</v>
      </c>
      <c r="BG46" s="292">
        <v>15</v>
      </c>
      <c r="BH46" s="292">
        <v>4</v>
      </c>
      <c r="BI46" s="292">
        <v>0</v>
      </c>
      <c r="BJ46" s="292">
        <v>16</v>
      </c>
      <c r="BK46" s="292">
        <f t="shared" si="17"/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 t="shared" si="39"/>
        <v>473</v>
      </c>
      <c r="BS46" s="292">
        <f t="shared" si="40"/>
        <v>0</v>
      </c>
      <c r="BT46" s="292">
        <f t="shared" si="41"/>
        <v>326</v>
      </c>
      <c r="BU46" s="292">
        <f t="shared" si="42"/>
        <v>37</v>
      </c>
      <c r="BV46" s="292">
        <f t="shared" si="43"/>
        <v>75</v>
      </c>
      <c r="BW46" s="292">
        <f t="shared" si="44"/>
        <v>0</v>
      </c>
      <c r="BX46" s="292">
        <f t="shared" si="45"/>
        <v>35</v>
      </c>
      <c r="BY46" s="292">
        <f t="shared" si="19"/>
        <v>425</v>
      </c>
      <c r="BZ46" s="292">
        <f t="shared" si="20"/>
        <v>0</v>
      </c>
      <c r="CA46" s="292">
        <f t="shared" si="21"/>
        <v>313</v>
      </c>
      <c r="CB46" s="292">
        <f t="shared" si="22"/>
        <v>22</v>
      </c>
      <c r="CC46" s="292">
        <f t="shared" si="23"/>
        <v>71</v>
      </c>
      <c r="CD46" s="292">
        <f t="shared" si="24"/>
        <v>0</v>
      </c>
      <c r="CE46" s="292">
        <f t="shared" si="25"/>
        <v>19</v>
      </c>
      <c r="CF46" s="292">
        <f t="shared" si="26"/>
        <v>48</v>
      </c>
      <c r="CG46" s="292">
        <f t="shared" si="46"/>
        <v>0</v>
      </c>
      <c r="CH46" s="292">
        <f t="shared" si="47"/>
        <v>13</v>
      </c>
      <c r="CI46" s="292">
        <f t="shared" si="48"/>
        <v>15</v>
      </c>
      <c r="CJ46" s="292">
        <f t="shared" si="49"/>
        <v>4</v>
      </c>
      <c r="CK46" s="292">
        <f t="shared" si="50"/>
        <v>0</v>
      </c>
      <c r="CL46" s="292">
        <f t="shared" si="51"/>
        <v>16</v>
      </c>
      <c r="CM46" s="292">
        <f t="shared" si="52"/>
        <v>0</v>
      </c>
      <c r="CN46" s="292">
        <f t="shared" si="53"/>
        <v>0</v>
      </c>
      <c r="CO46" s="292">
        <f t="shared" si="54"/>
        <v>0</v>
      </c>
      <c r="CP46" s="292">
        <f t="shared" si="55"/>
        <v>0</v>
      </c>
      <c r="CQ46" s="292">
        <f t="shared" si="56"/>
        <v>0</v>
      </c>
      <c r="CR46" s="292">
        <f t="shared" si="57"/>
        <v>0</v>
      </c>
      <c r="CS46" s="292">
        <f t="shared" si="58"/>
        <v>0</v>
      </c>
      <c r="CT46" s="292">
        <f t="shared" si="29"/>
        <v>0</v>
      </c>
      <c r="CU46" s="292">
        <f t="shared" si="30"/>
        <v>0</v>
      </c>
      <c r="CV46" s="292">
        <f t="shared" si="31"/>
        <v>0</v>
      </c>
      <c r="CW46" s="292">
        <f t="shared" si="32"/>
        <v>0</v>
      </c>
      <c r="CX46" s="292">
        <f t="shared" si="33"/>
        <v>0</v>
      </c>
      <c r="CY46" s="292">
        <f t="shared" si="34"/>
        <v>0</v>
      </c>
      <c r="CZ46" s="292">
        <f t="shared" si="35"/>
        <v>0</v>
      </c>
      <c r="DA46" s="292">
        <f t="shared" si="36"/>
        <v>0</v>
      </c>
      <c r="DB46" s="292">
        <f t="shared" si="59"/>
        <v>0</v>
      </c>
      <c r="DC46" s="292">
        <f t="shared" si="60"/>
        <v>0</v>
      </c>
      <c r="DD46" s="292">
        <f t="shared" si="61"/>
        <v>0</v>
      </c>
      <c r="DE46" s="292">
        <f t="shared" si="62"/>
        <v>0</v>
      </c>
      <c r="DF46" s="292">
        <f t="shared" si="63"/>
        <v>0</v>
      </c>
      <c r="DG46" s="292">
        <f t="shared" si="64"/>
        <v>0</v>
      </c>
      <c r="DH46" s="292">
        <v>0</v>
      </c>
      <c r="DI46" s="292">
        <f t="shared" si="38"/>
        <v>0</v>
      </c>
      <c r="DJ46" s="292">
        <v>0</v>
      </c>
      <c r="DK46" s="292">
        <v>0</v>
      </c>
      <c r="DL46" s="292">
        <v>0</v>
      </c>
      <c r="DM46" s="292">
        <v>0</v>
      </c>
    </row>
  </sheetData>
  <sortState ref="A8:DM46">
    <sortCondition ref="A8:A46"/>
    <sortCondition ref="B8:B46"/>
    <sortCondition ref="C8:C4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&amp;Lごみ搬入量の状況（平成28年度実績）</oddHeader>
  </headerFooter>
  <colBreaks count="5" manualBreakCount="5">
    <brk id="13" min="1" max="45" man="1"/>
    <brk id="25" min="1" max="45" man="1"/>
    <brk id="38" min="1" max="45" man="1"/>
    <brk id="50" min="1" max="45" man="1"/>
    <brk id="62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SUM(E7,T7,AI7,AX7,BM7,CB7,CQ7,DF7,DU7,DZ7)</f>
        <v>422441</v>
      </c>
      <c r="E7" s="305">
        <f t="shared" ref="E7:E46" si="1">SUM(F7,M7)</f>
        <v>361549</v>
      </c>
      <c r="F7" s="305">
        <f t="shared" ref="F7:F46" si="2">SUM(G7:L7)</f>
        <v>330076</v>
      </c>
      <c r="G7" s="305">
        <f>SUM(G$8:G$46)</f>
        <v>2015</v>
      </c>
      <c r="H7" s="305">
        <f>SUM(H$8:H$46)</f>
        <v>326854</v>
      </c>
      <c r="I7" s="305">
        <f>SUM(I$8:I$46)</f>
        <v>449</v>
      </c>
      <c r="J7" s="305">
        <f>SUM(J$8:J$46)</f>
        <v>6</v>
      </c>
      <c r="K7" s="305">
        <f>SUM(K$8:K$46)</f>
        <v>138</v>
      </c>
      <c r="L7" s="305">
        <f>SUM(L$8:L$46)</f>
        <v>614</v>
      </c>
      <c r="M7" s="305">
        <f t="shared" ref="M7:M46" si="3">SUM(N7:S7)</f>
        <v>31473</v>
      </c>
      <c r="N7" s="305">
        <f>SUM(N$8:N$46)</f>
        <v>239</v>
      </c>
      <c r="O7" s="305">
        <f>SUM(O$8:O$46)</f>
        <v>30598</v>
      </c>
      <c r="P7" s="305">
        <f>SUM(P$8:P$46)</f>
        <v>0</v>
      </c>
      <c r="Q7" s="305">
        <f>SUM(Q$8:Q$46)</f>
        <v>0</v>
      </c>
      <c r="R7" s="305">
        <f>SUM(R$8:R$46)</f>
        <v>542</v>
      </c>
      <c r="S7" s="305">
        <f>SUM(S$8:S$46)</f>
        <v>94</v>
      </c>
      <c r="T7" s="305">
        <f t="shared" ref="T7:T46" si="4">SUM(U7,AB7)</f>
        <v>22472</v>
      </c>
      <c r="U7" s="305">
        <f t="shared" ref="U7:U46" si="5">SUM(V7:AA7)</f>
        <v>16693</v>
      </c>
      <c r="V7" s="305">
        <f>SUM(V$8:V$46)</f>
        <v>0</v>
      </c>
      <c r="W7" s="305">
        <f>SUM(W$8:W$46)</f>
        <v>0</v>
      </c>
      <c r="X7" s="305">
        <f>SUM(X$8:X$46)</f>
        <v>8941</v>
      </c>
      <c r="Y7" s="305">
        <f>SUM(Y$8:Y$46)</f>
        <v>1278</v>
      </c>
      <c r="Z7" s="305">
        <f>SUM(Z$8:Z$46)</f>
        <v>91</v>
      </c>
      <c r="AA7" s="305">
        <f>SUM(AA$8:AA$46)</f>
        <v>6383</v>
      </c>
      <c r="AB7" s="305">
        <f t="shared" ref="AB7:AB46" si="6">SUM(AC7:AH7)</f>
        <v>5779</v>
      </c>
      <c r="AC7" s="305">
        <f>SUM(AC$8:AC$46)</f>
        <v>0</v>
      </c>
      <c r="AD7" s="305">
        <f>SUM(AD$8:AD$46)</f>
        <v>0</v>
      </c>
      <c r="AE7" s="305">
        <f>SUM(AE$8:AE$46)</f>
        <v>3562</v>
      </c>
      <c r="AF7" s="305">
        <f>SUM(AF$8:AF$46)</f>
        <v>3</v>
      </c>
      <c r="AG7" s="305">
        <f>SUM(AG$8:AG$46)</f>
        <v>107</v>
      </c>
      <c r="AH7" s="305">
        <f>SUM(AH$8:AH$46)</f>
        <v>2107</v>
      </c>
      <c r="AI7" s="305">
        <f t="shared" ref="AI7:AI46" si="7">SUM(AJ7,AQ7)</f>
        <v>29</v>
      </c>
      <c r="AJ7" s="305">
        <f t="shared" ref="AJ7:AJ46" si="8">SUM(AK7:AP7)</f>
        <v>0</v>
      </c>
      <c r="AK7" s="305">
        <f>SUM(AK$8:AK$46)</f>
        <v>0</v>
      </c>
      <c r="AL7" s="305">
        <f>SUM(AL$8:AL$46)</f>
        <v>0</v>
      </c>
      <c r="AM7" s="305">
        <f>SUM(AM$8:AM$46)</f>
        <v>0</v>
      </c>
      <c r="AN7" s="305">
        <f>SUM(AN$8:AN$46)</f>
        <v>0</v>
      </c>
      <c r="AO7" s="305">
        <f>SUM(AO$8:AO$46)</f>
        <v>0</v>
      </c>
      <c r="AP7" s="305">
        <f>SUM(AP$8:AP$46)</f>
        <v>0</v>
      </c>
      <c r="AQ7" s="305">
        <f t="shared" ref="AQ7:AQ46" si="9">SUM(AR7:AW7)</f>
        <v>29</v>
      </c>
      <c r="AR7" s="305">
        <f>SUM(AR$8:AR$46)</f>
        <v>0</v>
      </c>
      <c r="AS7" s="305">
        <f>SUM(AS$8:AS$46)</f>
        <v>29</v>
      </c>
      <c r="AT7" s="305">
        <f>SUM(AT$8:AT$46)</f>
        <v>0</v>
      </c>
      <c r="AU7" s="305">
        <f>SUM(AU$8:AU$46)</f>
        <v>0</v>
      </c>
      <c r="AV7" s="305">
        <f>SUM(AV$8:AV$46)</f>
        <v>0</v>
      </c>
      <c r="AW7" s="305">
        <f>SUM(AW$8:AW$46)</f>
        <v>0</v>
      </c>
      <c r="AX7" s="305">
        <f t="shared" ref="AX7:AX46" si="10">SUM(AY7,BF7)</f>
        <v>0</v>
      </c>
      <c r="AY7" s="305">
        <f t="shared" ref="AY7:AY46" si="11">SUM(AZ7:BE7)</f>
        <v>0</v>
      </c>
      <c r="AZ7" s="305">
        <f>SUM(AZ$8:AZ$46)</f>
        <v>0</v>
      </c>
      <c r="BA7" s="305">
        <f>SUM(BA$8:BA$46)</f>
        <v>0</v>
      </c>
      <c r="BB7" s="305">
        <f>SUM(BB$8:BB$46)</f>
        <v>0</v>
      </c>
      <c r="BC7" s="305">
        <f>SUM(BC$8:BC$46)</f>
        <v>0</v>
      </c>
      <c r="BD7" s="305">
        <f>SUM(BD$8:BD$46)</f>
        <v>0</v>
      </c>
      <c r="BE7" s="305">
        <f>SUM(BE$8:BE$46)</f>
        <v>0</v>
      </c>
      <c r="BF7" s="305">
        <f t="shared" ref="BF7:BF46" si="12">SUM(BG7:BL7)</f>
        <v>0</v>
      </c>
      <c r="BG7" s="305">
        <f>SUM(BG$8:BG$46)</f>
        <v>0</v>
      </c>
      <c r="BH7" s="305">
        <f>SUM(BH$8:BH$46)</f>
        <v>0</v>
      </c>
      <c r="BI7" s="305">
        <f>SUM(BI$8:BI$46)</f>
        <v>0</v>
      </c>
      <c r="BJ7" s="305">
        <f>SUM(BJ$8:BJ$46)</f>
        <v>0</v>
      </c>
      <c r="BK7" s="305">
        <f>SUM(BK$8:BK$46)</f>
        <v>0</v>
      </c>
      <c r="BL7" s="305">
        <f>SUM(BL$8:BL$46)</f>
        <v>0</v>
      </c>
      <c r="BM7" s="305">
        <f t="shared" ref="BM7:BM46" si="13">SUM(BN7,BU7)</f>
        <v>0</v>
      </c>
      <c r="BN7" s="305">
        <f t="shared" ref="BN7:BN46" si="14">SUM(BO7:BT7)</f>
        <v>0</v>
      </c>
      <c r="BO7" s="305">
        <f>SUM(BO$8:BO$46)</f>
        <v>0</v>
      </c>
      <c r="BP7" s="305">
        <f>SUM(BP$8:BP$46)</f>
        <v>0</v>
      </c>
      <c r="BQ7" s="305">
        <f>SUM(BQ$8:BQ$46)</f>
        <v>0</v>
      </c>
      <c r="BR7" s="305">
        <f>SUM(BR$8:BR$46)</f>
        <v>0</v>
      </c>
      <c r="BS7" s="305">
        <f>SUM(BS$8:BS$46)</f>
        <v>0</v>
      </c>
      <c r="BT7" s="305">
        <f>SUM(BT$8:BT$46)</f>
        <v>0</v>
      </c>
      <c r="BU7" s="305">
        <f t="shared" ref="BU7:BU46" si="15">SUM(BV7:CA7)</f>
        <v>0</v>
      </c>
      <c r="BV7" s="305">
        <f>SUM(BV$8:BV$46)</f>
        <v>0</v>
      </c>
      <c r="BW7" s="305">
        <f>SUM(BW$8:BW$46)</f>
        <v>0</v>
      </c>
      <c r="BX7" s="305">
        <f>SUM(BX$8:BX$46)</f>
        <v>0</v>
      </c>
      <c r="BY7" s="305">
        <f>SUM(BY$8:BY$46)</f>
        <v>0</v>
      </c>
      <c r="BZ7" s="305">
        <f>SUM(BZ$8:BZ$46)</f>
        <v>0</v>
      </c>
      <c r="CA7" s="305">
        <f>SUM(CA$8:CA$46)</f>
        <v>0</v>
      </c>
      <c r="CB7" s="305">
        <f t="shared" ref="CB7:CB46" si="16">SUM(CC7,CJ7)</f>
        <v>0</v>
      </c>
      <c r="CC7" s="305">
        <f t="shared" ref="CC7:CC46" si="17">SUM(CD7:CI7)</f>
        <v>0</v>
      </c>
      <c r="CD7" s="305">
        <f>SUM(CD$8:CD$46)</f>
        <v>0</v>
      </c>
      <c r="CE7" s="305">
        <f>SUM(CE$8:CE$46)</f>
        <v>0</v>
      </c>
      <c r="CF7" s="305">
        <f>SUM(CF$8:CF$46)</f>
        <v>0</v>
      </c>
      <c r="CG7" s="305">
        <f>SUM(CG$8:CG$46)</f>
        <v>0</v>
      </c>
      <c r="CH7" s="305">
        <f>SUM(CH$8:CH$46)</f>
        <v>0</v>
      </c>
      <c r="CI7" s="305">
        <f>SUM(CI$8:CI$46)</f>
        <v>0</v>
      </c>
      <c r="CJ7" s="305">
        <f t="shared" ref="CJ7:CJ46" si="18">SUM(CK7:CP7)</f>
        <v>0</v>
      </c>
      <c r="CK7" s="305">
        <f>SUM(CK$8:CK$46)</f>
        <v>0</v>
      </c>
      <c r="CL7" s="305">
        <f>SUM(CL$8:CL$46)</f>
        <v>0</v>
      </c>
      <c r="CM7" s="305">
        <f>SUM(CM$8:CM$46)</f>
        <v>0</v>
      </c>
      <c r="CN7" s="305">
        <f>SUM(CN$8:CN$46)</f>
        <v>0</v>
      </c>
      <c r="CO7" s="305">
        <f>SUM(CO$8:CO$46)</f>
        <v>0</v>
      </c>
      <c r="CP7" s="305">
        <f>SUM(CP$8:CP$46)</f>
        <v>0</v>
      </c>
      <c r="CQ7" s="305">
        <f t="shared" ref="CQ7:CQ46" si="19">SUM(CR7,CY7)</f>
        <v>20349</v>
      </c>
      <c r="CR7" s="305">
        <f t="shared" ref="CR7:CR46" si="20">SUM(CS7:CX7)</f>
        <v>19091</v>
      </c>
      <c r="CS7" s="305">
        <f>SUM(CS$8:CS$46)</f>
        <v>0</v>
      </c>
      <c r="CT7" s="305">
        <f>SUM(CT$8:CT$46)</f>
        <v>0</v>
      </c>
      <c r="CU7" s="305">
        <f>SUM(CU$8:CU$46)</f>
        <v>2759</v>
      </c>
      <c r="CV7" s="305">
        <f>SUM(CV$8:CV$46)</f>
        <v>14225</v>
      </c>
      <c r="CW7" s="305">
        <f>SUM(CW$8:CW$46)</f>
        <v>1047</v>
      </c>
      <c r="CX7" s="305">
        <f>SUM(CX$8:CX$46)</f>
        <v>1060</v>
      </c>
      <c r="CY7" s="305">
        <f t="shared" ref="CY7:CY46" si="21">SUM(CZ7:DE7)</f>
        <v>1258</v>
      </c>
      <c r="CZ7" s="305">
        <f>SUM(CZ$8:CZ$46)</f>
        <v>0</v>
      </c>
      <c r="DA7" s="305">
        <f>SUM(DA$8:DA$46)</f>
        <v>0</v>
      </c>
      <c r="DB7" s="305">
        <f>SUM(DB$8:DB$46)</f>
        <v>158</v>
      </c>
      <c r="DC7" s="305">
        <f>SUM(DC$8:DC$46)</f>
        <v>888</v>
      </c>
      <c r="DD7" s="305">
        <f>SUM(DD$8:DD$46)</f>
        <v>0</v>
      </c>
      <c r="DE7" s="305">
        <f>SUM(DE$8:DE$46)</f>
        <v>212</v>
      </c>
      <c r="DF7" s="305">
        <f t="shared" ref="DF7:DF46" si="22">SUM(DG7,DN7)</f>
        <v>371</v>
      </c>
      <c r="DG7" s="305">
        <f t="shared" ref="DG7:DG46" si="23">SUM(DH7:DM7)</f>
        <v>345</v>
      </c>
      <c r="DH7" s="305">
        <f>SUM(DH$8:DH$46)</f>
        <v>0</v>
      </c>
      <c r="DI7" s="305">
        <f>SUM(DI$8:DI$46)</f>
        <v>32</v>
      </c>
      <c r="DJ7" s="305">
        <f>SUM(DJ$8:DJ$46)</f>
        <v>52</v>
      </c>
      <c r="DK7" s="305">
        <f>SUM(DK$8:DK$46)</f>
        <v>185</v>
      </c>
      <c r="DL7" s="305">
        <f>SUM(DL$8:DL$46)</f>
        <v>3</v>
      </c>
      <c r="DM7" s="305">
        <f>SUM(DM$8:DM$46)</f>
        <v>73</v>
      </c>
      <c r="DN7" s="305">
        <f t="shared" ref="DN7:DN46" si="24">SUM(DO7:DT7)</f>
        <v>26</v>
      </c>
      <c r="DO7" s="305">
        <f>SUM(DO$8:DO$46)</f>
        <v>0</v>
      </c>
      <c r="DP7" s="305">
        <f>SUM(DP$8:DP$46)</f>
        <v>0</v>
      </c>
      <c r="DQ7" s="305">
        <f>SUM(DQ$8:DQ$46)</f>
        <v>26</v>
      </c>
      <c r="DR7" s="305">
        <f>SUM(DR$8:DR$46)</f>
        <v>0</v>
      </c>
      <c r="DS7" s="305">
        <f>SUM(DS$8:DS$46)</f>
        <v>0</v>
      </c>
      <c r="DT7" s="305">
        <f>SUM(DT$8:DT$46)</f>
        <v>0</v>
      </c>
      <c r="DU7" s="305">
        <f t="shared" ref="DU7:DU46" si="25">SUM(DV7:DY7)</f>
        <v>15798</v>
      </c>
      <c r="DV7" s="305">
        <f>SUM(DV$8:DV$46)</f>
        <v>13807</v>
      </c>
      <c r="DW7" s="305">
        <f>SUM(DW$8:DW$46)</f>
        <v>823</v>
      </c>
      <c r="DX7" s="305">
        <f>SUM(DX$8:DX$46)</f>
        <v>1168</v>
      </c>
      <c r="DY7" s="305">
        <f>SUM(DY$8:DY$46)</f>
        <v>0</v>
      </c>
      <c r="DZ7" s="305">
        <f t="shared" ref="DZ7:DZ46" si="26">SUM(EA7,EH7)</f>
        <v>1873</v>
      </c>
      <c r="EA7" s="305">
        <f t="shared" ref="EA7:EA46" si="27">SUM(EB7:EG7)</f>
        <v>1662</v>
      </c>
      <c r="EB7" s="305">
        <f>SUM(EB$8:EB$46)</f>
        <v>0</v>
      </c>
      <c r="EC7" s="305">
        <f>SUM(EC$8:EC$46)</f>
        <v>0</v>
      </c>
      <c r="ED7" s="305">
        <f>SUM(ED$8:ED$46)</f>
        <v>252</v>
      </c>
      <c r="EE7" s="305">
        <f>SUM(EE$8:EE$46)</f>
        <v>0</v>
      </c>
      <c r="EF7" s="305">
        <f>SUM(EF$8:EF$46)</f>
        <v>1410</v>
      </c>
      <c r="EG7" s="305">
        <f>SUM(EG$8:EG$46)</f>
        <v>0</v>
      </c>
      <c r="EH7" s="305">
        <f t="shared" ref="EH7:EH46" si="28">SUM(EI7:EN7)</f>
        <v>211</v>
      </c>
      <c r="EI7" s="305">
        <f>SUM(EI$8:EI$46)</f>
        <v>0</v>
      </c>
      <c r="EJ7" s="305">
        <f>SUM(EJ$8:EJ$46)</f>
        <v>0</v>
      </c>
      <c r="EK7" s="305">
        <f>SUM(EK$8:EK$46)</f>
        <v>211</v>
      </c>
      <c r="EL7" s="305">
        <f>SUM(EL$8:EL$46)</f>
        <v>0</v>
      </c>
      <c r="EM7" s="305">
        <f>SUM(EM$8:EM$46)</f>
        <v>0</v>
      </c>
      <c r="EN7" s="305">
        <f>SUM(EN$8:EN$46)</f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97682</v>
      </c>
      <c r="E8" s="292">
        <f t="shared" si="1"/>
        <v>81236</v>
      </c>
      <c r="F8" s="292">
        <f t="shared" si="2"/>
        <v>77448</v>
      </c>
      <c r="G8" s="292">
        <v>0</v>
      </c>
      <c r="H8" s="292">
        <v>77448</v>
      </c>
      <c r="I8" s="292">
        <v>0</v>
      </c>
      <c r="J8" s="292">
        <v>0</v>
      </c>
      <c r="K8" s="292">
        <v>0</v>
      </c>
      <c r="L8" s="292">
        <v>0</v>
      </c>
      <c r="M8" s="292">
        <f t="shared" si="3"/>
        <v>3788</v>
      </c>
      <c r="N8" s="292">
        <v>0</v>
      </c>
      <c r="O8" s="292">
        <v>3788</v>
      </c>
      <c r="P8" s="292">
        <v>0</v>
      </c>
      <c r="Q8" s="292">
        <v>0</v>
      </c>
      <c r="R8" s="292">
        <v>0</v>
      </c>
      <c r="S8" s="292">
        <v>0</v>
      </c>
      <c r="T8" s="292">
        <f t="shared" si="4"/>
        <v>7750</v>
      </c>
      <c r="U8" s="292">
        <f t="shared" si="5"/>
        <v>5111</v>
      </c>
      <c r="V8" s="292">
        <v>0</v>
      </c>
      <c r="W8" s="292">
        <v>0</v>
      </c>
      <c r="X8" s="292">
        <v>3084</v>
      </c>
      <c r="Y8" s="292">
        <v>0</v>
      </c>
      <c r="Z8" s="292">
        <v>11</v>
      </c>
      <c r="AA8" s="292">
        <v>2016</v>
      </c>
      <c r="AB8" s="292">
        <f t="shared" si="6"/>
        <v>2639</v>
      </c>
      <c r="AC8" s="292">
        <v>0</v>
      </c>
      <c r="AD8" s="292">
        <v>0</v>
      </c>
      <c r="AE8" s="292">
        <v>2639</v>
      </c>
      <c r="AF8" s="292">
        <v>0</v>
      </c>
      <c r="AG8" s="292">
        <v>0</v>
      </c>
      <c r="AH8" s="292">
        <v>0</v>
      </c>
      <c r="AI8" s="292">
        <f t="shared" si="7"/>
        <v>0</v>
      </c>
      <c r="AJ8" s="292">
        <f t="shared" si="8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9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0"/>
        <v>0</v>
      </c>
      <c r="AY8" s="292">
        <f t="shared" si="11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2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13"/>
        <v>0</v>
      </c>
      <c r="BN8" s="292">
        <f t="shared" si="14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15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16"/>
        <v>0</v>
      </c>
      <c r="CC8" s="292">
        <f t="shared" si="1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18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19"/>
        <v>6972</v>
      </c>
      <c r="CR8" s="292">
        <f t="shared" si="20"/>
        <v>6871</v>
      </c>
      <c r="CS8" s="292">
        <v>0</v>
      </c>
      <c r="CT8" s="292">
        <v>0</v>
      </c>
      <c r="CU8" s="292">
        <v>0</v>
      </c>
      <c r="CV8" s="292">
        <v>5871</v>
      </c>
      <c r="CW8" s="292">
        <v>1000</v>
      </c>
      <c r="CX8" s="292">
        <v>0</v>
      </c>
      <c r="CY8" s="292">
        <f t="shared" si="21"/>
        <v>101</v>
      </c>
      <c r="CZ8" s="292">
        <v>0</v>
      </c>
      <c r="DA8" s="292">
        <v>0</v>
      </c>
      <c r="DB8" s="292">
        <v>0</v>
      </c>
      <c r="DC8" s="292">
        <v>101</v>
      </c>
      <c r="DD8" s="292">
        <v>0</v>
      </c>
      <c r="DE8" s="292">
        <v>0</v>
      </c>
      <c r="DF8" s="292">
        <f t="shared" si="22"/>
        <v>0</v>
      </c>
      <c r="DG8" s="292">
        <f t="shared" si="23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24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25"/>
        <v>573</v>
      </c>
      <c r="DV8" s="292">
        <v>73</v>
      </c>
      <c r="DW8" s="292">
        <v>0</v>
      </c>
      <c r="DX8" s="292">
        <v>500</v>
      </c>
      <c r="DY8" s="292">
        <v>0</v>
      </c>
      <c r="DZ8" s="292">
        <f t="shared" si="26"/>
        <v>1151</v>
      </c>
      <c r="EA8" s="292">
        <f t="shared" si="27"/>
        <v>1151</v>
      </c>
      <c r="EB8" s="292">
        <v>0</v>
      </c>
      <c r="EC8" s="292">
        <v>0</v>
      </c>
      <c r="ED8" s="292">
        <v>0</v>
      </c>
      <c r="EE8" s="292">
        <v>0</v>
      </c>
      <c r="EF8" s="292">
        <v>1151</v>
      </c>
      <c r="EG8" s="292">
        <v>0</v>
      </c>
      <c r="EH8" s="292">
        <f t="shared" si="28"/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0"/>
        <v>23311</v>
      </c>
      <c r="E9" s="292">
        <f t="shared" si="1"/>
        <v>20384</v>
      </c>
      <c r="F9" s="292">
        <f t="shared" si="2"/>
        <v>18886</v>
      </c>
      <c r="G9" s="292">
        <v>0</v>
      </c>
      <c r="H9" s="292">
        <v>18886</v>
      </c>
      <c r="I9" s="292">
        <v>0</v>
      </c>
      <c r="J9" s="292">
        <v>0</v>
      </c>
      <c r="K9" s="292">
        <v>0</v>
      </c>
      <c r="L9" s="292">
        <v>0</v>
      </c>
      <c r="M9" s="292">
        <f t="shared" si="3"/>
        <v>1498</v>
      </c>
      <c r="N9" s="292">
        <v>0</v>
      </c>
      <c r="O9" s="292">
        <v>1498</v>
      </c>
      <c r="P9" s="292">
        <v>0</v>
      </c>
      <c r="Q9" s="292">
        <v>0</v>
      </c>
      <c r="R9" s="292">
        <v>0</v>
      </c>
      <c r="S9" s="292">
        <v>0</v>
      </c>
      <c r="T9" s="292">
        <f t="shared" si="4"/>
        <v>1009</v>
      </c>
      <c r="U9" s="292">
        <f t="shared" si="5"/>
        <v>280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280</v>
      </c>
      <c r="AB9" s="292">
        <f t="shared" si="6"/>
        <v>729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729</v>
      </c>
      <c r="AI9" s="292">
        <f t="shared" si="7"/>
        <v>0</v>
      </c>
      <c r="AJ9" s="292">
        <f t="shared" si="8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9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0"/>
        <v>0</v>
      </c>
      <c r="AY9" s="292">
        <f t="shared" si="11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2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13"/>
        <v>0</v>
      </c>
      <c r="BN9" s="292">
        <f t="shared" si="14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15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16"/>
        <v>0</v>
      </c>
      <c r="CC9" s="292">
        <f t="shared" si="1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18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19"/>
        <v>802</v>
      </c>
      <c r="CR9" s="292">
        <f t="shared" si="20"/>
        <v>802</v>
      </c>
      <c r="CS9" s="292">
        <v>0</v>
      </c>
      <c r="CT9" s="292">
        <v>0</v>
      </c>
      <c r="CU9" s="292">
        <v>0</v>
      </c>
      <c r="CV9" s="292">
        <v>802</v>
      </c>
      <c r="CW9" s="292">
        <v>0</v>
      </c>
      <c r="CX9" s="292">
        <v>0</v>
      </c>
      <c r="CY9" s="292">
        <f t="shared" si="21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22"/>
        <v>0</v>
      </c>
      <c r="DG9" s="292">
        <f t="shared" si="23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24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25"/>
        <v>1054</v>
      </c>
      <c r="DV9" s="292">
        <v>1054</v>
      </c>
      <c r="DW9" s="292">
        <v>0</v>
      </c>
      <c r="DX9" s="292">
        <v>0</v>
      </c>
      <c r="DY9" s="292">
        <v>0</v>
      </c>
      <c r="DZ9" s="292">
        <f t="shared" si="26"/>
        <v>62</v>
      </c>
      <c r="EA9" s="292">
        <f t="shared" si="27"/>
        <v>62</v>
      </c>
      <c r="EB9" s="292">
        <v>0</v>
      </c>
      <c r="EC9" s="292">
        <v>0</v>
      </c>
      <c r="ED9" s="292">
        <v>62</v>
      </c>
      <c r="EE9" s="292">
        <v>0</v>
      </c>
      <c r="EF9" s="292">
        <v>0</v>
      </c>
      <c r="EG9" s="292">
        <v>0</v>
      </c>
      <c r="EH9" s="292">
        <f t="shared" si="28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0"/>
        <v>35140</v>
      </c>
      <c r="E10" s="292">
        <f t="shared" si="1"/>
        <v>32201</v>
      </c>
      <c r="F10" s="292">
        <f t="shared" si="2"/>
        <v>30147</v>
      </c>
      <c r="G10" s="292">
        <v>0</v>
      </c>
      <c r="H10" s="292">
        <v>30147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3"/>
        <v>2054</v>
      </c>
      <c r="N10" s="292">
        <v>0</v>
      </c>
      <c r="O10" s="292">
        <v>2054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4"/>
        <v>1131</v>
      </c>
      <c r="U10" s="292">
        <f t="shared" si="5"/>
        <v>1131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1131</v>
      </c>
      <c r="AB10" s="292">
        <f t="shared" si="6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7"/>
        <v>0</v>
      </c>
      <c r="AJ10" s="292">
        <f t="shared" si="8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9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0"/>
        <v>0</v>
      </c>
      <c r="AY10" s="292">
        <f t="shared" si="11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2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13"/>
        <v>0</v>
      </c>
      <c r="BN10" s="292">
        <f t="shared" si="14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15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16"/>
        <v>0</v>
      </c>
      <c r="CC10" s="292">
        <f t="shared" si="1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18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19"/>
        <v>1733</v>
      </c>
      <c r="CR10" s="292">
        <f t="shared" si="20"/>
        <v>1733</v>
      </c>
      <c r="CS10" s="292">
        <v>0</v>
      </c>
      <c r="CT10" s="292">
        <v>0</v>
      </c>
      <c r="CU10" s="292">
        <v>1604</v>
      </c>
      <c r="CV10" s="292">
        <v>129</v>
      </c>
      <c r="CW10" s="292">
        <v>0</v>
      </c>
      <c r="CX10" s="292">
        <v>0</v>
      </c>
      <c r="CY10" s="292">
        <f t="shared" si="21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22"/>
        <v>0</v>
      </c>
      <c r="DG10" s="292">
        <f t="shared" si="23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24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25"/>
        <v>75</v>
      </c>
      <c r="DV10" s="292">
        <v>74</v>
      </c>
      <c r="DW10" s="292">
        <v>1</v>
      </c>
      <c r="DX10" s="292">
        <v>0</v>
      </c>
      <c r="DY10" s="292">
        <v>0</v>
      </c>
      <c r="DZ10" s="292">
        <f t="shared" si="26"/>
        <v>0</v>
      </c>
      <c r="EA10" s="292">
        <f t="shared" si="27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28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0"/>
        <v>23619</v>
      </c>
      <c r="E11" s="292">
        <f t="shared" si="1"/>
        <v>21083</v>
      </c>
      <c r="F11" s="292">
        <f t="shared" si="2"/>
        <v>17669</v>
      </c>
      <c r="G11" s="292">
        <v>0</v>
      </c>
      <c r="H11" s="292">
        <v>17669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3"/>
        <v>3414</v>
      </c>
      <c r="N11" s="292">
        <v>0</v>
      </c>
      <c r="O11" s="292">
        <v>3414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4"/>
        <v>1195</v>
      </c>
      <c r="U11" s="292">
        <f t="shared" si="5"/>
        <v>910</v>
      </c>
      <c r="V11" s="292">
        <v>0</v>
      </c>
      <c r="W11" s="292">
        <v>0</v>
      </c>
      <c r="X11" s="292">
        <v>751</v>
      </c>
      <c r="Y11" s="292">
        <v>0</v>
      </c>
      <c r="Z11" s="292">
        <v>0</v>
      </c>
      <c r="AA11" s="292">
        <v>159</v>
      </c>
      <c r="AB11" s="292">
        <f t="shared" si="6"/>
        <v>285</v>
      </c>
      <c r="AC11" s="292">
        <v>0</v>
      </c>
      <c r="AD11" s="292">
        <v>0</v>
      </c>
      <c r="AE11" s="292">
        <v>285</v>
      </c>
      <c r="AF11" s="292">
        <v>0</v>
      </c>
      <c r="AG11" s="292">
        <v>0</v>
      </c>
      <c r="AH11" s="292">
        <v>0</v>
      </c>
      <c r="AI11" s="292">
        <f t="shared" si="7"/>
        <v>0</v>
      </c>
      <c r="AJ11" s="292">
        <f t="shared" si="8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9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0"/>
        <v>0</v>
      </c>
      <c r="AY11" s="292">
        <f t="shared" si="11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2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13"/>
        <v>0</v>
      </c>
      <c r="BN11" s="292">
        <f t="shared" si="14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15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16"/>
        <v>0</v>
      </c>
      <c r="CC11" s="292">
        <f t="shared" si="1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18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19"/>
        <v>347</v>
      </c>
      <c r="CR11" s="292">
        <f t="shared" si="20"/>
        <v>347</v>
      </c>
      <c r="CS11" s="292">
        <v>0</v>
      </c>
      <c r="CT11" s="292">
        <v>0</v>
      </c>
      <c r="CU11" s="292">
        <v>0</v>
      </c>
      <c r="CV11" s="292">
        <v>347</v>
      </c>
      <c r="CW11" s="292">
        <v>0</v>
      </c>
      <c r="CX11" s="292">
        <v>0</v>
      </c>
      <c r="CY11" s="292">
        <f t="shared" si="21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22"/>
        <v>3</v>
      </c>
      <c r="DG11" s="292">
        <f t="shared" si="23"/>
        <v>3</v>
      </c>
      <c r="DH11" s="292">
        <v>0</v>
      </c>
      <c r="DI11" s="292">
        <v>0</v>
      </c>
      <c r="DJ11" s="292">
        <v>0</v>
      </c>
      <c r="DK11" s="292">
        <v>0</v>
      </c>
      <c r="DL11" s="292">
        <v>3</v>
      </c>
      <c r="DM11" s="292">
        <v>0</v>
      </c>
      <c r="DN11" s="292">
        <f t="shared" si="24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25"/>
        <v>991</v>
      </c>
      <c r="DV11" s="292">
        <v>991</v>
      </c>
      <c r="DW11" s="292">
        <v>0</v>
      </c>
      <c r="DX11" s="292">
        <v>0</v>
      </c>
      <c r="DY11" s="292">
        <v>0</v>
      </c>
      <c r="DZ11" s="292">
        <f t="shared" si="26"/>
        <v>0</v>
      </c>
      <c r="EA11" s="292">
        <f t="shared" si="27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28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0"/>
        <v>40689</v>
      </c>
      <c r="E12" s="292">
        <f t="shared" si="1"/>
        <v>36054</v>
      </c>
      <c r="F12" s="292">
        <f t="shared" si="2"/>
        <v>33019</v>
      </c>
      <c r="G12" s="292">
        <v>0</v>
      </c>
      <c r="H12" s="292">
        <v>33019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3"/>
        <v>3035</v>
      </c>
      <c r="N12" s="292">
        <v>0</v>
      </c>
      <c r="O12" s="292">
        <v>3035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4"/>
        <v>2242</v>
      </c>
      <c r="U12" s="292">
        <f t="shared" si="5"/>
        <v>1383</v>
      </c>
      <c r="V12" s="292">
        <v>0</v>
      </c>
      <c r="W12" s="292">
        <v>0</v>
      </c>
      <c r="X12" s="292">
        <v>412</v>
      </c>
      <c r="Y12" s="292">
        <v>0</v>
      </c>
      <c r="Z12" s="292">
        <v>0</v>
      </c>
      <c r="AA12" s="292">
        <v>971</v>
      </c>
      <c r="AB12" s="292">
        <f t="shared" si="6"/>
        <v>859</v>
      </c>
      <c r="AC12" s="292">
        <v>0</v>
      </c>
      <c r="AD12" s="292">
        <v>0</v>
      </c>
      <c r="AE12" s="292">
        <v>241</v>
      </c>
      <c r="AF12" s="292">
        <v>0</v>
      </c>
      <c r="AG12" s="292">
        <v>0</v>
      </c>
      <c r="AH12" s="292">
        <v>618</v>
      </c>
      <c r="AI12" s="292">
        <f t="shared" si="7"/>
        <v>0</v>
      </c>
      <c r="AJ12" s="292">
        <f t="shared" si="8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9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0"/>
        <v>0</v>
      </c>
      <c r="AY12" s="292">
        <f t="shared" si="11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2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13"/>
        <v>0</v>
      </c>
      <c r="BN12" s="292">
        <f t="shared" si="14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15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16"/>
        <v>0</v>
      </c>
      <c r="CC12" s="292">
        <f t="shared" si="1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18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19"/>
        <v>1226</v>
      </c>
      <c r="CR12" s="292">
        <f t="shared" si="20"/>
        <v>1208</v>
      </c>
      <c r="CS12" s="292">
        <v>0</v>
      </c>
      <c r="CT12" s="292">
        <v>0</v>
      </c>
      <c r="CU12" s="292">
        <v>0</v>
      </c>
      <c r="CV12" s="292">
        <v>1208</v>
      </c>
      <c r="CW12" s="292">
        <v>0</v>
      </c>
      <c r="CX12" s="292">
        <v>0</v>
      </c>
      <c r="CY12" s="292">
        <f t="shared" si="21"/>
        <v>18</v>
      </c>
      <c r="CZ12" s="292">
        <v>0</v>
      </c>
      <c r="DA12" s="292">
        <v>0</v>
      </c>
      <c r="DB12" s="292">
        <v>0</v>
      </c>
      <c r="DC12" s="292">
        <v>18</v>
      </c>
      <c r="DD12" s="292">
        <v>0</v>
      </c>
      <c r="DE12" s="292">
        <v>0</v>
      </c>
      <c r="DF12" s="292">
        <f t="shared" si="22"/>
        <v>0</v>
      </c>
      <c r="DG12" s="292">
        <f t="shared" si="23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24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25"/>
        <v>1167</v>
      </c>
      <c r="DV12" s="292">
        <v>1059</v>
      </c>
      <c r="DW12" s="292">
        <v>8</v>
      </c>
      <c r="DX12" s="292">
        <v>100</v>
      </c>
      <c r="DY12" s="292">
        <v>0</v>
      </c>
      <c r="DZ12" s="292">
        <f t="shared" si="26"/>
        <v>0</v>
      </c>
      <c r="EA12" s="292">
        <f t="shared" si="27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28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0"/>
        <v>19174</v>
      </c>
      <c r="E13" s="292">
        <f t="shared" si="1"/>
        <v>16009</v>
      </c>
      <c r="F13" s="292">
        <f t="shared" si="2"/>
        <v>13753</v>
      </c>
      <c r="G13" s="292">
        <v>0</v>
      </c>
      <c r="H13" s="292">
        <v>13753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3"/>
        <v>2256</v>
      </c>
      <c r="N13" s="292">
        <v>0</v>
      </c>
      <c r="O13" s="292">
        <v>1716</v>
      </c>
      <c r="P13" s="292">
        <v>0</v>
      </c>
      <c r="Q13" s="292">
        <v>0</v>
      </c>
      <c r="R13" s="292">
        <v>540</v>
      </c>
      <c r="S13" s="292">
        <v>0</v>
      </c>
      <c r="T13" s="292">
        <f t="shared" si="4"/>
        <v>1412</v>
      </c>
      <c r="U13" s="292">
        <f t="shared" si="5"/>
        <v>1045</v>
      </c>
      <c r="V13" s="292">
        <v>0</v>
      </c>
      <c r="W13" s="292">
        <v>0</v>
      </c>
      <c r="X13" s="292">
        <v>902</v>
      </c>
      <c r="Y13" s="292">
        <v>0</v>
      </c>
      <c r="Z13" s="292">
        <v>0</v>
      </c>
      <c r="AA13" s="292">
        <v>143</v>
      </c>
      <c r="AB13" s="292">
        <f t="shared" si="6"/>
        <v>367</v>
      </c>
      <c r="AC13" s="292">
        <v>0</v>
      </c>
      <c r="AD13" s="292">
        <v>0</v>
      </c>
      <c r="AE13" s="292">
        <v>166</v>
      </c>
      <c r="AF13" s="292">
        <v>0</v>
      </c>
      <c r="AG13" s="292">
        <v>0</v>
      </c>
      <c r="AH13" s="292">
        <v>201</v>
      </c>
      <c r="AI13" s="292">
        <f t="shared" si="7"/>
        <v>0</v>
      </c>
      <c r="AJ13" s="292">
        <f t="shared" si="8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9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0"/>
        <v>0</v>
      </c>
      <c r="AY13" s="292">
        <f t="shared" si="11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2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13"/>
        <v>0</v>
      </c>
      <c r="BN13" s="292">
        <f t="shared" si="14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15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16"/>
        <v>0</v>
      </c>
      <c r="CC13" s="292">
        <f t="shared" si="1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18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19"/>
        <v>429</v>
      </c>
      <c r="CR13" s="292">
        <f t="shared" si="20"/>
        <v>427</v>
      </c>
      <c r="CS13" s="292">
        <v>0</v>
      </c>
      <c r="CT13" s="292">
        <v>0</v>
      </c>
      <c r="CU13" s="292">
        <v>0</v>
      </c>
      <c r="CV13" s="292">
        <v>427</v>
      </c>
      <c r="CW13" s="292">
        <v>0</v>
      </c>
      <c r="CX13" s="292">
        <v>0</v>
      </c>
      <c r="CY13" s="292">
        <f t="shared" si="21"/>
        <v>2</v>
      </c>
      <c r="CZ13" s="292">
        <v>0</v>
      </c>
      <c r="DA13" s="292">
        <v>0</v>
      </c>
      <c r="DB13" s="292">
        <v>0</v>
      </c>
      <c r="DC13" s="292">
        <v>2</v>
      </c>
      <c r="DD13" s="292">
        <v>0</v>
      </c>
      <c r="DE13" s="292">
        <v>0</v>
      </c>
      <c r="DF13" s="292">
        <f t="shared" si="22"/>
        <v>0</v>
      </c>
      <c r="DG13" s="292">
        <f t="shared" si="23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24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25"/>
        <v>1074</v>
      </c>
      <c r="DV13" s="292">
        <v>1054</v>
      </c>
      <c r="DW13" s="292">
        <v>0</v>
      </c>
      <c r="DX13" s="292">
        <v>20</v>
      </c>
      <c r="DY13" s="292">
        <v>0</v>
      </c>
      <c r="DZ13" s="292">
        <f t="shared" si="26"/>
        <v>250</v>
      </c>
      <c r="EA13" s="292">
        <f t="shared" si="27"/>
        <v>250</v>
      </c>
      <c r="EB13" s="292">
        <v>0</v>
      </c>
      <c r="EC13" s="292">
        <v>0</v>
      </c>
      <c r="ED13" s="292">
        <v>0</v>
      </c>
      <c r="EE13" s="292">
        <v>0</v>
      </c>
      <c r="EF13" s="292">
        <v>250</v>
      </c>
      <c r="EG13" s="292">
        <v>0</v>
      </c>
      <c r="EH13" s="292">
        <f t="shared" si="28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0"/>
        <v>11541</v>
      </c>
      <c r="E14" s="292">
        <f t="shared" si="1"/>
        <v>10320</v>
      </c>
      <c r="F14" s="292">
        <f t="shared" si="2"/>
        <v>8130</v>
      </c>
      <c r="G14" s="292">
        <v>0</v>
      </c>
      <c r="H14" s="292">
        <v>8130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3"/>
        <v>2190</v>
      </c>
      <c r="N14" s="292">
        <v>0</v>
      </c>
      <c r="O14" s="292">
        <v>2190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4"/>
        <v>764</v>
      </c>
      <c r="U14" s="292">
        <f t="shared" si="5"/>
        <v>232</v>
      </c>
      <c r="V14" s="292">
        <v>0</v>
      </c>
      <c r="W14" s="292">
        <v>0</v>
      </c>
      <c r="X14" s="292">
        <v>116</v>
      </c>
      <c r="Y14" s="292">
        <v>0</v>
      </c>
      <c r="Z14" s="292">
        <v>80</v>
      </c>
      <c r="AA14" s="292">
        <v>36</v>
      </c>
      <c r="AB14" s="292">
        <f t="shared" si="6"/>
        <v>532</v>
      </c>
      <c r="AC14" s="292">
        <v>0</v>
      </c>
      <c r="AD14" s="292">
        <v>0</v>
      </c>
      <c r="AE14" s="292">
        <v>116</v>
      </c>
      <c r="AF14" s="292">
        <v>0</v>
      </c>
      <c r="AG14" s="292">
        <v>107</v>
      </c>
      <c r="AH14" s="292">
        <v>309</v>
      </c>
      <c r="AI14" s="292">
        <f t="shared" si="7"/>
        <v>0</v>
      </c>
      <c r="AJ14" s="292">
        <f t="shared" si="8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9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0"/>
        <v>0</v>
      </c>
      <c r="AY14" s="292">
        <f t="shared" si="11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2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13"/>
        <v>0</v>
      </c>
      <c r="BN14" s="292">
        <f t="shared" si="14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15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16"/>
        <v>0</v>
      </c>
      <c r="CC14" s="292">
        <f t="shared" si="1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18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19"/>
        <v>0</v>
      </c>
      <c r="CR14" s="292">
        <f t="shared" si="20"/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 t="shared" si="21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22"/>
        <v>0</v>
      </c>
      <c r="DG14" s="292">
        <f t="shared" si="23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24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25"/>
        <v>457</v>
      </c>
      <c r="DV14" s="292">
        <v>328</v>
      </c>
      <c r="DW14" s="292">
        <v>0</v>
      </c>
      <c r="DX14" s="292">
        <v>129</v>
      </c>
      <c r="DY14" s="292">
        <v>0</v>
      </c>
      <c r="DZ14" s="292">
        <f t="shared" si="26"/>
        <v>0</v>
      </c>
      <c r="EA14" s="292">
        <f t="shared" si="27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28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0"/>
        <v>9055</v>
      </c>
      <c r="E15" s="292">
        <f t="shared" si="1"/>
        <v>8223</v>
      </c>
      <c r="F15" s="292">
        <f t="shared" si="2"/>
        <v>7069</v>
      </c>
      <c r="G15" s="292">
        <v>0</v>
      </c>
      <c r="H15" s="292">
        <v>6751</v>
      </c>
      <c r="I15" s="292">
        <v>0</v>
      </c>
      <c r="J15" s="292">
        <v>0</v>
      </c>
      <c r="K15" s="292">
        <v>0</v>
      </c>
      <c r="L15" s="292">
        <v>318</v>
      </c>
      <c r="M15" s="292">
        <f t="shared" si="3"/>
        <v>1154</v>
      </c>
      <c r="N15" s="292">
        <v>0</v>
      </c>
      <c r="O15" s="292">
        <v>1154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4"/>
        <v>0</v>
      </c>
      <c r="U15" s="292">
        <f t="shared" si="5"/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 t="shared" si="6"/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 t="shared" si="7"/>
        <v>0</v>
      </c>
      <c r="AJ15" s="292">
        <f t="shared" si="8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9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0"/>
        <v>0</v>
      </c>
      <c r="AY15" s="292">
        <f t="shared" si="11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2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13"/>
        <v>0</v>
      </c>
      <c r="BN15" s="292">
        <f t="shared" si="14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15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16"/>
        <v>0</v>
      </c>
      <c r="CC15" s="292">
        <f t="shared" si="1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18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19"/>
        <v>0</v>
      </c>
      <c r="CR15" s="292">
        <f t="shared" si="20"/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 t="shared" si="21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22"/>
        <v>0</v>
      </c>
      <c r="DG15" s="292">
        <f t="shared" si="23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24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25"/>
        <v>670</v>
      </c>
      <c r="DV15" s="292">
        <v>499</v>
      </c>
      <c r="DW15" s="292">
        <v>0</v>
      </c>
      <c r="DX15" s="292">
        <v>171</v>
      </c>
      <c r="DY15" s="292">
        <v>0</v>
      </c>
      <c r="DZ15" s="292">
        <f t="shared" si="26"/>
        <v>162</v>
      </c>
      <c r="EA15" s="292">
        <f t="shared" si="27"/>
        <v>104</v>
      </c>
      <c r="EB15" s="292">
        <v>0</v>
      </c>
      <c r="EC15" s="292">
        <v>0</v>
      </c>
      <c r="ED15" s="292">
        <v>95</v>
      </c>
      <c r="EE15" s="292">
        <v>0</v>
      </c>
      <c r="EF15" s="292">
        <v>9</v>
      </c>
      <c r="EG15" s="292">
        <v>0</v>
      </c>
      <c r="EH15" s="292">
        <f t="shared" si="28"/>
        <v>58</v>
      </c>
      <c r="EI15" s="292">
        <v>0</v>
      </c>
      <c r="EJ15" s="292">
        <v>0</v>
      </c>
      <c r="EK15" s="292">
        <v>58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0"/>
        <v>32887</v>
      </c>
      <c r="E16" s="292">
        <f t="shared" si="1"/>
        <v>27794</v>
      </c>
      <c r="F16" s="292">
        <f t="shared" si="2"/>
        <v>24826</v>
      </c>
      <c r="G16" s="292">
        <v>0</v>
      </c>
      <c r="H16" s="292">
        <v>24534</v>
      </c>
      <c r="I16" s="292">
        <v>292</v>
      </c>
      <c r="J16" s="292">
        <v>0</v>
      </c>
      <c r="K16" s="292">
        <v>0</v>
      </c>
      <c r="L16" s="292">
        <v>0</v>
      </c>
      <c r="M16" s="292">
        <f t="shared" si="3"/>
        <v>2968</v>
      </c>
      <c r="N16" s="292">
        <v>0</v>
      </c>
      <c r="O16" s="292">
        <v>2968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4"/>
        <v>274</v>
      </c>
      <c r="U16" s="292">
        <f t="shared" si="5"/>
        <v>274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274</v>
      </c>
      <c r="AB16" s="292">
        <f t="shared" si="6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7"/>
        <v>0</v>
      </c>
      <c r="AJ16" s="292">
        <f t="shared" si="8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9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0"/>
        <v>0</v>
      </c>
      <c r="AY16" s="292">
        <f t="shared" si="11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2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13"/>
        <v>0</v>
      </c>
      <c r="BN16" s="292">
        <f t="shared" si="14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15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16"/>
        <v>0</v>
      </c>
      <c r="CC16" s="292">
        <f t="shared" si="1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18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19"/>
        <v>1141</v>
      </c>
      <c r="CR16" s="292">
        <f t="shared" si="20"/>
        <v>1036</v>
      </c>
      <c r="CS16" s="292">
        <v>0</v>
      </c>
      <c r="CT16" s="292">
        <v>0</v>
      </c>
      <c r="CU16" s="292">
        <v>0</v>
      </c>
      <c r="CV16" s="292">
        <v>1036</v>
      </c>
      <c r="CW16" s="292">
        <v>0</v>
      </c>
      <c r="CX16" s="292">
        <v>0</v>
      </c>
      <c r="CY16" s="292">
        <f t="shared" si="21"/>
        <v>105</v>
      </c>
      <c r="CZ16" s="292">
        <v>0</v>
      </c>
      <c r="DA16" s="292">
        <v>0</v>
      </c>
      <c r="DB16" s="292">
        <v>0</v>
      </c>
      <c r="DC16" s="292">
        <v>105</v>
      </c>
      <c r="DD16" s="292">
        <v>0</v>
      </c>
      <c r="DE16" s="292">
        <v>0</v>
      </c>
      <c r="DF16" s="292">
        <f t="shared" si="22"/>
        <v>0</v>
      </c>
      <c r="DG16" s="292">
        <f t="shared" si="23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24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25"/>
        <v>3560</v>
      </c>
      <c r="DV16" s="292">
        <v>3502</v>
      </c>
      <c r="DW16" s="292">
        <v>36</v>
      </c>
      <c r="DX16" s="292">
        <v>22</v>
      </c>
      <c r="DY16" s="292">
        <v>0</v>
      </c>
      <c r="DZ16" s="292">
        <f t="shared" si="26"/>
        <v>118</v>
      </c>
      <c r="EA16" s="292">
        <f t="shared" si="27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28"/>
        <v>118</v>
      </c>
      <c r="EI16" s="292">
        <v>0</v>
      </c>
      <c r="EJ16" s="292">
        <v>0</v>
      </c>
      <c r="EK16" s="292">
        <v>118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0"/>
        <v>23579</v>
      </c>
      <c r="E17" s="292">
        <f t="shared" si="1"/>
        <v>21345</v>
      </c>
      <c r="F17" s="292">
        <f t="shared" si="2"/>
        <v>20245</v>
      </c>
      <c r="G17" s="292">
        <v>0</v>
      </c>
      <c r="H17" s="292">
        <v>20245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3"/>
        <v>1100</v>
      </c>
      <c r="N17" s="292">
        <v>0</v>
      </c>
      <c r="O17" s="292">
        <v>1100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4"/>
        <v>1642</v>
      </c>
      <c r="U17" s="292">
        <f t="shared" si="5"/>
        <v>1642</v>
      </c>
      <c r="V17" s="292">
        <v>0</v>
      </c>
      <c r="W17" s="292">
        <v>0</v>
      </c>
      <c r="X17" s="292">
        <v>697</v>
      </c>
      <c r="Y17" s="292">
        <v>926</v>
      </c>
      <c r="Z17" s="292">
        <v>0</v>
      </c>
      <c r="AA17" s="292">
        <v>19</v>
      </c>
      <c r="AB17" s="292">
        <f t="shared" si="6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7"/>
        <v>0</v>
      </c>
      <c r="AJ17" s="292">
        <f t="shared" si="8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9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0"/>
        <v>0</v>
      </c>
      <c r="AY17" s="292">
        <f t="shared" si="11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2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13"/>
        <v>0</v>
      </c>
      <c r="BN17" s="292">
        <f t="shared" si="14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15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16"/>
        <v>0</v>
      </c>
      <c r="CC17" s="292">
        <f t="shared" si="1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18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19"/>
        <v>88</v>
      </c>
      <c r="CR17" s="292">
        <f t="shared" si="20"/>
        <v>88</v>
      </c>
      <c r="CS17" s="292">
        <v>0</v>
      </c>
      <c r="CT17" s="292">
        <v>0</v>
      </c>
      <c r="CU17" s="292">
        <v>0</v>
      </c>
      <c r="CV17" s="292">
        <v>88</v>
      </c>
      <c r="CW17" s="292">
        <v>0</v>
      </c>
      <c r="CX17" s="292">
        <v>0</v>
      </c>
      <c r="CY17" s="292">
        <f t="shared" si="21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22"/>
        <v>0</v>
      </c>
      <c r="DG17" s="292">
        <f t="shared" si="23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24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25"/>
        <v>504</v>
      </c>
      <c r="DV17" s="292">
        <v>476</v>
      </c>
      <c r="DW17" s="292">
        <v>28</v>
      </c>
      <c r="DX17" s="292">
        <v>0</v>
      </c>
      <c r="DY17" s="292">
        <v>0</v>
      </c>
      <c r="DZ17" s="292">
        <f t="shared" si="26"/>
        <v>0</v>
      </c>
      <c r="EA17" s="292">
        <f t="shared" si="27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28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12864</v>
      </c>
      <c r="E18" s="292">
        <f t="shared" si="1"/>
        <v>11291</v>
      </c>
      <c r="F18" s="292">
        <f t="shared" si="2"/>
        <v>10639</v>
      </c>
      <c r="G18" s="292">
        <v>0</v>
      </c>
      <c r="H18" s="292">
        <v>10639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3"/>
        <v>652</v>
      </c>
      <c r="N18" s="292">
        <v>0</v>
      </c>
      <c r="O18" s="292">
        <v>652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4"/>
        <v>973</v>
      </c>
      <c r="U18" s="292">
        <f t="shared" si="5"/>
        <v>973</v>
      </c>
      <c r="V18" s="292">
        <v>0</v>
      </c>
      <c r="W18" s="292">
        <v>0</v>
      </c>
      <c r="X18" s="292">
        <v>327</v>
      </c>
      <c r="Y18" s="292">
        <v>318</v>
      </c>
      <c r="Z18" s="292">
        <v>0</v>
      </c>
      <c r="AA18" s="292">
        <v>328</v>
      </c>
      <c r="AB18" s="292">
        <f t="shared" si="6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7"/>
        <v>0</v>
      </c>
      <c r="AJ18" s="292">
        <f t="shared" si="8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9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0"/>
        <v>0</v>
      </c>
      <c r="AY18" s="292">
        <f t="shared" si="11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2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13"/>
        <v>0</v>
      </c>
      <c r="BN18" s="292">
        <f t="shared" si="14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15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16"/>
        <v>0</v>
      </c>
      <c r="CC18" s="292">
        <f t="shared" si="1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18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19"/>
        <v>0</v>
      </c>
      <c r="CR18" s="292">
        <f t="shared" si="20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21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22"/>
        <v>0</v>
      </c>
      <c r="DG18" s="292">
        <f t="shared" si="23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24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25"/>
        <v>546</v>
      </c>
      <c r="DV18" s="292">
        <v>546</v>
      </c>
      <c r="DW18" s="292">
        <v>0</v>
      </c>
      <c r="DX18" s="292">
        <v>0</v>
      </c>
      <c r="DY18" s="292">
        <v>0</v>
      </c>
      <c r="DZ18" s="292">
        <f t="shared" si="26"/>
        <v>54</v>
      </c>
      <c r="EA18" s="292">
        <f t="shared" si="27"/>
        <v>54</v>
      </c>
      <c r="EB18" s="292">
        <v>0</v>
      </c>
      <c r="EC18" s="292">
        <v>0</v>
      </c>
      <c r="ED18" s="292">
        <v>54</v>
      </c>
      <c r="EE18" s="292">
        <v>0</v>
      </c>
      <c r="EF18" s="292">
        <v>0</v>
      </c>
      <c r="EG18" s="292">
        <v>0</v>
      </c>
      <c r="EH18" s="292">
        <f t="shared" si="28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8431</v>
      </c>
      <c r="E19" s="292">
        <f t="shared" si="1"/>
        <v>7104</v>
      </c>
      <c r="F19" s="292">
        <f t="shared" si="2"/>
        <v>6419</v>
      </c>
      <c r="G19" s="292">
        <v>0</v>
      </c>
      <c r="H19" s="292">
        <v>6419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3"/>
        <v>685</v>
      </c>
      <c r="N19" s="292">
        <v>0</v>
      </c>
      <c r="O19" s="292">
        <v>685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4"/>
        <v>0</v>
      </c>
      <c r="U19" s="292">
        <f t="shared" si="5"/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 t="shared" si="6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7"/>
        <v>0</v>
      </c>
      <c r="AJ19" s="292">
        <f t="shared" si="8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9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0"/>
        <v>0</v>
      </c>
      <c r="AY19" s="292">
        <f t="shared" si="11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2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13"/>
        <v>0</v>
      </c>
      <c r="BN19" s="292">
        <f t="shared" si="14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15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16"/>
        <v>0</v>
      </c>
      <c r="CC19" s="292">
        <f t="shared" si="1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18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19"/>
        <v>1327</v>
      </c>
      <c r="CR19" s="292">
        <f t="shared" si="20"/>
        <v>1327</v>
      </c>
      <c r="CS19" s="292">
        <v>0</v>
      </c>
      <c r="CT19" s="292">
        <v>0</v>
      </c>
      <c r="CU19" s="292">
        <v>507</v>
      </c>
      <c r="CV19" s="292">
        <v>311</v>
      </c>
      <c r="CW19" s="292">
        <v>0</v>
      </c>
      <c r="CX19" s="292">
        <v>509</v>
      </c>
      <c r="CY19" s="292">
        <f t="shared" si="21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22"/>
        <v>0</v>
      </c>
      <c r="DG19" s="292">
        <f t="shared" si="23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24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25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26"/>
        <v>0</v>
      </c>
      <c r="EA19" s="292">
        <f t="shared" si="27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28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922</v>
      </c>
      <c r="E20" s="292">
        <f t="shared" si="1"/>
        <v>709</v>
      </c>
      <c r="F20" s="292">
        <f t="shared" si="2"/>
        <v>699</v>
      </c>
      <c r="G20" s="292">
        <v>0</v>
      </c>
      <c r="H20" s="292">
        <v>699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3"/>
        <v>10</v>
      </c>
      <c r="N20" s="292">
        <v>0</v>
      </c>
      <c r="O20" s="292">
        <v>10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4"/>
        <v>91</v>
      </c>
      <c r="U20" s="292">
        <f t="shared" si="5"/>
        <v>90</v>
      </c>
      <c r="V20" s="292">
        <v>0</v>
      </c>
      <c r="W20" s="292">
        <v>0</v>
      </c>
      <c r="X20" s="292">
        <v>61</v>
      </c>
      <c r="Y20" s="292">
        <v>0</v>
      </c>
      <c r="Z20" s="292">
        <v>0</v>
      </c>
      <c r="AA20" s="292">
        <v>29</v>
      </c>
      <c r="AB20" s="292">
        <f t="shared" si="6"/>
        <v>1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1</v>
      </c>
      <c r="AI20" s="292">
        <f t="shared" si="7"/>
        <v>0</v>
      </c>
      <c r="AJ20" s="292">
        <f t="shared" si="8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9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0"/>
        <v>0</v>
      </c>
      <c r="AY20" s="292">
        <f t="shared" si="11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2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13"/>
        <v>0</v>
      </c>
      <c r="BN20" s="292">
        <f t="shared" si="14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15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16"/>
        <v>0</v>
      </c>
      <c r="CC20" s="292">
        <f t="shared" si="1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18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19"/>
        <v>0</v>
      </c>
      <c r="CR20" s="292">
        <f t="shared" si="20"/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 t="shared" si="21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22"/>
        <v>0</v>
      </c>
      <c r="DG20" s="292">
        <f t="shared" si="23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24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25"/>
        <v>122</v>
      </c>
      <c r="DV20" s="292">
        <v>122</v>
      </c>
      <c r="DW20" s="292">
        <v>0</v>
      </c>
      <c r="DX20" s="292">
        <v>0</v>
      </c>
      <c r="DY20" s="292">
        <v>0</v>
      </c>
      <c r="DZ20" s="292">
        <f t="shared" si="26"/>
        <v>0</v>
      </c>
      <c r="EA20" s="292">
        <f t="shared" si="27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28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5474</v>
      </c>
      <c r="E21" s="292">
        <f t="shared" si="1"/>
        <v>4615</v>
      </c>
      <c r="F21" s="292">
        <f t="shared" si="2"/>
        <v>4189</v>
      </c>
      <c r="G21" s="292">
        <v>0</v>
      </c>
      <c r="H21" s="292">
        <v>4189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3"/>
        <v>426</v>
      </c>
      <c r="N21" s="292">
        <v>0</v>
      </c>
      <c r="O21" s="292">
        <v>426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4"/>
        <v>475</v>
      </c>
      <c r="U21" s="292">
        <f t="shared" si="5"/>
        <v>468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468</v>
      </c>
      <c r="AB21" s="292">
        <f t="shared" si="6"/>
        <v>7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7</v>
      </c>
      <c r="AI21" s="292">
        <f t="shared" si="7"/>
        <v>29</v>
      </c>
      <c r="AJ21" s="292">
        <f t="shared" si="8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9"/>
        <v>29</v>
      </c>
      <c r="AR21" s="292">
        <v>0</v>
      </c>
      <c r="AS21" s="292">
        <v>29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0"/>
        <v>0</v>
      </c>
      <c r="AY21" s="292">
        <f t="shared" si="11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2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13"/>
        <v>0</v>
      </c>
      <c r="BN21" s="292">
        <f t="shared" si="14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15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16"/>
        <v>0</v>
      </c>
      <c r="CC21" s="292">
        <f t="shared" si="1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18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19"/>
        <v>355</v>
      </c>
      <c r="CR21" s="292">
        <f t="shared" si="20"/>
        <v>355</v>
      </c>
      <c r="CS21" s="292">
        <v>0</v>
      </c>
      <c r="CT21" s="292">
        <v>0</v>
      </c>
      <c r="CU21" s="292">
        <v>0</v>
      </c>
      <c r="CV21" s="292">
        <v>343</v>
      </c>
      <c r="CW21" s="292">
        <v>12</v>
      </c>
      <c r="CX21" s="292">
        <v>0</v>
      </c>
      <c r="CY21" s="292">
        <f t="shared" si="21"/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 t="shared" si="22"/>
        <v>0</v>
      </c>
      <c r="DG21" s="292">
        <f t="shared" si="23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24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25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26"/>
        <v>0</v>
      </c>
      <c r="EA21" s="292">
        <f t="shared" si="27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28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7698</v>
      </c>
      <c r="E22" s="292">
        <f t="shared" si="1"/>
        <v>6103</v>
      </c>
      <c r="F22" s="292">
        <f t="shared" si="2"/>
        <v>5669</v>
      </c>
      <c r="G22" s="292">
        <v>0</v>
      </c>
      <c r="H22" s="292">
        <v>5669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3"/>
        <v>434</v>
      </c>
      <c r="N22" s="292">
        <v>0</v>
      </c>
      <c r="O22" s="292">
        <v>434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4"/>
        <v>385</v>
      </c>
      <c r="U22" s="292">
        <f t="shared" si="5"/>
        <v>385</v>
      </c>
      <c r="V22" s="292">
        <v>0</v>
      </c>
      <c r="W22" s="292">
        <v>0</v>
      </c>
      <c r="X22" s="292">
        <v>385</v>
      </c>
      <c r="Y22" s="292">
        <v>0</v>
      </c>
      <c r="Z22" s="292">
        <v>0</v>
      </c>
      <c r="AA22" s="292">
        <v>0</v>
      </c>
      <c r="AB22" s="292">
        <f t="shared" si="6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7"/>
        <v>0</v>
      </c>
      <c r="AJ22" s="292">
        <f t="shared" si="8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9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0"/>
        <v>0</v>
      </c>
      <c r="AY22" s="292">
        <f t="shared" si="11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2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13"/>
        <v>0</v>
      </c>
      <c r="BN22" s="292">
        <f t="shared" si="14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15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16"/>
        <v>0</v>
      </c>
      <c r="CC22" s="292">
        <f t="shared" si="1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18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19"/>
        <v>0</v>
      </c>
      <c r="CR22" s="292">
        <f t="shared" si="20"/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 t="shared" si="21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22"/>
        <v>0</v>
      </c>
      <c r="DG22" s="292">
        <f t="shared" si="23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24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25"/>
        <v>1210</v>
      </c>
      <c r="DV22" s="292">
        <v>467</v>
      </c>
      <c r="DW22" s="292">
        <v>743</v>
      </c>
      <c r="DX22" s="292">
        <v>0</v>
      </c>
      <c r="DY22" s="292">
        <v>0</v>
      </c>
      <c r="DZ22" s="292">
        <f t="shared" si="26"/>
        <v>0</v>
      </c>
      <c r="EA22" s="292">
        <f t="shared" si="27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28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6572</v>
      </c>
      <c r="E23" s="292">
        <f t="shared" si="1"/>
        <v>3487</v>
      </c>
      <c r="F23" s="292">
        <f t="shared" si="2"/>
        <v>2493</v>
      </c>
      <c r="G23" s="292">
        <v>0</v>
      </c>
      <c r="H23" s="292">
        <v>2493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3"/>
        <v>994</v>
      </c>
      <c r="N23" s="292">
        <v>0</v>
      </c>
      <c r="O23" s="292">
        <v>994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4"/>
        <v>0</v>
      </c>
      <c r="U23" s="292">
        <f t="shared" si="5"/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 t="shared" si="6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7"/>
        <v>0</v>
      </c>
      <c r="AJ23" s="292">
        <f t="shared" si="8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9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0"/>
        <v>0</v>
      </c>
      <c r="AY23" s="292">
        <f t="shared" si="11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2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13"/>
        <v>0</v>
      </c>
      <c r="BN23" s="292">
        <f t="shared" si="14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15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16"/>
        <v>0</v>
      </c>
      <c r="CC23" s="292">
        <f t="shared" si="1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18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19"/>
        <v>2906</v>
      </c>
      <c r="CR23" s="292">
        <f t="shared" si="20"/>
        <v>2201</v>
      </c>
      <c r="CS23" s="292">
        <v>0</v>
      </c>
      <c r="CT23" s="292">
        <v>0</v>
      </c>
      <c r="CU23" s="292">
        <v>344</v>
      </c>
      <c r="CV23" s="292">
        <v>1784</v>
      </c>
      <c r="CW23" s="292">
        <v>15</v>
      </c>
      <c r="CX23" s="292">
        <v>58</v>
      </c>
      <c r="CY23" s="292">
        <f t="shared" si="21"/>
        <v>705</v>
      </c>
      <c r="CZ23" s="292">
        <v>0</v>
      </c>
      <c r="DA23" s="292">
        <v>0</v>
      </c>
      <c r="DB23" s="292">
        <v>51</v>
      </c>
      <c r="DC23" s="292">
        <v>620</v>
      </c>
      <c r="DD23" s="292">
        <v>0</v>
      </c>
      <c r="DE23" s="292">
        <v>34</v>
      </c>
      <c r="DF23" s="292">
        <f t="shared" si="22"/>
        <v>0</v>
      </c>
      <c r="DG23" s="292">
        <f t="shared" si="23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24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25"/>
        <v>179</v>
      </c>
      <c r="DV23" s="292">
        <v>0</v>
      </c>
      <c r="DW23" s="292">
        <v>0</v>
      </c>
      <c r="DX23" s="292">
        <v>179</v>
      </c>
      <c r="DY23" s="292">
        <v>0</v>
      </c>
      <c r="DZ23" s="292">
        <f t="shared" si="26"/>
        <v>0</v>
      </c>
      <c r="EA23" s="292">
        <f t="shared" si="27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28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2087</v>
      </c>
      <c r="E24" s="292">
        <f t="shared" si="1"/>
        <v>1940</v>
      </c>
      <c r="F24" s="292">
        <f t="shared" si="2"/>
        <v>1940</v>
      </c>
      <c r="G24" s="292">
        <v>0</v>
      </c>
      <c r="H24" s="292">
        <v>1859</v>
      </c>
      <c r="I24" s="292">
        <v>0</v>
      </c>
      <c r="J24" s="292">
        <v>0</v>
      </c>
      <c r="K24" s="292">
        <v>0</v>
      </c>
      <c r="L24" s="292">
        <v>81</v>
      </c>
      <c r="M24" s="292">
        <f t="shared" si="3"/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4"/>
        <v>6</v>
      </c>
      <c r="U24" s="292">
        <f t="shared" si="5"/>
        <v>6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6</v>
      </c>
      <c r="AB24" s="292">
        <f t="shared" si="6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7"/>
        <v>0</v>
      </c>
      <c r="AJ24" s="292">
        <f t="shared" si="8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9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0"/>
        <v>0</v>
      </c>
      <c r="AY24" s="292">
        <f t="shared" si="11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2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13"/>
        <v>0</v>
      </c>
      <c r="BN24" s="292">
        <f t="shared" si="14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15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16"/>
        <v>0</v>
      </c>
      <c r="CC24" s="292">
        <f t="shared" si="1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18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19"/>
        <v>141</v>
      </c>
      <c r="CR24" s="292">
        <f t="shared" si="20"/>
        <v>141</v>
      </c>
      <c r="CS24" s="292">
        <v>0</v>
      </c>
      <c r="CT24" s="292">
        <v>0</v>
      </c>
      <c r="CU24" s="292">
        <v>0</v>
      </c>
      <c r="CV24" s="292">
        <v>141</v>
      </c>
      <c r="CW24" s="292">
        <v>0</v>
      </c>
      <c r="CX24" s="292">
        <v>0</v>
      </c>
      <c r="CY24" s="292">
        <f t="shared" si="21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22"/>
        <v>0</v>
      </c>
      <c r="DG24" s="292">
        <f t="shared" si="23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24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25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26"/>
        <v>0</v>
      </c>
      <c r="EA24" s="292">
        <f t="shared" si="27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28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2456</v>
      </c>
      <c r="E25" s="292">
        <f t="shared" si="1"/>
        <v>2367</v>
      </c>
      <c r="F25" s="292">
        <f t="shared" si="2"/>
        <v>1805</v>
      </c>
      <c r="G25" s="292">
        <v>0</v>
      </c>
      <c r="H25" s="292">
        <v>1675</v>
      </c>
      <c r="I25" s="292">
        <v>104</v>
      </c>
      <c r="J25" s="292">
        <v>0</v>
      </c>
      <c r="K25" s="292">
        <v>0</v>
      </c>
      <c r="L25" s="292">
        <v>26</v>
      </c>
      <c r="M25" s="292">
        <f t="shared" si="3"/>
        <v>562</v>
      </c>
      <c r="N25" s="292">
        <v>0</v>
      </c>
      <c r="O25" s="292">
        <v>562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4"/>
        <v>5</v>
      </c>
      <c r="U25" s="292">
        <f t="shared" si="5"/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 t="shared" si="6"/>
        <v>5</v>
      </c>
      <c r="AC25" s="292">
        <v>0</v>
      </c>
      <c r="AD25" s="292">
        <v>0</v>
      </c>
      <c r="AE25" s="292">
        <v>5</v>
      </c>
      <c r="AF25" s="292">
        <v>0</v>
      </c>
      <c r="AG25" s="292">
        <v>0</v>
      </c>
      <c r="AH25" s="292">
        <v>0</v>
      </c>
      <c r="AI25" s="292">
        <f t="shared" si="7"/>
        <v>0</v>
      </c>
      <c r="AJ25" s="292">
        <f t="shared" si="8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9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0"/>
        <v>0</v>
      </c>
      <c r="AY25" s="292">
        <f t="shared" si="11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2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13"/>
        <v>0</v>
      </c>
      <c r="BN25" s="292">
        <f t="shared" si="14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15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16"/>
        <v>0</v>
      </c>
      <c r="CC25" s="292">
        <f t="shared" si="1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18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19"/>
        <v>53</v>
      </c>
      <c r="CR25" s="292">
        <f t="shared" si="20"/>
        <v>53</v>
      </c>
      <c r="CS25" s="292">
        <v>0</v>
      </c>
      <c r="CT25" s="292">
        <v>0</v>
      </c>
      <c r="CU25" s="292">
        <v>0</v>
      </c>
      <c r="CV25" s="292">
        <v>53</v>
      </c>
      <c r="CW25" s="292">
        <v>0</v>
      </c>
      <c r="CX25" s="292">
        <v>0</v>
      </c>
      <c r="CY25" s="292">
        <f t="shared" si="21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22"/>
        <v>0</v>
      </c>
      <c r="DG25" s="292">
        <f t="shared" si="23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24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25"/>
        <v>31</v>
      </c>
      <c r="DV25" s="292">
        <v>31</v>
      </c>
      <c r="DW25" s="292">
        <v>0</v>
      </c>
      <c r="DX25" s="292">
        <v>0</v>
      </c>
      <c r="DY25" s="292">
        <v>0</v>
      </c>
      <c r="DZ25" s="292">
        <f t="shared" si="26"/>
        <v>0</v>
      </c>
      <c r="EA25" s="292">
        <f t="shared" si="27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28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1814</v>
      </c>
      <c r="E26" s="292">
        <f t="shared" si="1"/>
        <v>1615</v>
      </c>
      <c r="F26" s="292">
        <f t="shared" si="2"/>
        <v>1367</v>
      </c>
      <c r="G26" s="292">
        <v>0</v>
      </c>
      <c r="H26" s="292">
        <v>1367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3"/>
        <v>248</v>
      </c>
      <c r="N26" s="292">
        <v>0</v>
      </c>
      <c r="O26" s="292">
        <v>248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4"/>
        <v>110</v>
      </c>
      <c r="U26" s="292">
        <f t="shared" si="5"/>
        <v>101</v>
      </c>
      <c r="V26" s="292">
        <v>0</v>
      </c>
      <c r="W26" s="292">
        <v>0</v>
      </c>
      <c r="X26" s="292">
        <v>76</v>
      </c>
      <c r="Y26" s="292">
        <v>0</v>
      </c>
      <c r="Z26" s="292">
        <v>0</v>
      </c>
      <c r="AA26" s="292">
        <v>25</v>
      </c>
      <c r="AB26" s="292">
        <f t="shared" si="6"/>
        <v>9</v>
      </c>
      <c r="AC26" s="292">
        <v>0</v>
      </c>
      <c r="AD26" s="292">
        <v>0</v>
      </c>
      <c r="AE26" s="292">
        <v>9</v>
      </c>
      <c r="AF26" s="292">
        <v>0</v>
      </c>
      <c r="AG26" s="292">
        <v>0</v>
      </c>
      <c r="AH26" s="292">
        <v>0</v>
      </c>
      <c r="AI26" s="292">
        <f t="shared" si="7"/>
        <v>0</v>
      </c>
      <c r="AJ26" s="292">
        <f t="shared" si="8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9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0"/>
        <v>0</v>
      </c>
      <c r="AY26" s="292">
        <f t="shared" si="11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2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13"/>
        <v>0</v>
      </c>
      <c r="BN26" s="292">
        <f t="shared" si="14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15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16"/>
        <v>0</v>
      </c>
      <c r="CC26" s="292">
        <f t="shared" si="1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18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19"/>
        <v>33</v>
      </c>
      <c r="CR26" s="292">
        <f t="shared" si="20"/>
        <v>33</v>
      </c>
      <c r="CS26" s="292">
        <v>0</v>
      </c>
      <c r="CT26" s="292">
        <v>0</v>
      </c>
      <c r="CU26" s="292">
        <v>0</v>
      </c>
      <c r="CV26" s="292">
        <v>33</v>
      </c>
      <c r="CW26" s="292">
        <v>0</v>
      </c>
      <c r="CX26" s="292">
        <v>0</v>
      </c>
      <c r="CY26" s="292">
        <f t="shared" si="21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22"/>
        <v>0</v>
      </c>
      <c r="DG26" s="292">
        <f t="shared" si="23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24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25"/>
        <v>56</v>
      </c>
      <c r="DV26" s="292">
        <v>56</v>
      </c>
      <c r="DW26" s="292">
        <v>0</v>
      </c>
      <c r="DX26" s="292">
        <v>0</v>
      </c>
      <c r="DY26" s="292">
        <v>0</v>
      </c>
      <c r="DZ26" s="292">
        <f t="shared" si="26"/>
        <v>0</v>
      </c>
      <c r="EA26" s="292">
        <f t="shared" si="27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28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10698</v>
      </c>
      <c r="E27" s="292">
        <f t="shared" si="1"/>
        <v>9917</v>
      </c>
      <c r="F27" s="292">
        <f t="shared" si="2"/>
        <v>8149</v>
      </c>
      <c r="G27" s="292">
        <v>0</v>
      </c>
      <c r="H27" s="292">
        <v>8149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3"/>
        <v>1768</v>
      </c>
      <c r="N27" s="292">
        <v>0</v>
      </c>
      <c r="O27" s="292">
        <v>1768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4"/>
        <v>294</v>
      </c>
      <c r="U27" s="292">
        <f t="shared" si="5"/>
        <v>294</v>
      </c>
      <c r="V27" s="292">
        <v>0</v>
      </c>
      <c r="W27" s="292">
        <v>0</v>
      </c>
      <c r="X27" s="292">
        <v>236</v>
      </c>
      <c r="Y27" s="292">
        <v>0</v>
      </c>
      <c r="Z27" s="292">
        <v>0</v>
      </c>
      <c r="AA27" s="292">
        <v>58</v>
      </c>
      <c r="AB27" s="292">
        <f t="shared" si="6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7"/>
        <v>0</v>
      </c>
      <c r="AJ27" s="292">
        <f t="shared" si="8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9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0"/>
        <v>0</v>
      </c>
      <c r="AY27" s="292">
        <f t="shared" si="11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2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13"/>
        <v>0</v>
      </c>
      <c r="BN27" s="292">
        <f t="shared" si="14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15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16"/>
        <v>0</v>
      </c>
      <c r="CC27" s="292">
        <f t="shared" si="1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18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19"/>
        <v>266</v>
      </c>
      <c r="CR27" s="292">
        <f t="shared" si="20"/>
        <v>266</v>
      </c>
      <c r="CS27" s="292">
        <v>0</v>
      </c>
      <c r="CT27" s="292">
        <v>0</v>
      </c>
      <c r="CU27" s="292">
        <v>0</v>
      </c>
      <c r="CV27" s="292">
        <v>266</v>
      </c>
      <c r="CW27" s="292">
        <v>0</v>
      </c>
      <c r="CX27" s="292">
        <v>0</v>
      </c>
      <c r="CY27" s="292">
        <f t="shared" si="21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22"/>
        <v>0</v>
      </c>
      <c r="DG27" s="292">
        <f t="shared" si="23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24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25"/>
        <v>221</v>
      </c>
      <c r="DV27" s="292">
        <v>221</v>
      </c>
      <c r="DW27" s="292">
        <v>0</v>
      </c>
      <c r="DX27" s="292">
        <v>0</v>
      </c>
      <c r="DY27" s="292">
        <v>0</v>
      </c>
      <c r="DZ27" s="292">
        <f t="shared" si="26"/>
        <v>0</v>
      </c>
      <c r="EA27" s="292">
        <f t="shared" si="27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28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376</v>
      </c>
      <c r="E28" s="292">
        <f t="shared" si="1"/>
        <v>345</v>
      </c>
      <c r="F28" s="292">
        <f t="shared" si="2"/>
        <v>326</v>
      </c>
      <c r="G28" s="292">
        <v>0</v>
      </c>
      <c r="H28" s="292">
        <v>323</v>
      </c>
      <c r="I28" s="292">
        <v>0</v>
      </c>
      <c r="J28" s="292">
        <v>0</v>
      </c>
      <c r="K28" s="292">
        <v>0</v>
      </c>
      <c r="L28" s="292">
        <v>3</v>
      </c>
      <c r="M28" s="292">
        <f t="shared" si="3"/>
        <v>19</v>
      </c>
      <c r="N28" s="292">
        <v>0</v>
      </c>
      <c r="O28" s="292">
        <v>19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4"/>
        <v>0</v>
      </c>
      <c r="U28" s="292">
        <f t="shared" si="5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6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7"/>
        <v>0</v>
      </c>
      <c r="AJ28" s="292">
        <f t="shared" si="8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9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0"/>
        <v>0</v>
      </c>
      <c r="AY28" s="292">
        <f t="shared" si="11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2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13"/>
        <v>0</v>
      </c>
      <c r="BN28" s="292">
        <f t="shared" si="14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15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16"/>
        <v>0</v>
      </c>
      <c r="CC28" s="292">
        <f t="shared" si="1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18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19"/>
        <v>31</v>
      </c>
      <c r="CR28" s="292">
        <f t="shared" si="20"/>
        <v>31</v>
      </c>
      <c r="CS28" s="292">
        <v>0</v>
      </c>
      <c r="CT28" s="292">
        <v>0</v>
      </c>
      <c r="CU28" s="292">
        <v>0</v>
      </c>
      <c r="CV28" s="292">
        <v>27</v>
      </c>
      <c r="CW28" s="292">
        <v>4</v>
      </c>
      <c r="CX28" s="292">
        <v>0</v>
      </c>
      <c r="CY28" s="292">
        <f t="shared" si="21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22"/>
        <v>0</v>
      </c>
      <c r="DG28" s="292">
        <f t="shared" si="23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24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25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26"/>
        <v>0</v>
      </c>
      <c r="EA28" s="292">
        <f t="shared" si="27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28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387</v>
      </c>
      <c r="E29" s="292">
        <f t="shared" si="1"/>
        <v>355</v>
      </c>
      <c r="F29" s="292">
        <f t="shared" si="2"/>
        <v>331</v>
      </c>
      <c r="G29" s="292">
        <v>0</v>
      </c>
      <c r="H29" s="292">
        <v>327</v>
      </c>
      <c r="I29" s="292">
        <v>0</v>
      </c>
      <c r="J29" s="292">
        <v>0</v>
      </c>
      <c r="K29" s="292">
        <v>0</v>
      </c>
      <c r="L29" s="292">
        <v>4</v>
      </c>
      <c r="M29" s="292">
        <f t="shared" si="3"/>
        <v>24</v>
      </c>
      <c r="N29" s="292">
        <v>0</v>
      </c>
      <c r="O29" s="292">
        <v>24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4"/>
        <v>0</v>
      </c>
      <c r="U29" s="292">
        <f t="shared" si="5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6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7"/>
        <v>0</v>
      </c>
      <c r="AJ29" s="292">
        <f t="shared" si="8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9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0"/>
        <v>0</v>
      </c>
      <c r="AY29" s="292">
        <f t="shared" si="11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2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13"/>
        <v>0</v>
      </c>
      <c r="BN29" s="292">
        <f t="shared" si="14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15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16"/>
        <v>0</v>
      </c>
      <c r="CC29" s="292">
        <f t="shared" si="1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18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19"/>
        <v>0</v>
      </c>
      <c r="CR29" s="292">
        <f t="shared" si="20"/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 t="shared" si="21"/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 t="shared" si="22"/>
        <v>0</v>
      </c>
      <c r="DG29" s="292">
        <f t="shared" si="23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24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25"/>
        <v>32</v>
      </c>
      <c r="DV29" s="292">
        <v>29</v>
      </c>
      <c r="DW29" s="292">
        <v>0</v>
      </c>
      <c r="DX29" s="292">
        <v>3</v>
      </c>
      <c r="DY29" s="292">
        <v>0</v>
      </c>
      <c r="DZ29" s="292">
        <f t="shared" si="26"/>
        <v>0</v>
      </c>
      <c r="EA29" s="292">
        <f t="shared" si="27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28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1586</v>
      </c>
      <c r="E30" s="292">
        <f t="shared" si="1"/>
        <v>1420</v>
      </c>
      <c r="F30" s="292">
        <f t="shared" si="2"/>
        <v>1420</v>
      </c>
      <c r="G30" s="292">
        <v>0</v>
      </c>
      <c r="H30" s="292">
        <v>1420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3"/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4"/>
        <v>89</v>
      </c>
      <c r="U30" s="292">
        <f t="shared" si="5"/>
        <v>89</v>
      </c>
      <c r="V30" s="292">
        <v>0</v>
      </c>
      <c r="W30" s="292">
        <v>0</v>
      </c>
      <c r="X30" s="292">
        <v>73</v>
      </c>
      <c r="Y30" s="292">
        <v>0</v>
      </c>
      <c r="Z30" s="292">
        <v>0</v>
      </c>
      <c r="AA30" s="292">
        <v>16</v>
      </c>
      <c r="AB30" s="292">
        <f t="shared" si="6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7"/>
        <v>0</v>
      </c>
      <c r="AJ30" s="292">
        <f t="shared" si="8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9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0"/>
        <v>0</v>
      </c>
      <c r="AY30" s="292">
        <f t="shared" si="11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2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13"/>
        <v>0</v>
      </c>
      <c r="BN30" s="292">
        <f t="shared" si="14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15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16"/>
        <v>0</v>
      </c>
      <c r="CC30" s="292">
        <f t="shared" si="1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18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19"/>
        <v>0</v>
      </c>
      <c r="CR30" s="292">
        <f t="shared" si="20"/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 t="shared" si="21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22"/>
        <v>0</v>
      </c>
      <c r="DG30" s="292">
        <f t="shared" si="23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24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25"/>
        <v>77</v>
      </c>
      <c r="DV30" s="292">
        <v>77</v>
      </c>
      <c r="DW30" s="292">
        <v>0</v>
      </c>
      <c r="DX30" s="292">
        <v>0</v>
      </c>
      <c r="DY30" s="292">
        <v>0</v>
      </c>
      <c r="DZ30" s="292">
        <f t="shared" si="26"/>
        <v>0</v>
      </c>
      <c r="EA30" s="292">
        <f t="shared" si="27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28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1860</v>
      </c>
      <c r="E31" s="292">
        <f t="shared" si="1"/>
        <v>1488</v>
      </c>
      <c r="F31" s="292">
        <f t="shared" si="2"/>
        <v>1473</v>
      </c>
      <c r="G31" s="292">
        <v>0</v>
      </c>
      <c r="H31" s="292">
        <v>1454</v>
      </c>
      <c r="I31" s="292">
        <v>0</v>
      </c>
      <c r="J31" s="292">
        <v>0</v>
      </c>
      <c r="K31" s="292">
        <v>0</v>
      </c>
      <c r="L31" s="292">
        <v>19</v>
      </c>
      <c r="M31" s="292">
        <f t="shared" si="3"/>
        <v>15</v>
      </c>
      <c r="N31" s="292">
        <v>0</v>
      </c>
      <c r="O31" s="292">
        <v>15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4"/>
        <v>0</v>
      </c>
      <c r="U31" s="292">
        <f t="shared" si="5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6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7"/>
        <v>0</v>
      </c>
      <c r="AJ31" s="292">
        <f t="shared" si="8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9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0"/>
        <v>0</v>
      </c>
      <c r="AY31" s="292">
        <f t="shared" si="11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2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13"/>
        <v>0</v>
      </c>
      <c r="BN31" s="292">
        <f t="shared" si="14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15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16"/>
        <v>0</v>
      </c>
      <c r="CC31" s="292">
        <f t="shared" si="1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18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19"/>
        <v>112</v>
      </c>
      <c r="CR31" s="292">
        <f t="shared" si="20"/>
        <v>112</v>
      </c>
      <c r="CS31" s="292">
        <v>0</v>
      </c>
      <c r="CT31" s="292">
        <v>0</v>
      </c>
      <c r="CU31" s="292">
        <v>26</v>
      </c>
      <c r="CV31" s="292">
        <v>83</v>
      </c>
      <c r="CW31" s="292">
        <v>3</v>
      </c>
      <c r="CX31" s="292">
        <v>0</v>
      </c>
      <c r="CY31" s="292">
        <f t="shared" si="21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22"/>
        <v>0</v>
      </c>
      <c r="DG31" s="292">
        <f t="shared" si="23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24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25"/>
        <v>221</v>
      </c>
      <c r="DV31" s="292">
        <v>221</v>
      </c>
      <c r="DW31" s="292">
        <v>0</v>
      </c>
      <c r="DX31" s="292">
        <v>0</v>
      </c>
      <c r="DY31" s="292">
        <v>0</v>
      </c>
      <c r="DZ31" s="292">
        <f t="shared" si="26"/>
        <v>39</v>
      </c>
      <c r="EA31" s="292">
        <f t="shared" si="27"/>
        <v>39</v>
      </c>
      <c r="EB31" s="292">
        <v>0</v>
      </c>
      <c r="EC31" s="292">
        <v>0</v>
      </c>
      <c r="ED31" s="292">
        <v>39</v>
      </c>
      <c r="EE31" s="292">
        <v>0</v>
      </c>
      <c r="EF31" s="292">
        <v>0</v>
      </c>
      <c r="EG31" s="292">
        <v>0</v>
      </c>
      <c r="EH31" s="292">
        <f t="shared" si="28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6500</v>
      </c>
      <c r="E32" s="292">
        <f t="shared" si="1"/>
        <v>5452</v>
      </c>
      <c r="F32" s="292">
        <f t="shared" si="2"/>
        <v>5184</v>
      </c>
      <c r="G32" s="292">
        <v>2015</v>
      </c>
      <c r="H32" s="292">
        <v>3169</v>
      </c>
      <c r="I32" s="292">
        <v>0</v>
      </c>
      <c r="J32" s="292">
        <v>0</v>
      </c>
      <c r="K32" s="292">
        <v>0</v>
      </c>
      <c r="L32" s="292">
        <v>0</v>
      </c>
      <c r="M32" s="292">
        <f t="shared" si="3"/>
        <v>268</v>
      </c>
      <c r="N32" s="292">
        <v>239</v>
      </c>
      <c r="O32" s="292">
        <v>29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4"/>
        <v>863</v>
      </c>
      <c r="U32" s="292">
        <f t="shared" si="5"/>
        <v>764</v>
      </c>
      <c r="V32" s="292">
        <v>0</v>
      </c>
      <c r="W32" s="292">
        <v>0</v>
      </c>
      <c r="X32" s="292">
        <v>714</v>
      </c>
      <c r="Y32" s="292">
        <v>0</v>
      </c>
      <c r="Z32" s="292">
        <v>0</v>
      </c>
      <c r="AA32" s="292">
        <v>50</v>
      </c>
      <c r="AB32" s="292">
        <f t="shared" si="6"/>
        <v>99</v>
      </c>
      <c r="AC32" s="292">
        <v>0</v>
      </c>
      <c r="AD32" s="292">
        <v>0</v>
      </c>
      <c r="AE32" s="292">
        <v>99</v>
      </c>
      <c r="AF32" s="292">
        <v>0</v>
      </c>
      <c r="AG32" s="292">
        <v>0</v>
      </c>
      <c r="AH32" s="292">
        <v>0</v>
      </c>
      <c r="AI32" s="292">
        <f t="shared" si="7"/>
        <v>0</v>
      </c>
      <c r="AJ32" s="292">
        <f t="shared" si="8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9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0"/>
        <v>0</v>
      </c>
      <c r="AY32" s="292">
        <f t="shared" si="11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2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13"/>
        <v>0</v>
      </c>
      <c r="BN32" s="292">
        <f t="shared" si="14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15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16"/>
        <v>0</v>
      </c>
      <c r="CC32" s="292">
        <f t="shared" si="1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18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19"/>
        <v>0</v>
      </c>
      <c r="CR32" s="292">
        <f t="shared" si="20"/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 t="shared" si="21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22"/>
        <v>185</v>
      </c>
      <c r="DG32" s="292">
        <f t="shared" si="23"/>
        <v>185</v>
      </c>
      <c r="DH32" s="292">
        <v>0</v>
      </c>
      <c r="DI32" s="292">
        <v>0</v>
      </c>
      <c r="DJ32" s="292">
        <v>0</v>
      </c>
      <c r="DK32" s="292">
        <v>185</v>
      </c>
      <c r="DL32" s="292">
        <v>0</v>
      </c>
      <c r="DM32" s="292">
        <v>0</v>
      </c>
      <c r="DN32" s="292">
        <f t="shared" si="24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25"/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 t="shared" si="26"/>
        <v>0</v>
      </c>
      <c r="EA32" s="292">
        <f t="shared" si="27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28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8023</v>
      </c>
      <c r="E33" s="292">
        <f t="shared" si="1"/>
        <v>7237</v>
      </c>
      <c r="F33" s="292">
        <f t="shared" si="2"/>
        <v>6852</v>
      </c>
      <c r="G33" s="292">
        <v>0</v>
      </c>
      <c r="H33" s="292">
        <v>6852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3"/>
        <v>385</v>
      </c>
      <c r="N33" s="292">
        <v>0</v>
      </c>
      <c r="O33" s="292">
        <v>385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4"/>
        <v>300</v>
      </c>
      <c r="U33" s="292">
        <f t="shared" si="5"/>
        <v>300</v>
      </c>
      <c r="V33" s="292">
        <v>0</v>
      </c>
      <c r="W33" s="292">
        <v>0</v>
      </c>
      <c r="X33" s="292">
        <v>207</v>
      </c>
      <c r="Y33" s="292">
        <v>0</v>
      </c>
      <c r="Z33" s="292">
        <v>0</v>
      </c>
      <c r="AA33" s="292">
        <v>93</v>
      </c>
      <c r="AB33" s="292">
        <f t="shared" si="6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7"/>
        <v>0</v>
      </c>
      <c r="AJ33" s="292">
        <f t="shared" si="8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9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0"/>
        <v>0</v>
      </c>
      <c r="AY33" s="292">
        <f t="shared" si="11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2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13"/>
        <v>0</v>
      </c>
      <c r="BN33" s="292">
        <f t="shared" si="14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15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16"/>
        <v>0</v>
      </c>
      <c r="CC33" s="292">
        <f t="shared" si="1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18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19"/>
        <v>0</v>
      </c>
      <c r="CR33" s="292">
        <f t="shared" si="20"/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 t="shared" si="21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22"/>
        <v>0</v>
      </c>
      <c r="DG33" s="292">
        <f t="shared" si="23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24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25"/>
        <v>486</v>
      </c>
      <c r="DV33" s="292">
        <v>479</v>
      </c>
      <c r="DW33" s="292">
        <v>7</v>
      </c>
      <c r="DX33" s="292">
        <v>0</v>
      </c>
      <c r="DY33" s="292">
        <v>0</v>
      </c>
      <c r="DZ33" s="292">
        <f t="shared" si="26"/>
        <v>0</v>
      </c>
      <c r="EA33" s="292">
        <f t="shared" si="27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28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9731</v>
      </c>
      <c r="E34" s="292">
        <f t="shared" si="1"/>
        <v>6457</v>
      </c>
      <c r="F34" s="292">
        <f t="shared" si="2"/>
        <v>6219</v>
      </c>
      <c r="G34" s="292">
        <v>0</v>
      </c>
      <c r="H34" s="292">
        <v>6081</v>
      </c>
      <c r="I34" s="292">
        <v>0</v>
      </c>
      <c r="J34" s="292">
        <v>0</v>
      </c>
      <c r="K34" s="292">
        <v>138</v>
      </c>
      <c r="L34" s="292">
        <v>0</v>
      </c>
      <c r="M34" s="292">
        <f t="shared" si="3"/>
        <v>238</v>
      </c>
      <c r="N34" s="292">
        <v>0</v>
      </c>
      <c r="O34" s="292">
        <v>236</v>
      </c>
      <c r="P34" s="292">
        <v>0</v>
      </c>
      <c r="Q34" s="292">
        <v>0</v>
      </c>
      <c r="R34" s="292">
        <v>2</v>
      </c>
      <c r="S34" s="292">
        <v>0</v>
      </c>
      <c r="T34" s="292">
        <f t="shared" si="4"/>
        <v>0</v>
      </c>
      <c r="U34" s="292">
        <f t="shared" si="5"/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 t="shared" si="6"/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 t="shared" si="7"/>
        <v>0</v>
      </c>
      <c r="AJ34" s="292">
        <f t="shared" si="8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9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0"/>
        <v>0</v>
      </c>
      <c r="AY34" s="292">
        <f t="shared" si="11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2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13"/>
        <v>0</v>
      </c>
      <c r="BN34" s="292">
        <f t="shared" si="14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15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16"/>
        <v>0</v>
      </c>
      <c r="CC34" s="292">
        <f t="shared" si="1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18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19"/>
        <v>1486</v>
      </c>
      <c r="CR34" s="292">
        <f t="shared" si="20"/>
        <v>1293</v>
      </c>
      <c r="CS34" s="292">
        <v>0</v>
      </c>
      <c r="CT34" s="292">
        <v>0</v>
      </c>
      <c r="CU34" s="292">
        <v>251</v>
      </c>
      <c r="CV34" s="292">
        <v>544</v>
      </c>
      <c r="CW34" s="292">
        <v>13</v>
      </c>
      <c r="CX34" s="292">
        <v>485</v>
      </c>
      <c r="CY34" s="292">
        <f t="shared" si="21"/>
        <v>193</v>
      </c>
      <c r="CZ34" s="292">
        <v>0</v>
      </c>
      <c r="DA34" s="292">
        <v>0</v>
      </c>
      <c r="DB34" s="292">
        <v>15</v>
      </c>
      <c r="DC34" s="292">
        <v>0</v>
      </c>
      <c r="DD34" s="292">
        <v>0</v>
      </c>
      <c r="DE34" s="292">
        <v>178</v>
      </c>
      <c r="DF34" s="292">
        <f t="shared" si="22"/>
        <v>0</v>
      </c>
      <c r="DG34" s="292">
        <f t="shared" si="23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24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25"/>
        <v>1788</v>
      </c>
      <c r="DV34" s="292">
        <v>1774</v>
      </c>
      <c r="DW34" s="292">
        <v>0</v>
      </c>
      <c r="DX34" s="292">
        <v>14</v>
      </c>
      <c r="DY34" s="292">
        <v>0</v>
      </c>
      <c r="DZ34" s="292">
        <f t="shared" si="26"/>
        <v>0</v>
      </c>
      <c r="EA34" s="292">
        <f t="shared" si="27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28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6133</v>
      </c>
      <c r="E35" s="292">
        <f t="shared" si="1"/>
        <v>5529</v>
      </c>
      <c r="F35" s="292">
        <f t="shared" si="2"/>
        <v>4995</v>
      </c>
      <c r="G35" s="292">
        <v>0</v>
      </c>
      <c r="H35" s="292">
        <v>4838</v>
      </c>
      <c r="I35" s="292">
        <v>0</v>
      </c>
      <c r="J35" s="292">
        <v>0</v>
      </c>
      <c r="K35" s="292">
        <v>0</v>
      </c>
      <c r="L35" s="292">
        <v>157</v>
      </c>
      <c r="M35" s="292">
        <f t="shared" si="3"/>
        <v>534</v>
      </c>
      <c r="N35" s="292">
        <v>0</v>
      </c>
      <c r="O35" s="292">
        <v>534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4"/>
        <v>407</v>
      </c>
      <c r="U35" s="292">
        <f t="shared" si="5"/>
        <v>375</v>
      </c>
      <c r="V35" s="292">
        <v>0</v>
      </c>
      <c r="W35" s="292">
        <v>0</v>
      </c>
      <c r="X35" s="292">
        <v>375</v>
      </c>
      <c r="Y35" s="292">
        <v>0</v>
      </c>
      <c r="Z35" s="292">
        <v>0</v>
      </c>
      <c r="AA35" s="292">
        <v>0</v>
      </c>
      <c r="AB35" s="292">
        <f t="shared" si="6"/>
        <v>32</v>
      </c>
      <c r="AC35" s="292">
        <v>0</v>
      </c>
      <c r="AD35" s="292">
        <v>0</v>
      </c>
      <c r="AE35" s="292">
        <v>2</v>
      </c>
      <c r="AF35" s="292">
        <v>0</v>
      </c>
      <c r="AG35" s="292">
        <v>0</v>
      </c>
      <c r="AH35" s="292">
        <v>30</v>
      </c>
      <c r="AI35" s="292">
        <f t="shared" si="7"/>
        <v>0</v>
      </c>
      <c r="AJ35" s="292">
        <f t="shared" si="8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9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0"/>
        <v>0</v>
      </c>
      <c r="AY35" s="292">
        <f t="shared" si="11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2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13"/>
        <v>0</v>
      </c>
      <c r="BN35" s="292">
        <f t="shared" si="14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15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16"/>
        <v>0</v>
      </c>
      <c r="CC35" s="292">
        <f t="shared" si="1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18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19"/>
        <v>0</v>
      </c>
      <c r="CR35" s="292">
        <f t="shared" si="20"/>
        <v>0</v>
      </c>
      <c r="CS35" s="292">
        <v>0</v>
      </c>
      <c r="CT35" s="292">
        <v>0</v>
      </c>
      <c r="CU35" s="292">
        <v>0</v>
      </c>
      <c r="CV35" s="292">
        <v>0</v>
      </c>
      <c r="CW35" s="292">
        <v>0</v>
      </c>
      <c r="CX35" s="292">
        <v>0</v>
      </c>
      <c r="CY35" s="292">
        <f t="shared" si="21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22"/>
        <v>0</v>
      </c>
      <c r="DG35" s="292">
        <f t="shared" si="23"/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 t="shared" si="24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25"/>
        <v>197</v>
      </c>
      <c r="DV35" s="292">
        <v>197</v>
      </c>
      <c r="DW35" s="292">
        <v>0</v>
      </c>
      <c r="DX35" s="292">
        <v>0</v>
      </c>
      <c r="DY35" s="292">
        <v>0</v>
      </c>
      <c r="DZ35" s="292">
        <f t="shared" si="26"/>
        <v>0</v>
      </c>
      <c r="EA35" s="292">
        <f t="shared" si="27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28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2546</v>
      </c>
      <c r="E36" s="292">
        <f t="shared" si="1"/>
        <v>2016</v>
      </c>
      <c r="F36" s="292">
        <f t="shared" si="2"/>
        <v>1560</v>
      </c>
      <c r="G36" s="292">
        <v>0</v>
      </c>
      <c r="H36" s="292">
        <v>1517</v>
      </c>
      <c r="I36" s="292">
        <v>36</v>
      </c>
      <c r="J36" s="292">
        <v>4</v>
      </c>
      <c r="K36" s="292">
        <v>0</v>
      </c>
      <c r="L36" s="292">
        <v>3</v>
      </c>
      <c r="M36" s="292">
        <f t="shared" si="3"/>
        <v>456</v>
      </c>
      <c r="N36" s="292">
        <v>0</v>
      </c>
      <c r="O36" s="292">
        <v>383</v>
      </c>
      <c r="P36" s="292">
        <v>0</v>
      </c>
      <c r="Q36" s="292">
        <v>0</v>
      </c>
      <c r="R36" s="292">
        <v>0</v>
      </c>
      <c r="S36" s="292">
        <v>73</v>
      </c>
      <c r="T36" s="292">
        <f t="shared" si="4"/>
        <v>152</v>
      </c>
      <c r="U36" s="292">
        <f t="shared" si="5"/>
        <v>50</v>
      </c>
      <c r="V36" s="292">
        <v>0</v>
      </c>
      <c r="W36" s="292">
        <v>0</v>
      </c>
      <c r="X36" s="292">
        <v>18</v>
      </c>
      <c r="Y36" s="292">
        <v>18</v>
      </c>
      <c r="Z36" s="292">
        <v>0</v>
      </c>
      <c r="AA36" s="292">
        <v>14</v>
      </c>
      <c r="AB36" s="292">
        <f t="shared" si="6"/>
        <v>102</v>
      </c>
      <c r="AC36" s="292">
        <v>0</v>
      </c>
      <c r="AD36" s="292">
        <v>0</v>
      </c>
      <c r="AE36" s="292">
        <v>0</v>
      </c>
      <c r="AF36" s="292">
        <v>3</v>
      </c>
      <c r="AG36" s="292">
        <v>0</v>
      </c>
      <c r="AH36" s="292">
        <v>99</v>
      </c>
      <c r="AI36" s="292">
        <f t="shared" si="7"/>
        <v>0</v>
      </c>
      <c r="AJ36" s="292">
        <f t="shared" si="8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9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0"/>
        <v>0</v>
      </c>
      <c r="AY36" s="292">
        <f t="shared" si="11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2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13"/>
        <v>0</v>
      </c>
      <c r="BN36" s="292">
        <f t="shared" si="14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15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16"/>
        <v>0</v>
      </c>
      <c r="CC36" s="292">
        <f t="shared" si="1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18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19"/>
        <v>125</v>
      </c>
      <c r="CR36" s="292">
        <f t="shared" si="20"/>
        <v>55</v>
      </c>
      <c r="CS36" s="292">
        <v>0</v>
      </c>
      <c r="CT36" s="292">
        <v>0</v>
      </c>
      <c r="CU36" s="292">
        <v>0</v>
      </c>
      <c r="CV36" s="292">
        <v>55</v>
      </c>
      <c r="CW36" s="292">
        <v>0</v>
      </c>
      <c r="CX36" s="292">
        <v>0</v>
      </c>
      <c r="CY36" s="292">
        <f t="shared" si="21"/>
        <v>70</v>
      </c>
      <c r="CZ36" s="292">
        <v>0</v>
      </c>
      <c r="DA36" s="292">
        <v>0</v>
      </c>
      <c r="DB36" s="292">
        <v>60</v>
      </c>
      <c r="DC36" s="292">
        <v>10</v>
      </c>
      <c r="DD36" s="292">
        <v>0</v>
      </c>
      <c r="DE36" s="292">
        <v>0</v>
      </c>
      <c r="DF36" s="292">
        <f t="shared" si="22"/>
        <v>102</v>
      </c>
      <c r="DG36" s="292">
        <f t="shared" si="23"/>
        <v>82</v>
      </c>
      <c r="DH36" s="292">
        <v>0</v>
      </c>
      <c r="DI36" s="292">
        <v>0</v>
      </c>
      <c r="DJ36" s="292">
        <v>32</v>
      </c>
      <c r="DK36" s="292">
        <v>0</v>
      </c>
      <c r="DL36" s="292">
        <v>0</v>
      </c>
      <c r="DM36" s="292">
        <v>50</v>
      </c>
      <c r="DN36" s="292">
        <f t="shared" si="24"/>
        <v>20</v>
      </c>
      <c r="DO36" s="292">
        <v>0</v>
      </c>
      <c r="DP36" s="292">
        <v>0</v>
      </c>
      <c r="DQ36" s="292">
        <v>20</v>
      </c>
      <c r="DR36" s="292">
        <v>0</v>
      </c>
      <c r="DS36" s="292">
        <v>0</v>
      </c>
      <c r="DT36" s="292">
        <v>0</v>
      </c>
      <c r="DU36" s="292">
        <f t="shared" si="25"/>
        <v>121</v>
      </c>
      <c r="DV36" s="292">
        <v>98</v>
      </c>
      <c r="DW36" s="292">
        <v>0</v>
      </c>
      <c r="DX36" s="292">
        <v>23</v>
      </c>
      <c r="DY36" s="292">
        <v>0</v>
      </c>
      <c r="DZ36" s="292">
        <f t="shared" si="26"/>
        <v>30</v>
      </c>
      <c r="EA36" s="292">
        <f t="shared" si="27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28"/>
        <v>30</v>
      </c>
      <c r="EI36" s="292">
        <v>0</v>
      </c>
      <c r="EJ36" s="292">
        <v>0</v>
      </c>
      <c r="EK36" s="292">
        <v>30</v>
      </c>
      <c r="EL36" s="292">
        <v>0</v>
      </c>
      <c r="EM36" s="292">
        <v>0</v>
      </c>
      <c r="EN36" s="292">
        <v>0</v>
      </c>
    </row>
    <row r="37" spans="1:144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0"/>
        <v>4952</v>
      </c>
      <c r="E37" s="409">
        <f t="shared" si="1"/>
        <v>3902</v>
      </c>
      <c r="F37" s="409">
        <f t="shared" si="2"/>
        <v>3878</v>
      </c>
      <c r="G37" s="409">
        <v>0</v>
      </c>
      <c r="H37" s="409">
        <v>3878</v>
      </c>
      <c r="I37" s="409">
        <v>0</v>
      </c>
      <c r="J37" s="409">
        <v>0</v>
      </c>
      <c r="K37" s="409">
        <v>0</v>
      </c>
      <c r="L37" s="409">
        <v>0</v>
      </c>
      <c r="M37" s="409">
        <f t="shared" si="3"/>
        <v>24</v>
      </c>
      <c r="N37" s="409">
        <v>0</v>
      </c>
      <c r="O37" s="409">
        <v>24</v>
      </c>
      <c r="P37" s="409">
        <v>0</v>
      </c>
      <c r="Q37" s="409">
        <v>0</v>
      </c>
      <c r="R37" s="409">
        <v>0</v>
      </c>
      <c r="S37" s="409">
        <v>0</v>
      </c>
      <c r="T37" s="409">
        <f t="shared" si="4"/>
        <v>476</v>
      </c>
      <c r="U37" s="409">
        <f t="shared" si="5"/>
        <v>410</v>
      </c>
      <c r="V37" s="409">
        <v>0</v>
      </c>
      <c r="W37" s="409">
        <v>0</v>
      </c>
      <c r="X37" s="409">
        <v>342</v>
      </c>
      <c r="Y37" s="409">
        <v>0</v>
      </c>
      <c r="Z37" s="409">
        <v>0</v>
      </c>
      <c r="AA37" s="409">
        <v>68</v>
      </c>
      <c r="AB37" s="409">
        <f t="shared" si="6"/>
        <v>66</v>
      </c>
      <c r="AC37" s="409">
        <v>0</v>
      </c>
      <c r="AD37" s="409">
        <v>0</v>
      </c>
      <c r="AE37" s="409">
        <v>0</v>
      </c>
      <c r="AF37" s="409">
        <v>0</v>
      </c>
      <c r="AG37" s="409">
        <v>0</v>
      </c>
      <c r="AH37" s="409">
        <v>66</v>
      </c>
      <c r="AI37" s="409">
        <f t="shared" si="7"/>
        <v>0</v>
      </c>
      <c r="AJ37" s="409">
        <f t="shared" si="8"/>
        <v>0</v>
      </c>
      <c r="AK37" s="409">
        <v>0</v>
      </c>
      <c r="AL37" s="409">
        <v>0</v>
      </c>
      <c r="AM37" s="409">
        <v>0</v>
      </c>
      <c r="AN37" s="409">
        <v>0</v>
      </c>
      <c r="AO37" s="409">
        <v>0</v>
      </c>
      <c r="AP37" s="409">
        <v>0</v>
      </c>
      <c r="AQ37" s="409">
        <f t="shared" si="9"/>
        <v>0</v>
      </c>
      <c r="AR37" s="409">
        <v>0</v>
      </c>
      <c r="AS37" s="409">
        <v>0</v>
      </c>
      <c r="AT37" s="409">
        <v>0</v>
      </c>
      <c r="AU37" s="409">
        <v>0</v>
      </c>
      <c r="AV37" s="409">
        <v>0</v>
      </c>
      <c r="AW37" s="409">
        <v>0</v>
      </c>
      <c r="AX37" s="409">
        <f t="shared" si="10"/>
        <v>0</v>
      </c>
      <c r="AY37" s="409">
        <f t="shared" si="11"/>
        <v>0</v>
      </c>
      <c r="AZ37" s="409">
        <v>0</v>
      </c>
      <c r="BA37" s="409">
        <v>0</v>
      </c>
      <c r="BB37" s="409">
        <v>0</v>
      </c>
      <c r="BC37" s="409">
        <v>0</v>
      </c>
      <c r="BD37" s="409">
        <v>0</v>
      </c>
      <c r="BE37" s="409">
        <v>0</v>
      </c>
      <c r="BF37" s="409">
        <f t="shared" si="12"/>
        <v>0</v>
      </c>
      <c r="BG37" s="409">
        <v>0</v>
      </c>
      <c r="BH37" s="409">
        <v>0</v>
      </c>
      <c r="BI37" s="409">
        <v>0</v>
      </c>
      <c r="BJ37" s="409">
        <v>0</v>
      </c>
      <c r="BK37" s="409">
        <v>0</v>
      </c>
      <c r="BL37" s="409">
        <v>0</v>
      </c>
      <c r="BM37" s="409">
        <f t="shared" si="13"/>
        <v>0</v>
      </c>
      <c r="BN37" s="409">
        <f t="shared" si="14"/>
        <v>0</v>
      </c>
      <c r="BO37" s="409">
        <v>0</v>
      </c>
      <c r="BP37" s="409">
        <v>0</v>
      </c>
      <c r="BQ37" s="409">
        <v>0</v>
      </c>
      <c r="BR37" s="409">
        <v>0</v>
      </c>
      <c r="BS37" s="409">
        <v>0</v>
      </c>
      <c r="BT37" s="409">
        <v>0</v>
      </c>
      <c r="BU37" s="409">
        <f t="shared" si="15"/>
        <v>0</v>
      </c>
      <c r="BV37" s="409">
        <v>0</v>
      </c>
      <c r="BW37" s="409">
        <v>0</v>
      </c>
      <c r="BX37" s="409">
        <v>0</v>
      </c>
      <c r="BY37" s="409">
        <v>0</v>
      </c>
      <c r="BZ37" s="409">
        <v>0</v>
      </c>
      <c r="CA37" s="409">
        <v>0</v>
      </c>
      <c r="CB37" s="409">
        <f t="shared" si="16"/>
        <v>0</v>
      </c>
      <c r="CC37" s="409">
        <f t="shared" si="17"/>
        <v>0</v>
      </c>
      <c r="CD37" s="409">
        <v>0</v>
      </c>
      <c r="CE37" s="409">
        <v>0</v>
      </c>
      <c r="CF37" s="409">
        <v>0</v>
      </c>
      <c r="CG37" s="409">
        <v>0</v>
      </c>
      <c r="CH37" s="409">
        <v>0</v>
      </c>
      <c r="CI37" s="409">
        <v>0</v>
      </c>
      <c r="CJ37" s="409">
        <f t="shared" si="18"/>
        <v>0</v>
      </c>
      <c r="CK37" s="409">
        <v>0</v>
      </c>
      <c r="CL37" s="409">
        <v>0</v>
      </c>
      <c r="CM37" s="409">
        <v>0</v>
      </c>
      <c r="CN37" s="409">
        <v>0</v>
      </c>
      <c r="CO37" s="409">
        <v>0</v>
      </c>
      <c r="CP37" s="409">
        <v>0</v>
      </c>
      <c r="CQ37" s="409">
        <f t="shared" si="19"/>
        <v>574</v>
      </c>
      <c r="CR37" s="409">
        <f t="shared" si="20"/>
        <v>574</v>
      </c>
      <c r="CS37" s="409">
        <v>0</v>
      </c>
      <c r="CT37" s="409">
        <v>0</v>
      </c>
      <c r="CU37" s="409">
        <v>0</v>
      </c>
      <c r="CV37" s="409">
        <v>574</v>
      </c>
      <c r="CW37" s="409">
        <v>0</v>
      </c>
      <c r="CX37" s="409">
        <v>0</v>
      </c>
      <c r="CY37" s="409">
        <f t="shared" si="21"/>
        <v>0</v>
      </c>
      <c r="CZ37" s="409">
        <v>0</v>
      </c>
      <c r="DA37" s="409">
        <v>0</v>
      </c>
      <c r="DB37" s="409">
        <v>0</v>
      </c>
      <c r="DC37" s="409">
        <v>0</v>
      </c>
      <c r="DD37" s="409">
        <v>0</v>
      </c>
      <c r="DE37" s="409">
        <v>0</v>
      </c>
      <c r="DF37" s="409">
        <f t="shared" si="22"/>
        <v>0</v>
      </c>
      <c r="DG37" s="409">
        <f t="shared" si="23"/>
        <v>0</v>
      </c>
      <c r="DH37" s="409">
        <v>0</v>
      </c>
      <c r="DI37" s="409">
        <v>0</v>
      </c>
      <c r="DJ37" s="409">
        <v>0</v>
      </c>
      <c r="DK37" s="409">
        <v>0</v>
      </c>
      <c r="DL37" s="409">
        <v>0</v>
      </c>
      <c r="DM37" s="409">
        <v>0</v>
      </c>
      <c r="DN37" s="409">
        <f t="shared" si="24"/>
        <v>0</v>
      </c>
      <c r="DO37" s="409">
        <v>0</v>
      </c>
      <c r="DP37" s="409">
        <v>0</v>
      </c>
      <c r="DQ37" s="409">
        <v>0</v>
      </c>
      <c r="DR37" s="409">
        <v>0</v>
      </c>
      <c r="DS37" s="409">
        <v>0</v>
      </c>
      <c r="DT37" s="409">
        <v>0</v>
      </c>
      <c r="DU37" s="409">
        <f t="shared" si="25"/>
        <v>0</v>
      </c>
      <c r="DV37" s="409">
        <v>0</v>
      </c>
      <c r="DW37" s="409">
        <v>0</v>
      </c>
      <c r="DX37" s="409">
        <v>0</v>
      </c>
      <c r="DY37" s="409">
        <v>0</v>
      </c>
      <c r="DZ37" s="409">
        <f t="shared" si="26"/>
        <v>0</v>
      </c>
      <c r="EA37" s="409">
        <f t="shared" si="27"/>
        <v>0</v>
      </c>
      <c r="EB37" s="409">
        <v>0</v>
      </c>
      <c r="EC37" s="409">
        <v>0</v>
      </c>
      <c r="ED37" s="409">
        <v>0</v>
      </c>
      <c r="EE37" s="409">
        <v>0</v>
      </c>
      <c r="EF37" s="409">
        <v>0</v>
      </c>
      <c r="EG37" s="409">
        <v>0</v>
      </c>
      <c r="EH37" s="409">
        <f t="shared" si="28"/>
        <v>0</v>
      </c>
      <c r="EI37" s="409">
        <v>0</v>
      </c>
      <c r="EJ37" s="409">
        <v>0</v>
      </c>
      <c r="EK37" s="409">
        <v>0</v>
      </c>
      <c r="EL37" s="409">
        <v>0</v>
      </c>
      <c r="EM37" s="409">
        <v>0</v>
      </c>
      <c r="EN37" s="409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1164</v>
      </c>
      <c r="E38" s="292">
        <f t="shared" si="1"/>
        <v>939</v>
      </c>
      <c r="F38" s="292">
        <f t="shared" si="2"/>
        <v>939</v>
      </c>
      <c r="G38" s="292">
        <v>0</v>
      </c>
      <c r="H38" s="292">
        <v>939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3"/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4"/>
        <v>136</v>
      </c>
      <c r="U38" s="292">
        <f t="shared" si="5"/>
        <v>124</v>
      </c>
      <c r="V38" s="292">
        <v>0</v>
      </c>
      <c r="W38" s="292">
        <v>0</v>
      </c>
      <c r="X38" s="292">
        <v>94</v>
      </c>
      <c r="Y38" s="292">
        <v>0</v>
      </c>
      <c r="Z38" s="292">
        <v>0</v>
      </c>
      <c r="AA38" s="292">
        <v>30</v>
      </c>
      <c r="AB38" s="292">
        <f t="shared" si="6"/>
        <v>12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12</v>
      </c>
      <c r="AI38" s="292">
        <f t="shared" si="7"/>
        <v>0</v>
      </c>
      <c r="AJ38" s="292">
        <f t="shared" si="8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9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0"/>
        <v>0</v>
      </c>
      <c r="AY38" s="292">
        <f t="shared" si="11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2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13"/>
        <v>0</v>
      </c>
      <c r="BN38" s="292">
        <f t="shared" si="14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15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16"/>
        <v>0</v>
      </c>
      <c r="CC38" s="292">
        <f t="shared" si="1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18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19"/>
        <v>0</v>
      </c>
      <c r="CR38" s="292">
        <f t="shared" si="20"/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 t="shared" si="21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22"/>
        <v>0</v>
      </c>
      <c r="DG38" s="292">
        <f t="shared" si="23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24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25"/>
        <v>89</v>
      </c>
      <c r="DV38" s="292">
        <v>89</v>
      </c>
      <c r="DW38" s="292">
        <v>0</v>
      </c>
      <c r="DX38" s="292">
        <v>0</v>
      </c>
      <c r="DY38" s="292">
        <v>0</v>
      </c>
      <c r="DZ38" s="292">
        <f t="shared" si="26"/>
        <v>0</v>
      </c>
      <c r="EA38" s="292">
        <f t="shared" si="27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28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199</v>
      </c>
      <c r="E39" s="292">
        <f t="shared" si="1"/>
        <v>142</v>
      </c>
      <c r="F39" s="292">
        <f t="shared" si="2"/>
        <v>142</v>
      </c>
      <c r="G39" s="292">
        <v>0</v>
      </c>
      <c r="H39" s="292">
        <v>142</v>
      </c>
      <c r="I39" s="292">
        <v>0</v>
      </c>
      <c r="J39" s="292">
        <v>0</v>
      </c>
      <c r="K39" s="292">
        <v>0</v>
      </c>
      <c r="L39" s="292">
        <v>0</v>
      </c>
      <c r="M39" s="292">
        <f t="shared" si="3"/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4"/>
        <v>26</v>
      </c>
      <c r="U39" s="292">
        <f t="shared" si="5"/>
        <v>25</v>
      </c>
      <c r="V39" s="292">
        <v>0</v>
      </c>
      <c r="W39" s="292">
        <v>0</v>
      </c>
      <c r="X39" s="292">
        <v>13</v>
      </c>
      <c r="Y39" s="292">
        <v>0</v>
      </c>
      <c r="Z39" s="292">
        <v>0</v>
      </c>
      <c r="AA39" s="292">
        <v>12</v>
      </c>
      <c r="AB39" s="292">
        <f t="shared" si="6"/>
        <v>1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1</v>
      </c>
      <c r="AI39" s="292">
        <f t="shared" si="7"/>
        <v>0</v>
      </c>
      <c r="AJ39" s="292">
        <f t="shared" si="8"/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si="9"/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si="10"/>
        <v>0</v>
      </c>
      <c r="AY39" s="292">
        <f t="shared" si="11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2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13"/>
        <v>0</v>
      </c>
      <c r="BN39" s="292">
        <f t="shared" si="14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15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16"/>
        <v>0</v>
      </c>
      <c r="CC39" s="292">
        <f t="shared" si="1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18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19"/>
        <v>0</v>
      </c>
      <c r="CR39" s="292">
        <f t="shared" si="20"/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 t="shared" si="21"/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si="22"/>
        <v>0</v>
      </c>
      <c r="DG39" s="292">
        <f t="shared" si="23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24"/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si="25"/>
        <v>31</v>
      </c>
      <c r="DV39" s="292">
        <v>31</v>
      </c>
      <c r="DW39" s="292">
        <v>0</v>
      </c>
      <c r="DX39" s="292">
        <v>0</v>
      </c>
      <c r="DY39" s="292">
        <v>0</v>
      </c>
      <c r="DZ39" s="292">
        <f t="shared" si="26"/>
        <v>0</v>
      </c>
      <c r="EA39" s="292">
        <f t="shared" si="27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28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541</v>
      </c>
      <c r="E40" s="292">
        <f t="shared" si="1"/>
        <v>408</v>
      </c>
      <c r="F40" s="292">
        <f t="shared" si="2"/>
        <v>408</v>
      </c>
      <c r="G40" s="292">
        <v>0</v>
      </c>
      <c r="H40" s="292">
        <v>408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3"/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4"/>
        <v>64</v>
      </c>
      <c r="U40" s="292">
        <f t="shared" si="5"/>
        <v>63</v>
      </c>
      <c r="V40" s="292">
        <v>0</v>
      </c>
      <c r="W40" s="292">
        <v>0</v>
      </c>
      <c r="X40" s="292">
        <v>40</v>
      </c>
      <c r="Y40" s="292">
        <v>0</v>
      </c>
      <c r="Z40" s="292">
        <v>0</v>
      </c>
      <c r="AA40" s="292">
        <v>23</v>
      </c>
      <c r="AB40" s="292">
        <f t="shared" si="6"/>
        <v>1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</v>
      </c>
      <c r="AI40" s="292">
        <f t="shared" si="7"/>
        <v>0</v>
      </c>
      <c r="AJ40" s="292">
        <f t="shared" si="8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9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0"/>
        <v>0</v>
      </c>
      <c r="AY40" s="292">
        <f t="shared" si="11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2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13"/>
        <v>0</v>
      </c>
      <c r="BN40" s="292">
        <f t="shared" si="14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15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16"/>
        <v>0</v>
      </c>
      <c r="CC40" s="292">
        <f t="shared" si="1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18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19"/>
        <v>0</v>
      </c>
      <c r="CR40" s="292">
        <f t="shared" si="20"/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 t="shared" si="21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22"/>
        <v>0</v>
      </c>
      <c r="DG40" s="292">
        <f t="shared" si="23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24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25"/>
        <v>69</v>
      </c>
      <c r="DV40" s="292">
        <v>69</v>
      </c>
      <c r="DW40" s="292">
        <v>0</v>
      </c>
      <c r="DX40" s="292">
        <v>0</v>
      </c>
      <c r="DY40" s="292">
        <v>0</v>
      </c>
      <c r="DZ40" s="292">
        <f t="shared" si="26"/>
        <v>0</v>
      </c>
      <c r="EA40" s="292">
        <f t="shared" si="27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28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60</v>
      </c>
      <c r="E41" s="292">
        <f t="shared" si="1"/>
        <v>0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3"/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4"/>
        <v>0</v>
      </c>
      <c r="U41" s="292">
        <f t="shared" si="5"/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 t="shared" si="6"/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 t="shared" si="7"/>
        <v>0</v>
      </c>
      <c r="AJ41" s="292">
        <f t="shared" si="8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9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10"/>
        <v>0</v>
      </c>
      <c r="AY41" s="292">
        <f t="shared" si="11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12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13"/>
        <v>0</v>
      </c>
      <c r="BN41" s="292">
        <f t="shared" si="14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15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16"/>
        <v>0</v>
      </c>
      <c r="CC41" s="292">
        <f t="shared" si="17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18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19"/>
        <v>0</v>
      </c>
      <c r="CR41" s="292">
        <f t="shared" si="20"/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 t="shared" si="21"/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 t="shared" si="22"/>
        <v>51</v>
      </c>
      <c r="DG41" s="292">
        <f t="shared" si="23"/>
        <v>51</v>
      </c>
      <c r="DH41" s="292">
        <v>0</v>
      </c>
      <c r="DI41" s="292">
        <v>32</v>
      </c>
      <c r="DJ41" s="292">
        <v>5</v>
      </c>
      <c r="DK41" s="292">
        <v>0</v>
      </c>
      <c r="DL41" s="292">
        <v>0</v>
      </c>
      <c r="DM41" s="292">
        <v>14</v>
      </c>
      <c r="DN41" s="292">
        <f t="shared" si="24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25"/>
        <v>9</v>
      </c>
      <c r="DV41" s="292">
        <v>9</v>
      </c>
      <c r="DW41" s="292">
        <v>0</v>
      </c>
      <c r="DX41" s="292">
        <v>0</v>
      </c>
      <c r="DY41" s="292">
        <v>0</v>
      </c>
      <c r="DZ41" s="292">
        <f t="shared" si="26"/>
        <v>0</v>
      </c>
      <c r="EA41" s="292">
        <f t="shared" si="27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28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1189</v>
      </c>
      <c r="E42" s="292">
        <f t="shared" si="1"/>
        <v>1050</v>
      </c>
      <c r="F42" s="292">
        <f t="shared" si="2"/>
        <v>842</v>
      </c>
      <c r="G42" s="292">
        <v>0</v>
      </c>
      <c r="H42" s="292">
        <v>842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3"/>
        <v>208</v>
      </c>
      <c r="N42" s="292">
        <v>0</v>
      </c>
      <c r="O42" s="292">
        <v>208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4"/>
        <v>0</v>
      </c>
      <c r="U42" s="292">
        <f t="shared" si="5"/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 t="shared" si="6"/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 t="shared" si="7"/>
        <v>0</v>
      </c>
      <c r="AJ42" s="292">
        <f t="shared" si="8"/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9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10"/>
        <v>0</v>
      </c>
      <c r="AY42" s="292">
        <f t="shared" si="11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12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13"/>
        <v>0</v>
      </c>
      <c r="BN42" s="292">
        <f t="shared" si="14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15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16"/>
        <v>0</v>
      </c>
      <c r="CC42" s="292">
        <f t="shared" si="17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18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19"/>
        <v>139</v>
      </c>
      <c r="CR42" s="292">
        <f t="shared" si="20"/>
        <v>101</v>
      </c>
      <c r="CS42" s="292">
        <v>0</v>
      </c>
      <c r="CT42" s="292">
        <v>0</v>
      </c>
      <c r="CU42" s="292">
        <v>27</v>
      </c>
      <c r="CV42" s="292">
        <v>74</v>
      </c>
      <c r="CW42" s="292">
        <v>0</v>
      </c>
      <c r="CX42" s="292">
        <v>0</v>
      </c>
      <c r="CY42" s="292">
        <f t="shared" si="21"/>
        <v>38</v>
      </c>
      <c r="CZ42" s="292">
        <v>0</v>
      </c>
      <c r="DA42" s="292">
        <v>0</v>
      </c>
      <c r="DB42" s="292">
        <v>10</v>
      </c>
      <c r="DC42" s="292">
        <v>28</v>
      </c>
      <c r="DD42" s="292">
        <v>0</v>
      </c>
      <c r="DE42" s="292">
        <v>0</v>
      </c>
      <c r="DF42" s="292">
        <f t="shared" si="22"/>
        <v>0</v>
      </c>
      <c r="DG42" s="292">
        <f t="shared" si="23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24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25"/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 t="shared" si="26"/>
        <v>0</v>
      </c>
      <c r="EA42" s="292">
        <f t="shared" si="27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28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388</v>
      </c>
      <c r="E43" s="292">
        <f t="shared" si="1"/>
        <v>232</v>
      </c>
      <c r="F43" s="292">
        <f t="shared" si="2"/>
        <v>217</v>
      </c>
      <c r="G43" s="292">
        <v>0</v>
      </c>
      <c r="H43" s="292">
        <v>217</v>
      </c>
      <c r="I43" s="292">
        <v>0</v>
      </c>
      <c r="J43" s="292">
        <v>0</v>
      </c>
      <c r="K43" s="292">
        <v>0</v>
      </c>
      <c r="L43" s="292">
        <v>0</v>
      </c>
      <c r="M43" s="292">
        <f t="shared" si="3"/>
        <v>15</v>
      </c>
      <c r="N43" s="292">
        <v>0</v>
      </c>
      <c r="O43" s="292">
        <v>15</v>
      </c>
      <c r="P43" s="292">
        <v>0</v>
      </c>
      <c r="Q43" s="292">
        <v>0</v>
      </c>
      <c r="R43" s="292">
        <v>0</v>
      </c>
      <c r="S43" s="292">
        <v>0</v>
      </c>
      <c r="T43" s="292">
        <f t="shared" si="4"/>
        <v>96</v>
      </c>
      <c r="U43" s="292">
        <f t="shared" si="5"/>
        <v>81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81</v>
      </c>
      <c r="AB43" s="292">
        <f t="shared" si="6"/>
        <v>15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15</v>
      </c>
      <c r="AI43" s="292">
        <f t="shared" si="7"/>
        <v>0</v>
      </c>
      <c r="AJ43" s="292">
        <f t="shared" si="8"/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9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10"/>
        <v>0</v>
      </c>
      <c r="AY43" s="292">
        <f t="shared" si="11"/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12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13"/>
        <v>0</v>
      </c>
      <c r="BN43" s="292">
        <f t="shared" si="14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15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16"/>
        <v>0</v>
      </c>
      <c r="CC43" s="292">
        <f t="shared" si="17"/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18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19"/>
        <v>0</v>
      </c>
      <c r="CR43" s="292">
        <f t="shared" si="20"/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 t="shared" si="21"/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 t="shared" si="22"/>
        <v>0</v>
      </c>
      <c r="DG43" s="292">
        <f t="shared" si="23"/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 t="shared" si="24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25"/>
        <v>58</v>
      </c>
      <c r="DV43" s="292">
        <v>58</v>
      </c>
      <c r="DW43" s="292">
        <v>0</v>
      </c>
      <c r="DX43" s="292">
        <v>0</v>
      </c>
      <c r="DY43" s="292">
        <v>0</v>
      </c>
      <c r="DZ43" s="292">
        <f t="shared" si="26"/>
        <v>2</v>
      </c>
      <c r="EA43" s="292">
        <f t="shared" si="27"/>
        <v>2</v>
      </c>
      <c r="EB43" s="292">
        <v>0</v>
      </c>
      <c r="EC43" s="292">
        <v>0</v>
      </c>
      <c r="ED43" s="292">
        <v>2</v>
      </c>
      <c r="EE43" s="292">
        <v>0</v>
      </c>
      <c r="EF43" s="292">
        <v>0</v>
      </c>
      <c r="EG43" s="292">
        <v>0</v>
      </c>
      <c r="EH43" s="292">
        <f t="shared" si="28"/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190</v>
      </c>
      <c r="E44" s="292">
        <f t="shared" si="1"/>
        <v>108</v>
      </c>
      <c r="F44" s="292">
        <f t="shared" si="2"/>
        <v>107</v>
      </c>
      <c r="G44" s="292">
        <v>0</v>
      </c>
      <c r="H44" s="292">
        <v>107</v>
      </c>
      <c r="I44" s="292">
        <v>0</v>
      </c>
      <c r="J44" s="292">
        <v>0</v>
      </c>
      <c r="K44" s="292">
        <v>0</v>
      </c>
      <c r="L44" s="292">
        <v>0</v>
      </c>
      <c r="M44" s="292">
        <f t="shared" si="3"/>
        <v>1</v>
      </c>
      <c r="N44" s="292">
        <v>0</v>
      </c>
      <c r="O44" s="292">
        <v>1</v>
      </c>
      <c r="P44" s="292">
        <v>0</v>
      </c>
      <c r="Q44" s="292">
        <v>0</v>
      </c>
      <c r="R44" s="292">
        <v>0</v>
      </c>
      <c r="S44" s="292">
        <v>0</v>
      </c>
      <c r="T44" s="292">
        <f t="shared" si="4"/>
        <v>38</v>
      </c>
      <c r="U44" s="292">
        <f t="shared" si="5"/>
        <v>37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37</v>
      </c>
      <c r="AB44" s="292">
        <f t="shared" si="6"/>
        <v>1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1</v>
      </c>
      <c r="AI44" s="292">
        <f t="shared" si="7"/>
        <v>0</v>
      </c>
      <c r="AJ44" s="292">
        <f t="shared" si="8"/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9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10"/>
        <v>0</v>
      </c>
      <c r="AY44" s="292">
        <f t="shared" si="11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12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13"/>
        <v>0</v>
      </c>
      <c r="BN44" s="292">
        <f t="shared" si="14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15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16"/>
        <v>0</v>
      </c>
      <c r="CC44" s="292">
        <f t="shared" si="17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18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19"/>
        <v>0</v>
      </c>
      <c r="CR44" s="292">
        <f t="shared" si="20"/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 t="shared" si="21"/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 t="shared" si="22"/>
        <v>0</v>
      </c>
      <c r="DG44" s="292">
        <f t="shared" si="23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24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25"/>
        <v>42</v>
      </c>
      <c r="DV44" s="292">
        <v>42</v>
      </c>
      <c r="DW44" s="292">
        <v>0</v>
      </c>
      <c r="DX44" s="292">
        <v>0</v>
      </c>
      <c r="DY44" s="292">
        <v>0</v>
      </c>
      <c r="DZ44" s="292">
        <f t="shared" si="26"/>
        <v>2</v>
      </c>
      <c r="EA44" s="292">
        <f t="shared" si="27"/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 t="shared" si="28"/>
        <v>2</v>
      </c>
      <c r="EI44" s="292">
        <v>0</v>
      </c>
      <c r="EJ44" s="292">
        <v>0</v>
      </c>
      <c r="EK44" s="292">
        <v>2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450</v>
      </c>
      <c r="E45" s="292">
        <f t="shared" si="1"/>
        <v>326</v>
      </c>
      <c r="F45" s="292">
        <f t="shared" si="2"/>
        <v>298</v>
      </c>
      <c r="G45" s="292">
        <v>0</v>
      </c>
      <c r="H45" s="292">
        <v>287</v>
      </c>
      <c r="I45" s="292">
        <v>9</v>
      </c>
      <c r="J45" s="292">
        <v>1</v>
      </c>
      <c r="K45" s="292">
        <v>0</v>
      </c>
      <c r="L45" s="292">
        <v>1</v>
      </c>
      <c r="M45" s="292">
        <f t="shared" si="3"/>
        <v>28</v>
      </c>
      <c r="N45" s="292">
        <v>0</v>
      </c>
      <c r="O45" s="292">
        <v>16</v>
      </c>
      <c r="P45" s="292">
        <v>0</v>
      </c>
      <c r="Q45" s="292">
        <v>0</v>
      </c>
      <c r="R45" s="292">
        <v>0</v>
      </c>
      <c r="S45" s="292">
        <v>12</v>
      </c>
      <c r="T45" s="292">
        <f t="shared" si="4"/>
        <v>35</v>
      </c>
      <c r="U45" s="292">
        <f t="shared" si="5"/>
        <v>25</v>
      </c>
      <c r="V45" s="292">
        <v>0</v>
      </c>
      <c r="W45" s="292">
        <v>0</v>
      </c>
      <c r="X45" s="292">
        <v>11</v>
      </c>
      <c r="Y45" s="292">
        <v>7</v>
      </c>
      <c r="Z45" s="292">
        <v>0</v>
      </c>
      <c r="AA45" s="292">
        <v>7</v>
      </c>
      <c r="AB45" s="292">
        <f t="shared" si="6"/>
        <v>10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10</v>
      </c>
      <c r="AI45" s="292">
        <f t="shared" si="7"/>
        <v>0</v>
      </c>
      <c r="AJ45" s="292">
        <f t="shared" si="8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9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10"/>
        <v>0</v>
      </c>
      <c r="AY45" s="292">
        <f t="shared" si="11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12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13"/>
        <v>0</v>
      </c>
      <c r="BN45" s="292">
        <f t="shared" si="14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15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16"/>
        <v>0</v>
      </c>
      <c r="CC45" s="292">
        <f t="shared" si="17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18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19"/>
        <v>26</v>
      </c>
      <c r="CR45" s="292">
        <f t="shared" si="20"/>
        <v>13</v>
      </c>
      <c r="CS45" s="292">
        <v>0</v>
      </c>
      <c r="CT45" s="292">
        <v>0</v>
      </c>
      <c r="CU45" s="292">
        <v>0</v>
      </c>
      <c r="CV45" s="292">
        <v>13</v>
      </c>
      <c r="CW45" s="292">
        <v>0</v>
      </c>
      <c r="CX45" s="292">
        <v>0</v>
      </c>
      <c r="CY45" s="292">
        <f t="shared" si="21"/>
        <v>13</v>
      </c>
      <c r="CZ45" s="292">
        <v>0</v>
      </c>
      <c r="DA45" s="292">
        <v>0</v>
      </c>
      <c r="DB45" s="292">
        <v>11</v>
      </c>
      <c r="DC45" s="292">
        <v>2</v>
      </c>
      <c r="DD45" s="292">
        <v>0</v>
      </c>
      <c r="DE45" s="292">
        <v>0</v>
      </c>
      <c r="DF45" s="292">
        <f t="shared" si="22"/>
        <v>19</v>
      </c>
      <c r="DG45" s="292">
        <f t="shared" si="23"/>
        <v>17</v>
      </c>
      <c r="DH45" s="292">
        <v>0</v>
      </c>
      <c r="DI45" s="292">
        <v>0</v>
      </c>
      <c r="DJ45" s="292">
        <v>8</v>
      </c>
      <c r="DK45" s="292">
        <v>0</v>
      </c>
      <c r="DL45" s="292">
        <v>0</v>
      </c>
      <c r="DM45" s="292">
        <v>9</v>
      </c>
      <c r="DN45" s="292">
        <f t="shared" si="24"/>
        <v>2</v>
      </c>
      <c r="DO45" s="292">
        <v>0</v>
      </c>
      <c r="DP45" s="292">
        <v>0</v>
      </c>
      <c r="DQ45" s="292">
        <v>2</v>
      </c>
      <c r="DR45" s="292">
        <v>0</v>
      </c>
      <c r="DS45" s="292">
        <v>0</v>
      </c>
      <c r="DT45" s="292">
        <v>0</v>
      </c>
      <c r="DU45" s="292">
        <f t="shared" si="25"/>
        <v>41</v>
      </c>
      <c r="DV45" s="292">
        <v>36</v>
      </c>
      <c r="DW45" s="292">
        <v>0</v>
      </c>
      <c r="DX45" s="292">
        <v>5</v>
      </c>
      <c r="DY45" s="292">
        <v>0</v>
      </c>
      <c r="DZ45" s="292">
        <f t="shared" si="26"/>
        <v>3</v>
      </c>
      <c r="EA45" s="292">
        <f t="shared" si="27"/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 t="shared" si="28"/>
        <v>3</v>
      </c>
      <c r="EI45" s="292">
        <v>0</v>
      </c>
      <c r="EJ45" s="292">
        <v>0</v>
      </c>
      <c r="EK45" s="292">
        <v>3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473</v>
      </c>
      <c r="E46" s="292">
        <f t="shared" si="1"/>
        <v>346</v>
      </c>
      <c r="F46" s="292">
        <f t="shared" si="2"/>
        <v>324</v>
      </c>
      <c r="G46" s="292">
        <v>0</v>
      </c>
      <c r="H46" s="292">
        <v>313</v>
      </c>
      <c r="I46" s="292">
        <v>8</v>
      </c>
      <c r="J46" s="292">
        <v>1</v>
      </c>
      <c r="K46" s="292">
        <v>0</v>
      </c>
      <c r="L46" s="292">
        <v>2</v>
      </c>
      <c r="M46" s="292">
        <f t="shared" si="3"/>
        <v>22</v>
      </c>
      <c r="N46" s="292">
        <v>0</v>
      </c>
      <c r="O46" s="292">
        <v>13</v>
      </c>
      <c r="P46" s="292">
        <v>0</v>
      </c>
      <c r="Q46" s="292">
        <v>0</v>
      </c>
      <c r="R46" s="292">
        <v>0</v>
      </c>
      <c r="S46" s="292">
        <v>9</v>
      </c>
      <c r="T46" s="292">
        <f t="shared" si="4"/>
        <v>32</v>
      </c>
      <c r="U46" s="292">
        <f t="shared" si="5"/>
        <v>25</v>
      </c>
      <c r="V46" s="292">
        <v>0</v>
      </c>
      <c r="W46" s="292">
        <v>0</v>
      </c>
      <c r="X46" s="292">
        <v>7</v>
      </c>
      <c r="Y46" s="292">
        <v>9</v>
      </c>
      <c r="Z46" s="292">
        <v>0</v>
      </c>
      <c r="AA46" s="292">
        <v>9</v>
      </c>
      <c r="AB46" s="292">
        <f t="shared" si="6"/>
        <v>7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7</v>
      </c>
      <c r="AI46" s="292">
        <f t="shared" si="7"/>
        <v>0</v>
      </c>
      <c r="AJ46" s="292">
        <f t="shared" si="8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9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10"/>
        <v>0</v>
      </c>
      <c r="AY46" s="292">
        <f t="shared" si="11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12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13"/>
        <v>0</v>
      </c>
      <c r="BN46" s="292">
        <f t="shared" si="14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15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16"/>
        <v>0</v>
      </c>
      <c r="CC46" s="292">
        <f t="shared" si="17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18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19"/>
        <v>37</v>
      </c>
      <c r="CR46" s="292">
        <f t="shared" si="20"/>
        <v>24</v>
      </c>
      <c r="CS46" s="292">
        <v>0</v>
      </c>
      <c r="CT46" s="292">
        <v>0</v>
      </c>
      <c r="CU46" s="292">
        <v>0</v>
      </c>
      <c r="CV46" s="292">
        <v>16</v>
      </c>
      <c r="CW46" s="292">
        <v>0</v>
      </c>
      <c r="CX46" s="292">
        <v>8</v>
      </c>
      <c r="CY46" s="292">
        <f t="shared" si="21"/>
        <v>13</v>
      </c>
      <c r="CZ46" s="292">
        <v>0</v>
      </c>
      <c r="DA46" s="292">
        <v>0</v>
      </c>
      <c r="DB46" s="292">
        <v>11</v>
      </c>
      <c r="DC46" s="292">
        <v>2</v>
      </c>
      <c r="DD46" s="292">
        <v>0</v>
      </c>
      <c r="DE46" s="292">
        <v>0</v>
      </c>
      <c r="DF46" s="292">
        <f t="shared" si="22"/>
        <v>11</v>
      </c>
      <c r="DG46" s="292">
        <f t="shared" si="23"/>
        <v>7</v>
      </c>
      <c r="DH46" s="292">
        <v>0</v>
      </c>
      <c r="DI46" s="292">
        <v>0</v>
      </c>
      <c r="DJ46" s="292">
        <v>7</v>
      </c>
      <c r="DK46" s="292">
        <v>0</v>
      </c>
      <c r="DL46" s="292">
        <v>0</v>
      </c>
      <c r="DM46" s="292">
        <v>0</v>
      </c>
      <c r="DN46" s="292">
        <f t="shared" si="24"/>
        <v>4</v>
      </c>
      <c r="DO46" s="292">
        <v>0</v>
      </c>
      <c r="DP46" s="292">
        <v>0</v>
      </c>
      <c r="DQ46" s="292">
        <v>4</v>
      </c>
      <c r="DR46" s="292">
        <v>0</v>
      </c>
      <c r="DS46" s="292">
        <v>0</v>
      </c>
      <c r="DT46" s="292">
        <v>0</v>
      </c>
      <c r="DU46" s="292">
        <f t="shared" si="25"/>
        <v>47</v>
      </c>
      <c r="DV46" s="292">
        <v>45</v>
      </c>
      <c r="DW46" s="292">
        <v>0</v>
      </c>
      <c r="DX46" s="292">
        <v>2</v>
      </c>
      <c r="DY46" s="292">
        <v>0</v>
      </c>
      <c r="DZ46" s="292">
        <f t="shared" si="26"/>
        <v>0</v>
      </c>
      <c r="EA46" s="292">
        <f t="shared" si="27"/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 t="shared" si="28"/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</sheetData>
  <sortState ref="A8:EN46">
    <sortCondition ref="A8:A46"/>
    <sortCondition ref="B8:B46"/>
    <sortCondition ref="C8:C4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&amp;L処理施設別ごみ搬入量の状況（平成28年度実績）</oddHeader>
  </headerFooter>
  <colBreaks count="8" manualBreakCount="8">
    <brk id="19" min="1" max="45" man="1"/>
    <brk id="34" min="1" max="45" man="1"/>
    <brk id="49" min="1" max="45" man="1"/>
    <brk id="64" min="1" max="45" man="1"/>
    <brk id="79" min="1" max="45" man="1"/>
    <brk id="94" min="1" max="45" man="1"/>
    <brk id="109" min="1" max="45" man="1"/>
    <brk id="12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SUM(E7,F7,N7,O7)</f>
        <v>425228</v>
      </c>
      <c r="E7" s="305">
        <f t="shared" ref="E7:E46" si="1">+Q7</f>
        <v>363747</v>
      </c>
      <c r="F7" s="305">
        <f t="shared" ref="F7:F46" si="2">SUM(G7:M7)</f>
        <v>44748</v>
      </c>
      <c r="G7" s="305">
        <f>SUM(G$8:G$46)</f>
        <v>22087</v>
      </c>
      <c r="H7" s="305">
        <f>SUM(H$8:H$46)</f>
        <v>126</v>
      </c>
      <c r="I7" s="305">
        <f>SUM(I$8:I$46)</f>
        <v>0</v>
      </c>
      <c r="J7" s="305">
        <f>SUM(J$8:J$46)</f>
        <v>0</v>
      </c>
      <c r="K7" s="305">
        <f>SUM(K$8:K$46)</f>
        <v>0</v>
      </c>
      <c r="L7" s="305">
        <f>SUM(L$8:L$46)</f>
        <v>21817</v>
      </c>
      <c r="M7" s="305">
        <f>SUM(M$8:M$46)</f>
        <v>718</v>
      </c>
      <c r="N7" s="305">
        <f t="shared" ref="N7:N46" si="3">+AA7</f>
        <v>2127</v>
      </c>
      <c r="O7" s="305">
        <f>+資源化量内訳!Y7</f>
        <v>14606</v>
      </c>
      <c r="P7" s="305">
        <f t="shared" ref="P7:P46" si="4">+SUM(Q7,R7)</f>
        <v>378489</v>
      </c>
      <c r="Q7" s="305">
        <f>SUM(Q$8:Q$46)</f>
        <v>363747</v>
      </c>
      <c r="R7" s="305">
        <f t="shared" ref="R7:R46" si="5">+SUM(S7,T7,U7,V7,W7,X7,Y7)</f>
        <v>14742</v>
      </c>
      <c r="S7" s="305">
        <f>SUM(S$8:S$46)</f>
        <v>13553</v>
      </c>
      <c r="T7" s="305">
        <f>SUM(T$8:T$46)</f>
        <v>0</v>
      </c>
      <c r="U7" s="305">
        <f>SUM(U$8:U$46)</f>
        <v>0</v>
      </c>
      <c r="V7" s="305">
        <f>SUM(V$8:V$46)</f>
        <v>0</v>
      </c>
      <c r="W7" s="305">
        <f>SUM(W$8:W$46)</f>
        <v>0</v>
      </c>
      <c r="X7" s="305">
        <f>SUM(X$8:X$46)</f>
        <v>1136</v>
      </c>
      <c r="Y7" s="305">
        <f>SUM(Y$8:Y$46)</f>
        <v>53</v>
      </c>
      <c r="Z7" s="305">
        <f t="shared" ref="Z7:Z46" si="6">SUM(AA7:AC7)</f>
        <v>55867</v>
      </c>
      <c r="AA7" s="305">
        <f>SUM(AA$8:AA$46)</f>
        <v>2127</v>
      </c>
      <c r="AB7" s="305">
        <f>SUM(AB$8:AB$46)</f>
        <v>49013</v>
      </c>
      <c r="AC7" s="305">
        <f t="shared" ref="AC7:AC46" si="7">SUM(AD7:AJ7)</f>
        <v>4727</v>
      </c>
      <c r="AD7" s="305">
        <f>SUM(AD$8:AD$46)</f>
        <v>3274</v>
      </c>
      <c r="AE7" s="305">
        <f>SUM(AE$8:AE$46)</f>
        <v>0</v>
      </c>
      <c r="AF7" s="305">
        <f>SUM(AF$8:AF$46)</f>
        <v>0</v>
      </c>
      <c r="AG7" s="305">
        <f>SUM(AG$8:AG$46)</f>
        <v>0</v>
      </c>
      <c r="AH7" s="305">
        <f>SUM(AH$8:AH$46)</f>
        <v>0</v>
      </c>
      <c r="AI7" s="305">
        <f>SUM(AI$8:AI$46)</f>
        <v>829</v>
      </c>
      <c r="AJ7" s="305">
        <f>SUM(AJ$8:AJ$46)</f>
        <v>624</v>
      </c>
      <c r="AK7" s="305">
        <f t="shared" ref="AK7:AK46" si="8">SUM(AL7:AS7)</f>
        <v>0</v>
      </c>
      <c r="AL7" s="305">
        <f>SUM(AL$8:AL$46)</f>
        <v>0</v>
      </c>
      <c r="AM7" s="305">
        <f>SUM(AM$8:AM$46)</f>
        <v>0</v>
      </c>
      <c r="AN7" s="305">
        <f>SUM(AN$8:AN$46)</f>
        <v>0</v>
      </c>
      <c r="AO7" s="305">
        <f>SUM(AO$8:AO$46)</f>
        <v>0</v>
      </c>
      <c r="AP7" s="305">
        <f>SUM(AP$8:AP$46)</f>
        <v>0</v>
      </c>
      <c r="AQ7" s="305">
        <f>SUM(AQ$8:AQ$46)</f>
        <v>0</v>
      </c>
      <c r="AR7" s="305">
        <f>SUM(AR$8:AR$46)</f>
        <v>0</v>
      </c>
      <c r="AS7" s="305">
        <f>SUM(AS$8:AS$46)</f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97681</v>
      </c>
      <c r="E8" s="292">
        <f t="shared" si="1"/>
        <v>81236</v>
      </c>
      <c r="F8" s="292">
        <f t="shared" si="2"/>
        <v>14722</v>
      </c>
      <c r="G8" s="292">
        <v>7750</v>
      </c>
      <c r="H8" s="292">
        <v>0</v>
      </c>
      <c r="I8" s="292">
        <v>0</v>
      </c>
      <c r="J8" s="292">
        <v>0</v>
      </c>
      <c r="K8" s="292">
        <v>0</v>
      </c>
      <c r="L8" s="292">
        <v>6972</v>
      </c>
      <c r="M8" s="292">
        <v>0</v>
      </c>
      <c r="N8" s="292">
        <f t="shared" si="3"/>
        <v>1151</v>
      </c>
      <c r="O8" s="292">
        <f>+資源化量内訳!Y8</f>
        <v>572</v>
      </c>
      <c r="P8" s="292">
        <f t="shared" si="4"/>
        <v>85618</v>
      </c>
      <c r="Q8" s="292">
        <v>81236</v>
      </c>
      <c r="R8" s="292">
        <f t="shared" si="5"/>
        <v>4382</v>
      </c>
      <c r="S8" s="292">
        <v>4382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6"/>
        <v>14931</v>
      </c>
      <c r="AA8" s="292">
        <v>1151</v>
      </c>
      <c r="AB8" s="292">
        <v>11328</v>
      </c>
      <c r="AC8" s="292">
        <f t="shared" si="7"/>
        <v>2452</v>
      </c>
      <c r="AD8" s="292">
        <v>2452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8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0"/>
        <v>23311</v>
      </c>
      <c r="E9" s="292">
        <f t="shared" si="1"/>
        <v>20384</v>
      </c>
      <c r="F9" s="292">
        <f t="shared" si="2"/>
        <v>1811</v>
      </c>
      <c r="G9" s="292">
        <v>1009</v>
      </c>
      <c r="H9" s="292">
        <v>0</v>
      </c>
      <c r="I9" s="292">
        <v>0</v>
      </c>
      <c r="J9" s="292">
        <v>0</v>
      </c>
      <c r="K9" s="292">
        <v>0</v>
      </c>
      <c r="L9" s="292">
        <v>802</v>
      </c>
      <c r="M9" s="292">
        <v>0</v>
      </c>
      <c r="N9" s="292">
        <f t="shared" si="3"/>
        <v>62</v>
      </c>
      <c r="O9" s="292">
        <f>+資源化量内訳!Y9</f>
        <v>1054</v>
      </c>
      <c r="P9" s="292">
        <f t="shared" si="4"/>
        <v>21123</v>
      </c>
      <c r="Q9" s="292">
        <v>20384</v>
      </c>
      <c r="R9" s="292">
        <f t="shared" si="5"/>
        <v>739</v>
      </c>
      <c r="S9" s="292">
        <v>739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6"/>
        <v>3251</v>
      </c>
      <c r="AA9" s="292">
        <v>62</v>
      </c>
      <c r="AB9" s="292">
        <v>3081</v>
      </c>
      <c r="AC9" s="292">
        <f t="shared" si="7"/>
        <v>108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108</v>
      </c>
      <c r="AJ9" s="292">
        <v>0</v>
      </c>
      <c r="AK9" s="290">
        <f t="shared" si="8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0"/>
        <v>35140</v>
      </c>
      <c r="E10" s="292">
        <f t="shared" si="1"/>
        <v>32201</v>
      </c>
      <c r="F10" s="292">
        <f t="shared" si="2"/>
        <v>2864</v>
      </c>
      <c r="G10" s="292">
        <v>1131</v>
      </c>
      <c r="H10" s="292">
        <v>0</v>
      </c>
      <c r="I10" s="292">
        <v>0</v>
      </c>
      <c r="J10" s="292">
        <v>0</v>
      </c>
      <c r="K10" s="292">
        <v>0</v>
      </c>
      <c r="L10" s="292">
        <v>1733</v>
      </c>
      <c r="M10" s="292">
        <v>0</v>
      </c>
      <c r="N10" s="292">
        <f t="shared" si="3"/>
        <v>0</v>
      </c>
      <c r="O10" s="292">
        <f>+資源化量内訳!Y10</f>
        <v>75</v>
      </c>
      <c r="P10" s="292">
        <f t="shared" si="4"/>
        <v>34052</v>
      </c>
      <c r="Q10" s="292">
        <v>32201</v>
      </c>
      <c r="R10" s="292">
        <f t="shared" si="5"/>
        <v>1851</v>
      </c>
      <c r="S10" s="292">
        <v>1053</v>
      </c>
      <c r="T10" s="292">
        <v>0</v>
      </c>
      <c r="U10" s="292">
        <v>0</v>
      </c>
      <c r="V10" s="292">
        <v>0</v>
      </c>
      <c r="W10" s="292">
        <v>0</v>
      </c>
      <c r="X10" s="292">
        <v>798</v>
      </c>
      <c r="Y10" s="292">
        <v>0</v>
      </c>
      <c r="Z10" s="292">
        <f t="shared" si="6"/>
        <v>3858</v>
      </c>
      <c r="AA10" s="292">
        <v>0</v>
      </c>
      <c r="AB10" s="292">
        <v>3858</v>
      </c>
      <c r="AC10" s="292">
        <f t="shared" si="7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8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0"/>
        <v>23619</v>
      </c>
      <c r="E11" s="292">
        <f t="shared" si="1"/>
        <v>21040</v>
      </c>
      <c r="F11" s="292">
        <f t="shared" si="2"/>
        <v>1544</v>
      </c>
      <c r="G11" s="292">
        <v>1194</v>
      </c>
      <c r="H11" s="292">
        <v>0</v>
      </c>
      <c r="I11" s="292">
        <v>0</v>
      </c>
      <c r="J11" s="292">
        <v>0</v>
      </c>
      <c r="K11" s="292">
        <v>0</v>
      </c>
      <c r="L11" s="292">
        <v>347</v>
      </c>
      <c r="M11" s="292">
        <v>3</v>
      </c>
      <c r="N11" s="292">
        <f t="shared" si="3"/>
        <v>0</v>
      </c>
      <c r="O11" s="292">
        <f>+資源化量内訳!Y11</f>
        <v>1035</v>
      </c>
      <c r="P11" s="292">
        <f t="shared" si="4"/>
        <v>21838</v>
      </c>
      <c r="Q11" s="292">
        <v>21040</v>
      </c>
      <c r="R11" s="292">
        <f t="shared" si="5"/>
        <v>798</v>
      </c>
      <c r="S11" s="292">
        <v>798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 t="shared" si="6"/>
        <v>3264</v>
      </c>
      <c r="AA11" s="292">
        <v>0</v>
      </c>
      <c r="AB11" s="292">
        <v>3261</v>
      </c>
      <c r="AC11" s="292">
        <f t="shared" si="7"/>
        <v>3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3</v>
      </c>
      <c r="AK11" s="290">
        <f t="shared" si="8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0"/>
        <v>40753</v>
      </c>
      <c r="E12" s="292">
        <f t="shared" si="1"/>
        <v>36054</v>
      </c>
      <c r="F12" s="292">
        <f t="shared" si="2"/>
        <v>3468</v>
      </c>
      <c r="G12" s="292">
        <v>2242</v>
      </c>
      <c r="H12" s="292">
        <v>0</v>
      </c>
      <c r="I12" s="292">
        <v>0</v>
      </c>
      <c r="J12" s="292">
        <v>0</v>
      </c>
      <c r="K12" s="292">
        <v>0</v>
      </c>
      <c r="L12" s="292">
        <v>1226</v>
      </c>
      <c r="M12" s="292">
        <v>0</v>
      </c>
      <c r="N12" s="292">
        <f t="shared" si="3"/>
        <v>0</v>
      </c>
      <c r="O12" s="292">
        <f>+資源化量内訳!Y12</f>
        <v>1231</v>
      </c>
      <c r="P12" s="292">
        <f t="shared" si="4"/>
        <v>37865</v>
      </c>
      <c r="Q12" s="292">
        <v>36054</v>
      </c>
      <c r="R12" s="292">
        <f t="shared" si="5"/>
        <v>1811</v>
      </c>
      <c r="S12" s="292">
        <v>1811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6"/>
        <v>4680</v>
      </c>
      <c r="AA12" s="292">
        <v>0</v>
      </c>
      <c r="AB12" s="292">
        <v>4491</v>
      </c>
      <c r="AC12" s="292">
        <f t="shared" si="7"/>
        <v>189</v>
      </c>
      <c r="AD12" s="292">
        <v>189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8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0"/>
        <v>19174</v>
      </c>
      <c r="E13" s="292">
        <f t="shared" si="1"/>
        <v>16009</v>
      </c>
      <c r="F13" s="292">
        <f t="shared" si="2"/>
        <v>1841</v>
      </c>
      <c r="G13" s="292">
        <v>1412</v>
      </c>
      <c r="H13" s="292">
        <v>0</v>
      </c>
      <c r="I13" s="292">
        <v>0</v>
      </c>
      <c r="J13" s="292">
        <v>0</v>
      </c>
      <c r="K13" s="292">
        <v>0</v>
      </c>
      <c r="L13" s="292">
        <v>429</v>
      </c>
      <c r="M13" s="292">
        <v>0</v>
      </c>
      <c r="N13" s="292">
        <f t="shared" si="3"/>
        <v>250</v>
      </c>
      <c r="O13" s="292">
        <f>+資源化量内訳!Y13</f>
        <v>1074</v>
      </c>
      <c r="P13" s="292">
        <f t="shared" si="4"/>
        <v>17531</v>
      </c>
      <c r="Q13" s="292">
        <v>16009</v>
      </c>
      <c r="R13" s="292">
        <f t="shared" si="5"/>
        <v>1522</v>
      </c>
      <c r="S13" s="292">
        <v>1407</v>
      </c>
      <c r="T13" s="292">
        <v>0</v>
      </c>
      <c r="U13" s="292">
        <v>0</v>
      </c>
      <c r="V13" s="292">
        <v>0</v>
      </c>
      <c r="W13" s="292">
        <v>0</v>
      </c>
      <c r="X13" s="292">
        <v>115</v>
      </c>
      <c r="Y13" s="292">
        <v>0</v>
      </c>
      <c r="Z13" s="292">
        <f t="shared" si="6"/>
        <v>2511</v>
      </c>
      <c r="AA13" s="292">
        <v>250</v>
      </c>
      <c r="AB13" s="292">
        <v>2261</v>
      </c>
      <c r="AC13" s="292">
        <f t="shared" si="7"/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8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0"/>
        <v>11759</v>
      </c>
      <c r="E14" s="292">
        <f t="shared" si="1"/>
        <v>10320</v>
      </c>
      <c r="F14" s="292">
        <f t="shared" si="2"/>
        <v>1056</v>
      </c>
      <c r="G14" s="292">
        <v>627</v>
      </c>
      <c r="H14" s="292">
        <v>0</v>
      </c>
      <c r="I14" s="292">
        <v>0</v>
      </c>
      <c r="J14" s="292">
        <v>0</v>
      </c>
      <c r="K14" s="292">
        <v>0</v>
      </c>
      <c r="L14" s="292">
        <v>429</v>
      </c>
      <c r="M14" s="292">
        <v>0</v>
      </c>
      <c r="N14" s="292">
        <f t="shared" si="3"/>
        <v>0</v>
      </c>
      <c r="O14" s="292">
        <f>+資源化量内訳!Y14</f>
        <v>383</v>
      </c>
      <c r="P14" s="292">
        <f t="shared" si="4"/>
        <v>10580</v>
      </c>
      <c r="Q14" s="292">
        <v>10320</v>
      </c>
      <c r="R14" s="292">
        <f t="shared" si="5"/>
        <v>260</v>
      </c>
      <c r="S14" s="292">
        <v>260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6"/>
        <v>3506</v>
      </c>
      <c r="AA14" s="292">
        <v>0</v>
      </c>
      <c r="AB14" s="292">
        <v>3452</v>
      </c>
      <c r="AC14" s="292">
        <f t="shared" si="7"/>
        <v>54</v>
      </c>
      <c r="AD14" s="292">
        <v>54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8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0"/>
        <v>9055</v>
      </c>
      <c r="E15" s="292">
        <f t="shared" si="1"/>
        <v>8223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 t="shared" si="3"/>
        <v>162</v>
      </c>
      <c r="O15" s="292">
        <f>+資源化量内訳!Y15</f>
        <v>670</v>
      </c>
      <c r="P15" s="292">
        <f t="shared" si="4"/>
        <v>8223</v>
      </c>
      <c r="Q15" s="292">
        <v>8223</v>
      </c>
      <c r="R15" s="292">
        <f t="shared" si="5"/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6"/>
        <v>656</v>
      </c>
      <c r="AA15" s="292">
        <v>162</v>
      </c>
      <c r="AB15" s="292">
        <v>494</v>
      </c>
      <c r="AC15" s="292">
        <f t="shared" si="7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8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0"/>
        <v>34454</v>
      </c>
      <c r="E16" s="292">
        <f t="shared" si="1"/>
        <v>30063</v>
      </c>
      <c r="F16" s="292">
        <f t="shared" si="2"/>
        <v>1872</v>
      </c>
      <c r="G16" s="292">
        <v>274</v>
      </c>
      <c r="H16" s="292">
        <v>0</v>
      </c>
      <c r="I16" s="292">
        <v>0</v>
      </c>
      <c r="J16" s="292">
        <v>0</v>
      </c>
      <c r="K16" s="292">
        <v>0</v>
      </c>
      <c r="L16" s="292">
        <v>1598</v>
      </c>
      <c r="M16" s="292">
        <v>0</v>
      </c>
      <c r="N16" s="292">
        <f t="shared" si="3"/>
        <v>118</v>
      </c>
      <c r="O16" s="292">
        <f>+資源化量内訳!Y16</f>
        <v>2401</v>
      </c>
      <c r="P16" s="292">
        <f t="shared" si="4"/>
        <v>30063</v>
      </c>
      <c r="Q16" s="292">
        <v>30063</v>
      </c>
      <c r="R16" s="292">
        <f t="shared" si="5"/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 t="shared" si="6"/>
        <v>3075</v>
      </c>
      <c r="AA16" s="292">
        <v>118</v>
      </c>
      <c r="AB16" s="292">
        <v>2763</v>
      </c>
      <c r="AC16" s="292">
        <f t="shared" si="7"/>
        <v>194</v>
      </c>
      <c r="AD16" s="292">
        <v>194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8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0"/>
        <v>23580</v>
      </c>
      <c r="E17" s="292">
        <f t="shared" si="1"/>
        <v>21345</v>
      </c>
      <c r="F17" s="292">
        <f t="shared" si="2"/>
        <v>1731</v>
      </c>
      <c r="G17" s="292">
        <v>1643</v>
      </c>
      <c r="H17" s="292">
        <v>0</v>
      </c>
      <c r="I17" s="292">
        <v>0</v>
      </c>
      <c r="J17" s="292">
        <v>0</v>
      </c>
      <c r="K17" s="292">
        <v>0</v>
      </c>
      <c r="L17" s="292">
        <v>88</v>
      </c>
      <c r="M17" s="292">
        <v>0</v>
      </c>
      <c r="N17" s="292">
        <f t="shared" si="3"/>
        <v>0</v>
      </c>
      <c r="O17" s="292">
        <f>+資源化量内訳!Y17</f>
        <v>504</v>
      </c>
      <c r="P17" s="292">
        <f t="shared" si="4"/>
        <v>21767</v>
      </c>
      <c r="Q17" s="292">
        <v>21345</v>
      </c>
      <c r="R17" s="292">
        <f t="shared" si="5"/>
        <v>422</v>
      </c>
      <c r="S17" s="292">
        <v>422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6"/>
        <v>3306</v>
      </c>
      <c r="AA17" s="292">
        <v>0</v>
      </c>
      <c r="AB17" s="292">
        <v>3166</v>
      </c>
      <c r="AC17" s="292">
        <f t="shared" si="7"/>
        <v>140</v>
      </c>
      <c r="AD17" s="292">
        <v>140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8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12961</v>
      </c>
      <c r="E18" s="292">
        <f t="shared" si="1"/>
        <v>11291</v>
      </c>
      <c r="F18" s="292">
        <f t="shared" si="2"/>
        <v>1070</v>
      </c>
      <c r="G18" s="292">
        <v>973</v>
      </c>
      <c r="H18" s="292">
        <v>97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3"/>
        <v>54</v>
      </c>
      <c r="O18" s="292">
        <f>+資源化量内訳!Y18</f>
        <v>546</v>
      </c>
      <c r="P18" s="292">
        <f t="shared" si="4"/>
        <v>11515</v>
      </c>
      <c r="Q18" s="292">
        <v>11291</v>
      </c>
      <c r="R18" s="292">
        <f t="shared" si="5"/>
        <v>224</v>
      </c>
      <c r="S18" s="292">
        <v>224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6"/>
        <v>1637</v>
      </c>
      <c r="AA18" s="292">
        <v>54</v>
      </c>
      <c r="AB18" s="292">
        <v>1583</v>
      </c>
      <c r="AC18" s="292">
        <f t="shared" si="7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8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8431</v>
      </c>
      <c r="E19" s="292">
        <f t="shared" si="1"/>
        <v>7104</v>
      </c>
      <c r="F19" s="292">
        <f t="shared" si="2"/>
        <v>1327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1327</v>
      </c>
      <c r="M19" s="292">
        <v>0</v>
      </c>
      <c r="N19" s="292">
        <f t="shared" si="3"/>
        <v>0</v>
      </c>
      <c r="O19" s="292">
        <f>+資源化量内訳!Y19</f>
        <v>0</v>
      </c>
      <c r="P19" s="292">
        <f t="shared" si="4"/>
        <v>7104</v>
      </c>
      <c r="Q19" s="292">
        <v>7104</v>
      </c>
      <c r="R19" s="292">
        <f t="shared" si="5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6"/>
        <v>961</v>
      </c>
      <c r="AA19" s="292">
        <v>0</v>
      </c>
      <c r="AB19" s="292">
        <v>961</v>
      </c>
      <c r="AC19" s="292">
        <f t="shared" si="7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8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922</v>
      </c>
      <c r="E20" s="292">
        <f t="shared" si="1"/>
        <v>709</v>
      </c>
      <c r="F20" s="292">
        <f t="shared" si="2"/>
        <v>91</v>
      </c>
      <c r="G20" s="292">
        <v>91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 t="shared" si="3"/>
        <v>0</v>
      </c>
      <c r="O20" s="292">
        <f>+資源化量内訳!Y20</f>
        <v>122</v>
      </c>
      <c r="P20" s="292">
        <f t="shared" si="4"/>
        <v>770</v>
      </c>
      <c r="Q20" s="292">
        <v>709</v>
      </c>
      <c r="R20" s="292">
        <f t="shared" si="5"/>
        <v>61</v>
      </c>
      <c r="S20" s="292">
        <v>61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6"/>
        <v>61</v>
      </c>
      <c r="AA20" s="292">
        <v>0</v>
      </c>
      <c r="AB20" s="292">
        <v>61</v>
      </c>
      <c r="AC20" s="292">
        <f t="shared" si="7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8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5474</v>
      </c>
      <c r="E21" s="292">
        <f t="shared" si="1"/>
        <v>4615</v>
      </c>
      <c r="F21" s="292">
        <f t="shared" si="2"/>
        <v>859</v>
      </c>
      <c r="G21" s="292">
        <v>475</v>
      </c>
      <c r="H21" s="292">
        <v>29</v>
      </c>
      <c r="I21" s="292">
        <v>0</v>
      </c>
      <c r="J21" s="292">
        <v>0</v>
      </c>
      <c r="K21" s="292">
        <v>0</v>
      </c>
      <c r="L21" s="292">
        <v>355</v>
      </c>
      <c r="M21" s="292">
        <v>0</v>
      </c>
      <c r="N21" s="292">
        <f t="shared" si="3"/>
        <v>0</v>
      </c>
      <c r="O21" s="292">
        <f>+資源化量内訳!Y21</f>
        <v>0</v>
      </c>
      <c r="P21" s="292">
        <f t="shared" si="4"/>
        <v>4675</v>
      </c>
      <c r="Q21" s="292">
        <v>4615</v>
      </c>
      <c r="R21" s="292">
        <f t="shared" si="5"/>
        <v>60</v>
      </c>
      <c r="S21" s="292">
        <v>60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6"/>
        <v>584</v>
      </c>
      <c r="AA21" s="292">
        <v>0</v>
      </c>
      <c r="AB21" s="292">
        <v>584</v>
      </c>
      <c r="AC21" s="292">
        <f t="shared" si="7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8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7623</v>
      </c>
      <c r="E22" s="292">
        <f t="shared" si="1"/>
        <v>6194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 t="shared" si="3"/>
        <v>244</v>
      </c>
      <c r="O22" s="292">
        <f>+資源化量内訳!Y22</f>
        <v>1185</v>
      </c>
      <c r="P22" s="292">
        <f t="shared" si="4"/>
        <v>6194</v>
      </c>
      <c r="Q22" s="292">
        <v>6194</v>
      </c>
      <c r="R22" s="292">
        <f t="shared" si="5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6"/>
        <v>1327</v>
      </c>
      <c r="AA22" s="292">
        <v>244</v>
      </c>
      <c r="AB22" s="292">
        <v>1083</v>
      </c>
      <c r="AC22" s="292">
        <f t="shared" si="7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8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6572</v>
      </c>
      <c r="E23" s="292">
        <f t="shared" si="1"/>
        <v>3487</v>
      </c>
      <c r="F23" s="292">
        <f t="shared" si="2"/>
        <v>2906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2906</v>
      </c>
      <c r="M23" s="292">
        <v>0</v>
      </c>
      <c r="N23" s="292">
        <f t="shared" si="3"/>
        <v>0</v>
      </c>
      <c r="O23" s="292">
        <f>+資源化量内訳!Y23</f>
        <v>179</v>
      </c>
      <c r="P23" s="292">
        <f t="shared" si="4"/>
        <v>3487</v>
      </c>
      <c r="Q23" s="292">
        <v>3487</v>
      </c>
      <c r="R23" s="292">
        <f t="shared" si="5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6"/>
        <v>328</v>
      </c>
      <c r="AA23" s="292">
        <v>0</v>
      </c>
      <c r="AB23" s="292">
        <v>0</v>
      </c>
      <c r="AC23" s="292">
        <f t="shared" si="7"/>
        <v>328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328</v>
      </c>
      <c r="AJ23" s="292">
        <v>0</v>
      </c>
      <c r="AK23" s="290">
        <f t="shared" si="8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2087</v>
      </c>
      <c r="E24" s="292">
        <f t="shared" si="1"/>
        <v>1940</v>
      </c>
      <c r="F24" s="292">
        <f t="shared" si="2"/>
        <v>147</v>
      </c>
      <c r="G24" s="292">
        <v>6</v>
      </c>
      <c r="H24" s="292">
        <v>0</v>
      </c>
      <c r="I24" s="292">
        <v>0</v>
      </c>
      <c r="J24" s="292">
        <v>0</v>
      </c>
      <c r="K24" s="292">
        <v>0</v>
      </c>
      <c r="L24" s="292">
        <v>141</v>
      </c>
      <c r="M24" s="292">
        <v>0</v>
      </c>
      <c r="N24" s="292">
        <f t="shared" si="3"/>
        <v>0</v>
      </c>
      <c r="O24" s="292">
        <f>+資源化量内訳!Y24</f>
        <v>0</v>
      </c>
      <c r="P24" s="292">
        <f t="shared" si="4"/>
        <v>1940</v>
      </c>
      <c r="Q24" s="292">
        <v>1940</v>
      </c>
      <c r="R24" s="292">
        <f t="shared" si="5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6"/>
        <v>314</v>
      </c>
      <c r="AA24" s="292">
        <v>0</v>
      </c>
      <c r="AB24" s="292">
        <v>308</v>
      </c>
      <c r="AC24" s="292">
        <f t="shared" si="7"/>
        <v>6</v>
      </c>
      <c r="AD24" s="292">
        <v>6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8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2455</v>
      </c>
      <c r="E25" s="292">
        <f t="shared" si="1"/>
        <v>2237</v>
      </c>
      <c r="F25" s="292">
        <f t="shared" si="2"/>
        <v>188</v>
      </c>
      <c r="G25" s="292">
        <v>135</v>
      </c>
      <c r="H25" s="292">
        <v>0</v>
      </c>
      <c r="I25" s="292">
        <v>0</v>
      </c>
      <c r="J25" s="292">
        <v>0</v>
      </c>
      <c r="K25" s="292">
        <v>0</v>
      </c>
      <c r="L25" s="292">
        <v>53</v>
      </c>
      <c r="M25" s="292">
        <v>0</v>
      </c>
      <c r="N25" s="292">
        <f t="shared" si="3"/>
        <v>0</v>
      </c>
      <c r="O25" s="292">
        <f>+資源化量内訳!Y25</f>
        <v>30</v>
      </c>
      <c r="P25" s="292">
        <f t="shared" si="4"/>
        <v>2327</v>
      </c>
      <c r="Q25" s="292">
        <v>2237</v>
      </c>
      <c r="R25" s="292">
        <f t="shared" si="5"/>
        <v>90</v>
      </c>
      <c r="S25" s="292">
        <v>90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6"/>
        <v>347</v>
      </c>
      <c r="AA25" s="292">
        <v>0</v>
      </c>
      <c r="AB25" s="292">
        <v>347</v>
      </c>
      <c r="AC25" s="292">
        <f t="shared" si="7"/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8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1814</v>
      </c>
      <c r="E26" s="292">
        <f t="shared" si="1"/>
        <v>1615</v>
      </c>
      <c r="F26" s="292">
        <f t="shared" si="2"/>
        <v>143</v>
      </c>
      <c r="G26" s="292">
        <v>110</v>
      </c>
      <c r="H26" s="292">
        <v>0</v>
      </c>
      <c r="I26" s="292">
        <v>0</v>
      </c>
      <c r="J26" s="292">
        <v>0</v>
      </c>
      <c r="K26" s="292">
        <v>0</v>
      </c>
      <c r="L26" s="292">
        <v>33</v>
      </c>
      <c r="M26" s="292">
        <v>0</v>
      </c>
      <c r="N26" s="292">
        <f t="shared" si="3"/>
        <v>0</v>
      </c>
      <c r="O26" s="292">
        <f>+資源化量内訳!Y26</f>
        <v>56</v>
      </c>
      <c r="P26" s="292">
        <f t="shared" si="4"/>
        <v>1689</v>
      </c>
      <c r="Q26" s="292">
        <v>1615</v>
      </c>
      <c r="R26" s="292">
        <f t="shared" si="5"/>
        <v>74</v>
      </c>
      <c r="S26" s="292">
        <v>74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6"/>
        <v>252</v>
      </c>
      <c r="AA26" s="292">
        <v>0</v>
      </c>
      <c r="AB26" s="292">
        <v>252</v>
      </c>
      <c r="AC26" s="292">
        <f t="shared" si="7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8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10697</v>
      </c>
      <c r="E27" s="292">
        <f t="shared" si="1"/>
        <v>9917</v>
      </c>
      <c r="F27" s="292">
        <f t="shared" si="2"/>
        <v>559</v>
      </c>
      <c r="G27" s="292">
        <v>294</v>
      </c>
      <c r="H27" s="292">
        <v>0</v>
      </c>
      <c r="I27" s="292">
        <v>0</v>
      </c>
      <c r="J27" s="292">
        <v>0</v>
      </c>
      <c r="K27" s="292">
        <v>0</v>
      </c>
      <c r="L27" s="292">
        <v>265</v>
      </c>
      <c r="M27" s="292">
        <v>0</v>
      </c>
      <c r="N27" s="292">
        <f t="shared" si="3"/>
        <v>0</v>
      </c>
      <c r="O27" s="292">
        <f>+資源化量内訳!Y27</f>
        <v>221</v>
      </c>
      <c r="P27" s="292">
        <f t="shared" si="4"/>
        <v>10170</v>
      </c>
      <c r="Q27" s="292">
        <v>9917</v>
      </c>
      <c r="R27" s="292">
        <f t="shared" si="5"/>
        <v>253</v>
      </c>
      <c r="S27" s="292">
        <v>253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6"/>
        <v>1187</v>
      </c>
      <c r="AA27" s="292">
        <v>0</v>
      </c>
      <c r="AB27" s="292">
        <v>1187</v>
      </c>
      <c r="AC27" s="292">
        <f t="shared" si="7"/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8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372</v>
      </c>
      <c r="E28" s="292">
        <f t="shared" si="1"/>
        <v>345</v>
      </c>
      <c r="F28" s="292">
        <f t="shared" si="2"/>
        <v>27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27</v>
      </c>
      <c r="M28" s="292">
        <v>0</v>
      </c>
      <c r="N28" s="292">
        <f t="shared" si="3"/>
        <v>0</v>
      </c>
      <c r="O28" s="292">
        <f>+資源化量内訳!Y28</f>
        <v>0</v>
      </c>
      <c r="P28" s="292">
        <f t="shared" si="4"/>
        <v>345</v>
      </c>
      <c r="Q28" s="292">
        <v>345</v>
      </c>
      <c r="R28" s="292">
        <f t="shared" si="5"/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6"/>
        <v>49</v>
      </c>
      <c r="AA28" s="292">
        <v>0</v>
      </c>
      <c r="AB28" s="292">
        <v>49</v>
      </c>
      <c r="AC28" s="292">
        <f t="shared" si="7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8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387</v>
      </c>
      <c r="E29" s="292">
        <f t="shared" si="1"/>
        <v>355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 t="shared" si="3"/>
        <v>0</v>
      </c>
      <c r="O29" s="292">
        <f>+資源化量内訳!Y29</f>
        <v>32</v>
      </c>
      <c r="P29" s="292">
        <f t="shared" si="4"/>
        <v>355</v>
      </c>
      <c r="Q29" s="292">
        <v>355</v>
      </c>
      <c r="R29" s="292">
        <f t="shared" si="5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6"/>
        <v>51</v>
      </c>
      <c r="AA29" s="292">
        <v>0</v>
      </c>
      <c r="AB29" s="292">
        <v>51</v>
      </c>
      <c r="AC29" s="292">
        <f t="shared" si="7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8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1651</v>
      </c>
      <c r="E30" s="292">
        <f t="shared" si="1"/>
        <v>1420</v>
      </c>
      <c r="F30" s="292">
        <f t="shared" si="2"/>
        <v>166</v>
      </c>
      <c r="G30" s="292">
        <v>89</v>
      </c>
      <c r="H30" s="292">
        <v>0</v>
      </c>
      <c r="I30" s="292">
        <v>0</v>
      </c>
      <c r="J30" s="292">
        <v>0</v>
      </c>
      <c r="K30" s="292">
        <v>0</v>
      </c>
      <c r="L30" s="292">
        <v>77</v>
      </c>
      <c r="M30" s="292">
        <v>0</v>
      </c>
      <c r="N30" s="292">
        <f t="shared" si="3"/>
        <v>0</v>
      </c>
      <c r="O30" s="292">
        <f>+資源化量内訳!Y30</f>
        <v>65</v>
      </c>
      <c r="P30" s="292">
        <f t="shared" si="4"/>
        <v>1434</v>
      </c>
      <c r="Q30" s="292">
        <v>1420</v>
      </c>
      <c r="R30" s="292">
        <f t="shared" si="5"/>
        <v>14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14</v>
      </c>
      <c r="Y30" s="292">
        <v>0</v>
      </c>
      <c r="Z30" s="292">
        <f t="shared" si="6"/>
        <v>242</v>
      </c>
      <c r="AA30" s="292">
        <v>0</v>
      </c>
      <c r="AB30" s="292">
        <v>232</v>
      </c>
      <c r="AC30" s="292">
        <f t="shared" si="7"/>
        <v>10</v>
      </c>
      <c r="AD30" s="292">
        <v>7</v>
      </c>
      <c r="AE30" s="292">
        <v>0</v>
      </c>
      <c r="AF30" s="292">
        <v>0</v>
      </c>
      <c r="AG30" s="292">
        <v>0</v>
      </c>
      <c r="AH30" s="292">
        <v>0</v>
      </c>
      <c r="AI30" s="292">
        <v>3</v>
      </c>
      <c r="AJ30" s="292">
        <v>0</v>
      </c>
      <c r="AK30" s="290">
        <f t="shared" si="8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1861</v>
      </c>
      <c r="E31" s="292">
        <f t="shared" si="1"/>
        <v>1489</v>
      </c>
      <c r="F31" s="292">
        <f t="shared" si="2"/>
        <v>112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112</v>
      </c>
      <c r="M31" s="292">
        <v>0</v>
      </c>
      <c r="N31" s="292">
        <f t="shared" si="3"/>
        <v>39</v>
      </c>
      <c r="O31" s="292">
        <f>+資源化量内訳!Y31</f>
        <v>221</v>
      </c>
      <c r="P31" s="292">
        <f t="shared" si="4"/>
        <v>1500</v>
      </c>
      <c r="Q31" s="292">
        <v>1489</v>
      </c>
      <c r="R31" s="292">
        <f t="shared" si="5"/>
        <v>11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11</v>
      </c>
      <c r="Y31" s="292">
        <v>0</v>
      </c>
      <c r="Z31" s="292">
        <f t="shared" si="6"/>
        <v>263</v>
      </c>
      <c r="AA31" s="292">
        <v>39</v>
      </c>
      <c r="AB31" s="292">
        <v>223</v>
      </c>
      <c r="AC31" s="292">
        <f t="shared" si="7"/>
        <v>1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1</v>
      </c>
      <c r="AJ31" s="292">
        <v>0</v>
      </c>
      <c r="AK31" s="290">
        <f t="shared" si="8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6682</v>
      </c>
      <c r="E32" s="292">
        <f t="shared" si="1"/>
        <v>5367</v>
      </c>
      <c r="F32" s="292">
        <f t="shared" si="2"/>
        <v>1315</v>
      </c>
      <c r="G32" s="292">
        <v>1131</v>
      </c>
      <c r="H32" s="292">
        <v>0</v>
      </c>
      <c r="I32" s="292">
        <v>0</v>
      </c>
      <c r="J32" s="292">
        <v>0</v>
      </c>
      <c r="K32" s="292">
        <v>0</v>
      </c>
      <c r="L32" s="292">
        <v>184</v>
      </c>
      <c r="M32" s="292">
        <v>0</v>
      </c>
      <c r="N32" s="292">
        <f t="shared" si="3"/>
        <v>0</v>
      </c>
      <c r="O32" s="292">
        <f>+資源化量内訳!Y32</f>
        <v>0</v>
      </c>
      <c r="P32" s="292">
        <f t="shared" si="4"/>
        <v>6285</v>
      </c>
      <c r="Q32" s="292">
        <v>5367</v>
      </c>
      <c r="R32" s="292">
        <f t="shared" si="5"/>
        <v>918</v>
      </c>
      <c r="S32" s="292">
        <v>918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6"/>
        <v>651</v>
      </c>
      <c r="AA32" s="292">
        <v>0</v>
      </c>
      <c r="AB32" s="292">
        <v>459</v>
      </c>
      <c r="AC32" s="292">
        <f t="shared" si="7"/>
        <v>192</v>
      </c>
      <c r="AD32" s="292">
        <v>192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8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8023</v>
      </c>
      <c r="E33" s="292">
        <f t="shared" si="1"/>
        <v>7237</v>
      </c>
      <c r="F33" s="292">
        <f t="shared" si="2"/>
        <v>300</v>
      </c>
      <c r="G33" s="292">
        <v>300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3"/>
        <v>0</v>
      </c>
      <c r="O33" s="292">
        <f>+資源化量内訳!Y33</f>
        <v>486</v>
      </c>
      <c r="P33" s="292">
        <f t="shared" si="4"/>
        <v>7434</v>
      </c>
      <c r="Q33" s="292">
        <v>7237</v>
      </c>
      <c r="R33" s="292">
        <f t="shared" si="5"/>
        <v>197</v>
      </c>
      <c r="S33" s="292">
        <v>197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6"/>
        <v>1109</v>
      </c>
      <c r="AA33" s="292">
        <v>0</v>
      </c>
      <c r="AB33" s="292">
        <v>1080</v>
      </c>
      <c r="AC33" s="292">
        <f t="shared" si="7"/>
        <v>29</v>
      </c>
      <c r="AD33" s="292">
        <v>29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8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10384</v>
      </c>
      <c r="E34" s="292">
        <f t="shared" si="1"/>
        <v>6908</v>
      </c>
      <c r="F34" s="292">
        <f t="shared" si="2"/>
        <v>1688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1688</v>
      </c>
      <c r="M34" s="292">
        <v>0</v>
      </c>
      <c r="N34" s="292">
        <f t="shared" si="3"/>
        <v>0</v>
      </c>
      <c r="O34" s="292">
        <f>+資源化量内訳!Y34</f>
        <v>1788</v>
      </c>
      <c r="P34" s="292">
        <f t="shared" si="4"/>
        <v>6908</v>
      </c>
      <c r="Q34" s="292">
        <v>6908</v>
      </c>
      <c r="R34" s="292">
        <f t="shared" si="5"/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6"/>
        <v>591</v>
      </c>
      <c r="AA34" s="292">
        <v>0</v>
      </c>
      <c r="AB34" s="292">
        <v>268</v>
      </c>
      <c r="AC34" s="292">
        <f t="shared" si="7"/>
        <v>323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323</v>
      </c>
      <c r="AJ34" s="292">
        <v>0</v>
      </c>
      <c r="AK34" s="290">
        <f t="shared" si="8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6133</v>
      </c>
      <c r="E35" s="292">
        <f t="shared" si="1"/>
        <v>5216</v>
      </c>
      <c r="F35" s="292">
        <f t="shared" si="2"/>
        <v>728</v>
      </c>
      <c r="G35" s="292">
        <v>160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568</v>
      </c>
      <c r="N35" s="292">
        <f t="shared" si="3"/>
        <v>0</v>
      </c>
      <c r="O35" s="292">
        <f>+資源化量内訳!Y35</f>
        <v>189</v>
      </c>
      <c r="P35" s="292">
        <f t="shared" si="4"/>
        <v>5328</v>
      </c>
      <c r="Q35" s="292">
        <v>5216</v>
      </c>
      <c r="R35" s="292">
        <f t="shared" si="5"/>
        <v>112</v>
      </c>
      <c r="S35" s="292">
        <v>112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6"/>
        <v>1397</v>
      </c>
      <c r="AA35" s="292">
        <v>0</v>
      </c>
      <c r="AB35" s="292">
        <v>829</v>
      </c>
      <c r="AC35" s="292">
        <f t="shared" si="7"/>
        <v>568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568</v>
      </c>
      <c r="AK35" s="290">
        <f t="shared" si="8"/>
        <v>0</v>
      </c>
      <c r="AL35" s="290" t="s">
        <v>817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2430</v>
      </c>
      <c r="E36" s="292">
        <f t="shared" si="1"/>
        <v>1900</v>
      </c>
      <c r="F36" s="292">
        <f t="shared" si="2"/>
        <v>379</v>
      </c>
      <c r="G36" s="292">
        <v>152</v>
      </c>
      <c r="H36" s="292">
        <v>0</v>
      </c>
      <c r="I36" s="292">
        <v>0</v>
      </c>
      <c r="J36" s="292">
        <v>0</v>
      </c>
      <c r="K36" s="292">
        <v>0</v>
      </c>
      <c r="L36" s="292">
        <v>125</v>
      </c>
      <c r="M36" s="292">
        <v>102</v>
      </c>
      <c r="N36" s="292">
        <f t="shared" si="3"/>
        <v>30</v>
      </c>
      <c r="O36" s="292">
        <f>+資源化量内訳!Y36</f>
        <v>121</v>
      </c>
      <c r="P36" s="292">
        <f t="shared" si="4"/>
        <v>2016</v>
      </c>
      <c r="Q36" s="292">
        <v>1900</v>
      </c>
      <c r="R36" s="292">
        <f t="shared" si="5"/>
        <v>116</v>
      </c>
      <c r="S36" s="292">
        <v>76</v>
      </c>
      <c r="T36" s="292">
        <v>0</v>
      </c>
      <c r="U36" s="292">
        <v>0</v>
      </c>
      <c r="V36" s="292">
        <v>0</v>
      </c>
      <c r="W36" s="292">
        <v>0</v>
      </c>
      <c r="X36" s="292">
        <v>4</v>
      </c>
      <c r="Y36" s="292">
        <v>36</v>
      </c>
      <c r="Z36" s="292">
        <f t="shared" si="6"/>
        <v>358</v>
      </c>
      <c r="AA36" s="292">
        <v>30</v>
      </c>
      <c r="AB36" s="292">
        <v>289</v>
      </c>
      <c r="AC36" s="292">
        <f t="shared" si="7"/>
        <v>39</v>
      </c>
      <c r="AD36" s="292">
        <v>6</v>
      </c>
      <c r="AE36" s="292">
        <v>0</v>
      </c>
      <c r="AF36" s="292">
        <v>0</v>
      </c>
      <c r="AG36" s="292">
        <v>0</v>
      </c>
      <c r="AH36" s="292">
        <v>0</v>
      </c>
      <c r="AI36" s="292">
        <v>4</v>
      </c>
      <c r="AJ36" s="292">
        <v>29</v>
      </c>
      <c r="AK36" s="290">
        <f t="shared" si="8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0"/>
        <v>4950</v>
      </c>
      <c r="E37" s="409">
        <f t="shared" si="1"/>
        <v>3903</v>
      </c>
      <c r="F37" s="409">
        <f t="shared" si="2"/>
        <v>1047</v>
      </c>
      <c r="G37" s="409">
        <v>472</v>
      </c>
      <c r="H37" s="409">
        <v>0</v>
      </c>
      <c r="I37" s="409">
        <v>0</v>
      </c>
      <c r="J37" s="409">
        <v>0</v>
      </c>
      <c r="K37" s="409">
        <v>0</v>
      </c>
      <c r="L37" s="409">
        <v>575</v>
      </c>
      <c r="M37" s="409">
        <v>0</v>
      </c>
      <c r="N37" s="409">
        <f t="shared" si="3"/>
        <v>0</v>
      </c>
      <c r="O37" s="409">
        <f>+資源化量内訳!Y37</f>
        <v>0</v>
      </c>
      <c r="P37" s="409">
        <f t="shared" si="4"/>
        <v>4441</v>
      </c>
      <c r="Q37" s="409">
        <v>3903</v>
      </c>
      <c r="R37" s="409">
        <f t="shared" si="5"/>
        <v>538</v>
      </c>
      <c r="S37" s="409">
        <v>394</v>
      </c>
      <c r="T37" s="409">
        <v>0</v>
      </c>
      <c r="U37" s="409">
        <v>0</v>
      </c>
      <c r="V37" s="409">
        <v>0</v>
      </c>
      <c r="W37" s="409">
        <v>0</v>
      </c>
      <c r="X37" s="409">
        <v>144</v>
      </c>
      <c r="Y37" s="409">
        <v>0</v>
      </c>
      <c r="Z37" s="409">
        <f t="shared" si="6"/>
        <v>472</v>
      </c>
      <c r="AA37" s="409">
        <v>0</v>
      </c>
      <c r="AB37" s="409">
        <v>472</v>
      </c>
      <c r="AC37" s="409">
        <f t="shared" si="7"/>
        <v>0</v>
      </c>
      <c r="AD37" s="409">
        <v>0</v>
      </c>
      <c r="AE37" s="409">
        <v>0</v>
      </c>
      <c r="AF37" s="409">
        <v>0</v>
      </c>
      <c r="AG37" s="409">
        <v>0</v>
      </c>
      <c r="AH37" s="409">
        <v>0</v>
      </c>
      <c r="AI37" s="409">
        <v>0</v>
      </c>
      <c r="AJ37" s="409">
        <v>0</v>
      </c>
      <c r="AK37" s="407">
        <f t="shared" si="8"/>
        <v>0</v>
      </c>
      <c r="AL37" s="407">
        <v>0</v>
      </c>
      <c r="AM37" s="407">
        <v>0</v>
      </c>
      <c r="AN37" s="407">
        <v>0</v>
      </c>
      <c r="AO37" s="407">
        <v>0</v>
      </c>
      <c r="AP37" s="407">
        <v>0</v>
      </c>
      <c r="AQ37" s="407">
        <v>0</v>
      </c>
      <c r="AR37" s="407">
        <v>0</v>
      </c>
      <c r="AS37" s="407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1244</v>
      </c>
      <c r="E38" s="292">
        <f t="shared" si="1"/>
        <v>940</v>
      </c>
      <c r="F38" s="292">
        <f t="shared" si="2"/>
        <v>227</v>
      </c>
      <c r="G38" s="292">
        <v>138</v>
      </c>
      <c r="H38" s="292">
        <v>0</v>
      </c>
      <c r="I38" s="292">
        <v>0</v>
      </c>
      <c r="J38" s="292">
        <v>0</v>
      </c>
      <c r="K38" s="292">
        <v>0</v>
      </c>
      <c r="L38" s="292">
        <v>89</v>
      </c>
      <c r="M38" s="292">
        <v>0</v>
      </c>
      <c r="N38" s="292">
        <f t="shared" si="3"/>
        <v>0</v>
      </c>
      <c r="O38" s="292">
        <f>+資源化量内訳!Y38</f>
        <v>77</v>
      </c>
      <c r="P38" s="292">
        <f t="shared" si="4"/>
        <v>1086</v>
      </c>
      <c r="Q38" s="292">
        <v>940</v>
      </c>
      <c r="R38" s="292">
        <f t="shared" si="5"/>
        <v>146</v>
      </c>
      <c r="S38" s="292">
        <v>124</v>
      </c>
      <c r="T38" s="292">
        <v>0</v>
      </c>
      <c r="U38" s="292">
        <v>0</v>
      </c>
      <c r="V38" s="292">
        <v>0</v>
      </c>
      <c r="W38" s="292">
        <v>0</v>
      </c>
      <c r="X38" s="292">
        <v>22</v>
      </c>
      <c r="Y38" s="292">
        <v>0</v>
      </c>
      <c r="Z38" s="292">
        <f t="shared" si="6"/>
        <v>114</v>
      </c>
      <c r="AA38" s="292">
        <v>0</v>
      </c>
      <c r="AB38" s="292">
        <v>114</v>
      </c>
      <c r="AC38" s="292">
        <f t="shared" si="7"/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8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196</v>
      </c>
      <c r="E39" s="292">
        <f t="shared" si="1"/>
        <v>142</v>
      </c>
      <c r="F39" s="292">
        <f t="shared" si="2"/>
        <v>26</v>
      </c>
      <c r="G39" s="292">
        <v>26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 t="shared" si="3"/>
        <v>0</v>
      </c>
      <c r="O39" s="292">
        <f>+資源化量内訳!Y39</f>
        <v>28</v>
      </c>
      <c r="P39" s="292">
        <f t="shared" si="4"/>
        <v>148</v>
      </c>
      <c r="Q39" s="292">
        <v>142</v>
      </c>
      <c r="R39" s="292">
        <f t="shared" si="5"/>
        <v>6</v>
      </c>
      <c r="S39" s="292">
        <v>6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 t="shared" si="6"/>
        <v>16</v>
      </c>
      <c r="AA39" s="292">
        <v>0</v>
      </c>
      <c r="AB39" s="292">
        <v>16</v>
      </c>
      <c r="AC39" s="292">
        <f t="shared" si="7"/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si="8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527</v>
      </c>
      <c r="E40" s="292">
        <f t="shared" si="1"/>
        <v>397</v>
      </c>
      <c r="F40" s="292">
        <f t="shared" si="2"/>
        <v>70</v>
      </c>
      <c r="G40" s="292">
        <v>52</v>
      </c>
      <c r="H40" s="292">
        <v>0</v>
      </c>
      <c r="I40" s="292">
        <v>0</v>
      </c>
      <c r="J40" s="292">
        <v>0</v>
      </c>
      <c r="K40" s="292">
        <v>0</v>
      </c>
      <c r="L40" s="292">
        <v>18</v>
      </c>
      <c r="M40" s="292">
        <v>0</v>
      </c>
      <c r="N40" s="292">
        <f t="shared" si="3"/>
        <v>0</v>
      </c>
      <c r="O40" s="292">
        <f>+資源化量内訳!Y40</f>
        <v>60</v>
      </c>
      <c r="P40" s="292">
        <f t="shared" si="4"/>
        <v>467</v>
      </c>
      <c r="Q40" s="292">
        <v>397</v>
      </c>
      <c r="R40" s="292">
        <f t="shared" si="5"/>
        <v>70</v>
      </c>
      <c r="S40" s="292">
        <v>52</v>
      </c>
      <c r="T40" s="292">
        <v>0</v>
      </c>
      <c r="U40" s="292">
        <v>0</v>
      </c>
      <c r="V40" s="292">
        <v>0</v>
      </c>
      <c r="W40" s="292">
        <v>0</v>
      </c>
      <c r="X40" s="292">
        <v>18</v>
      </c>
      <c r="Y40" s="292">
        <v>0</v>
      </c>
      <c r="Z40" s="292">
        <f t="shared" si="6"/>
        <v>46</v>
      </c>
      <c r="AA40" s="292">
        <v>0</v>
      </c>
      <c r="AB40" s="292">
        <v>46</v>
      </c>
      <c r="AC40" s="292">
        <f t="shared" si="7"/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8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52</v>
      </c>
      <c r="E41" s="292">
        <f t="shared" si="1"/>
        <v>11</v>
      </c>
      <c r="F41" s="292">
        <f t="shared" si="2"/>
        <v>16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9</v>
      </c>
      <c r="M41" s="292">
        <v>7</v>
      </c>
      <c r="N41" s="292">
        <f t="shared" si="3"/>
        <v>12</v>
      </c>
      <c r="O41" s="292">
        <f>+資源化量内訳!Y41</f>
        <v>13</v>
      </c>
      <c r="P41" s="292">
        <f t="shared" si="4"/>
        <v>14</v>
      </c>
      <c r="Q41" s="292">
        <v>11</v>
      </c>
      <c r="R41" s="292">
        <f t="shared" si="5"/>
        <v>3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3</v>
      </c>
      <c r="Y41" s="292">
        <v>0</v>
      </c>
      <c r="Z41" s="292">
        <f t="shared" si="6"/>
        <v>20</v>
      </c>
      <c r="AA41" s="292">
        <v>12</v>
      </c>
      <c r="AB41" s="292">
        <v>3</v>
      </c>
      <c r="AC41" s="292">
        <f t="shared" si="7"/>
        <v>5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2</v>
      </c>
      <c r="AJ41" s="292">
        <v>3</v>
      </c>
      <c r="AK41" s="290">
        <f t="shared" si="8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1317</v>
      </c>
      <c r="E42" s="292">
        <f t="shared" si="1"/>
        <v>1163</v>
      </c>
      <c r="F42" s="292">
        <f t="shared" si="2"/>
        <v>154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154</v>
      </c>
      <c r="M42" s="292">
        <v>0</v>
      </c>
      <c r="N42" s="292">
        <f t="shared" si="3"/>
        <v>0</v>
      </c>
      <c r="O42" s="292">
        <f>+資源化量内訳!Y42</f>
        <v>0</v>
      </c>
      <c r="P42" s="292">
        <f t="shared" si="4"/>
        <v>1168</v>
      </c>
      <c r="Q42" s="292">
        <v>1163</v>
      </c>
      <c r="R42" s="292">
        <f t="shared" si="5"/>
        <v>5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5</v>
      </c>
      <c r="Y42" s="292">
        <v>0</v>
      </c>
      <c r="Z42" s="292">
        <f t="shared" si="6"/>
        <v>251</v>
      </c>
      <c r="AA42" s="292">
        <v>0</v>
      </c>
      <c r="AB42" s="292">
        <v>193</v>
      </c>
      <c r="AC42" s="292">
        <f t="shared" si="7"/>
        <v>58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58</v>
      </c>
      <c r="AJ42" s="292">
        <v>0</v>
      </c>
      <c r="AK42" s="290">
        <f t="shared" si="8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386</v>
      </c>
      <c r="E43" s="292">
        <f t="shared" si="1"/>
        <v>232</v>
      </c>
      <c r="F43" s="292">
        <f t="shared" si="2"/>
        <v>96</v>
      </c>
      <c r="G43" s="292">
        <v>96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f t="shared" si="3"/>
        <v>0</v>
      </c>
      <c r="O43" s="292">
        <f>+資源化量内訳!Y43</f>
        <v>58</v>
      </c>
      <c r="P43" s="292">
        <f t="shared" si="4"/>
        <v>247</v>
      </c>
      <c r="Q43" s="292">
        <v>232</v>
      </c>
      <c r="R43" s="292">
        <f t="shared" si="5"/>
        <v>15</v>
      </c>
      <c r="S43" s="292">
        <v>15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6"/>
        <v>43</v>
      </c>
      <c r="AA43" s="292">
        <v>0</v>
      </c>
      <c r="AB43" s="292">
        <v>43</v>
      </c>
      <c r="AC43" s="292">
        <f t="shared" si="7"/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 t="shared" si="8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188</v>
      </c>
      <c r="E44" s="292">
        <f t="shared" si="1"/>
        <v>108</v>
      </c>
      <c r="F44" s="292">
        <f t="shared" si="2"/>
        <v>38</v>
      </c>
      <c r="G44" s="292">
        <v>38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 t="shared" si="3"/>
        <v>0</v>
      </c>
      <c r="O44" s="292">
        <f>+資源化量内訳!Y44</f>
        <v>42</v>
      </c>
      <c r="P44" s="292">
        <f t="shared" si="4"/>
        <v>109</v>
      </c>
      <c r="Q44" s="292">
        <v>108</v>
      </c>
      <c r="R44" s="292">
        <f t="shared" si="5"/>
        <v>1</v>
      </c>
      <c r="S44" s="292">
        <v>1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 t="shared" si="6"/>
        <v>28</v>
      </c>
      <c r="AA44" s="292">
        <v>0</v>
      </c>
      <c r="AB44" s="292">
        <v>28</v>
      </c>
      <c r="AC44" s="292">
        <f t="shared" si="7"/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8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427</v>
      </c>
      <c r="E45" s="292">
        <f t="shared" si="1"/>
        <v>303</v>
      </c>
      <c r="F45" s="292">
        <f t="shared" si="2"/>
        <v>80</v>
      </c>
      <c r="G45" s="292">
        <v>35</v>
      </c>
      <c r="H45" s="292">
        <v>0</v>
      </c>
      <c r="I45" s="292">
        <v>0</v>
      </c>
      <c r="J45" s="292">
        <v>0</v>
      </c>
      <c r="K45" s="292">
        <v>0</v>
      </c>
      <c r="L45" s="292">
        <v>26</v>
      </c>
      <c r="M45" s="292">
        <v>19</v>
      </c>
      <c r="N45" s="292">
        <f t="shared" si="3"/>
        <v>3</v>
      </c>
      <c r="O45" s="292">
        <f>+資源化量内訳!Y45</f>
        <v>41</v>
      </c>
      <c r="P45" s="292">
        <f t="shared" si="4"/>
        <v>326</v>
      </c>
      <c r="Q45" s="292">
        <v>303</v>
      </c>
      <c r="R45" s="292">
        <f t="shared" si="5"/>
        <v>23</v>
      </c>
      <c r="S45" s="292">
        <v>13</v>
      </c>
      <c r="T45" s="292">
        <v>0</v>
      </c>
      <c r="U45" s="292">
        <v>0</v>
      </c>
      <c r="V45" s="292">
        <v>0</v>
      </c>
      <c r="W45" s="292">
        <v>0</v>
      </c>
      <c r="X45" s="292">
        <v>1</v>
      </c>
      <c r="Y45" s="292">
        <v>9</v>
      </c>
      <c r="Z45" s="292">
        <f t="shared" si="6"/>
        <v>63</v>
      </c>
      <c r="AA45" s="292">
        <v>3</v>
      </c>
      <c r="AB45" s="292">
        <v>47</v>
      </c>
      <c r="AC45" s="292">
        <f t="shared" si="7"/>
        <v>13</v>
      </c>
      <c r="AD45" s="292">
        <v>2</v>
      </c>
      <c r="AE45" s="292">
        <v>0</v>
      </c>
      <c r="AF45" s="292">
        <v>0</v>
      </c>
      <c r="AG45" s="292">
        <v>0</v>
      </c>
      <c r="AH45" s="292">
        <v>0</v>
      </c>
      <c r="AI45" s="292">
        <v>1</v>
      </c>
      <c r="AJ45" s="292">
        <v>10</v>
      </c>
      <c r="AK45" s="290">
        <f t="shared" si="8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456</v>
      </c>
      <c r="E46" s="292">
        <f t="shared" si="1"/>
        <v>327</v>
      </c>
      <c r="F46" s="292">
        <f t="shared" si="2"/>
        <v>80</v>
      </c>
      <c r="G46" s="292">
        <v>32</v>
      </c>
      <c r="H46" s="292">
        <v>0</v>
      </c>
      <c r="I46" s="292">
        <v>0</v>
      </c>
      <c r="J46" s="292">
        <v>0</v>
      </c>
      <c r="K46" s="292">
        <v>0</v>
      </c>
      <c r="L46" s="292">
        <v>29</v>
      </c>
      <c r="M46" s="292">
        <v>19</v>
      </c>
      <c r="N46" s="292">
        <f t="shared" si="3"/>
        <v>2</v>
      </c>
      <c r="O46" s="292">
        <f>+資源化量内訳!Y46</f>
        <v>47</v>
      </c>
      <c r="P46" s="292">
        <f t="shared" si="4"/>
        <v>347</v>
      </c>
      <c r="Q46" s="292">
        <v>327</v>
      </c>
      <c r="R46" s="292">
        <f t="shared" si="5"/>
        <v>20</v>
      </c>
      <c r="S46" s="292">
        <v>11</v>
      </c>
      <c r="T46" s="292">
        <v>0</v>
      </c>
      <c r="U46" s="292">
        <v>0</v>
      </c>
      <c r="V46" s="292">
        <v>0</v>
      </c>
      <c r="W46" s="292">
        <v>0</v>
      </c>
      <c r="X46" s="292">
        <v>1</v>
      </c>
      <c r="Y46" s="292">
        <v>8</v>
      </c>
      <c r="Z46" s="292">
        <f t="shared" si="6"/>
        <v>67</v>
      </c>
      <c r="AA46" s="292">
        <v>2</v>
      </c>
      <c r="AB46" s="292">
        <v>50</v>
      </c>
      <c r="AC46" s="292">
        <f t="shared" si="7"/>
        <v>15</v>
      </c>
      <c r="AD46" s="292">
        <v>3</v>
      </c>
      <c r="AE46" s="292">
        <v>0</v>
      </c>
      <c r="AF46" s="292">
        <v>0</v>
      </c>
      <c r="AG46" s="292">
        <v>0</v>
      </c>
      <c r="AH46" s="292">
        <v>0</v>
      </c>
      <c r="AI46" s="292">
        <v>1</v>
      </c>
      <c r="AJ46" s="292">
        <v>11</v>
      </c>
      <c r="AK46" s="290">
        <f t="shared" si="8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</sheetData>
  <sortState ref="A8:AS46">
    <sortCondition ref="A8:A46"/>
    <sortCondition ref="B8:B46"/>
    <sortCondition ref="C8:C4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&amp;Lごみ処理の状況（平成28年度実績）</oddHeader>
  </headerFooter>
  <colBreaks count="3" manualBreakCount="3">
    <brk id="15" min="1" max="45" man="1"/>
    <brk id="25" min="1" max="45" man="1"/>
    <brk id="36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0" t="s">
        <v>719</v>
      </c>
    </row>
    <row r="3" spans="1:88" s="228" customFormat="1" ht="25.5" customHeight="1">
      <c r="A3" s="339"/>
      <c r="B3" s="339"/>
      <c r="C3" s="341"/>
      <c r="D3" s="316" t="s">
        <v>684</v>
      </c>
      <c r="E3" s="326" t="s">
        <v>720</v>
      </c>
      <c r="F3" s="326" t="s">
        <v>721</v>
      </c>
      <c r="G3" s="326" t="s">
        <v>722</v>
      </c>
      <c r="H3" s="326" t="s">
        <v>723</v>
      </c>
      <c r="I3" s="326" t="s">
        <v>724</v>
      </c>
      <c r="J3" s="320" t="s">
        <v>725</v>
      </c>
      <c r="K3" s="326" t="s">
        <v>726</v>
      </c>
      <c r="L3" s="320" t="s">
        <v>727</v>
      </c>
      <c r="M3" s="320" t="s">
        <v>728</v>
      </c>
      <c r="N3" s="326" t="s">
        <v>729</v>
      </c>
      <c r="O3" s="326" t="s">
        <v>730</v>
      </c>
      <c r="P3" s="326" t="s">
        <v>731</v>
      </c>
      <c r="Q3" s="326" t="s">
        <v>732</v>
      </c>
      <c r="R3" s="320" t="s">
        <v>733</v>
      </c>
      <c r="S3" s="326" t="s">
        <v>740</v>
      </c>
      <c r="T3" s="326" t="s">
        <v>734</v>
      </c>
      <c r="U3" s="320" t="s">
        <v>735</v>
      </c>
      <c r="V3" s="320" t="s">
        <v>736</v>
      </c>
      <c r="W3" s="320" t="s">
        <v>737</v>
      </c>
      <c r="X3" s="320" t="s">
        <v>738</v>
      </c>
      <c r="Y3" s="316" t="s">
        <v>684</v>
      </c>
      <c r="Z3" s="326" t="s">
        <v>720</v>
      </c>
      <c r="AA3" s="326" t="s">
        <v>721</v>
      </c>
      <c r="AB3" s="326" t="s">
        <v>722</v>
      </c>
      <c r="AC3" s="326" t="s">
        <v>723</v>
      </c>
      <c r="AD3" s="326" t="s">
        <v>724</v>
      </c>
      <c r="AE3" s="320" t="s">
        <v>725</v>
      </c>
      <c r="AF3" s="326" t="s">
        <v>726</v>
      </c>
      <c r="AG3" s="320" t="s">
        <v>727</v>
      </c>
      <c r="AH3" s="320" t="s">
        <v>728</v>
      </c>
      <c r="AI3" s="326" t="s">
        <v>729</v>
      </c>
      <c r="AJ3" s="326" t="s">
        <v>730</v>
      </c>
      <c r="AK3" s="326" t="s">
        <v>731</v>
      </c>
      <c r="AL3" s="326" t="s">
        <v>732</v>
      </c>
      <c r="AM3" s="320" t="s">
        <v>733</v>
      </c>
      <c r="AN3" s="326" t="s">
        <v>91</v>
      </c>
      <c r="AO3" s="326" t="s">
        <v>734</v>
      </c>
      <c r="AP3" s="320" t="s">
        <v>735</v>
      </c>
      <c r="AQ3" s="320" t="s">
        <v>736</v>
      </c>
      <c r="AR3" s="320" t="s">
        <v>737</v>
      </c>
      <c r="AS3" s="320" t="s">
        <v>738</v>
      </c>
      <c r="AT3" s="316" t="s">
        <v>684</v>
      </c>
      <c r="AU3" s="326" t="s">
        <v>720</v>
      </c>
      <c r="AV3" s="326" t="s">
        <v>721</v>
      </c>
      <c r="AW3" s="326" t="s">
        <v>722</v>
      </c>
      <c r="AX3" s="326" t="s">
        <v>723</v>
      </c>
      <c r="AY3" s="326" t="s">
        <v>724</v>
      </c>
      <c r="AZ3" s="320" t="s">
        <v>725</v>
      </c>
      <c r="BA3" s="326" t="s">
        <v>726</v>
      </c>
      <c r="BB3" s="320" t="s">
        <v>727</v>
      </c>
      <c r="BC3" s="320" t="s">
        <v>728</v>
      </c>
      <c r="BD3" s="326" t="s">
        <v>729</v>
      </c>
      <c r="BE3" s="326" t="s">
        <v>730</v>
      </c>
      <c r="BF3" s="326" t="s">
        <v>731</v>
      </c>
      <c r="BG3" s="326" t="s">
        <v>732</v>
      </c>
      <c r="BH3" s="320" t="s">
        <v>733</v>
      </c>
      <c r="BI3" s="326" t="s">
        <v>741</v>
      </c>
      <c r="BJ3" s="326" t="s">
        <v>734</v>
      </c>
      <c r="BK3" s="320" t="s">
        <v>735</v>
      </c>
      <c r="BL3" s="320" t="s">
        <v>736</v>
      </c>
      <c r="BM3" s="320" t="s">
        <v>737</v>
      </c>
      <c r="BN3" s="320" t="s">
        <v>738</v>
      </c>
      <c r="BO3" s="316" t="s">
        <v>684</v>
      </c>
      <c r="BP3" s="326" t="s">
        <v>720</v>
      </c>
      <c r="BQ3" s="326" t="s">
        <v>721</v>
      </c>
      <c r="BR3" s="326" t="s">
        <v>722</v>
      </c>
      <c r="BS3" s="326" t="s">
        <v>723</v>
      </c>
      <c r="BT3" s="326" t="s">
        <v>724</v>
      </c>
      <c r="BU3" s="320" t="s">
        <v>725</v>
      </c>
      <c r="BV3" s="326" t="s">
        <v>726</v>
      </c>
      <c r="BW3" s="320" t="s">
        <v>727</v>
      </c>
      <c r="BX3" s="320" t="s">
        <v>728</v>
      </c>
      <c r="BY3" s="326" t="s">
        <v>729</v>
      </c>
      <c r="BZ3" s="326" t="s">
        <v>730</v>
      </c>
      <c r="CA3" s="326" t="s">
        <v>731</v>
      </c>
      <c r="CB3" s="326" t="s">
        <v>732</v>
      </c>
      <c r="CC3" s="320" t="s">
        <v>733</v>
      </c>
      <c r="CD3" s="326" t="s">
        <v>741</v>
      </c>
      <c r="CE3" s="326" t="s">
        <v>734</v>
      </c>
      <c r="CF3" s="320" t="s">
        <v>735</v>
      </c>
      <c r="CG3" s="320" t="s">
        <v>736</v>
      </c>
      <c r="CH3" s="320" t="s">
        <v>737</v>
      </c>
      <c r="CI3" s="320" t="s">
        <v>738</v>
      </c>
      <c r="CJ3" s="321"/>
    </row>
    <row r="4" spans="1:88" s="228" customFormat="1" ht="25.5" customHeight="1">
      <c r="A4" s="339"/>
      <c r="B4" s="339"/>
      <c r="C4" s="341"/>
      <c r="D4" s="316"/>
      <c r="E4" s="327"/>
      <c r="F4" s="327"/>
      <c r="G4" s="327"/>
      <c r="H4" s="327"/>
      <c r="I4" s="327"/>
      <c r="J4" s="327"/>
      <c r="K4" s="327"/>
      <c r="L4" s="327"/>
      <c r="M4" s="321"/>
      <c r="N4" s="327"/>
      <c r="O4" s="327"/>
      <c r="P4" s="327"/>
      <c r="Q4" s="327"/>
      <c r="R4" s="327"/>
      <c r="S4" s="327"/>
      <c r="T4" s="327"/>
      <c r="U4" s="327"/>
      <c r="V4" s="321"/>
      <c r="W4" s="321"/>
      <c r="X4" s="321"/>
      <c r="Y4" s="316"/>
      <c r="Z4" s="327"/>
      <c r="AA4" s="327"/>
      <c r="AB4" s="327"/>
      <c r="AC4" s="327"/>
      <c r="AD4" s="327"/>
      <c r="AE4" s="327"/>
      <c r="AF4" s="327"/>
      <c r="AG4" s="327"/>
      <c r="AH4" s="321"/>
      <c r="AI4" s="327"/>
      <c r="AJ4" s="327"/>
      <c r="AK4" s="327"/>
      <c r="AL4" s="327"/>
      <c r="AM4" s="327"/>
      <c r="AN4" s="327"/>
      <c r="AO4" s="327"/>
      <c r="AP4" s="327"/>
      <c r="AQ4" s="321"/>
      <c r="AR4" s="321"/>
      <c r="AS4" s="321"/>
      <c r="AT4" s="316"/>
      <c r="AU4" s="327"/>
      <c r="AV4" s="327"/>
      <c r="AW4" s="327"/>
      <c r="AX4" s="327"/>
      <c r="AY4" s="327"/>
      <c r="AZ4" s="327"/>
      <c r="BA4" s="327"/>
      <c r="BB4" s="327"/>
      <c r="BC4" s="321"/>
      <c r="BD4" s="327"/>
      <c r="BE4" s="327"/>
      <c r="BF4" s="327"/>
      <c r="BG4" s="327"/>
      <c r="BH4" s="327"/>
      <c r="BI4" s="327"/>
      <c r="BJ4" s="327"/>
      <c r="BK4" s="327"/>
      <c r="BL4" s="321"/>
      <c r="BM4" s="321"/>
      <c r="BN4" s="321"/>
      <c r="BO4" s="316"/>
      <c r="BP4" s="327"/>
      <c r="BQ4" s="327"/>
      <c r="BR4" s="327"/>
      <c r="BS4" s="327"/>
      <c r="BT4" s="327"/>
      <c r="BU4" s="327"/>
      <c r="BV4" s="327"/>
      <c r="BW4" s="327"/>
      <c r="BX4" s="321"/>
      <c r="BY4" s="327"/>
      <c r="BZ4" s="327"/>
      <c r="CA4" s="327"/>
      <c r="CB4" s="327"/>
      <c r="CC4" s="327"/>
      <c r="CD4" s="327"/>
      <c r="CE4" s="327"/>
      <c r="CF4" s="327"/>
      <c r="CG4" s="321"/>
      <c r="CH4" s="321"/>
      <c r="CI4" s="321"/>
      <c r="CJ4" s="321"/>
    </row>
    <row r="5" spans="1:88" s="228" customFormat="1" ht="22.5" customHeight="1">
      <c r="A5" s="339"/>
      <c r="B5" s="339"/>
      <c r="C5" s="341"/>
      <c r="D5" s="316"/>
      <c r="E5" s="327"/>
      <c r="F5" s="327"/>
      <c r="G5" s="327"/>
      <c r="H5" s="327"/>
      <c r="I5" s="327"/>
      <c r="J5" s="327"/>
      <c r="K5" s="327"/>
      <c r="L5" s="327"/>
      <c r="M5" s="321"/>
      <c r="N5" s="327"/>
      <c r="O5" s="327"/>
      <c r="P5" s="327"/>
      <c r="Q5" s="327"/>
      <c r="R5" s="327"/>
      <c r="S5" s="327"/>
      <c r="T5" s="327"/>
      <c r="U5" s="327"/>
      <c r="V5" s="321"/>
      <c r="W5" s="321"/>
      <c r="X5" s="321"/>
      <c r="Y5" s="316"/>
      <c r="Z5" s="327"/>
      <c r="AA5" s="327"/>
      <c r="AB5" s="327"/>
      <c r="AC5" s="327"/>
      <c r="AD5" s="327"/>
      <c r="AE5" s="327"/>
      <c r="AF5" s="327"/>
      <c r="AG5" s="327"/>
      <c r="AH5" s="321"/>
      <c r="AI5" s="327"/>
      <c r="AJ5" s="327"/>
      <c r="AK5" s="327"/>
      <c r="AL5" s="327"/>
      <c r="AM5" s="327"/>
      <c r="AN5" s="327"/>
      <c r="AO5" s="327"/>
      <c r="AP5" s="327"/>
      <c r="AQ5" s="321"/>
      <c r="AR5" s="321"/>
      <c r="AS5" s="321"/>
      <c r="AT5" s="316"/>
      <c r="AU5" s="327"/>
      <c r="AV5" s="327"/>
      <c r="AW5" s="327"/>
      <c r="AX5" s="327"/>
      <c r="AY5" s="327"/>
      <c r="AZ5" s="327"/>
      <c r="BA5" s="327"/>
      <c r="BB5" s="327"/>
      <c r="BC5" s="321"/>
      <c r="BD5" s="327"/>
      <c r="BE5" s="327"/>
      <c r="BF5" s="327"/>
      <c r="BG5" s="327"/>
      <c r="BH5" s="327"/>
      <c r="BI5" s="327"/>
      <c r="BJ5" s="327"/>
      <c r="BK5" s="327"/>
      <c r="BL5" s="321"/>
      <c r="BM5" s="321"/>
      <c r="BN5" s="321"/>
      <c r="BO5" s="316"/>
      <c r="BP5" s="327"/>
      <c r="BQ5" s="327"/>
      <c r="BR5" s="327"/>
      <c r="BS5" s="327"/>
      <c r="BT5" s="327"/>
      <c r="BU5" s="327"/>
      <c r="BV5" s="327"/>
      <c r="BW5" s="327"/>
      <c r="BX5" s="321"/>
      <c r="BY5" s="327"/>
      <c r="BZ5" s="327"/>
      <c r="CA5" s="327"/>
      <c r="CB5" s="327"/>
      <c r="CC5" s="327"/>
      <c r="CD5" s="327"/>
      <c r="CE5" s="327"/>
      <c r="CF5" s="327"/>
      <c r="CG5" s="321"/>
      <c r="CH5" s="321"/>
      <c r="CI5" s="321"/>
      <c r="CJ5" s="321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1"/>
    </row>
    <row r="7" spans="1:88" s="299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SUM(Y7,AT7,BO7)</f>
        <v>69891</v>
      </c>
      <c r="E7" s="306">
        <f t="shared" si="0"/>
        <v>40950</v>
      </c>
      <c r="F7" s="306">
        <f t="shared" si="0"/>
        <v>219</v>
      </c>
      <c r="G7" s="306">
        <f t="shared" si="0"/>
        <v>911</v>
      </c>
      <c r="H7" s="306">
        <f t="shared" si="0"/>
        <v>7270</v>
      </c>
      <c r="I7" s="306">
        <f t="shared" si="0"/>
        <v>6685</v>
      </c>
      <c r="J7" s="306">
        <f t="shared" si="0"/>
        <v>1898</v>
      </c>
      <c r="K7" s="306">
        <f t="shared" si="0"/>
        <v>48</v>
      </c>
      <c r="L7" s="306">
        <f t="shared" si="0"/>
        <v>1690</v>
      </c>
      <c r="M7" s="306">
        <f t="shared" si="0"/>
        <v>815</v>
      </c>
      <c r="N7" s="306">
        <f t="shared" si="0"/>
        <v>2664</v>
      </c>
      <c r="O7" s="306">
        <f t="shared" si="0"/>
        <v>244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702</v>
      </c>
      <c r="U7" s="306">
        <f t="shared" si="0"/>
        <v>0</v>
      </c>
      <c r="V7" s="306">
        <f t="shared" si="0"/>
        <v>0</v>
      </c>
      <c r="W7" s="306">
        <f t="shared" si="0"/>
        <v>27</v>
      </c>
      <c r="X7" s="306">
        <f t="shared" si="0"/>
        <v>5768</v>
      </c>
      <c r="Y7" s="306">
        <f t="shared" ref="Y7:Y46" si="1">SUM(Z7:AS7)</f>
        <v>14606</v>
      </c>
      <c r="Z7" s="306">
        <f>SUM(Z$8:Z$46)</f>
        <v>9989</v>
      </c>
      <c r="AA7" s="306">
        <f>SUM(AA$8:AA$46)</f>
        <v>96</v>
      </c>
      <c r="AB7" s="306">
        <f>SUM(AB$8:AB$46)</f>
        <v>122</v>
      </c>
      <c r="AC7" s="306">
        <f>SUM(AC$8:AC$46)</f>
        <v>1051</v>
      </c>
      <c r="AD7" s="306">
        <f>SUM(AD$8:AD$46)</f>
        <v>772</v>
      </c>
      <c r="AE7" s="306">
        <f>SUM(AE$8:AE$46)</f>
        <v>617</v>
      </c>
      <c r="AF7" s="306">
        <f>SUM(AF$8:AF$46)</f>
        <v>33</v>
      </c>
      <c r="AG7" s="306">
        <f>SUM(AG$8:AG$46)</f>
        <v>328</v>
      </c>
      <c r="AH7" s="306">
        <f>SUM(AH$8:AH$46)</f>
        <v>179</v>
      </c>
      <c r="AI7" s="306">
        <f>SUM(AI$8:AI$46)</f>
        <v>606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SUM(AR$8:AR$46)</f>
        <v>15</v>
      </c>
      <c r="AS7" s="306">
        <f>SUM(AS$8:AS$46)</f>
        <v>798</v>
      </c>
      <c r="AT7" s="306">
        <f>施設資源化量内訳!D7</f>
        <v>21453</v>
      </c>
      <c r="AU7" s="306">
        <f>施設資源化量内訳!E7</f>
        <v>232</v>
      </c>
      <c r="AV7" s="306">
        <f>施設資源化量内訳!F7</f>
        <v>23</v>
      </c>
      <c r="AW7" s="306">
        <f>施設資源化量内訳!G7</f>
        <v>139</v>
      </c>
      <c r="AX7" s="306">
        <f>施設資源化量内訳!H7</f>
        <v>5798</v>
      </c>
      <c r="AY7" s="306">
        <f>施設資源化量内訳!I7</f>
        <v>5899</v>
      </c>
      <c r="AZ7" s="306">
        <f>施設資源化量内訳!J7</f>
        <v>1281</v>
      </c>
      <c r="BA7" s="306">
        <f>施設資源化量内訳!K7</f>
        <v>15</v>
      </c>
      <c r="BB7" s="306">
        <f>施設資源化量内訳!L7</f>
        <v>1362</v>
      </c>
      <c r="BC7" s="306">
        <f>施設資源化量内訳!M7</f>
        <v>593</v>
      </c>
      <c r="BD7" s="306">
        <f>施設資源化量内訳!N7</f>
        <v>183</v>
      </c>
      <c r="BE7" s="306">
        <f>施設資源化量内訳!O7</f>
        <v>244</v>
      </c>
      <c r="BF7" s="306">
        <f>施設資源化量内訳!P7</f>
        <v>0</v>
      </c>
      <c r="BG7" s="306">
        <f>施設資源化量内訳!Q7</f>
        <v>0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702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12</v>
      </c>
      <c r="BN7" s="306">
        <f>施設資源化量内訳!X7</f>
        <v>4970</v>
      </c>
      <c r="BO7" s="306">
        <f t="shared" ref="BO7:BO46" si="2">SUM(BP7:CI7)</f>
        <v>33832</v>
      </c>
      <c r="BP7" s="306">
        <f>SUM(BP$8:BP$46)</f>
        <v>30729</v>
      </c>
      <c r="BQ7" s="306">
        <f>SUM(BQ$8:BQ$46)</f>
        <v>100</v>
      </c>
      <c r="BR7" s="306">
        <f>SUM(BR$8:BR$46)</f>
        <v>650</v>
      </c>
      <c r="BS7" s="306">
        <f>SUM(BS$8:BS$46)</f>
        <v>421</v>
      </c>
      <c r="BT7" s="306">
        <f>SUM(BT$8:BT$46)</f>
        <v>14</v>
      </c>
      <c r="BU7" s="306">
        <f>SUM(BU$8:BU$46)</f>
        <v>0</v>
      </c>
      <c r="BV7" s="306">
        <f>SUM(BV$8:BV$46)</f>
        <v>0</v>
      </c>
      <c r="BW7" s="306">
        <f>SUM(BW$8:BW$46)</f>
        <v>0</v>
      </c>
      <c r="BX7" s="306">
        <f>SUM(BX$8:BX$46)</f>
        <v>43</v>
      </c>
      <c r="BY7" s="306">
        <f>SUM(BY$8:BY$46)</f>
        <v>1875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SUM(CH$8:CH$46)</f>
        <v>0</v>
      </c>
      <c r="CI7" s="306">
        <f>SUM(CI$8:CI$46)</f>
        <v>0</v>
      </c>
      <c r="CJ7" s="307">
        <f>+COUNTIF(CJ$8:CJ$46,"有る")</f>
        <v>31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6" si="3">SUM(Y8,AT8,BO8)</f>
        <v>17374</v>
      </c>
      <c r="E8" s="292">
        <f t="shared" ref="E8:E46" si="4">SUM(Z8,AU8,BP8)</f>
        <v>11722</v>
      </c>
      <c r="F8" s="292">
        <f t="shared" ref="F8:F46" si="5">SUM(AA8,AV8,BQ8)</f>
        <v>105</v>
      </c>
      <c r="G8" s="292">
        <f t="shared" ref="G8:G46" si="6">SUM(AB8,AW8,BR8)</f>
        <v>0</v>
      </c>
      <c r="H8" s="292">
        <f t="shared" ref="H8:H46" si="7">SUM(AC8,AX8,BS8)</f>
        <v>1460</v>
      </c>
      <c r="I8" s="292">
        <f t="shared" ref="I8:I46" si="8">SUM(AD8,AY8,BT8)</f>
        <v>1731</v>
      </c>
      <c r="J8" s="292">
        <f t="shared" ref="J8:J46" si="9">SUM(AE8,AZ8,BU8)</f>
        <v>449</v>
      </c>
      <c r="K8" s="292">
        <f t="shared" ref="K8:K46" si="10">SUM(AF8,BA8,BV8)</f>
        <v>1</v>
      </c>
      <c r="L8" s="292">
        <f t="shared" ref="L8:L46" si="11">SUM(AG8,BB8,BW8)</f>
        <v>0</v>
      </c>
      <c r="M8" s="292">
        <f t="shared" ref="M8:M46" si="12">SUM(AH8,BC8,BX8)</f>
        <v>0</v>
      </c>
      <c r="N8" s="292">
        <f t="shared" ref="N8:N46" si="13">SUM(AI8,BD8,BY8)</f>
        <v>765</v>
      </c>
      <c r="O8" s="292">
        <f t="shared" ref="O8:O46" si="14">SUM(AJ8,BE8,BZ8)</f>
        <v>118</v>
      </c>
      <c r="P8" s="292">
        <f t="shared" ref="P8:P46" si="15">SUM(AK8,BF8,CA8)</f>
        <v>0</v>
      </c>
      <c r="Q8" s="292">
        <f t="shared" ref="Q8:Q46" si="16">SUM(AL8,BG8,CB8)</f>
        <v>0</v>
      </c>
      <c r="R8" s="292">
        <f t="shared" ref="R8:R46" si="17">SUM(AM8,BH8,CC8)</f>
        <v>0</v>
      </c>
      <c r="S8" s="292">
        <f t="shared" ref="S8:S46" si="18">SUM(AN8,BI8,CD8)</f>
        <v>0</v>
      </c>
      <c r="T8" s="292">
        <f t="shared" ref="T8:T46" si="19">SUM(AO8,BJ8,CE8)</f>
        <v>0</v>
      </c>
      <c r="U8" s="292">
        <f t="shared" ref="U8:U46" si="20">SUM(AP8,BK8,CF8)</f>
        <v>0</v>
      </c>
      <c r="V8" s="292">
        <f t="shared" ref="V8:V46" si="21">SUM(AQ8,BL8,CG8)</f>
        <v>0</v>
      </c>
      <c r="W8" s="292">
        <f t="shared" ref="W8:W46" si="22">SUM(AR8,BM8,CH8)</f>
        <v>0</v>
      </c>
      <c r="X8" s="292">
        <f t="shared" ref="X8:X46" si="23">SUM(AS8,BN8,CI8)</f>
        <v>1023</v>
      </c>
      <c r="Y8" s="292">
        <f t="shared" si="1"/>
        <v>572</v>
      </c>
      <c r="Z8" s="292">
        <v>398</v>
      </c>
      <c r="AA8" s="292">
        <v>74</v>
      </c>
      <c r="AB8" s="292">
        <v>0</v>
      </c>
      <c r="AC8" s="292">
        <v>0</v>
      </c>
      <c r="AD8" s="292">
        <v>0</v>
      </c>
      <c r="AE8" s="292">
        <v>0</v>
      </c>
      <c r="AF8" s="292">
        <v>1</v>
      </c>
      <c r="AG8" s="292">
        <v>0</v>
      </c>
      <c r="AH8" s="292">
        <v>0</v>
      </c>
      <c r="AI8" s="295">
        <v>94</v>
      </c>
      <c r="AJ8" s="295" t="s">
        <v>840</v>
      </c>
      <c r="AK8" s="295" t="s">
        <v>840</v>
      </c>
      <c r="AL8" s="295" t="s">
        <v>840</v>
      </c>
      <c r="AM8" s="295" t="s">
        <v>840</v>
      </c>
      <c r="AN8" s="295" t="s">
        <v>840</v>
      </c>
      <c r="AO8" s="295" t="s">
        <v>840</v>
      </c>
      <c r="AP8" s="295" t="s">
        <v>840</v>
      </c>
      <c r="AQ8" s="295" t="s">
        <v>840</v>
      </c>
      <c r="AR8" s="292">
        <v>0</v>
      </c>
      <c r="AS8" s="292">
        <v>5</v>
      </c>
      <c r="AT8" s="292">
        <f>施設資源化量内訳!D8</f>
        <v>4685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1370</v>
      </c>
      <c r="AY8" s="292">
        <f>施設資源化量内訳!I8</f>
        <v>1730</v>
      </c>
      <c r="AZ8" s="292">
        <f>施設資源化量内訳!J8</f>
        <v>449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118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1018</v>
      </c>
      <c r="BO8" s="292">
        <f t="shared" si="2"/>
        <v>12117</v>
      </c>
      <c r="BP8" s="292">
        <v>11324</v>
      </c>
      <c r="BQ8" s="292">
        <v>31</v>
      </c>
      <c r="BR8" s="292">
        <v>0</v>
      </c>
      <c r="BS8" s="292">
        <v>90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671</v>
      </c>
      <c r="BZ8" s="295" t="s">
        <v>840</v>
      </c>
      <c r="CA8" s="295" t="s">
        <v>840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2">
        <v>0</v>
      </c>
      <c r="CI8" s="292">
        <v>0</v>
      </c>
      <c r="CJ8" s="293" t="s">
        <v>761</v>
      </c>
    </row>
    <row r="9" spans="1:88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3"/>
        <v>3568</v>
      </c>
      <c r="E9" s="292">
        <f t="shared" si="4"/>
        <v>1909</v>
      </c>
      <c r="F9" s="292">
        <f t="shared" si="5"/>
        <v>7</v>
      </c>
      <c r="G9" s="292">
        <f t="shared" si="6"/>
        <v>537</v>
      </c>
      <c r="H9" s="292">
        <f t="shared" si="7"/>
        <v>519</v>
      </c>
      <c r="I9" s="292">
        <f t="shared" si="8"/>
        <v>366</v>
      </c>
      <c r="J9" s="292">
        <f t="shared" si="9"/>
        <v>79</v>
      </c>
      <c r="K9" s="292">
        <f t="shared" si="10"/>
        <v>7</v>
      </c>
      <c r="L9" s="292">
        <f t="shared" si="11"/>
        <v>64</v>
      </c>
      <c r="M9" s="292">
        <f t="shared" si="12"/>
        <v>0</v>
      </c>
      <c r="N9" s="292">
        <f t="shared" si="13"/>
        <v>71</v>
      </c>
      <c r="O9" s="292">
        <f t="shared" si="14"/>
        <v>0</v>
      </c>
      <c r="P9" s="292">
        <f t="shared" si="15"/>
        <v>0</v>
      </c>
      <c r="Q9" s="292">
        <f t="shared" si="16"/>
        <v>0</v>
      </c>
      <c r="R9" s="292">
        <f t="shared" si="17"/>
        <v>0</v>
      </c>
      <c r="S9" s="292">
        <f t="shared" si="18"/>
        <v>0</v>
      </c>
      <c r="T9" s="292">
        <f t="shared" si="19"/>
        <v>0</v>
      </c>
      <c r="U9" s="292">
        <f t="shared" si="20"/>
        <v>0</v>
      </c>
      <c r="V9" s="292">
        <f t="shared" si="21"/>
        <v>0</v>
      </c>
      <c r="W9" s="292">
        <f t="shared" si="22"/>
        <v>6</v>
      </c>
      <c r="X9" s="292">
        <f t="shared" si="23"/>
        <v>3</v>
      </c>
      <c r="Y9" s="292">
        <f t="shared" si="1"/>
        <v>1054</v>
      </c>
      <c r="Z9" s="292">
        <v>938</v>
      </c>
      <c r="AA9" s="292">
        <v>1</v>
      </c>
      <c r="AB9" s="292">
        <v>12</v>
      </c>
      <c r="AC9" s="292">
        <v>17</v>
      </c>
      <c r="AD9" s="292">
        <v>6</v>
      </c>
      <c r="AE9" s="292">
        <v>0</v>
      </c>
      <c r="AF9" s="292">
        <v>7</v>
      </c>
      <c r="AG9" s="292">
        <v>64</v>
      </c>
      <c r="AH9" s="292">
        <v>0</v>
      </c>
      <c r="AI9" s="295">
        <v>0</v>
      </c>
      <c r="AJ9" s="295" t="s">
        <v>840</v>
      </c>
      <c r="AK9" s="295" t="s">
        <v>840</v>
      </c>
      <c r="AL9" s="295" t="s">
        <v>840</v>
      </c>
      <c r="AM9" s="295" t="s">
        <v>840</v>
      </c>
      <c r="AN9" s="295" t="s">
        <v>840</v>
      </c>
      <c r="AO9" s="295" t="s">
        <v>840</v>
      </c>
      <c r="AP9" s="295" t="s">
        <v>840</v>
      </c>
      <c r="AQ9" s="295" t="s">
        <v>840</v>
      </c>
      <c r="AR9" s="292">
        <v>6</v>
      </c>
      <c r="AS9" s="292">
        <v>3</v>
      </c>
      <c r="AT9" s="292">
        <f>施設資源化量内訳!D9</f>
        <v>792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353</v>
      </c>
      <c r="AY9" s="292">
        <f>施設資源化量内訳!I9</f>
        <v>360</v>
      </c>
      <c r="AZ9" s="292">
        <f>施設資源化量内訳!J9</f>
        <v>79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2"/>
        <v>1722</v>
      </c>
      <c r="BP9" s="292">
        <v>971</v>
      </c>
      <c r="BQ9" s="292">
        <v>6</v>
      </c>
      <c r="BR9" s="292">
        <v>525</v>
      </c>
      <c r="BS9" s="292">
        <v>149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71</v>
      </c>
      <c r="BZ9" s="295" t="s">
        <v>840</v>
      </c>
      <c r="CA9" s="295" t="s">
        <v>840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2">
        <v>0</v>
      </c>
      <c r="CI9" s="292">
        <v>0</v>
      </c>
      <c r="CJ9" s="293" t="s">
        <v>761</v>
      </c>
    </row>
    <row r="10" spans="1:88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3"/>
        <v>3197</v>
      </c>
      <c r="E10" s="292">
        <f t="shared" si="4"/>
        <v>1870</v>
      </c>
      <c r="F10" s="292">
        <f t="shared" si="5"/>
        <v>18</v>
      </c>
      <c r="G10" s="292">
        <f t="shared" si="6"/>
        <v>0</v>
      </c>
      <c r="H10" s="292">
        <f t="shared" si="7"/>
        <v>520</v>
      </c>
      <c r="I10" s="292">
        <f t="shared" si="8"/>
        <v>511</v>
      </c>
      <c r="J10" s="292">
        <f t="shared" si="9"/>
        <v>119</v>
      </c>
      <c r="K10" s="292">
        <f t="shared" si="10"/>
        <v>0</v>
      </c>
      <c r="L10" s="292">
        <f t="shared" si="11"/>
        <v>0</v>
      </c>
      <c r="M10" s="292">
        <f t="shared" si="12"/>
        <v>1</v>
      </c>
      <c r="N10" s="292">
        <f t="shared" si="13"/>
        <v>157</v>
      </c>
      <c r="O10" s="292">
        <f t="shared" si="14"/>
        <v>0</v>
      </c>
      <c r="P10" s="292">
        <f t="shared" si="15"/>
        <v>0</v>
      </c>
      <c r="Q10" s="292">
        <f t="shared" si="16"/>
        <v>0</v>
      </c>
      <c r="R10" s="292">
        <f t="shared" si="17"/>
        <v>0</v>
      </c>
      <c r="S10" s="292">
        <f t="shared" si="18"/>
        <v>0</v>
      </c>
      <c r="T10" s="292">
        <f t="shared" si="19"/>
        <v>0</v>
      </c>
      <c r="U10" s="292">
        <f t="shared" si="20"/>
        <v>0</v>
      </c>
      <c r="V10" s="292">
        <f t="shared" si="21"/>
        <v>0</v>
      </c>
      <c r="W10" s="292">
        <f t="shared" si="22"/>
        <v>0</v>
      </c>
      <c r="X10" s="292">
        <f t="shared" si="23"/>
        <v>1</v>
      </c>
      <c r="Y10" s="292">
        <f t="shared" si="1"/>
        <v>75</v>
      </c>
      <c r="Z10" s="292">
        <v>56</v>
      </c>
      <c r="AA10" s="292">
        <v>8</v>
      </c>
      <c r="AB10" s="292">
        <v>0</v>
      </c>
      <c r="AC10" s="292">
        <v>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4</v>
      </c>
      <c r="AJ10" s="295" t="s">
        <v>840</v>
      </c>
      <c r="AK10" s="295" t="s">
        <v>840</v>
      </c>
      <c r="AL10" s="295" t="s">
        <v>840</v>
      </c>
      <c r="AM10" s="295" t="s">
        <v>840</v>
      </c>
      <c r="AN10" s="295" t="s">
        <v>840</v>
      </c>
      <c r="AO10" s="295" t="s">
        <v>840</v>
      </c>
      <c r="AP10" s="295" t="s">
        <v>840</v>
      </c>
      <c r="AQ10" s="295" t="s">
        <v>840</v>
      </c>
      <c r="AR10" s="292">
        <v>0</v>
      </c>
      <c r="AS10" s="292">
        <v>1</v>
      </c>
      <c r="AT10" s="292">
        <f>施設資源化量内訳!D10</f>
        <v>1148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514</v>
      </c>
      <c r="AY10" s="292">
        <f>施設資源化量内訳!I10</f>
        <v>511</v>
      </c>
      <c r="AZ10" s="292">
        <f>施設資源化量内訳!J10</f>
        <v>119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1</v>
      </c>
      <c r="BD10" s="292">
        <f>施設資源化量内訳!N10</f>
        <v>3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 t="shared" si="2"/>
        <v>1974</v>
      </c>
      <c r="BP10" s="292">
        <v>1814</v>
      </c>
      <c r="BQ10" s="292">
        <v>10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150</v>
      </c>
      <c r="BZ10" s="295" t="s">
        <v>840</v>
      </c>
      <c r="CA10" s="295" t="s">
        <v>840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2">
        <v>0</v>
      </c>
      <c r="CI10" s="292">
        <v>0</v>
      </c>
      <c r="CJ10" s="293" t="s">
        <v>761</v>
      </c>
    </row>
    <row r="11" spans="1:88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3"/>
        <v>2257</v>
      </c>
      <c r="E11" s="292">
        <f t="shared" si="4"/>
        <v>1037</v>
      </c>
      <c r="F11" s="292">
        <f t="shared" si="5"/>
        <v>13</v>
      </c>
      <c r="G11" s="292">
        <f t="shared" si="6"/>
        <v>0</v>
      </c>
      <c r="H11" s="292">
        <f t="shared" si="7"/>
        <v>483</v>
      </c>
      <c r="I11" s="292">
        <f t="shared" si="8"/>
        <v>240</v>
      </c>
      <c r="J11" s="292">
        <f t="shared" si="9"/>
        <v>139</v>
      </c>
      <c r="K11" s="292">
        <f t="shared" si="10"/>
        <v>19</v>
      </c>
      <c r="L11" s="292">
        <f t="shared" si="11"/>
        <v>223</v>
      </c>
      <c r="M11" s="292">
        <f t="shared" si="12"/>
        <v>0</v>
      </c>
      <c r="N11" s="292">
        <f t="shared" si="13"/>
        <v>103</v>
      </c>
      <c r="O11" s="292">
        <f t="shared" si="14"/>
        <v>0</v>
      </c>
      <c r="P11" s="292">
        <f t="shared" si="15"/>
        <v>0</v>
      </c>
      <c r="Q11" s="292">
        <f t="shared" si="16"/>
        <v>0</v>
      </c>
      <c r="R11" s="292">
        <f t="shared" si="17"/>
        <v>0</v>
      </c>
      <c r="S11" s="292">
        <f t="shared" si="18"/>
        <v>0</v>
      </c>
      <c r="T11" s="292">
        <f t="shared" si="19"/>
        <v>0</v>
      </c>
      <c r="U11" s="292">
        <f t="shared" si="20"/>
        <v>0</v>
      </c>
      <c r="V11" s="292">
        <f t="shared" si="21"/>
        <v>0</v>
      </c>
      <c r="W11" s="292">
        <f t="shared" si="22"/>
        <v>0</v>
      </c>
      <c r="X11" s="292">
        <f t="shared" si="23"/>
        <v>0</v>
      </c>
      <c r="Y11" s="292">
        <f t="shared" si="1"/>
        <v>1035</v>
      </c>
      <c r="Z11" s="292">
        <v>576</v>
      </c>
      <c r="AA11" s="292">
        <v>0</v>
      </c>
      <c r="AB11" s="292">
        <v>0</v>
      </c>
      <c r="AC11" s="292">
        <v>0</v>
      </c>
      <c r="AD11" s="292">
        <v>0</v>
      </c>
      <c r="AE11" s="292">
        <v>139</v>
      </c>
      <c r="AF11" s="292">
        <v>19</v>
      </c>
      <c r="AG11" s="292">
        <v>223</v>
      </c>
      <c r="AH11" s="292">
        <v>0</v>
      </c>
      <c r="AI11" s="295">
        <v>78</v>
      </c>
      <c r="AJ11" s="295" t="s">
        <v>840</v>
      </c>
      <c r="AK11" s="295" t="s">
        <v>840</v>
      </c>
      <c r="AL11" s="295" t="s">
        <v>840</v>
      </c>
      <c r="AM11" s="295" t="s">
        <v>840</v>
      </c>
      <c r="AN11" s="295" t="s">
        <v>840</v>
      </c>
      <c r="AO11" s="295" t="s">
        <v>840</v>
      </c>
      <c r="AP11" s="295" t="s">
        <v>840</v>
      </c>
      <c r="AQ11" s="295" t="s">
        <v>840</v>
      </c>
      <c r="AR11" s="292">
        <v>0</v>
      </c>
      <c r="AS11" s="292">
        <v>0</v>
      </c>
      <c r="AT11" s="292">
        <f>施設資源化量内訳!D11</f>
        <v>736</v>
      </c>
      <c r="AU11" s="292">
        <f>施設資源化量内訳!E11</f>
        <v>0</v>
      </c>
      <c r="AV11" s="292">
        <f>施設資源化量内訳!F11</f>
        <v>13</v>
      </c>
      <c r="AW11" s="292">
        <f>施設資源化量内訳!G11</f>
        <v>0</v>
      </c>
      <c r="AX11" s="292">
        <f>施設資源化量内訳!H11</f>
        <v>483</v>
      </c>
      <c r="AY11" s="292">
        <f>施設資源化量内訳!I11</f>
        <v>240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2"/>
        <v>486</v>
      </c>
      <c r="BP11" s="292">
        <v>461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25</v>
      </c>
      <c r="BZ11" s="295" t="s">
        <v>840</v>
      </c>
      <c r="CA11" s="295" t="s">
        <v>840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2">
        <v>0</v>
      </c>
      <c r="CI11" s="292">
        <v>0</v>
      </c>
      <c r="CJ11" s="293" t="s">
        <v>761</v>
      </c>
    </row>
    <row r="12" spans="1:88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3"/>
        <v>5058</v>
      </c>
      <c r="E12" s="292">
        <f t="shared" si="4"/>
        <v>3476</v>
      </c>
      <c r="F12" s="292">
        <f t="shared" si="5"/>
        <v>3</v>
      </c>
      <c r="G12" s="292">
        <f t="shared" si="6"/>
        <v>0</v>
      </c>
      <c r="H12" s="292">
        <f t="shared" si="7"/>
        <v>628</v>
      </c>
      <c r="I12" s="292">
        <f t="shared" si="8"/>
        <v>698</v>
      </c>
      <c r="J12" s="292">
        <f t="shared" si="9"/>
        <v>102</v>
      </c>
      <c r="K12" s="292">
        <f t="shared" si="10"/>
        <v>0</v>
      </c>
      <c r="L12" s="292">
        <f t="shared" si="11"/>
        <v>3</v>
      </c>
      <c r="M12" s="292">
        <f t="shared" si="12"/>
        <v>0</v>
      </c>
      <c r="N12" s="292">
        <f t="shared" si="13"/>
        <v>105</v>
      </c>
      <c r="O12" s="292">
        <f t="shared" si="14"/>
        <v>0</v>
      </c>
      <c r="P12" s="292">
        <f t="shared" si="15"/>
        <v>0</v>
      </c>
      <c r="Q12" s="292">
        <f t="shared" si="16"/>
        <v>0</v>
      </c>
      <c r="R12" s="292">
        <f t="shared" si="17"/>
        <v>0</v>
      </c>
      <c r="S12" s="292">
        <f t="shared" si="18"/>
        <v>0</v>
      </c>
      <c r="T12" s="292">
        <f t="shared" si="19"/>
        <v>0</v>
      </c>
      <c r="U12" s="292">
        <f t="shared" si="20"/>
        <v>0</v>
      </c>
      <c r="V12" s="292">
        <f t="shared" si="21"/>
        <v>0</v>
      </c>
      <c r="W12" s="292">
        <f t="shared" si="22"/>
        <v>8</v>
      </c>
      <c r="X12" s="292">
        <f t="shared" si="23"/>
        <v>35</v>
      </c>
      <c r="Y12" s="292">
        <f t="shared" si="1"/>
        <v>1231</v>
      </c>
      <c r="Z12" s="292">
        <v>1222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840</v>
      </c>
      <c r="AK12" s="295" t="s">
        <v>840</v>
      </c>
      <c r="AL12" s="295" t="s">
        <v>840</v>
      </c>
      <c r="AM12" s="295" t="s">
        <v>840</v>
      </c>
      <c r="AN12" s="295" t="s">
        <v>840</v>
      </c>
      <c r="AO12" s="295" t="s">
        <v>840</v>
      </c>
      <c r="AP12" s="295" t="s">
        <v>840</v>
      </c>
      <c r="AQ12" s="295" t="s">
        <v>840</v>
      </c>
      <c r="AR12" s="292">
        <v>8</v>
      </c>
      <c r="AS12" s="292">
        <v>1</v>
      </c>
      <c r="AT12" s="292">
        <f>施設資源化量内訳!D12</f>
        <v>1424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587</v>
      </c>
      <c r="AY12" s="292">
        <f>施設資源化量内訳!I12</f>
        <v>698</v>
      </c>
      <c r="AZ12" s="292">
        <f>施設資源化量内訳!J12</f>
        <v>102</v>
      </c>
      <c r="BA12" s="292">
        <f>施設資源化量内訳!K12</f>
        <v>0</v>
      </c>
      <c r="BB12" s="292">
        <f>施設資源化量内訳!L12</f>
        <v>3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34</v>
      </c>
      <c r="BO12" s="292">
        <f t="shared" si="2"/>
        <v>2403</v>
      </c>
      <c r="BP12" s="292">
        <v>2254</v>
      </c>
      <c r="BQ12" s="292">
        <v>3</v>
      </c>
      <c r="BR12" s="292">
        <v>0</v>
      </c>
      <c r="BS12" s="292">
        <v>41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105</v>
      </c>
      <c r="BZ12" s="295" t="s">
        <v>840</v>
      </c>
      <c r="CA12" s="295" t="s">
        <v>840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2">
        <v>0</v>
      </c>
      <c r="CI12" s="292">
        <v>0</v>
      </c>
      <c r="CJ12" s="293" t="s">
        <v>761</v>
      </c>
    </row>
    <row r="13" spans="1:88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3"/>
        <v>2282</v>
      </c>
      <c r="E13" s="292">
        <f t="shared" si="4"/>
        <v>1645</v>
      </c>
      <c r="F13" s="292">
        <f t="shared" si="5"/>
        <v>5</v>
      </c>
      <c r="G13" s="292">
        <f t="shared" si="6"/>
        <v>0</v>
      </c>
      <c r="H13" s="292">
        <f t="shared" si="7"/>
        <v>380</v>
      </c>
      <c r="I13" s="292">
        <f t="shared" si="8"/>
        <v>140</v>
      </c>
      <c r="J13" s="292">
        <f t="shared" si="9"/>
        <v>92</v>
      </c>
      <c r="K13" s="292">
        <f t="shared" si="10"/>
        <v>0</v>
      </c>
      <c r="L13" s="292">
        <f t="shared" si="11"/>
        <v>0</v>
      </c>
      <c r="M13" s="292">
        <f t="shared" si="12"/>
        <v>0</v>
      </c>
      <c r="N13" s="292">
        <f t="shared" si="13"/>
        <v>20</v>
      </c>
      <c r="O13" s="292">
        <f t="shared" si="14"/>
        <v>0</v>
      </c>
      <c r="P13" s="292">
        <f t="shared" si="15"/>
        <v>0</v>
      </c>
      <c r="Q13" s="292">
        <f t="shared" si="16"/>
        <v>0</v>
      </c>
      <c r="R13" s="292">
        <f t="shared" si="17"/>
        <v>0</v>
      </c>
      <c r="S13" s="292">
        <f t="shared" si="18"/>
        <v>0</v>
      </c>
      <c r="T13" s="292">
        <f t="shared" si="19"/>
        <v>0</v>
      </c>
      <c r="U13" s="292">
        <f t="shared" si="20"/>
        <v>0</v>
      </c>
      <c r="V13" s="292">
        <f t="shared" si="21"/>
        <v>0</v>
      </c>
      <c r="W13" s="292">
        <f t="shared" si="22"/>
        <v>0</v>
      </c>
      <c r="X13" s="292">
        <f t="shared" si="23"/>
        <v>0</v>
      </c>
      <c r="Y13" s="292">
        <f t="shared" si="1"/>
        <v>1074</v>
      </c>
      <c r="Z13" s="292">
        <v>1072</v>
      </c>
      <c r="AA13" s="292">
        <v>2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840</v>
      </c>
      <c r="AK13" s="295" t="s">
        <v>840</v>
      </c>
      <c r="AL13" s="295" t="s">
        <v>840</v>
      </c>
      <c r="AM13" s="295" t="s">
        <v>840</v>
      </c>
      <c r="AN13" s="295" t="s">
        <v>840</v>
      </c>
      <c r="AO13" s="295" t="s">
        <v>840</v>
      </c>
      <c r="AP13" s="295" t="s">
        <v>840</v>
      </c>
      <c r="AQ13" s="295" t="s">
        <v>840</v>
      </c>
      <c r="AR13" s="292">
        <v>0</v>
      </c>
      <c r="AS13" s="292">
        <v>0</v>
      </c>
      <c r="AT13" s="292">
        <f>施設資源化量内訳!D13</f>
        <v>592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360</v>
      </c>
      <c r="AY13" s="292">
        <f>施設資源化量内訳!I13</f>
        <v>140</v>
      </c>
      <c r="AZ13" s="292">
        <f>施設資源化量内訳!J13</f>
        <v>92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 t="shared" si="2"/>
        <v>616</v>
      </c>
      <c r="BP13" s="292">
        <v>573</v>
      </c>
      <c r="BQ13" s="292">
        <v>3</v>
      </c>
      <c r="BR13" s="292">
        <v>0</v>
      </c>
      <c r="BS13" s="292">
        <v>20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20</v>
      </c>
      <c r="BZ13" s="295" t="s">
        <v>840</v>
      </c>
      <c r="CA13" s="295" t="s">
        <v>840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2">
        <v>0</v>
      </c>
      <c r="CI13" s="292">
        <v>0</v>
      </c>
      <c r="CJ13" s="293" t="s">
        <v>761</v>
      </c>
    </row>
    <row r="14" spans="1:88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3"/>
        <v>1201</v>
      </c>
      <c r="E14" s="292">
        <f t="shared" si="4"/>
        <v>654</v>
      </c>
      <c r="F14" s="292">
        <f t="shared" si="5"/>
        <v>4</v>
      </c>
      <c r="G14" s="292">
        <f t="shared" si="6"/>
        <v>0</v>
      </c>
      <c r="H14" s="292">
        <f t="shared" si="7"/>
        <v>237</v>
      </c>
      <c r="I14" s="292">
        <f t="shared" si="8"/>
        <v>219</v>
      </c>
      <c r="J14" s="292">
        <f t="shared" si="9"/>
        <v>43</v>
      </c>
      <c r="K14" s="292">
        <f t="shared" si="10"/>
        <v>0</v>
      </c>
      <c r="L14" s="292">
        <f t="shared" si="11"/>
        <v>34</v>
      </c>
      <c r="M14" s="292">
        <f t="shared" si="12"/>
        <v>0</v>
      </c>
      <c r="N14" s="292">
        <f t="shared" si="13"/>
        <v>10</v>
      </c>
      <c r="O14" s="292">
        <f t="shared" si="14"/>
        <v>0</v>
      </c>
      <c r="P14" s="292">
        <f t="shared" si="15"/>
        <v>0</v>
      </c>
      <c r="Q14" s="292">
        <f t="shared" si="16"/>
        <v>0</v>
      </c>
      <c r="R14" s="292">
        <f t="shared" si="17"/>
        <v>0</v>
      </c>
      <c r="S14" s="292">
        <f t="shared" si="18"/>
        <v>0</v>
      </c>
      <c r="T14" s="292">
        <f t="shared" si="19"/>
        <v>0</v>
      </c>
      <c r="U14" s="292">
        <f t="shared" si="20"/>
        <v>0</v>
      </c>
      <c r="V14" s="292">
        <f t="shared" si="21"/>
        <v>0</v>
      </c>
      <c r="W14" s="292">
        <f t="shared" si="22"/>
        <v>0</v>
      </c>
      <c r="X14" s="292">
        <f t="shared" si="23"/>
        <v>0</v>
      </c>
      <c r="Y14" s="292">
        <f t="shared" si="1"/>
        <v>383</v>
      </c>
      <c r="Z14" s="292">
        <v>383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840</v>
      </c>
      <c r="AK14" s="295" t="s">
        <v>840</v>
      </c>
      <c r="AL14" s="295" t="s">
        <v>840</v>
      </c>
      <c r="AM14" s="295" t="s">
        <v>840</v>
      </c>
      <c r="AN14" s="295" t="s">
        <v>840</v>
      </c>
      <c r="AO14" s="295" t="s">
        <v>840</v>
      </c>
      <c r="AP14" s="295" t="s">
        <v>840</v>
      </c>
      <c r="AQ14" s="295" t="s">
        <v>840</v>
      </c>
      <c r="AR14" s="292">
        <v>0</v>
      </c>
      <c r="AS14" s="292">
        <v>0</v>
      </c>
      <c r="AT14" s="292">
        <f>施設資源化量内訳!D14</f>
        <v>640</v>
      </c>
      <c r="AU14" s="292">
        <f>施設資源化量内訳!E14</f>
        <v>142</v>
      </c>
      <c r="AV14" s="292">
        <f>施設資源化量内訳!F14</f>
        <v>4</v>
      </c>
      <c r="AW14" s="292">
        <f>施設資源化量内訳!G14</f>
        <v>0</v>
      </c>
      <c r="AX14" s="292">
        <f>施設資源化量内訳!H14</f>
        <v>211</v>
      </c>
      <c r="AY14" s="292">
        <f>施設資源化量内訳!I14</f>
        <v>206</v>
      </c>
      <c r="AZ14" s="292">
        <f>施設資源化量内訳!J14</f>
        <v>43</v>
      </c>
      <c r="BA14" s="292">
        <f>施設資源化量内訳!K14</f>
        <v>0</v>
      </c>
      <c r="BB14" s="292">
        <f>施設資源化量内訳!L14</f>
        <v>34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 t="shared" si="2"/>
        <v>178</v>
      </c>
      <c r="BP14" s="292">
        <v>129</v>
      </c>
      <c r="BQ14" s="292">
        <v>0</v>
      </c>
      <c r="BR14" s="292">
        <v>0</v>
      </c>
      <c r="BS14" s="292">
        <v>26</v>
      </c>
      <c r="BT14" s="292">
        <v>13</v>
      </c>
      <c r="BU14" s="292">
        <v>0</v>
      </c>
      <c r="BV14" s="292">
        <v>0</v>
      </c>
      <c r="BW14" s="292">
        <v>0</v>
      </c>
      <c r="BX14" s="292">
        <v>0</v>
      </c>
      <c r="BY14" s="292">
        <v>10</v>
      </c>
      <c r="BZ14" s="295" t="s">
        <v>840</v>
      </c>
      <c r="CA14" s="295" t="s">
        <v>840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2">
        <v>0</v>
      </c>
      <c r="CI14" s="292">
        <v>0</v>
      </c>
      <c r="CJ14" s="293" t="s">
        <v>761</v>
      </c>
    </row>
    <row r="15" spans="1:88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3"/>
        <v>1161</v>
      </c>
      <c r="E15" s="292">
        <f t="shared" si="4"/>
        <v>748</v>
      </c>
      <c r="F15" s="292">
        <f t="shared" si="5"/>
        <v>1</v>
      </c>
      <c r="G15" s="292">
        <f t="shared" si="6"/>
        <v>0</v>
      </c>
      <c r="H15" s="292">
        <f t="shared" si="7"/>
        <v>195</v>
      </c>
      <c r="I15" s="292">
        <f t="shared" si="8"/>
        <v>173</v>
      </c>
      <c r="J15" s="292">
        <f t="shared" si="9"/>
        <v>25</v>
      </c>
      <c r="K15" s="292">
        <f t="shared" si="10"/>
        <v>0</v>
      </c>
      <c r="L15" s="292">
        <f t="shared" si="11"/>
        <v>0</v>
      </c>
      <c r="M15" s="292">
        <f t="shared" si="12"/>
        <v>0</v>
      </c>
      <c r="N15" s="292">
        <f t="shared" si="13"/>
        <v>19</v>
      </c>
      <c r="O15" s="292">
        <f t="shared" si="14"/>
        <v>0</v>
      </c>
      <c r="P15" s="292">
        <f t="shared" si="15"/>
        <v>0</v>
      </c>
      <c r="Q15" s="292">
        <f t="shared" si="16"/>
        <v>0</v>
      </c>
      <c r="R15" s="292">
        <f t="shared" si="17"/>
        <v>0</v>
      </c>
      <c r="S15" s="292">
        <f t="shared" si="18"/>
        <v>0</v>
      </c>
      <c r="T15" s="292">
        <f t="shared" si="19"/>
        <v>0</v>
      </c>
      <c r="U15" s="292">
        <f t="shared" si="20"/>
        <v>0</v>
      </c>
      <c r="V15" s="292">
        <f t="shared" si="21"/>
        <v>0</v>
      </c>
      <c r="W15" s="292">
        <f t="shared" si="22"/>
        <v>0</v>
      </c>
      <c r="X15" s="292">
        <f t="shared" si="23"/>
        <v>0</v>
      </c>
      <c r="Y15" s="292">
        <f t="shared" si="1"/>
        <v>670</v>
      </c>
      <c r="Z15" s="292">
        <v>277</v>
      </c>
      <c r="AA15" s="292">
        <v>0</v>
      </c>
      <c r="AB15" s="292">
        <v>0</v>
      </c>
      <c r="AC15" s="292">
        <v>195</v>
      </c>
      <c r="AD15" s="292">
        <v>173</v>
      </c>
      <c r="AE15" s="292">
        <v>25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840</v>
      </c>
      <c r="AK15" s="295" t="s">
        <v>840</v>
      </c>
      <c r="AL15" s="295" t="s">
        <v>840</v>
      </c>
      <c r="AM15" s="295" t="s">
        <v>840</v>
      </c>
      <c r="AN15" s="295" t="s">
        <v>840</v>
      </c>
      <c r="AO15" s="295" t="s">
        <v>840</v>
      </c>
      <c r="AP15" s="295" t="s">
        <v>840</v>
      </c>
      <c r="AQ15" s="295" t="s">
        <v>840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2"/>
        <v>491</v>
      </c>
      <c r="BP15" s="292">
        <v>471</v>
      </c>
      <c r="BQ15" s="292">
        <v>1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19</v>
      </c>
      <c r="BZ15" s="295" t="s">
        <v>840</v>
      </c>
      <c r="CA15" s="295" t="s">
        <v>840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2">
        <v>0</v>
      </c>
      <c r="CI15" s="292">
        <v>0</v>
      </c>
      <c r="CJ15" s="293" t="s">
        <v>761</v>
      </c>
    </row>
    <row r="16" spans="1:88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3"/>
        <v>7358</v>
      </c>
      <c r="E16" s="292">
        <f t="shared" si="4"/>
        <v>5113</v>
      </c>
      <c r="F16" s="292">
        <f t="shared" si="5"/>
        <v>18</v>
      </c>
      <c r="G16" s="292">
        <f t="shared" si="6"/>
        <v>0</v>
      </c>
      <c r="H16" s="292">
        <f t="shared" si="7"/>
        <v>423</v>
      </c>
      <c r="I16" s="292">
        <f t="shared" si="8"/>
        <v>22</v>
      </c>
      <c r="J16" s="292">
        <f t="shared" si="9"/>
        <v>240</v>
      </c>
      <c r="K16" s="292">
        <f t="shared" si="10"/>
        <v>0</v>
      </c>
      <c r="L16" s="292">
        <f t="shared" si="11"/>
        <v>879</v>
      </c>
      <c r="M16" s="292">
        <f t="shared" si="12"/>
        <v>0</v>
      </c>
      <c r="N16" s="292">
        <f t="shared" si="13"/>
        <v>442</v>
      </c>
      <c r="O16" s="292">
        <f t="shared" si="14"/>
        <v>0</v>
      </c>
      <c r="P16" s="292">
        <f t="shared" si="15"/>
        <v>0</v>
      </c>
      <c r="Q16" s="292">
        <f t="shared" si="16"/>
        <v>0</v>
      </c>
      <c r="R16" s="292">
        <f t="shared" si="17"/>
        <v>0</v>
      </c>
      <c r="S16" s="292">
        <f t="shared" si="18"/>
        <v>0</v>
      </c>
      <c r="T16" s="292">
        <f t="shared" si="19"/>
        <v>0</v>
      </c>
      <c r="U16" s="292">
        <f t="shared" si="20"/>
        <v>0</v>
      </c>
      <c r="V16" s="292">
        <f t="shared" si="21"/>
        <v>0</v>
      </c>
      <c r="W16" s="292">
        <f t="shared" si="22"/>
        <v>0</v>
      </c>
      <c r="X16" s="292">
        <f t="shared" si="23"/>
        <v>221</v>
      </c>
      <c r="Y16" s="292">
        <f t="shared" si="1"/>
        <v>2401</v>
      </c>
      <c r="Z16" s="292">
        <v>1579</v>
      </c>
      <c r="AA16" s="292">
        <v>0</v>
      </c>
      <c r="AB16" s="292">
        <v>0</v>
      </c>
      <c r="AC16" s="292">
        <v>423</v>
      </c>
      <c r="AD16" s="292">
        <v>22</v>
      </c>
      <c r="AE16" s="292">
        <v>240</v>
      </c>
      <c r="AF16" s="292">
        <v>0</v>
      </c>
      <c r="AG16" s="292">
        <v>0</v>
      </c>
      <c r="AH16" s="292">
        <v>0</v>
      </c>
      <c r="AI16" s="295">
        <v>137</v>
      </c>
      <c r="AJ16" s="295" t="s">
        <v>840</v>
      </c>
      <c r="AK16" s="295" t="s">
        <v>840</v>
      </c>
      <c r="AL16" s="295" t="s">
        <v>840</v>
      </c>
      <c r="AM16" s="295" t="s">
        <v>840</v>
      </c>
      <c r="AN16" s="295" t="s">
        <v>840</v>
      </c>
      <c r="AO16" s="295" t="s">
        <v>840</v>
      </c>
      <c r="AP16" s="295" t="s">
        <v>840</v>
      </c>
      <c r="AQ16" s="295" t="s">
        <v>840</v>
      </c>
      <c r="AR16" s="292">
        <v>0</v>
      </c>
      <c r="AS16" s="292">
        <v>0</v>
      </c>
      <c r="AT16" s="292">
        <f>施設資源化量内訳!D16</f>
        <v>1100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879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221</v>
      </c>
      <c r="BO16" s="292">
        <f t="shared" si="2"/>
        <v>3857</v>
      </c>
      <c r="BP16" s="292">
        <v>3534</v>
      </c>
      <c r="BQ16" s="292">
        <v>18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305</v>
      </c>
      <c r="BZ16" s="295" t="s">
        <v>840</v>
      </c>
      <c r="CA16" s="295" t="s">
        <v>840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2">
        <v>0</v>
      </c>
      <c r="CI16" s="292">
        <v>0</v>
      </c>
      <c r="CJ16" s="293" t="s">
        <v>761</v>
      </c>
    </row>
    <row r="17" spans="1:88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3"/>
        <v>3244</v>
      </c>
      <c r="E17" s="292">
        <f t="shared" si="4"/>
        <v>2202</v>
      </c>
      <c r="F17" s="292">
        <f t="shared" si="5"/>
        <v>5</v>
      </c>
      <c r="G17" s="292">
        <f t="shared" si="6"/>
        <v>0</v>
      </c>
      <c r="H17" s="292">
        <f t="shared" si="7"/>
        <v>395</v>
      </c>
      <c r="I17" s="292">
        <f t="shared" si="8"/>
        <v>489</v>
      </c>
      <c r="J17" s="292">
        <f t="shared" si="9"/>
        <v>81</v>
      </c>
      <c r="K17" s="292">
        <f t="shared" si="10"/>
        <v>1</v>
      </c>
      <c r="L17" s="292">
        <f t="shared" si="11"/>
        <v>0</v>
      </c>
      <c r="M17" s="292">
        <f t="shared" si="12"/>
        <v>43</v>
      </c>
      <c r="N17" s="292">
        <f t="shared" si="13"/>
        <v>0</v>
      </c>
      <c r="O17" s="292">
        <f t="shared" si="14"/>
        <v>0</v>
      </c>
      <c r="P17" s="292">
        <f t="shared" si="15"/>
        <v>0</v>
      </c>
      <c r="Q17" s="292">
        <f t="shared" si="16"/>
        <v>0</v>
      </c>
      <c r="R17" s="292">
        <f t="shared" si="17"/>
        <v>0</v>
      </c>
      <c r="S17" s="292">
        <f t="shared" si="18"/>
        <v>0</v>
      </c>
      <c r="T17" s="292">
        <f t="shared" si="19"/>
        <v>0</v>
      </c>
      <c r="U17" s="292">
        <f t="shared" si="20"/>
        <v>0</v>
      </c>
      <c r="V17" s="292">
        <f t="shared" si="21"/>
        <v>0</v>
      </c>
      <c r="W17" s="292">
        <f t="shared" si="22"/>
        <v>0</v>
      </c>
      <c r="X17" s="292">
        <f t="shared" si="23"/>
        <v>28</v>
      </c>
      <c r="Y17" s="292">
        <f t="shared" si="1"/>
        <v>504</v>
      </c>
      <c r="Z17" s="292">
        <v>476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840</v>
      </c>
      <c r="AK17" s="295" t="s">
        <v>840</v>
      </c>
      <c r="AL17" s="295" t="s">
        <v>840</v>
      </c>
      <c r="AM17" s="295" t="s">
        <v>840</v>
      </c>
      <c r="AN17" s="295" t="s">
        <v>840</v>
      </c>
      <c r="AO17" s="295" t="s">
        <v>840</v>
      </c>
      <c r="AP17" s="295" t="s">
        <v>840</v>
      </c>
      <c r="AQ17" s="295" t="s">
        <v>840</v>
      </c>
      <c r="AR17" s="292">
        <v>0</v>
      </c>
      <c r="AS17" s="292">
        <v>28</v>
      </c>
      <c r="AT17" s="292">
        <f>施設資源化量内訳!D17</f>
        <v>971</v>
      </c>
      <c r="AU17" s="292">
        <f>施設資源化量内訳!E17</f>
        <v>0</v>
      </c>
      <c r="AV17" s="292">
        <f>施設資源化量内訳!F17</f>
        <v>5</v>
      </c>
      <c r="AW17" s="292">
        <f>施設資源化量内訳!G17</f>
        <v>0</v>
      </c>
      <c r="AX17" s="292">
        <f>施設資源化量内訳!H17</f>
        <v>395</v>
      </c>
      <c r="AY17" s="292">
        <f>施設資源化量内訳!I17</f>
        <v>489</v>
      </c>
      <c r="AZ17" s="292">
        <f>施設資源化量内訳!J17</f>
        <v>81</v>
      </c>
      <c r="BA17" s="292">
        <f>施設資源化量内訳!K17</f>
        <v>1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 t="shared" si="2"/>
        <v>1769</v>
      </c>
      <c r="BP17" s="292">
        <v>1726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43</v>
      </c>
      <c r="BY17" s="292">
        <v>0</v>
      </c>
      <c r="BZ17" s="295" t="s">
        <v>840</v>
      </c>
      <c r="CA17" s="295" t="s">
        <v>840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2">
        <v>0</v>
      </c>
      <c r="CI17" s="292">
        <v>0</v>
      </c>
      <c r="CJ17" s="293" t="s">
        <v>780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3"/>
        <v>2010</v>
      </c>
      <c r="E18" s="292">
        <f t="shared" si="4"/>
        <v>1074</v>
      </c>
      <c r="F18" s="292">
        <f t="shared" si="5"/>
        <v>4</v>
      </c>
      <c r="G18" s="292">
        <f t="shared" si="6"/>
        <v>0</v>
      </c>
      <c r="H18" s="292">
        <f t="shared" si="7"/>
        <v>301</v>
      </c>
      <c r="I18" s="292">
        <f t="shared" si="8"/>
        <v>394</v>
      </c>
      <c r="J18" s="292">
        <f t="shared" si="9"/>
        <v>75</v>
      </c>
      <c r="K18" s="292">
        <f t="shared" si="10"/>
        <v>0</v>
      </c>
      <c r="L18" s="292">
        <f t="shared" si="11"/>
        <v>0</v>
      </c>
      <c r="M18" s="292">
        <f t="shared" si="12"/>
        <v>0</v>
      </c>
      <c r="N18" s="292">
        <f t="shared" si="13"/>
        <v>65</v>
      </c>
      <c r="O18" s="292">
        <f t="shared" si="14"/>
        <v>97</v>
      </c>
      <c r="P18" s="292">
        <f t="shared" si="15"/>
        <v>0</v>
      </c>
      <c r="Q18" s="292">
        <f t="shared" si="16"/>
        <v>0</v>
      </c>
      <c r="R18" s="292">
        <f t="shared" si="17"/>
        <v>0</v>
      </c>
      <c r="S18" s="292">
        <f t="shared" si="18"/>
        <v>0</v>
      </c>
      <c r="T18" s="292">
        <f t="shared" si="19"/>
        <v>0</v>
      </c>
      <c r="U18" s="292">
        <f t="shared" si="20"/>
        <v>0</v>
      </c>
      <c r="V18" s="292">
        <f t="shared" si="21"/>
        <v>0</v>
      </c>
      <c r="W18" s="292">
        <f t="shared" si="22"/>
        <v>0</v>
      </c>
      <c r="X18" s="292">
        <f t="shared" si="23"/>
        <v>0</v>
      </c>
      <c r="Y18" s="292">
        <f t="shared" si="1"/>
        <v>546</v>
      </c>
      <c r="Z18" s="292">
        <v>441</v>
      </c>
      <c r="AA18" s="292">
        <v>0</v>
      </c>
      <c r="AB18" s="292">
        <v>0</v>
      </c>
      <c r="AC18" s="292">
        <v>0</v>
      </c>
      <c r="AD18" s="292">
        <v>0</v>
      </c>
      <c r="AE18" s="292">
        <v>75</v>
      </c>
      <c r="AF18" s="292">
        <v>0</v>
      </c>
      <c r="AG18" s="292">
        <v>0</v>
      </c>
      <c r="AH18" s="292">
        <v>0</v>
      </c>
      <c r="AI18" s="295">
        <v>30</v>
      </c>
      <c r="AJ18" s="295" t="s">
        <v>840</v>
      </c>
      <c r="AK18" s="295" t="s">
        <v>840</v>
      </c>
      <c r="AL18" s="295" t="s">
        <v>840</v>
      </c>
      <c r="AM18" s="295" t="s">
        <v>840</v>
      </c>
      <c r="AN18" s="295" t="s">
        <v>840</v>
      </c>
      <c r="AO18" s="295" t="s">
        <v>840</v>
      </c>
      <c r="AP18" s="295" t="s">
        <v>840</v>
      </c>
      <c r="AQ18" s="295" t="s">
        <v>840</v>
      </c>
      <c r="AR18" s="292">
        <v>0</v>
      </c>
      <c r="AS18" s="292">
        <v>0</v>
      </c>
      <c r="AT18" s="292">
        <f>施設資源化量内訳!D18</f>
        <v>792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301</v>
      </c>
      <c r="AY18" s="292">
        <f>施設資源化量内訳!I18</f>
        <v>394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97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2"/>
        <v>672</v>
      </c>
      <c r="BP18" s="292">
        <v>633</v>
      </c>
      <c r="BQ18" s="292">
        <v>4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35</v>
      </c>
      <c r="BZ18" s="295" t="s">
        <v>840</v>
      </c>
      <c r="CA18" s="295" t="s">
        <v>840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2">
        <v>0</v>
      </c>
      <c r="CI18" s="292">
        <v>0</v>
      </c>
      <c r="CJ18" s="293" t="s">
        <v>761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3"/>
        <v>1870</v>
      </c>
      <c r="E19" s="292">
        <f t="shared" si="4"/>
        <v>512</v>
      </c>
      <c r="F19" s="292">
        <f t="shared" si="5"/>
        <v>0</v>
      </c>
      <c r="G19" s="292">
        <f t="shared" si="6"/>
        <v>0</v>
      </c>
      <c r="H19" s="292">
        <f t="shared" si="7"/>
        <v>110</v>
      </c>
      <c r="I19" s="292">
        <f t="shared" si="8"/>
        <v>251</v>
      </c>
      <c r="J19" s="292">
        <f t="shared" si="9"/>
        <v>24</v>
      </c>
      <c r="K19" s="292">
        <f t="shared" si="10"/>
        <v>0</v>
      </c>
      <c r="L19" s="292">
        <f t="shared" si="11"/>
        <v>0</v>
      </c>
      <c r="M19" s="292">
        <f t="shared" si="12"/>
        <v>0</v>
      </c>
      <c r="N19" s="292">
        <f t="shared" si="13"/>
        <v>149</v>
      </c>
      <c r="O19" s="292">
        <f t="shared" si="14"/>
        <v>0</v>
      </c>
      <c r="P19" s="292">
        <f t="shared" si="15"/>
        <v>0</v>
      </c>
      <c r="Q19" s="292">
        <f t="shared" si="16"/>
        <v>0</v>
      </c>
      <c r="R19" s="292">
        <f t="shared" si="17"/>
        <v>0</v>
      </c>
      <c r="S19" s="292">
        <f t="shared" si="18"/>
        <v>0</v>
      </c>
      <c r="T19" s="292">
        <f t="shared" si="19"/>
        <v>0</v>
      </c>
      <c r="U19" s="292">
        <f t="shared" si="20"/>
        <v>0</v>
      </c>
      <c r="V19" s="292">
        <f t="shared" si="21"/>
        <v>0</v>
      </c>
      <c r="W19" s="292">
        <f t="shared" si="22"/>
        <v>0</v>
      </c>
      <c r="X19" s="292">
        <f t="shared" si="23"/>
        <v>824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840</v>
      </c>
      <c r="AK19" s="295" t="s">
        <v>840</v>
      </c>
      <c r="AL19" s="295" t="s">
        <v>840</v>
      </c>
      <c r="AM19" s="295" t="s">
        <v>840</v>
      </c>
      <c r="AN19" s="295" t="s">
        <v>840</v>
      </c>
      <c r="AO19" s="295" t="s">
        <v>840</v>
      </c>
      <c r="AP19" s="295" t="s">
        <v>840</v>
      </c>
      <c r="AQ19" s="295" t="s">
        <v>840</v>
      </c>
      <c r="AR19" s="292">
        <v>0</v>
      </c>
      <c r="AS19" s="292">
        <v>0</v>
      </c>
      <c r="AT19" s="292">
        <f>施設資源化量内訳!D19</f>
        <v>1327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110</v>
      </c>
      <c r="AY19" s="292">
        <f>施設資源化量内訳!I19</f>
        <v>251</v>
      </c>
      <c r="AZ19" s="292">
        <f>施設資源化量内訳!J19</f>
        <v>24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118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824</v>
      </c>
      <c r="BO19" s="292">
        <f t="shared" si="2"/>
        <v>543</v>
      </c>
      <c r="BP19" s="292">
        <v>512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31</v>
      </c>
      <c r="BZ19" s="295" t="s">
        <v>840</v>
      </c>
      <c r="CA19" s="295" t="s">
        <v>840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2">
        <v>0</v>
      </c>
      <c r="CI19" s="292">
        <v>0</v>
      </c>
      <c r="CJ19" s="293" t="s">
        <v>761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3"/>
        <v>152</v>
      </c>
      <c r="E20" s="292">
        <f t="shared" si="4"/>
        <v>94</v>
      </c>
      <c r="F20" s="292">
        <f t="shared" si="5"/>
        <v>1</v>
      </c>
      <c r="G20" s="292">
        <f t="shared" si="6"/>
        <v>0</v>
      </c>
      <c r="H20" s="292">
        <f t="shared" si="7"/>
        <v>34</v>
      </c>
      <c r="I20" s="292">
        <f t="shared" si="8"/>
        <v>9</v>
      </c>
      <c r="J20" s="292">
        <f t="shared" si="9"/>
        <v>3</v>
      </c>
      <c r="K20" s="292">
        <f t="shared" si="10"/>
        <v>1</v>
      </c>
      <c r="L20" s="292">
        <f t="shared" si="11"/>
        <v>6</v>
      </c>
      <c r="M20" s="292">
        <f t="shared" si="12"/>
        <v>0</v>
      </c>
      <c r="N20" s="292">
        <f t="shared" si="13"/>
        <v>4</v>
      </c>
      <c r="O20" s="292">
        <f t="shared" si="14"/>
        <v>0</v>
      </c>
      <c r="P20" s="292">
        <f t="shared" si="15"/>
        <v>0</v>
      </c>
      <c r="Q20" s="292">
        <f t="shared" si="16"/>
        <v>0</v>
      </c>
      <c r="R20" s="292">
        <f t="shared" si="17"/>
        <v>0</v>
      </c>
      <c r="S20" s="292">
        <f t="shared" si="18"/>
        <v>0</v>
      </c>
      <c r="T20" s="292">
        <f t="shared" si="19"/>
        <v>0</v>
      </c>
      <c r="U20" s="292">
        <f t="shared" si="20"/>
        <v>0</v>
      </c>
      <c r="V20" s="292">
        <f t="shared" si="21"/>
        <v>0</v>
      </c>
      <c r="W20" s="292">
        <f t="shared" si="22"/>
        <v>0</v>
      </c>
      <c r="X20" s="292">
        <f t="shared" si="23"/>
        <v>0</v>
      </c>
      <c r="Y20" s="292">
        <f t="shared" si="1"/>
        <v>122</v>
      </c>
      <c r="Z20" s="292">
        <v>94</v>
      </c>
      <c r="AA20" s="292">
        <v>1</v>
      </c>
      <c r="AB20" s="292">
        <v>0</v>
      </c>
      <c r="AC20" s="292">
        <v>4</v>
      </c>
      <c r="AD20" s="292">
        <v>9</v>
      </c>
      <c r="AE20" s="292">
        <v>3</v>
      </c>
      <c r="AF20" s="292">
        <v>1</v>
      </c>
      <c r="AG20" s="292">
        <v>6</v>
      </c>
      <c r="AH20" s="292">
        <v>0</v>
      </c>
      <c r="AI20" s="295">
        <v>4</v>
      </c>
      <c r="AJ20" s="295" t="s">
        <v>840</v>
      </c>
      <c r="AK20" s="295" t="s">
        <v>840</v>
      </c>
      <c r="AL20" s="295" t="s">
        <v>840</v>
      </c>
      <c r="AM20" s="295" t="s">
        <v>840</v>
      </c>
      <c r="AN20" s="295" t="s">
        <v>840</v>
      </c>
      <c r="AO20" s="295" t="s">
        <v>840</v>
      </c>
      <c r="AP20" s="295" t="s">
        <v>840</v>
      </c>
      <c r="AQ20" s="295" t="s">
        <v>840</v>
      </c>
      <c r="AR20" s="292">
        <v>0</v>
      </c>
      <c r="AS20" s="292">
        <v>0</v>
      </c>
      <c r="AT20" s="292">
        <f>施設資源化量内訳!D20</f>
        <v>30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2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840</v>
      </c>
      <c r="CA20" s="295" t="s">
        <v>840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2">
        <v>0</v>
      </c>
      <c r="CI20" s="292">
        <v>0</v>
      </c>
      <c r="CJ20" s="293" t="s">
        <v>761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3"/>
        <v>1481</v>
      </c>
      <c r="E21" s="292">
        <f t="shared" si="4"/>
        <v>1028</v>
      </c>
      <c r="F21" s="292">
        <f t="shared" si="5"/>
        <v>0</v>
      </c>
      <c r="G21" s="292">
        <f t="shared" si="6"/>
        <v>0</v>
      </c>
      <c r="H21" s="292">
        <f t="shared" si="7"/>
        <v>54</v>
      </c>
      <c r="I21" s="292">
        <f t="shared" si="8"/>
        <v>98</v>
      </c>
      <c r="J21" s="292">
        <f t="shared" si="9"/>
        <v>33</v>
      </c>
      <c r="K21" s="292">
        <f t="shared" si="10"/>
        <v>7</v>
      </c>
      <c r="L21" s="292">
        <f t="shared" si="11"/>
        <v>166</v>
      </c>
      <c r="M21" s="292">
        <f t="shared" si="12"/>
        <v>0</v>
      </c>
      <c r="N21" s="292">
        <f t="shared" si="13"/>
        <v>57</v>
      </c>
      <c r="O21" s="292">
        <f t="shared" si="14"/>
        <v>29</v>
      </c>
      <c r="P21" s="292">
        <f t="shared" si="15"/>
        <v>0</v>
      </c>
      <c r="Q21" s="292">
        <f t="shared" si="16"/>
        <v>0</v>
      </c>
      <c r="R21" s="292">
        <f t="shared" si="17"/>
        <v>0</v>
      </c>
      <c r="S21" s="292">
        <f t="shared" si="18"/>
        <v>0</v>
      </c>
      <c r="T21" s="292">
        <f t="shared" si="19"/>
        <v>0</v>
      </c>
      <c r="U21" s="292">
        <f t="shared" si="20"/>
        <v>0</v>
      </c>
      <c r="V21" s="292">
        <f t="shared" si="21"/>
        <v>0</v>
      </c>
      <c r="W21" s="292">
        <f t="shared" si="22"/>
        <v>0</v>
      </c>
      <c r="X21" s="292">
        <f t="shared" si="23"/>
        <v>9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840</v>
      </c>
      <c r="AK21" s="295" t="s">
        <v>840</v>
      </c>
      <c r="AL21" s="295" t="s">
        <v>840</v>
      </c>
      <c r="AM21" s="295" t="s">
        <v>840</v>
      </c>
      <c r="AN21" s="295" t="s">
        <v>840</v>
      </c>
      <c r="AO21" s="295" t="s">
        <v>840</v>
      </c>
      <c r="AP21" s="295" t="s">
        <v>840</v>
      </c>
      <c r="AQ21" s="295" t="s">
        <v>840</v>
      </c>
      <c r="AR21" s="292">
        <v>0</v>
      </c>
      <c r="AS21" s="292">
        <v>0</v>
      </c>
      <c r="AT21" s="292">
        <f>施設資源化量内訳!D21</f>
        <v>375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33</v>
      </c>
      <c r="AY21" s="292">
        <f>施設資源化量内訳!I21</f>
        <v>98</v>
      </c>
      <c r="AZ21" s="292">
        <f>施設資源化量内訳!J21</f>
        <v>33</v>
      </c>
      <c r="BA21" s="292">
        <f>施設資源化量内訳!K21</f>
        <v>7</v>
      </c>
      <c r="BB21" s="292">
        <f>施設資源化量内訳!L21</f>
        <v>166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29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9</v>
      </c>
      <c r="BO21" s="292">
        <f t="shared" si="2"/>
        <v>1106</v>
      </c>
      <c r="BP21" s="292">
        <v>1028</v>
      </c>
      <c r="BQ21" s="292">
        <v>0</v>
      </c>
      <c r="BR21" s="292">
        <v>0</v>
      </c>
      <c r="BS21" s="292">
        <v>21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57</v>
      </c>
      <c r="BZ21" s="295" t="s">
        <v>840</v>
      </c>
      <c r="CA21" s="295" t="s">
        <v>840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2">
        <v>0</v>
      </c>
      <c r="CI21" s="292">
        <v>0</v>
      </c>
      <c r="CJ21" s="293" t="s">
        <v>780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3"/>
        <v>1912</v>
      </c>
      <c r="E22" s="292">
        <f t="shared" si="4"/>
        <v>771</v>
      </c>
      <c r="F22" s="292">
        <f t="shared" si="5"/>
        <v>6</v>
      </c>
      <c r="G22" s="292">
        <f t="shared" si="6"/>
        <v>0</v>
      </c>
      <c r="H22" s="292">
        <f t="shared" si="7"/>
        <v>81</v>
      </c>
      <c r="I22" s="292">
        <f t="shared" si="8"/>
        <v>67</v>
      </c>
      <c r="J22" s="292">
        <f t="shared" si="9"/>
        <v>28</v>
      </c>
      <c r="K22" s="292">
        <f t="shared" si="10"/>
        <v>1</v>
      </c>
      <c r="L22" s="292">
        <f t="shared" si="11"/>
        <v>0</v>
      </c>
      <c r="M22" s="292">
        <f t="shared" si="12"/>
        <v>179</v>
      </c>
      <c r="N22" s="292">
        <f t="shared" si="13"/>
        <v>55</v>
      </c>
      <c r="O22" s="292">
        <f t="shared" si="14"/>
        <v>0</v>
      </c>
      <c r="P22" s="292">
        <f t="shared" si="15"/>
        <v>0</v>
      </c>
      <c r="Q22" s="292">
        <f t="shared" si="16"/>
        <v>0</v>
      </c>
      <c r="R22" s="292">
        <f t="shared" si="17"/>
        <v>0</v>
      </c>
      <c r="S22" s="292">
        <f t="shared" si="18"/>
        <v>0</v>
      </c>
      <c r="T22" s="292">
        <f t="shared" si="19"/>
        <v>0</v>
      </c>
      <c r="U22" s="292">
        <f t="shared" si="20"/>
        <v>0</v>
      </c>
      <c r="V22" s="292">
        <f t="shared" si="21"/>
        <v>0</v>
      </c>
      <c r="W22" s="292">
        <f t="shared" si="22"/>
        <v>1</v>
      </c>
      <c r="X22" s="292">
        <f t="shared" si="23"/>
        <v>723</v>
      </c>
      <c r="Y22" s="292">
        <f t="shared" si="1"/>
        <v>1185</v>
      </c>
      <c r="Z22" s="292">
        <v>107</v>
      </c>
      <c r="AA22" s="292">
        <v>1</v>
      </c>
      <c r="AB22" s="292">
        <v>0</v>
      </c>
      <c r="AC22" s="292">
        <v>63</v>
      </c>
      <c r="AD22" s="292">
        <v>67</v>
      </c>
      <c r="AE22" s="292">
        <v>28</v>
      </c>
      <c r="AF22" s="292">
        <v>1</v>
      </c>
      <c r="AG22" s="292">
        <v>0</v>
      </c>
      <c r="AH22" s="292">
        <v>179</v>
      </c>
      <c r="AI22" s="295">
        <v>15</v>
      </c>
      <c r="AJ22" s="295" t="s">
        <v>840</v>
      </c>
      <c r="AK22" s="295" t="s">
        <v>840</v>
      </c>
      <c r="AL22" s="295" t="s">
        <v>840</v>
      </c>
      <c r="AM22" s="295" t="s">
        <v>840</v>
      </c>
      <c r="AN22" s="295" t="s">
        <v>840</v>
      </c>
      <c r="AO22" s="295" t="s">
        <v>840</v>
      </c>
      <c r="AP22" s="295" t="s">
        <v>840</v>
      </c>
      <c r="AQ22" s="295" t="s">
        <v>840</v>
      </c>
      <c r="AR22" s="292">
        <v>1</v>
      </c>
      <c r="AS22" s="292">
        <v>723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 t="shared" si="2"/>
        <v>727</v>
      </c>
      <c r="BP22" s="292">
        <v>664</v>
      </c>
      <c r="BQ22" s="292">
        <v>5</v>
      </c>
      <c r="BR22" s="292">
        <v>0</v>
      </c>
      <c r="BS22" s="292">
        <v>18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40</v>
      </c>
      <c r="BZ22" s="295" t="s">
        <v>840</v>
      </c>
      <c r="CA22" s="295" t="s">
        <v>840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2">
        <v>0</v>
      </c>
      <c r="CI22" s="292">
        <v>0</v>
      </c>
      <c r="CJ22" s="293" t="s">
        <v>761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3"/>
        <v>4227</v>
      </c>
      <c r="E23" s="292">
        <f t="shared" si="4"/>
        <v>1186</v>
      </c>
      <c r="F23" s="292">
        <f t="shared" si="5"/>
        <v>4</v>
      </c>
      <c r="G23" s="292">
        <f t="shared" si="6"/>
        <v>0</v>
      </c>
      <c r="H23" s="292">
        <f t="shared" si="7"/>
        <v>226</v>
      </c>
      <c r="I23" s="292">
        <f t="shared" si="8"/>
        <v>181</v>
      </c>
      <c r="J23" s="292">
        <f t="shared" si="9"/>
        <v>55</v>
      </c>
      <c r="K23" s="292">
        <f t="shared" si="10"/>
        <v>1</v>
      </c>
      <c r="L23" s="292">
        <f t="shared" si="11"/>
        <v>0</v>
      </c>
      <c r="M23" s="292">
        <f t="shared" si="12"/>
        <v>582</v>
      </c>
      <c r="N23" s="292">
        <f t="shared" si="13"/>
        <v>93</v>
      </c>
      <c r="O23" s="292">
        <f t="shared" si="14"/>
        <v>0</v>
      </c>
      <c r="P23" s="292">
        <f t="shared" si="15"/>
        <v>0</v>
      </c>
      <c r="Q23" s="292">
        <f t="shared" si="16"/>
        <v>0</v>
      </c>
      <c r="R23" s="292">
        <f t="shared" si="17"/>
        <v>0</v>
      </c>
      <c r="S23" s="292">
        <f t="shared" si="18"/>
        <v>0</v>
      </c>
      <c r="T23" s="292">
        <f t="shared" si="19"/>
        <v>349</v>
      </c>
      <c r="U23" s="292">
        <f t="shared" si="20"/>
        <v>0</v>
      </c>
      <c r="V23" s="292">
        <f t="shared" si="21"/>
        <v>0</v>
      </c>
      <c r="W23" s="292">
        <f t="shared" si="22"/>
        <v>12</v>
      </c>
      <c r="X23" s="292">
        <f t="shared" si="23"/>
        <v>1538</v>
      </c>
      <c r="Y23" s="292">
        <f t="shared" si="1"/>
        <v>179</v>
      </c>
      <c r="Z23" s="292">
        <v>173</v>
      </c>
      <c r="AA23" s="292">
        <v>0</v>
      </c>
      <c r="AB23" s="292">
        <v>0</v>
      </c>
      <c r="AC23" s="292">
        <v>6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840</v>
      </c>
      <c r="AK23" s="295" t="s">
        <v>840</v>
      </c>
      <c r="AL23" s="295" t="s">
        <v>840</v>
      </c>
      <c r="AM23" s="295" t="s">
        <v>840</v>
      </c>
      <c r="AN23" s="295" t="s">
        <v>840</v>
      </c>
      <c r="AO23" s="295" t="s">
        <v>840</v>
      </c>
      <c r="AP23" s="295" t="s">
        <v>840</v>
      </c>
      <c r="AQ23" s="295" t="s">
        <v>840</v>
      </c>
      <c r="AR23" s="292">
        <v>0</v>
      </c>
      <c r="AS23" s="292">
        <v>0</v>
      </c>
      <c r="AT23" s="292">
        <f>施設資源化量内訳!D23</f>
        <v>2927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209</v>
      </c>
      <c r="AY23" s="292">
        <f>施設資源化量内訳!I23</f>
        <v>181</v>
      </c>
      <c r="AZ23" s="292">
        <f>施設資源化量内訳!J23</f>
        <v>55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582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349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12</v>
      </c>
      <c r="BN23" s="292">
        <f>施設資源化量内訳!X23</f>
        <v>1538</v>
      </c>
      <c r="BO23" s="292">
        <f t="shared" si="2"/>
        <v>1121</v>
      </c>
      <c r="BP23" s="292">
        <v>1013</v>
      </c>
      <c r="BQ23" s="292">
        <v>4</v>
      </c>
      <c r="BR23" s="292">
        <v>0</v>
      </c>
      <c r="BS23" s="292">
        <v>11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93</v>
      </c>
      <c r="BZ23" s="295" t="s">
        <v>840</v>
      </c>
      <c r="CA23" s="295" t="s">
        <v>840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2">
        <v>0</v>
      </c>
      <c r="CI23" s="292">
        <v>0</v>
      </c>
      <c r="CJ23" s="293" t="s">
        <v>761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3"/>
        <v>359</v>
      </c>
      <c r="E24" s="292">
        <f t="shared" si="4"/>
        <v>191</v>
      </c>
      <c r="F24" s="292">
        <f t="shared" si="5"/>
        <v>1</v>
      </c>
      <c r="G24" s="292">
        <f t="shared" si="6"/>
        <v>16</v>
      </c>
      <c r="H24" s="292">
        <f t="shared" si="7"/>
        <v>58</v>
      </c>
      <c r="I24" s="292">
        <f t="shared" si="8"/>
        <v>86</v>
      </c>
      <c r="J24" s="292">
        <f t="shared" si="9"/>
        <v>0</v>
      </c>
      <c r="K24" s="292">
        <f t="shared" si="10"/>
        <v>0</v>
      </c>
      <c r="L24" s="292">
        <f t="shared" si="11"/>
        <v>0</v>
      </c>
      <c r="M24" s="292">
        <f t="shared" si="12"/>
        <v>0</v>
      </c>
      <c r="N24" s="292">
        <f t="shared" si="13"/>
        <v>7</v>
      </c>
      <c r="O24" s="292">
        <f t="shared" si="14"/>
        <v>0</v>
      </c>
      <c r="P24" s="292">
        <f t="shared" si="15"/>
        <v>0</v>
      </c>
      <c r="Q24" s="292">
        <f t="shared" si="16"/>
        <v>0</v>
      </c>
      <c r="R24" s="292">
        <f t="shared" si="17"/>
        <v>0</v>
      </c>
      <c r="S24" s="292">
        <f t="shared" si="18"/>
        <v>0</v>
      </c>
      <c r="T24" s="292">
        <f t="shared" si="19"/>
        <v>0</v>
      </c>
      <c r="U24" s="292">
        <f t="shared" si="20"/>
        <v>0</v>
      </c>
      <c r="V24" s="292">
        <f t="shared" si="21"/>
        <v>0</v>
      </c>
      <c r="W24" s="292">
        <f t="shared" si="22"/>
        <v>0</v>
      </c>
      <c r="X24" s="292">
        <f t="shared" si="23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840</v>
      </c>
      <c r="AK24" s="295" t="s">
        <v>840</v>
      </c>
      <c r="AL24" s="295" t="s">
        <v>840</v>
      </c>
      <c r="AM24" s="295" t="s">
        <v>840</v>
      </c>
      <c r="AN24" s="295" t="s">
        <v>840</v>
      </c>
      <c r="AO24" s="295" t="s">
        <v>840</v>
      </c>
      <c r="AP24" s="295" t="s">
        <v>840</v>
      </c>
      <c r="AQ24" s="295" t="s">
        <v>840</v>
      </c>
      <c r="AR24" s="292">
        <v>0</v>
      </c>
      <c r="AS24" s="292">
        <v>0</v>
      </c>
      <c r="AT24" s="292">
        <f>施設資源化量内訳!D24</f>
        <v>141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55</v>
      </c>
      <c r="AY24" s="292">
        <f>施設資源化量内訳!I24</f>
        <v>86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 t="shared" si="2"/>
        <v>218</v>
      </c>
      <c r="BP24" s="292">
        <v>191</v>
      </c>
      <c r="BQ24" s="292">
        <v>1</v>
      </c>
      <c r="BR24" s="292">
        <v>16</v>
      </c>
      <c r="BS24" s="292">
        <v>3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7</v>
      </c>
      <c r="BZ24" s="295" t="s">
        <v>840</v>
      </c>
      <c r="CA24" s="295" t="s">
        <v>840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2">
        <v>0</v>
      </c>
      <c r="CI24" s="292">
        <v>0</v>
      </c>
      <c r="CJ24" s="293" t="s">
        <v>761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3"/>
        <v>425</v>
      </c>
      <c r="E25" s="292">
        <f t="shared" si="4"/>
        <v>279</v>
      </c>
      <c r="F25" s="292">
        <f t="shared" si="5"/>
        <v>2</v>
      </c>
      <c r="G25" s="292">
        <f t="shared" si="6"/>
        <v>0</v>
      </c>
      <c r="H25" s="292">
        <f t="shared" si="7"/>
        <v>59</v>
      </c>
      <c r="I25" s="292">
        <f t="shared" si="8"/>
        <v>0</v>
      </c>
      <c r="J25" s="292">
        <f t="shared" si="9"/>
        <v>16</v>
      </c>
      <c r="K25" s="292">
        <f t="shared" si="10"/>
        <v>2</v>
      </c>
      <c r="L25" s="292">
        <f t="shared" si="11"/>
        <v>51</v>
      </c>
      <c r="M25" s="292">
        <f t="shared" si="12"/>
        <v>0</v>
      </c>
      <c r="N25" s="292">
        <f t="shared" si="13"/>
        <v>16</v>
      </c>
      <c r="O25" s="292">
        <f t="shared" si="14"/>
        <v>0</v>
      </c>
      <c r="P25" s="292">
        <f t="shared" si="15"/>
        <v>0</v>
      </c>
      <c r="Q25" s="292">
        <f t="shared" si="16"/>
        <v>0</v>
      </c>
      <c r="R25" s="292">
        <f t="shared" si="17"/>
        <v>0</v>
      </c>
      <c r="S25" s="292">
        <f t="shared" si="18"/>
        <v>0</v>
      </c>
      <c r="T25" s="292">
        <f t="shared" si="19"/>
        <v>0</v>
      </c>
      <c r="U25" s="292">
        <f t="shared" si="20"/>
        <v>0</v>
      </c>
      <c r="V25" s="292">
        <f t="shared" si="21"/>
        <v>0</v>
      </c>
      <c r="W25" s="292">
        <f t="shared" si="22"/>
        <v>0</v>
      </c>
      <c r="X25" s="292">
        <f t="shared" si="23"/>
        <v>0</v>
      </c>
      <c r="Y25" s="292">
        <f t="shared" si="1"/>
        <v>30</v>
      </c>
      <c r="Z25" s="292">
        <v>10</v>
      </c>
      <c r="AA25" s="292">
        <v>0</v>
      </c>
      <c r="AB25" s="292">
        <v>0</v>
      </c>
      <c r="AC25" s="292">
        <v>4</v>
      </c>
      <c r="AD25" s="292">
        <v>0</v>
      </c>
      <c r="AE25" s="292">
        <v>16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840</v>
      </c>
      <c r="AK25" s="295" t="s">
        <v>840</v>
      </c>
      <c r="AL25" s="295" t="s">
        <v>840</v>
      </c>
      <c r="AM25" s="295" t="s">
        <v>840</v>
      </c>
      <c r="AN25" s="295" t="s">
        <v>840</v>
      </c>
      <c r="AO25" s="295" t="s">
        <v>840</v>
      </c>
      <c r="AP25" s="295" t="s">
        <v>840</v>
      </c>
      <c r="AQ25" s="295" t="s">
        <v>840</v>
      </c>
      <c r="AR25" s="292">
        <v>0</v>
      </c>
      <c r="AS25" s="292">
        <v>0</v>
      </c>
      <c r="AT25" s="292">
        <f>施設資源化量内訳!D25</f>
        <v>102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49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2</v>
      </c>
      <c r="BB25" s="292">
        <f>施設資源化量内訳!L25</f>
        <v>51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2"/>
        <v>293</v>
      </c>
      <c r="BP25" s="292">
        <v>269</v>
      </c>
      <c r="BQ25" s="292">
        <v>2</v>
      </c>
      <c r="BR25" s="292">
        <v>0</v>
      </c>
      <c r="BS25" s="292">
        <v>6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16</v>
      </c>
      <c r="BZ25" s="295" t="s">
        <v>840</v>
      </c>
      <c r="CA25" s="295" t="s">
        <v>840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2">
        <v>0</v>
      </c>
      <c r="CI25" s="292">
        <v>0</v>
      </c>
      <c r="CJ25" s="293" t="s">
        <v>761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3"/>
        <v>302</v>
      </c>
      <c r="E26" s="292">
        <f t="shared" si="4"/>
        <v>175</v>
      </c>
      <c r="F26" s="292">
        <f t="shared" si="5"/>
        <v>1</v>
      </c>
      <c r="G26" s="292">
        <f t="shared" si="6"/>
        <v>0</v>
      </c>
      <c r="H26" s="292">
        <f t="shared" si="7"/>
        <v>48</v>
      </c>
      <c r="I26" s="292">
        <f t="shared" si="8"/>
        <v>22</v>
      </c>
      <c r="J26" s="292">
        <f t="shared" si="9"/>
        <v>9</v>
      </c>
      <c r="K26" s="292">
        <f t="shared" si="10"/>
        <v>3</v>
      </c>
      <c r="L26" s="292">
        <f t="shared" si="11"/>
        <v>35</v>
      </c>
      <c r="M26" s="292">
        <f t="shared" si="12"/>
        <v>0</v>
      </c>
      <c r="N26" s="292">
        <f t="shared" si="13"/>
        <v>9</v>
      </c>
      <c r="O26" s="292">
        <f t="shared" si="14"/>
        <v>0</v>
      </c>
      <c r="P26" s="292">
        <f t="shared" si="15"/>
        <v>0</v>
      </c>
      <c r="Q26" s="292">
        <f t="shared" si="16"/>
        <v>0</v>
      </c>
      <c r="R26" s="292">
        <f t="shared" si="17"/>
        <v>0</v>
      </c>
      <c r="S26" s="292">
        <f t="shared" si="18"/>
        <v>0</v>
      </c>
      <c r="T26" s="292">
        <f t="shared" si="19"/>
        <v>0</v>
      </c>
      <c r="U26" s="292">
        <f t="shared" si="20"/>
        <v>0</v>
      </c>
      <c r="V26" s="292">
        <f t="shared" si="21"/>
        <v>0</v>
      </c>
      <c r="W26" s="292">
        <f t="shared" si="22"/>
        <v>0</v>
      </c>
      <c r="X26" s="292">
        <f t="shared" si="23"/>
        <v>0</v>
      </c>
      <c r="Y26" s="292">
        <f t="shared" si="1"/>
        <v>56</v>
      </c>
      <c r="Z26" s="292">
        <v>9</v>
      </c>
      <c r="AA26" s="292">
        <v>0</v>
      </c>
      <c r="AB26" s="292">
        <v>0</v>
      </c>
      <c r="AC26" s="292">
        <v>0</v>
      </c>
      <c r="AD26" s="292">
        <v>0</v>
      </c>
      <c r="AE26" s="292">
        <v>9</v>
      </c>
      <c r="AF26" s="292">
        <v>3</v>
      </c>
      <c r="AG26" s="292">
        <v>35</v>
      </c>
      <c r="AH26" s="292">
        <v>0</v>
      </c>
      <c r="AI26" s="295">
        <v>0</v>
      </c>
      <c r="AJ26" s="295" t="s">
        <v>840</v>
      </c>
      <c r="AK26" s="295" t="s">
        <v>840</v>
      </c>
      <c r="AL26" s="295" t="s">
        <v>840</v>
      </c>
      <c r="AM26" s="295" t="s">
        <v>840</v>
      </c>
      <c r="AN26" s="295" t="s">
        <v>840</v>
      </c>
      <c r="AO26" s="295" t="s">
        <v>840</v>
      </c>
      <c r="AP26" s="295" t="s">
        <v>840</v>
      </c>
      <c r="AQ26" s="295" t="s">
        <v>840</v>
      </c>
      <c r="AR26" s="292">
        <v>0</v>
      </c>
      <c r="AS26" s="292">
        <v>0</v>
      </c>
      <c r="AT26" s="292">
        <f>施設資源化量内訳!D26</f>
        <v>70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48</v>
      </c>
      <c r="AY26" s="292">
        <f>施設資源化量内訳!I26</f>
        <v>22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2"/>
        <v>176</v>
      </c>
      <c r="BP26" s="292">
        <v>166</v>
      </c>
      <c r="BQ26" s="292">
        <v>1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9</v>
      </c>
      <c r="BZ26" s="295" t="s">
        <v>840</v>
      </c>
      <c r="CA26" s="295" t="s">
        <v>840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2">
        <v>0</v>
      </c>
      <c r="CI26" s="292">
        <v>0</v>
      </c>
      <c r="CJ26" s="293" t="s">
        <v>761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3"/>
        <v>1201</v>
      </c>
      <c r="E27" s="292">
        <f t="shared" si="4"/>
        <v>803</v>
      </c>
      <c r="F27" s="292">
        <f t="shared" si="5"/>
        <v>1</v>
      </c>
      <c r="G27" s="292">
        <f t="shared" si="6"/>
        <v>0</v>
      </c>
      <c r="H27" s="292">
        <f t="shared" si="7"/>
        <v>113</v>
      </c>
      <c r="I27" s="292">
        <f t="shared" si="8"/>
        <v>128</v>
      </c>
      <c r="J27" s="292">
        <f t="shared" si="9"/>
        <v>76</v>
      </c>
      <c r="K27" s="292">
        <f t="shared" si="10"/>
        <v>0</v>
      </c>
      <c r="L27" s="292">
        <f t="shared" si="11"/>
        <v>0</v>
      </c>
      <c r="M27" s="292">
        <f t="shared" si="12"/>
        <v>0</v>
      </c>
      <c r="N27" s="292">
        <f t="shared" si="13"/>
        <v>80</v>
      </c>
      <c r="O27" s="292">
        <f t="shared" si="14"/>
        <v>0</v>
      </c>
      <c r="P27" s="292">
        <f t="shared" si="15"/>
        <v>0</v>
      </c>
      <c r="Q27" s="292">
        <f t="shared" si="16"/>
        <v>0</v>
      </c>
      <c r="R27" s="292">
        <f t="shared" si="17"/>
        <v>0</v>
      </c>
      <c r="S27" s="292">
        <f t="shared" si="18"/>
        <v>0</v>
      </c>
      <c r="T27" s="292">
        <f t="shared" si="19"/>
        <v>0</v>
      </c>
      <c r="U27" s="292">
        <f t="shared" si="20"/>
        <v>0</v>
      </c>
      <c r="V27" s="292">
        <f t="shared" si="21"/>
        <v>0</v>
      </c>
      <c r="W27" s="292">
        <f t="shared" si="22"/>
        <v>0</v>
      </c>
      <c r="X27" s="292">
        <f t="shared" si="23"/>
        <v>0</v>
      </c>
      <c r="Y27" s="292">
        <f t="shared" si="1"/>
        <v>221</v>
      </c>
      <c r="Z27" s="292">
        <v>175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46</v>
      </c>
      <c r="AJ27" s="295" t="s">
        <v>840</v>
      </c>
      <c r="AK27" s="295" t="s">
        <v>840</v>
      </c>
      <c r="AL27" s="295" t="s">
        <v>840</v>
      </c>
      <c r="AM27" s="295" t="s">
        <v>840</v>
      </c>
      <c r="AN27" s="295" t="s">
        <v>840</v>
      </c>
      <c r="AO27" s="295" t="s">
        <v>840</v>
      </c>
      <c r="AP27" s="295" t="s">
        <v>840</v>
      </c>
      <c r="AQ27" s="295" t="s">
        <v>840</v>
      </c>
      <c r="AR27" s="292">
        <v>0</v>
      </c>
      <c r="AS27" s="292">
        <v>0</v>
      </c>
      <c r="AT27" s="292">
        <f>施設資源化量内訳!D27</f>
        <v>306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102</v>
      </c>
      <c r="AY27" s="292">
        <f>施設資源化量内訳!I27</f>
        <v>128</v>
      </c>
      <c r="AZ27" s="292">
        <f>施設資源化量内訳!J27</f>
        <v>76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 t="shared" si="2"/>
        <v>674</v>
      </c>
      <c r="BP27" s="292">
        <v>628</v>
      </c>
      <c r="BQ27" s="292">
        <v>1</v>
      </c>
      <c r="BR27" s="292">
        <v>0</v>
      </c>
      <c r="BS27" s="292">
        <v>11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34</v>
      </c>
      <c r="BZ27" s="295" t="s">
        <v>840</v>
      </c>
      <c r="CA27" s="295" t="s">
        <v>840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2">
        <v>0</v>
      </c>
      <c r="CI27" s="292">
        <v>0</v>
      </c>
      <c r="CJ27" s="293" t="s">
        <v>761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3"/>
        <v>69</v>
      </c>
      <c r="E28" s="292">
        <f t="shared" si="4"/>
        <v>41</v>
      </c>
      <c r="F28" s="292">
        <f t="shared" si="5"/>
        <v>0</v>
      </c>
      <c r="G28" s="292">
        <f t="shared" si="6"/>
        <v>0</v>
      </c>
      <c r="H28" s="292">
        <f t="shared" si="7"/>
        <v>9</v>
      </c>
      <c r="I28" s="292">
        <f t="shared" si="8"/>
        <v>19</v>
      </c>
      <c r="J28" s="292">
        <f t="shared" si="9"/>
        <v>0</v>
      </c>
      <c r="K28" s="292">
        <f t="shared" si="10"/>
        <v>0</v>
      </c>
      <c r="L28" s="292">
        <f t="shared" si="11"/>
        <v>0</v>
      </c>
      <c r="M28" s="292">
        <f t="shared" si="12"/>
        <v>0</v>
      </c>
      <c r="N28" s="292">
        <f t="shared" si="13"/>
        <v>0</v>
      </c>
      <c r="O28" s="292">
        <f t="shared" si="14"/>
        <v>0</v>
      </c>
      <c r="P28" s="292">
        <f t="shared" si="15"/>
        <v>0</v>
      </c>
      <c r="Q28" s="292">
        <f t="shared" si="16"/>
        <v>0</v>
      </c>
      <c r="R28" s="292">
        <f t="shared" si="17"/>
        <v>0</v>
      </c>
      <c r="S28" s="292">
        <f t="shared" si="18"/>
        <v>0</v>
      </c>
      <c r="T28" s="292">
        <f t="shared" si="19"/>
        <v>0</v>
      </c>
      <c r="U28" s="292">
        <f t="shared" si="20"/>
        <v>0</v>
      </c>
      <c r="V28" s="292">
        <f t="shared" si="21"/>
        <v>0</v>
      </c>
      <c r="W28" s="292">
        <f t="shared" si="22"/>
        <v>0</v>
      </c>
      <c r="X28" s="292">
        <f t="shared" si="23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840</v>
      </c>
      <c r="AK28" s="295" t="s">
        <v>840</v>
      </c>
      <c r="AL28" s="295" t="s">
        <v>840</v>
      </c>
      <c r="AM28" s="295" t="s">
        <v>840</v>
      </c>
      <c r="AN28" s="295" t="s">
        <v>840</v>
      </c>
      <c r="AO28" s="295" t="s">
        <v>840</v>
      </c>
      <c r="AP28" s="295" t="s">
        <v>840</v>
      </c>
      <c r="AQ28" s="295" t="s">
        <v>840</v>
      </c>
      <c r="AR28" s="292">
        <v>0</v>
      </c>
      <c r="AS28" s="292">
        <v>0</v>
      </c>
      <c r="AT28" s="292">
        <f>施設資源化量内訳!D28</f>
        <v>27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8</v>
      </c>
      <c r="AY28" s="292">
        <f>施設資源化量内訳!I28</f>
        <v>19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 t="shared" si="2"/>
        <v>42</v>
      </c>
      <c r="BP28" s="292">
        <v>41</v>
      </c>
      <c r="BQ28" s="292">
        <v>0</v>
      </c>
      <c r="BR28" s="292">
        <v>0</v>
      </c>
      <c r="BS28" s="292">
        <v>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840</v>
      </c>
      <c r="CA28" s="295" t="s">
        <v>840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2">
        <v>0</v>
      </c>
      <c r="CI28" s="292">
        <v>0</v>
      </c>
      <c r="CJ28" s="293" t="s">
        <v>761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3"/>
        <v>32</v>
      </c>
      <c r="E29" s="292">
        <f t="shared" si="4"/>
        <v>3</v>
      </c>
      <c r="F29" s="292">
        <f t="shared" si="5"/>
        <v>0</v>
      </c>
      <c r="G29" s="292">
        <f t="shared" si="6"/>
        <v>0</v>
      </c>
      <c r="H29" s="292">
        <f t="shared" si="7"/>
        <v>9</v>
      </c>
      <c r="I29" s="292">
        <f t="shared" si="8"/>
        <v>20</v>
      </c>
      <c r="J29" s="292">
        <f t="shared" si="9"/>
        <v>0</v>
      </c>
      <c r="K29" s="292">
        <f t="shared" si="10"/>
        <v>0</v>
      </c>
      <c r="L29" s="292">
        <f t="shared" si="11"/>
        <v>0</v>
      </c>
      <c r="M29" s="292">
        <f t="shared" si="12"/>
        <v>0</v>
      </c>
      <c r="N29" s="292">
        <f t="shared" si="13"/>
        <v>0</v>
      </c>
      <c r="O29" s="292">
        <f t="shared" si="14"/>
        <v>0</v>
      </c>
      <c r="P29" s="292">
        <f t="shared" si="15"/>
        <v>0</v>
      </c>
      <c r="Q29" s="292">
        <f t="shared" si="16"/>
        <v>0</v>
      </c>
      <c r="R29" s="292">
        <f t="shared" si="17"/>
        <v>0</v>
      </c>
      <c r="S29" s="292">
        <f t="shared" si="18"/>
        <v>0</v>
      </c>
      <c r="T29" s="292">
        <f t="shared" si="19"/>
        <v>0</v>
      </c>
      <c r="U29" s="292">
        <f t="shared" si="20"/>
        <v>0</v>
      </c>
      <c r="V29" s="292">
        <f t="shared" si="21"/>
        <v>0</v>
      </c>
      <c r="W29" s="292">
        <f t="shared" si="22"/>
        <v>0</v>
      </c>
      <c r="X29" s="292">
        <f t="shared" si="23"/>
        <v>0</v>
      </c>
      <c r="Y29" s="292">
        <f t="shared" si="1"/>
        <v>32</v>
      </c>
      <c r="Z29" s="292">
        <v>3</v>
      </c>
      <c r="AA29" s="292">
        <v>0</v>
      </c>
      <c r="AB29" s="292">
        <v>0</v>
      </c>
      <c r="AC29" s="292">
        <v>9</v>
      </c>
      <c r="AD29" s="292">
        <v>20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840</v>
      </c>
      <c r="AK29" s="295" t="s">
        <v>840</v>
      </c>
      <c r="AL29" s="295" t="s">
        <v>840</v>
      </c>
      <c r="AM29" s="295" t="s">
        <v>840</v>
      </c>
      <c r="AN29" s="295" t="s">
        <v>840</v>
      </c>
      <c r="AO29" s="295" t="s">
        <v>840</v>
      </c>
      <c r="AP29" s="295" t="s">
        <v>840</v>
      </c>
      <c r="AQ29" s="295" t="s">
        <v>840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 t="shared" si="2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840</v>
      </c>
      <c r="CA29" s="295" t="s">
        <v>840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2">
        <v>0</v>
      </c>
      <c r="CI29" s="292">
        <v>0</v>
      </c>
      <c r="CJ29" s="293" t="s">
        <v>761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3"/>
        <v>65</v>
      </c>
      <c r="E30" s="292">
        <f t="shared" si="4"/>
        <v>5</v>
      </c>
      <c r="F30" s="292">
        <f t="shared" si="5"/>
        <v>0</v>
      </c>
      <c r="G30" s="292">
        <f t="shared" si="6"/>
        <v>21</v>
      </c>
      <c r="H30" s="292">
        <f t="shared" si="7"/>
        <v>4</v>
      </c>
      <c r="I30" s="292">
        <f t="shared" si="8"/>
        <v>12</v>
      </c>
      <c r="J30" s="292">
        <f t="shared" si="9"/>
        <v>3</v>
      </c>
      <c r="K30" s="292">
        <f t="shared" si="10"/>
        <v>0</v>
      </c>
      <c r="L30" s="292">
        <f t="shared" si="11"/>
        <v>0</v>
      </c>
      <c r="M30" s="292">
        <f t="shared" si="12"/>
        <v>0</v>
      </c>
      <c r="N30" s="292">
        <f t="shared" si="13"/>
        <v>20</v>
      </c>
      <c r="O30" s="292">
        <f t="shared" si="14"/>
        <v>0</v>
      </c>
      <c r="P30" s="292">
        <f t="shared" si="15"/>
        <v>0</v>
      </c>
      <c r="Q30" s="292">
        <f t="shared" si="16"/>
        <v>0</v>
      </c>
      <c r="R30" s="292">
        <f t="shared" si="17"/>
        <v>0</v>
      </c>
      <c r="S30" s="292">
        <f t="shared" si="18"/>
        <v>0</v>
      </c>
      <c r="T30" s="292">
        <f t="shared" si="19"/>
        <v>0</v>
      </c>
      <c r="U30" s="292">
        <f t="shared" si="20"/>
        <v>0</v>
      </c>
      <c r="V30" s="292">
        <f t="shared" si="21"/>
        <v>0</v>
      </c>
      <c r="W30" s="292">
        <f t="shared" si="22"/>
        <v>0</v>
      </c>
      <c r="X30" s="292">
        <f t="shared" si="23"/>
        <v>0</v>
      </c>
      <c r="Y30" s="292">
        <f t="shared" si="1"/>
        <v>65</v>
      </c>
      <c r="Z30" s="292">
        <v>5</v>
      </c>
      <c r="AA30" s="292">
        <v>0</v>
      </c>
      <c r="AB30" s="292">
        <v>21</v>
      </c>
      <c r="AC30" s="292">
        <v>4</v>
      </c>
      <c r="AD30" s="292">
        <v>12</v>
      </c>
      <c r="AE30" s="292">
        <v>3</v>
      </c>
      <c r="AF30" s="292">
        <v>0</v>
      </c>
      <c r="AG30" s="292">
        <v>0</v>
      </c>
      <c r="AH30" s="292">
        <v>0</v>
      </c>
      <c r="AI30" s="295">
        <v>20</v>
      </c>
      <c r="AJ30" s="295" t="s">
        <v>840</v>
      </c>
      <c r="AK30" s="295" t="s">
        <v>840</v>
      </c>
      <c r="AL30" s="295" t="s">
        <v>840</v>
      </c>
      <c r="AM30" s="295" t="s">
        <v>840</v>
      </c>
      <c r="AN30" s="295" t="s">
        <v>840</v>
      </c>
      <c r="AO30" s="295" t="s">
        <v>840</v>
      </c>
      <c r="AP30" s="295" t="s">
        <v>840</v>
      </c>
      <c r="AQ30" s="295" t="s">
        <v>840</v>
      </c>
      <c r="AR30" s="292">
        <v>0</v>
      </c>
      <c r="AS30" s="292">
        <v>0</v>
      </c>
      <c r="AT30" s="292">
        <f>施設資源化量内訳!D30</f>
        <v>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2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840</v>
      </c>
      <c r="CA30" s="295" t="s">
        <v>840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2">
        <v>0</v>
      </c>
      <c r="CI30" s="292">
        <v>0</v>
      </c>
      <c r="CJ30" s="293" t="s">
        <v>761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3"/>
        <v>321</v>
      </c>
      <c r="E31" s="292">
        <f t="shared" si="4"/>
        <v>205</v>
      </c>
      <c r="F31" s="292">
        <f t="shared" si="5"/>
        <v>1</v>
      </c>
      <c r="G31" s="292">
        <f t="shared" si="6"/>
        <v>0</v>
      </c>
      <c r="H31" s="292">
        <f t="shared" si="7"/>
        <v>41</v>
      </c>
      <c r="I31" s="292">
        <f t="shared" si="8"/>
        <v>37</v>
      </c>
      <c r="J31" s="292">
        <f t="shared" si="9"/>
        <v>11</v>
      </c>
      <c r="K31" s="292">
        <f t="shared" si="10"/>
        <v>1</v>
      </c>
      <c r="L31" s="292">
        <f t="shared" si="11"/>
        <v>7</v>
      </c>
      <c r="M31" s="292">
        <f t="shared" si="12"/>
        <v>0</v>
      </c>
      <c r="N31" s="292">
        <f t="shared" si="13"/>
        <v>15</v>
      </c>
      <c r="O31" s="292">
        <f t="shared" si="14"/>
        <v>0</v>
      </c>
      <c r="P31" s="292">
        <f t="shared" si="15"/>
        <v>0</v>
      </c>
      <c r="Q31" s="292">
        <f t="shared" si="16"/>
        <v>0</v>
      </c>
      <c r="R31" s="292">
        <f t="shared" si="17"/>
        <v>0</v>
      </c>
      <c r="S31" s="292">
        <f t="shared" si="18"/>
        <v>0</v>
      </c>
      <c r="T31" s="292">
        <f t="shared" si="19"/>
        <v>0</v>
      </c>
      <c r="U31" s="292">
        <f t="shared" si="20"/>
        <v>0</v>
      </c>
      <c r="V31" s="292">
        <f t="shared" si="21"/>
        <v>0</v>
      </c>
      <c r="W31" s="292">
        <f t="shared" si="22"/>
        <v>0</v>
      </c>
      <c r="X31" s="292">
        <f t="shared" si="23"/>
        <v>3</v>
      </c>
      <c r="Y31" s="292">
        <f t="shared" si="1"/>
        <v>221</v>
      </c>
      <c r="Z31" s="292">
        <v>205</v>
      </c>
      <c r="AA31" s="292">
        <v>1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15</v>
      </c>
      <c r="AJ31" s="295" t="s">
        <v>840</v>
      </c>
      <c r="AK31" s="295" t="s">
        <v>840</v>
      </c>
      <c r="AL31" s="295" t="s">
        <v>840</v>
      </c>
      <c r="AM31" s="295" t="s">
        <v>840</v>
      </c>
      <c r="AN31" s="295" t="s">
        <v>840</v>
      </c>
      <c r="AO31" s="295" t="s">
        <v>840</v>
      </c>
      <c r="AP31" s="295" t="s">
        <v>840</v>
      </c>
      <c r="AQ31" s="295" t="s">
        <v>840</v>
      </c>
      <c r="AR31" s="292">
        <v>0</v>
      </c>
      <c r="AS31" s="292">
        <v>0</v>
      </c>
      <c r="AT31" s="292">
        <f>施設資源化量内訳!D31</f>
        <v>100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41</v>
      </c>
      <c r="AY31" s="292">
        <f>施設資源化量内訳!I31</f>
        <v>37</v>
      </c>
      <c r="AZ31" s="292">
        <f>施設資源化量内訳!J31</f>
        <v>11</v>
      </c>
      <c r="BA31" s="292">
        <f>施設資源化量内訳!K31</f>
        <v>1</v>
      </c>
      <c r="BB31" s="292">
        <f>施設資源化量内訳!L31</f>
        <v>7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</v>
      </c>
      <c r="BO31" s="292">
        <f t="shared" si="2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840</v>
      </c>
      <c r="CA31" s="295" t="s">
        <v>840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2">
        <v>0</v>
      </c>
      <c r="CI31" s="292">
        <v>0</v>
      </c>
      <c r="CJ31" s="293" t="s">
        <v>780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3"/>
        <v>704</v>
      </c>
      <c r="E32" s="292">
        <f t="shared" si="4"/>
        <v>94</v>
      </c>
      <c r="F32" s="292">
        <f t="shared" si="5"/>
        <v>0</v>
      </c>
      <c r="G32" s="292">
        <f t="shared" si="6"/>
        <v>0</v>
      </c>
      <c r="H32" s="292">
        <f t="shared" si="7"/>
        <v>41</v>
      </c>
      <c r="I32" s="292">
        <f t="shared" si="8"/>
        <v>102</v>
      </c>
      <c r="J32" s="292">
        <f t="shared" si="9"/>
        <v>34</v>
      </c>
      <c r="K32" s="292">
        <f t="shared" si="10"/>
        <v>2</v>
      </c>
      <c r="L32" s="292">
        <f t="shared" si="11"/>
        <v>0</v>
      </c>
      <c r="M32" s="292">
        <f t="shared" si="12"/>
        <v>10</v>
      </c>
      <c r="N32" s="292">
        <f t="shared" si="13"/>
        <v>68</v>
      </c>
      <c r="O32" s="292">
        <f t="shared" si="14"/>
        <v>0</v>
      </c>
      <c r="P32" s="292">
        <f t="shared" si="15"/>
        <v>0</v>
      </c>
      <c r="Q32" s="292">
        <f t="shared" si="16"/>
        <v>0</v>
      </c>
      <c r="R32" s="292">
        <f t="shared" si="17"/>
        <v>0</v>
      </c>
      <c r="S32" s="292">
        <f t="shared" si="18"/>
        <v>0</v>
      </c>
      <c r="T32" s="292">
        <f t="shared" si="19"/>
        <v>353</v>
      </c>
      <c r="U32" s="292">
        <f t="shared" si="20"/>
        <v>0</v>
      </c>
      <c r="V32" s="292">
        <f t="shared" si="21"/>
        <v>0</v>
      </c>
      <c r="W32" s="292">
        <f t="shared" si="22"/>
        <v>0</v>
      </c>
      <c r="X32" s="292">
        <f t="shared" si="23"/>
        <v>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840</v>
      </c>
      <c r="AK32" s="295" t="s">
        <v>840</v>
      </c>
      <c r="AL32" s="295" t="s">
        <v>840</v>
      </c>
      <c r="AM32" s="295" t="s">
        <v>840</v>
      </c>
      <c r="AN32" s="295" t="s">
        <v>840</v>
      </c>
      <c r="AO32" s="295" t="s">
        <v>840</v>
      </c>
      <c r="AP32" s="295" t="s">
        <v>840</v>
      </c>
      <c r="AQ32" s="295" t="s">
        <v>840</v>
      </c>
      <c r="AR32" s="292">
        <v>0</v>
      </c>
      <c r="AS32" s="292">
        <v>0</v>
      </c>
      <c r="AT32" s="292">
        <f>施設資源化量内訳!D32</f>
        <v>558</v>
      </c>
      <c r="AU32" s="292">
        <f>施設資源化量内訳!E32</f>
        <v>16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41</v>
      </c>
      <c r="AY32" s="292">
        <f>施設資源化量内訳!I32</f>
        <v>102</v>
      </c>
      <c r="AZ32" s="292">
        <f>施設資源化量内訳!J32</f>
        <v>34</v>
      </c>
      <c r="BA32" s="292">
        <f>施設資源化量内訳!K32</f>
        <v>2</v>
      </c>
      <c r="BB32" s="292">
        <f>施設資源化量内訳!L32</f>
        <v>0</v>
      </c>
      <c r="BC32" s="292">
        <f>施設資源化量内訳!M32</f>
        <v>10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353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 t="shared" si="2"/>
        <v>146</v>
      </c>
      <c r="BP32" s="292">
        <v>78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68</v>
      </c>
      <c r="BZ32" s="295" t="s">
        <v>840</v>
      </c>
      <c r="CA32" s="295" t="s">
        <v>840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2">
        <v>0</v>
      </c>
      <c r="CI32" s="292">
        <v>0</v>
      </c>
      <c r="CJ32" s="293" t="s">
        <v>780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3"/>
        <v>1263</v>
      </c>
      <c r="E33" s="292">
        <f t="shared" si="4"/>
        <v>732</v>
      </c>
      <c r="F33" s="292">
        <f t="shared" si="5"/>
        <v>6</v>
      </c>
      <c r="G33" s="292">
        <f t="shared" si="6"/>
        <v>150</v>
      </c>
      <c r="H33" s="292">
        <f t="shared" si="7"/>
        <v>82</v>
      </c>
      <c r="I33" s="292">
        <f t="shared" si="8"/>
        <v>176</v>
      </c>
      <c r="J33" s="292">
        <f t="shared" si="9"/>
        <v>39</v>
      </c>
      <c r="K33" s="292">
        <f t="shared" si="10"/>
        <v>1</v>
      </c>
      <c r="L33" s="292">
        <f t="shared" si="11"/>
        <v>0</v>
      </c>
      <c r="M33" s="292">
        <f t="shared" si="12"/>
        <v>0</v>
      </c>
      <c r="N33" s="292">
        <f t="shared" si="13"/>
        <v>40</v>
      </c>
      <c r="O33" s="292">
        <f t="shared" si="14"/>
        <v>0</v>
      </c>
      <c r="P33" s="292">
        <f t="shared" si="15"/>
        <v>0</v>
      </c>
      <c r="Q33" s="292">
        <f t="shared" si="16"/>
        <v>0</v>
      </c>
      <c r="R33" s="292">
        <f t="shared" si="17"/>
        <v>0</v>
      </c>
      <c r="S33" s="292">
        <f t="shared" si="18"/>
        <v>0</v>
      </c>
      <c r="T33" s="292">
        <f t="shared" si="19"/>
        <v>0</v>
      </c>
      <c r="U33" s="292">
        <f t="shared" si="20"/>
        <v>0</v>
      </c>
      <c r="V33" s="292">
        <f t="shared" si="21"/>
        <v>0</v>
      </c>
      <c r="W33" s="292">
        <f t="shared" si="22"/>
        <v>0</v>
      </c>
      <c r="X33" s="292">
        <f t="shared" si="23"/>
        <v>37</v>
      </c>
      <c r="Y33" s="292">
        <f t="shared" si="1"/>
        <v>486</v>
      </c>
      <c r="Z33" s="292">
        <v>108</v>
      </c>
      <c r="AA33" s="292">
        <v>2</v>
      </c>
      <c r="AB33" s="292">
        <v>41</v>
      </c>
      <c r="AC33" s="292">
        <v>72</v>
      </c>
      <c r="AD33" s="292">
        <v>176</v>
      </c>
      <c r="AE33" s="292">
        <v>39</v>
      </c>
      <c r="AF33" s="292">
        <v>1</v>
      </c>
      <c r="AG33" s="292">
        <v>0</v>
      </c>
      <c r="AH33" s="292">
        <v>0</v>
      </c>
      <c r="AI33" s="295">
        <v>10</v>
      </c>
      <c r="AJ33" s="295" t="s">
        <v>840</v>
      </c>
      <c r="AK33" s="295" t="s">
        <v>840</v>
      </c>
      <c r="AL33" s="295" t="s">
        <v>840</v>
      </c>
      <c r="AM33" s="295" t="s">
        <v>840</v>
      </c>
      <c r="AN33" s="295" t="s">
        <v>840</v>
      </c>
      <c r="AO33" s="295" t="s">
        <v>840</v>
      </c>
      <c r="AP33" s="295" t="s">
        <v>840</v>
      </c>
      <c r="AQ33" s="295" t="s">
        <v>840</v>
      </c>
      <c r="AR33" s="292">
        <v>0</v>
      </c>
      <c r="AS33" s="292">
        <v>37</v>
      </c>
      <c r="AT33" s="292">
        <f>施設資源化量内訳!D33</f>
        <v>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2"/>
        <v>777</v>
      </c>
      <c r="BP33" s="292">
        <v>624</v>
      </c>
      <c r="BQ33" s="292">
        <v>4</v>
      </c>
      <c r="BR33" s="292">
        <v>109</v>
      </c>
      <c r="BS33" s="292">
        <v>10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30</v>
      </c>
      <c r="BZ33" s="295" t="s">
        <v>840</v>
      </c>
      <c r="CA33" s="295" t="s">
        <v>840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2">
        <v>0</v>
      </c>
      <c r="CI33" s="292">
        <v>0</v>
      </c>
      <c r="CJ33" s="293" t="s">
        <v>761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3"/>
        <v>3799</v>
      </c>
      <c r="E34" s="292">
        <f t="shared" si="4"/>
        <v>1765</v>
      </c>
      <c r="F34" s="292">
        <f t="shared" si="5"/>
        <v>7</v>
      </c>
      <c r="G34" s="292">
        <f t="shared" si="6"/>
        <v>0</v>
      </c>
      <c r="H34" s="292">
        <f t="shared" si="7"/>
        <v>228</v>
      </c>
      <c r="I34" s="292">
        <f t="shared" si="8"/>
        <v>122</v>
      </c>
      <c r="J34" s="292">
        <f t="shared" si="9"/>
        <v>38</v>
      </c>
      <c r="K34" s="292">
        <f t="shared" si="10"/>
        <v>1</v>
      </c>
      <c r="L34" s="292">
        <f t="shared" si="11"/>
        <v>220</v>
      </c>
      <c r="M34" s="292">
        <f t="shared" si="12"/>
        <v>0</v>
      </c>
      <c r="N34" s="292">
        <f t="shared" si="13"/>
        <v>157</v>
      </c>
      <c r="O34" s="292">
        <f t="shared" si="14"/>
        <v>0</v>
      </c>
      <c r="P34" s="292">
        <f t="shared" si="15"/>
        <v>0</v>
      </c>
      <c r="Q34" s="292">
        <f t="shared" si="16"/>
        <v>0</v>
      </c>
      <c r="R34" s="292">
        <f t="shared" si="17"/>
        <v>0</v>
      </c>
      <c r="S34" s="292">
        <f t="shared" si="18"/>
        <v>0</v>
      </c>
      <c r="T34" s="292">
        <f t="shared" si="19"/>
        <v>0</v>
      </c>
      <c r="U34" s="292">
        <f t="shared" si="20"/>
        <v>0</v>
      </c>
      <c r="V34" s="292">
        <f t="shared" si="21"/>
        <v>0</v>
      </c>
      <c r="W34" s="292">
        <f t="shared" si="22"/>
        <v>0</v>
      </c>
      <c r="X34" s="292">
        <f t="shared" si="23"/>
        <v>1261</v>
      </c>
      <c r="Y34" s="292">
        <f t="shared" si="1"/>
        <v>1788</v>
      </c>
      <c r="Z34" s="292">
        <v>1368</v>
      </c>
      <c r="AA34" s="292">
        <v>4</v>
      </c>
      <c r="AB34" s="292">
        <v>0</v>
      </c>
      <c r="AC34" s="292">
        <v>161</v>
      </c>
      <c r="AD34" s="292">
        <v>122</v>
      </c>
      <c r="AE34" s="292">
        <v>0</v>
      </c>
      <c r="AF34" s="292">
        <v>0</v>
      </c>
      <c r="AG34" s="292">
        <v>0</v>
      </c>
      <c r="AH34" s="292">
        <v>0</v>
      </c>
      <c r="AI34" s="295">
        <v>133</v>
      </c>
      <c r="AJ34" s="295" t="s">
        <v>840</v>
      </c>
      <c r="AK34" s="295" t="s">
        <v>840</v>
      </c>
      <c r="AL34" s="295" t="s">
        <v>840</v>
      </c>
      <c r="AM34" s="295" t="s">
        <v>840</v>
      </c>
      <c r="AN34" s="295" t="s">
        <v>840</v>
      </c>
      <c r="AO34" s="295" t="s">
        <v>840</v>
      </c>
      <c r="AP34" s="295" t="s">
        <v>840</v>
      </c>
      <c r="AQ34" s="295" t="s">
        <v>840</v>
      </c>
      <c r="AR34" s="292">
        <v>0</v>
      </c>
      <c r="AS34" s="292">
        <v>0</v>
      </c>
      <c r="AT34" s="292">
        <f>施設資源化量内訳!D34</f>
        <v>1579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59</v>
      </c>
      <c r="AY34" s="292">
        <f>施設資源化量内訳!I34</f>
        <v>0</v>
      </c>
      <c r="AZ34" s="292">
        <f>施設資源化量内訳!J34</f>
        <v>38</v>
      </c>
      <c r="BA34" s="292">
        <f>施設資源化量内訳!K34</f>
        <v>1</v>
      </c>
      <c r="BB34" s="292">
        <f>施設資源化量内訳!L34</f>
        <v>220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1261</v>
      </c>
      <c r="BO34" s="292">
        <f t="shared" si="2"/>
        <v>432</v>
      </c>
      <c r="BP34" s="292">
        <v>397</v>
      </c>
      <c r="BQ34" s="292">
        <v>3</v>
      </c>
      <c r="BR34" s="292">
        <v>0</v>
      </c>
      <c r="BS34" s="292">
        <v>8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24</v>
      </c>
      <c r="BZ34" s="295" t="s">
        <v>840</v>
      </c>
      <c r="CA34" s="295" t="s">
        <v>840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2">
        <v>0</v>
      </c>
      <c r="CI34" s="292">
        <v>0</v>
      </c>
      <c r="CJ34" s="293" t="s">
        <v>761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3"/>
        <v>935</v>
      </c>
      <c r="E35" s="292">
        <f t="shared" si="4"/>
        <v>647</v>
      </c>
      <c r="F35" s="292">
        <f t="shared" si="5"/>
        <v>3</v>
      </c>
      <c r="G35" s="292">
        <f t="shared" si="6"/>
        <v>0</v>
      </c>
      <c r="H35" s="292">
        <f t="shared" si="7"/>
        <v>78</v>
      </c>
      <c r="I35" s="292">
        <f t="shared" si="8"/>
        <v>129</v>
      </c>
      <c r="J35" s="292">
        <f t="shared" si="9"/>
        <v>30</v>
      </c>
      <c r="K35" s="292">
        <f t="shared" si="10"/>
        <v>0</v>
      </c>
      <c r="L35" s="292">
        <f t="shared" si="11"/>
        <v>0</v>
      </c>
      <c r="M35" s="292">
        <f t="shared" si="12"/>
        <v>0</v>
      </c>
      <c r="N35" s="292">
        <f t="shared" si="13"/>
        <v>48</v>
      </c>
      <c r="O35" s="292">
        <f t="shared" si="14"/>
        <v>0</v>
      </c>
      <c r="P35" s="292">
        <f t="shared" si="15"/>
        <v>0</v>
      </c>
      <c r="Q35" s="292">
        <f t="shared" si="16"/>
        <v>0</v>
      </c>
      <c r="R35" s="292">
        <f t="shared" si="17"/>
        <v>0</v>
      </c>
      <c r="S35" s="292">
        <f t="shared" si="18"/>
        <v>0</v>
      </c>
      <c r="T35" s="292">
        <f t="shared" si="19"/>
        <v>0</v>
      </c>
      <c r="U35" s="292">
        <f t="shared" si="20"/>
        <v>0</v>
      </c>
      <c r="V35" s="292">
        <f t="shared" si="21"/>
        <v>0</v>
      </c>
      <c r="W35" s="292">
        <f t="shared" si="22"/>
        <v>0</v>
      </c>
      <c r="X35" s="292">
        <f t="shared" si="23"/>
        <v>0</v>
      </c>
      <c r="Y35" s="292">
        <f t="shared" si="1"/>
        <v>189</v>
      </c>
      <c r="Z35" s="292">
        <v>0</v>
      </c>
      <c r="AA35" s="292">
        <v>0</v>
      </c>
      <c r="AB35" s="292">
        <v>0</v>
      </c>
      <c r="AC35" s="292">
        <v>30</v>
      </c>
      <c r="AD35" s="292">
        <v>129</v>
      </c>
      <c r="AE35" s="292">
        <v>30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840</v>
      </c>
      <c r="AK35" s="295" t="s">
        <v>840</v>
      </c>
      <c r="AL35" s="295" t="s">
        <v>840</v>
      </c>
      <c r="AM35" s="295" t="s">
        <v>840</v>
      </c>
      <c r="AN35" s="295" t="s">
        <v>840</v>
      </c>
      <c r="AO35" s="295" t="s">
        <v>840</v>
      </c>
      <c r="AP35" s="295" t="s">
        <v>840</v>
      </c>
      <c r="AQ35" s="295" t="s">
        <v>840</v>
      </c>
      <c r="AR35" s="292">
        <v>0</v>
      </c>
      <c r="AS35" s="292">
        <v>0</v>
      </c>
      <c r="AT35" s="292">
        <f>施設資源化量内訳!D35</f>
        <v>48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48</v>
      </c>
      <c r="AY35" s="292">
        <f>施設資源化量内訳!I35</f>
        <v>0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2"/>
        <v>698</v>
      </c>
      <c r="BP35" s="292">
        <v>647</v>
      </c>
      <c r="BQ35" s="292">
        <v>3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48</v>
      </c>
      <c r="BZ35" s="295" t="s">
        <v>840</v>
      </c>
      <c r="CA35" s="295" t="s">
        <v>840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2">
        <v>0</v>
      </c>
      <c r="CI35" s="292">
        <v>0</v>
      </c>
      <c r="CJ35" s="293" t="s">
        <v>761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3"/>
        <v>308</v>
      </c>
      <c r="E36" s="292">
        <f t="shared" si="4"/>
        <v>121</v>
      </c>
      <c r="F36" s="292">
        <f t="shared" si="5"/>
        <v>0</v>
      </c>
      <c r="G36" s="292">
        <f t="shared" si="6"/>
        <v>0</v>
      </c>
      <c r="H36" s="292">
        <f t="shared" si="7"/>
        <v>72</v>
      </c>
      <c r="I36" s="292">
        <f t="shared" si="8"/>
        <v>58</v>
      </c>
      <c r="J36" s="292">
        <f t="shared" si="9"/>
        <v>7</v>
      </c>
      <c r="K36" s="292">
        <f t="shared" si="10"/>
        <v>0</v>
      </c>
      <c r="L36" s="292">
        <f t="shared" si="11"/>
        <v>0</v>
      </c>
      <c r="M36" s="292">
        <f t="shared" si="12"/>
        <v>0</v>
      </c>
      <c r="N36" s="292">
        <f t="shared" si="13"/>
        <v>0</v>
      </c>
      <c r="O36" s="292">
        <f t="shared" si="14"/>
        <v>0</v>
      </c>
      <c r="P36" s="292">
        <f t="shared" si="15"/>
        <v>0</v>
      </c>
      <c r="Q36" s="292">
        <f t="shared" si="16"/>
        <v>0</v>
      </c>
      <c r="R36" s="292">
        <f t="shared" si="17"/>
        <v>0</v>
      </c>
      <c r="S36" s="292">
        <f t="shared" si="18"/>
        <v>0</v>
      </c>
      <c r="T36" s="292">
        <f t="shared" si="19"/>
        <v>0</v>
      </c>
      <c r="U36" s="292">
        <f t="shared" si="20"/>
        <v>0</v>
      </c>
      <c r="V36" s="292">
        <f t="shared" si="21"/>
        <v>0</v>
      </c>
      <c r="W36" s="292">
        <f t="shared" si="22"/>
        <v>0</v>
      </c>
      <c r="X36" s="292">
        <f t="shared" si="23"/>
        <v>50</v>
      </c>
      <c r="Y36" s="292">
        <f t="shared" si="1"/>
        <v>121</v>
      </c>
      <c r="Z36" s="292">
        <v>121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840</v>
      </c>
      <c r="AK36" s="295" t="s">
        <v>840</v>
      </c>
      <c r="AL36" s="295" t="s">
        <v>840</v>
      </c>
      <c r="AM36" s="295" t="s">
        <v>840</v>
      </c>
      <c r="AN36" s="295" t="s">
        <v>840</v>
      </c>
      <c r="AO36" s="295" t="s">
        <v>840</v>
      </c>
      <c r="AP36" s="295" t="s">
        <v>840</v>
      </c>
      <c r="AQ36" s="295" t="s">
        <v>840</v>
      </c>
      <c r="AR36" s="292">
        <v>0</v>
      </c>
      <c r="AS36" s="292">
        <v>0</v>
      </c>
      <c r="AT36" s="292">
        <f>施設資源化量内訳!D36</f>
        <v>187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72</v>
      </c>
      <c r="AY36" s="292">
        <f>施設資源化量内訳!I36</f>
        <v>58</v>
      </c>
      <c r="AZ36" s="292">
        <f>施設資源化量内訳!J36</f>
        <v>7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50</v>
      </c>
      <c r="BO36" s="292">
        <f t="shared" si="2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840</v>
      </c>
      <c r="CA36" s="295" t="s">
        <v>840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2">
        <v>0</v>
      </c>
      <c r="CI36" s="292">
        <v>0</v>
      </c>
      <c r="CJ36" s="293" t="s">
        <v>761</v>
      </c>
    </row>
    <row r="37" spans="1:88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3"/>
        <v>1103</v>
      </c>
      <c r="E37" s="409">
        <f t="shared" si="4"/>
        <v>644</v>
      </c>
      <c r="F37" s="409">
        <f t="shared" si="5"/>
        <v>1</v>
      </c>
      <c r="G37" s="409">
        <f t="shared" si="6"/>
        <v>139</v>
      </c>
      <c r="H37" s="409">
        <f t="shared" si="7"/>
        <v>149</v>
      </c>
      <c r="I37" s="409">
        <f t="shared" si="8"/>
        <v>71</v>
      </c>
      <c r="J37" s="409">
        <f t="shared" si="9"/>
        <v>28</v>
      </c>
      <c r="K37" s="409">
        <f t="shared" si="10"/>
        <v>0</v>
      </c>
      <c r="L37" s="409">
        <f t="shared" si="11"/>
        <v>2</v>
      </c>
      <c r="M37" s="409">
        <f t="shared" si="12"/>
        <v>0</v>
      </c>
      <c r="N37" s="409">
        <f t="shared" si="13"/>
        <v>69</v>
      </c>
      <c r="O37" s="409">
        <f t="shared" si="14"/>
        <v>0</v>
      </c>
      <c r="P37" s="409">
        <f t="shared" si="15"/>
        <v>0</v>
      </c>
      <c r="Q37" s="409">
        <f t="shared" si="16"/>
        <v>0</v>
      </c>
      <c r="R37" s="409">
        <f t="shared" si="17"/>
        <v>0</v>
      </c>
      <c r="S37" s="409">
        <f t="shared" si="18"/>
        <v>0</v>
      </c>
      <c r="T37" s="409">
        <f t="shared" si="19"/>
        <v>0</v>
      </c>
      <c r="U37" s="409">
        <f t="shared" si="20"/>
        <v>0</v>
      </c>
      <c r="V37" s="409">
        <f t="shared" si="21"/>
        <v>0</v>
      </c>
      <c r="W37" s="409">
        <f t="shared" si="22"/>
        <v>0</v>
      </c>
      <c r="X37" s="409">
        <f t="shared" si="23"/>
        <v>0</v>
      </c>
      <c r="Y37" s="409">
        <f t="shared" si="1"/>
        <v>0</v>
      </c>
      <c r="Z37" s="409">
        <v>0</v>
      </c>
      <c r="AA37" s="409">
        <v>0</v>
      </c>
      <c r="AB37" s="409">
        <v>0</v>
      </c>
      <c r="AC37" s="409">
        <v>0</v>
      </c>
      <c r="AD37" s="409">
        <v>0</v>
      </c>
      <c r="AE37" s="409">
        <v>0</v>
      </c>
      <c r="AF37" s="409">
        <v>0</v>
      </c>
      <c r="AG37" s="409">
        <v>0</v>
      </c>
      <c r="AH37" s="409">
        <v>0</v>
      </c>
      <c r="AI37" s="410">
        <v>0</v>
      </c>
      <c r="AJ37" s="410" t="s">
        <v>840</v>
      </c>
      <c r="AK37" s="410" t="s">
        <v>840</v>
      </c>
      <c r="AL37" s="410" t="s">
        <v>840</v>
      </c>
      <c r="AM37" s="410" t="s">
        <v>840</v>
      </c>
      <c r="AN37" s="410" t="s">
        <v>840</v>
      </c>
      <c r="AO37" s="410" t="s">
        <v>840</v>
      </c>
      <c r="AP37" s="410" t="s">
        <v>840</v>
      </c>
      <c r="AQ37" s="410" t="s">
        <v>840</v>
      </c>
      <c r="AR37" s="409">
        <v>0</v>
      </c>
      <c r="AS37" s="409">
        <v>0</v>
      </c>
      <c r="AT37" s="409">
        <f>施設資源化量内訳!D37</f>
        <v>509</v>
      </c>
      <c r="AU37" s="409">
        <f>施設資源化量内訳!E37</f>
        <v>63</v>
      </c>
      <c r="AV37" s="409">
        <f>施設資源化量内訳!F37</f>
        <v>1</v>
      </c>
      <c r="AW37" s="409">
        <f>施設資源化量内訳!G37</f>
        <v>139</v>
      </c>
      <c r="AX37" s="409">
        <f>施設資源化量内訳!H37</f>
        <v>143</v>
      </c>
      <c r="AY37" s="409">
        <f>施設資源化量内訳!I37</f>
        <v>71</v>
      </c>
      <c r="AZ37" s="409">
        <f>施設資源化量内訳!J37</f>
        <v>28</v>
      </c>
      <c r="BA37" s="409">
        <f>施設資源化量内訳!K37</f>
        <v>0</v>
      </c>
      <c r="BB37" s="409">
        <f>施設資源化量内訳!L37</f>
        <v>2</v>
      </c>
      <c r="BC37" s="409">
        <f>施設資源化量内訳!M37</f>
        <v>0</v>
      </c>
      <c r="BD37" s="409">
        <f>施設資源化量内訳!N37</f>
        <v>62</v>
      </c>
      <c r="BE37" s="409">
        <f>施設資源化量内訳!O37</f>
        <v>0</v>
      </c>
      <c r="BF37" s="409">
        <f>施設資源化量内訳!P37</f>
        <v>0</v>
      </c>
      <c r="BG37" s="409">
        <f>施設資源化量内訳!Q37</f>
        <v>0</v>
      </c>
      <c r="BH37" s="409">
        <f>施設資源化量内訳!R37</f>
        <v>0</v>
      </c>
      <c r="BI37" s="409">
        <f>施設資源化量内訳!S37</f>
        <v>0</v>
      </c>
      <c r="BJ37" s="409">
        <f>施設資源化量内訳!T37</f>
        <v>0</v>
      </c>
      <c r="BK37" s="409">
        <f>施設資源化量内訳!U37</f>
        <v>0</v>
      </c>
      <c r="BL37" s="409">
        <f>施設資源化量内訳!V37</f>
        <v>0</v>
      </c>
      <c r="BM37" s="409">
        <f>施設資源化量内訳!W37</f>
        <v>0</v>
      </c>
      <c r="BN37" s="409">
        <f>施設資源化量内訳!X37</f>
        <v>0</v>
      </c>
      <c r="BO37" s="409">
        <f t="shared" si="2"/>
        <v>594</v>
      </c>
      <c r="BP37" s="409">
        <v>581</v>
      </c>
      <c r="BQ37" s="409">
        <v>0</v>
      </c>
      <c r="BR37" s="409">
        <v>0</v>
      </c>
      <c r="BS37" s="409">
        <v>6</v>
      </c>
      <c r="BT37" s="409">
        <v>0</v>
      </c>
      <c r="BU37" s="409">
        <v>0</v>
      </c>
      <c r="BV37" s="409">
        <v>0</v>
      </c>
      <c r="BW37" s="409">
        <v>0</v>
      </c>
      <c r="BX37" s="409">
        <v>0</v>
      </c>
      <c r="BY37" s="409">
        <v>7</v>
      </c>
      <c r="BZ37" s="410" t="s">
        <v>840</v>
      </c>
      <c r="CA37" s="410" t="s">
        <v>840</v>
      </c>
      <c r="CB37" s="410" t="s">
        <v>840</v>
      </c>
      <c r="CC37" s="410" t="s">
        <v>840</v>
      </c>
      <c r="CD37" s="410" t="s">
        <v>840</v>
      </c>
      <c r="CE37" s="410" t="s">
        <v>840</v>
      </c>
      <c r="CF37" s="410" t="s">
        <v>840</v>
      </c>
      <c r="CG37" s="410" t="s">
        <v>840</v>
      </c>
      <c r="CH37" s="409">
        <v>0</v>
      </c>
      <c r="CI37" s="409">
        <v>0</v>
      </c>
      <c r="CJ37" s="411" t="s">
        <v>761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3"/>
        <v>77</v>
      </c>
      <c r="E38" s="292">
        <f t="shared" si="4"/>
        <v>10</v>
      </c>
      <c r="F38" s="292">
        <f t="shared" si="5"/>
        <v>0</v>
      </c>
      <c r="G38" s="292">
        <f t="shared" si="6"/>
        <v>21</v>
      </c>
      <c r="H38" s="292">
        <f t="shared" si="7"/>
        <v>21</v>
      </c>
      <c r="I38" s="292">
        <f t="shared" si="8"/>
        <v>11</v>
      </c>
      <c r="J38" s="292">
        <f t="shared" si="9"/>
        <v>4</v>
      </c>
      <c r="K38" s="292">
        <f t="shared" si="10"/>
        <v>0</v>
      </c>
      <c r="L38" s="292">
        <f t="shared" si="11"/>
        <v>0</v>
      </c>
      <c r="M38" s="292">
        <f t="shared" si="12"/>
        <v>0</v>
      </c>
      <c r="N38" s="292">
        <f t="shared" si="13"/>
        <v>10</v>
      </c>
      <c r="O38" s="292">
        <f t="shared" si="14"/>
        <v>0</v>
      </c>
      <c r="P38" s="292">
        <f t="shared" si="15"/>
        <v>0</v>
      </c>
      <c r="Q38" s="292">
        <f t="shared" si="16"/>
        <v>0</v>
      </c>
      <c r="R38" s="292">
        <f t="shared" si="17"/>
        <v>0</v>
      </c>
      <c r="S38" s="292">
        <f t="shared" si="18"/>
        <v>0</v>
      </c>
      <c r="T38" s="292">
        <f t="shared" si="19"/>
        <v>0</v>
      </c>
      <c r="U38" s="292">
        <f t="shared" si="20"/>
        <v>0</v>
      </c>
      <c r="V38" s="292">
        <f t="shared" si="21"/>
        <v>0</v>
      </c>
      <c r="W38" s="292">
        <f t="shared" si="22"/>
        <v>0</v>
      </c>
      <c r="X38" s="292">
        <f t="shared" si="23"/>
        <v>0</v>
      </c>
      <c r="Y38" s="292">
        <f t="shared" si="1"/>
        <v>77</v>
      </c>
      <c r="Z38" s="292">
        <v>10</v>
      </c>
      <c r="AA38" s="292">
        <v>0</v>
      </c>
      <c r="AB38" s="292">
        <v>21</v>
      </c>
      <c r="AC38" s="292">
        <v>21</v>
      </c>
      <c r="AD38" s="292">
        <v>11</v>
      </c>
      <c r="AE38" s="292">
        <v>4</v>
      </c>
      <c r="AF38" s="292">
        <v>0</v>
      </c>
      <c r="AG38" s="292">
        <v>0</v>
      </c>
      <c r="AH38" s="292">
        <v>0</v>
      </c>
      <c r="AI38" s="295">
        <v>10</v>
      </c>
      <c r="AJ38" s="295" t="s">
        <v>840</v>
      </c>
      <c r="AK38" s="295" t="s">
        <v>840</v>
      </c>
      <c r="AL38" s="295" t="s">
        <v>840</v>
      </c>
      <c r="AM38" s="295" t="s">
        <v>840</v>
      </c>
      <c r="AN38" s="295" t="s">
        <v>840</v>
      </c>
      <c r="AO38" s="295" t="s">
        <v>840</v>
      </c>
      <c r="AP38" s="295" t="s">
        <v>840</v>
      </c>
      <c r="AQ38" s="295" t="s">
        <v>840</v>
      </c>
      <c r="AR38" s="292">
        <v>0</v>
      </c>
      <c r="AS38" s="292">
        <v>0</v>
      </c>
      <c r="AT38" s="292">
        <f>施設資源化量内訳!D38</f>
        <v>0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0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 t="shared" si="2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840</v>
      </c>
      <c r="CA38" s="295" t="s">
        <v>840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2">
        <v>0</v>
      </c>
      <c r="CI38" s="292">
        <v>0</v>
      </c>
      <c r="CJ38" s="293" t="s">
        <v>761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3"/>
        <v>28</v>
      </c>
      <c r="E39" s="292">
        <f t="shared" si="4"/>
        <v>3</v>
      </c>
      <c r="F39" s="292">
        <f t="shared" si="5"/>
        <v>0</v>
      </c>
      <c r="G39" s="292">
        <f t="shared" si="6"/>
        <v>8</v>
      </c>
      <c r="H39" s="292">
        <f t="shared" si="7"/>
        <v>8</v>
      </c>
      <c r="I39" s="292">
        <f t="shared" si="8"/>
        <v>4</v>
      </c>
      <c r="J39" s="292">
        <f t="shared" si="9"/>
        <v>2</v>
      </c>
      <c r="K39" s="292">
        <f t="shared" si="10"/>
        <v>0</v>
      </c>
      <c r="L39" s="292">
        <f t="shared" si="11"/>
        <v>0</v>
      </c>
      <c r="M39" s="292">
        <f t="shared" si="12"/>
        <v>0</v>
      </c>
      <c r="N39" s="292">
        <f t="shared" si="13"/>
        <v>3</v>
      </c>
      <c r="O39" s="292">
        <f t="shared" si="14"/>
        <v>0</v>
      </c>
      <c r="P39" s="292">
        <f t="shared" si="15"/>
        <v>0</v>
      </c>
      <c r="Q39" s="292">
        <f t="shared" si="16"/>
        <v>0</v>
      </c>
      <c r="R39" s="292">
        <f t="shared" si="17"/>
        <v>0</v>
      </c>
      <c r="S39" s="292">
        <f t="shared" si="18"/>
        <v>0</v>
      </c>
      <c r="T39" s="292">
        <f t="shared" si="19"/>
        <v>0</v>
      </c>
      <c r="U39" s="292">
        <f t="shared" si="20"/>
        <v>0</v>
      </c>
      <c r="V39" s="292">
        <f t="shared" si="21"/>
        <v>0</v>
      </c>
      <c r="W39" s="292">
        <f t="shared" si="22"/>
        <v>0</v>
      </c>
      <c r="X39" s="292">
        <f t="shared" si="23"/>
        <v>0</v>
      </c>
      <c r="Y39" s="292">
        <f t="shared" si="1"/>
        <v>28</v>
      </c>
      <c r="Z39" s="292">
        <v>3</v>
      </c>
      <c r="AA39" s="292">
        <v>0</v>
      </c>
      <c r="AB39" s="292">
        <v>8</v>
      </c>
      <c r="AC39" s="292">
        <v>8</v>
      </c>
      <c r="AD39" s="292">
        <v>4</v>
      </c>
      <c r="AE39" s="292">
        <v>2</v>
      </c>
      <c r="AF39" s="292">
        <v>0</v>
      </c>
      <c r="AG39" s="292">
        <v>0</v>
      </c>
      <c r="AH39" s="292">
        <v>0</v>
      </c>
      <c r="AI39" s="295">
        <v>3</v>
      </c>
      <c r="AJ39" s="295" t="s">
        <v>840</v>
      </c>
      <c r="AK39" s="295" t="s">
        <v>840</v>
      </c>
      <c r="AL39" s="295" t="s">
        <v>840</v>
      </c>
      <c r="AM39" s="295" t="s">
        <v>840</v>
      </c>
      <c r="AN39" s="295" t="s">
        <v>840</v>
      </c>
      <c r="AO39" s="295" t="s">
        <v>840</v>
      </c>
      <c r="AP39" s="295" t="s">
        <v>840</v>
      </c>
      <c r="AQ39" s="295" t="s">
        <v>840</v>
      </c>
      <c r="AR39" s="292">
        <v>0</v>
      </c>
      <c r="AS39" s="292">
        <v>0</v>
      </c>
      <c r="AT39" s="292">
        <f>施設資源化量内訳!D39</f>
        <v>0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 t="shared" si="2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840</v>
      </c>
      <c r="CA39" s="295" t="s">
        <v>840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2">
        <v>0</v>
      </c>
      <c r="CI39" s="292">
        <v>0</v>
      </c>
      <c r="CJ39" s="293" t="s">
        <v>761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3"/>
        <v>60</v>
      </c>
      <c r="E40" s="292">
        <f t="shared" si="4"/>
        <v>8</v>
      </c>
      <c r="F40" s="292">
        <f t="shared" si="5"/>
        <v>0</v>
      </c>
      <c r="G40" s="292">
        <f t="shared" si="6"/>
        <v>17</v>
      </c>
      <c r="H40" s="292">
        <f t="shared" si="7"/>
        <v>17</v>
      </c>
      <c r="I40" s="292">
        <f t="shared" si="8"/>
        <v>8</v>
      </c>
      <c r="J40" s="292">
        <f t="shared" si="9"/>
        <v>3</v>
      </c>
      <c r="K40" s="292">
        <f t="shared" si="10"/>
        <v>0</v>
      </c>
      <c r="L40" s="292">
        <f t="shared" si="11"/>
        <v>0</v>
      </c>
      <c r="M40" s="292">
        <f t="shared" si="12"/>
        <v>0</v>
      </c>
      <c r="N40" s="292">
        <f t="shared" si="13"/>
        <v>7</v>
      </c>
      <c r="O40" s="292">
        <f t="shared" si="14"/>
        <v>0</v>
      </c>
      <c r="P40" s="292">
        <f t="shared" si="15"/>
        <v>0</v>
      </c>
      <c r="Q40" s="292">
        <f t="shared" si="16"/>
        <v>0</v>
      </c>
      <c r="R40" s="292">
        <f t="shared" si="17"/>
        <v>0</v>
      </c>
      <c r="S40" s="292">
        <f t="shared" si="18"/>
        <v>0</v>
      </c>
      <c r="T40" s="292">
        <f t="shared" si="19"/>
        <v>0</v>
      </c>
      <c r="U40" s="292">
        <f t="shared" si="20"/>
        <v>0</v>
      </c>
      <c r="V40" s="292">
        <f t="shared" si="21"/>
        <v>0</v>
      </c>
      <c r="W40" s="292">
        <f t="shared" si="22"/>
        <v>0</v>
      </c>
      <c r="X40" s="292">
        <f t="shared" si="23"/>
        <v>0</v>
      </c>
      <c r="Y40" s="292">
        <f t="shared" si="1"/>
        <v>60</v>
      </c>
      <c r="Z40" s="292">
        <v>8</v>
      </c>
      <c r="AA40" s="292">
        <v>0</v>
      </c>
      <c r="AB40" s="292">
        <v>17</v>
      </c>
      <c r="AC40" s="292">
        <v>17</v>
      </c>
      <c r="AD40" s="292">
        <v>8</v>
      </c>
      <c r="AE40" s="292">
        <v>3</v>
      </c>
      <c r="AF40" s="292">
        <v>0</v>
      </c>
      <c r="AG40" s="292">
        <v>0</v>
      </c>
      <c r="AH40" s="292">
        <v>0</v>
      </c>
      <c r="AI40" s="295">
        <v>7</v>
      </c>
      <c r="AJ40" s="295" t="s">
        <v>840</v>
      </c>
      <c r="AK40" s="295" t="s">
        <v>840</v>
      </c>
      <c r="AL40" s="295" t="s">
        <v>840</v>
      </c>
      <c r="AM40" s="295" t="s">
        <v>840</v>
      </c>
      <c r="AN40" s="295" t="s">
        <v>840</v>
      </c>
      <c r="AO40" s="295" t="s">
        <v>840</v>
      </c>
      <c r="AP40" s="295" t="s">
        <v>840</v>
      </c>
      <c r="AQ40" s="295" t="s">
        <v>840</v>
      </c>
      <c r="AR40" s="292">
        <v>0</v>
      </c>
      <c r="AS40" s="292">
        <v>0</v>
      </c>
      <c r="AT40" s="292">
        <f>施設資源化量内訳!D40</f>
        <v>0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 t="shared" si="2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840</v>
      </c>
      <c r="CA40" s="295" t="s">
        <v>840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2">
        <v>0</v>
      </c>
      <c r="CI40" s="292">
        <v>0</v>
      </c>
      <c r="CJ40" s="293" t="s">
        <v>761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3"/>
        <v>13</v>
      </c>
      <c r="E41" s="292">
        <f t="shared" si="4"/>
        <v>5</v>
      </c>
      <c r="F41" s="292">
        <f t="shared" si="5"/>
        <v>2</v>
      </c>
      <c r="G41" s="292">
        <f t="shared" si="6"/>
        <v>2</v>
      </c>
      <c r="H41" s="292">
        <f t="shared" si="7"/>
        <v>2</v>
      </c>
      <c r="I41" s="292">
        <f t="shared" si="8"/>
        <v>1</v>
      </c>
      <c r="J41" s="292">
        <f t="shared" si="9"/>
        <v>1</v>
      </c>
      <c r="K41" s="292">
        <f t="shared" si="10"/>
        <v>0</v>
      </c>
      <c r="L41" s="292">
        <f t="shared" si="11"/>
        <v>0</v>
      </c>
      <c r="M41" s="292">
        <f t="shared" si="12"/>
        <v>0</v>
      </c>
      <c r="N41" s="292">
        <f t="shared" si="13"/>
        <v>0</v>
      </c>
      <c r="O41" s="292">
        <f t="shared" si="14"/>
        <v>0</v>
      </c>
      <c r="P41" s="292">
        <f t="shared" si="15"/>
        <v>0</v>
      </c>
      <c r="Q41" s="292">
        <f t="shared" si="16"/>
        <v>0</v>
      </c>
      <c r="R41" s="292">
        <f t="shared" si="17"/>
        <v>0</v>
      </c>
      <c r="S41" s="292">
        <f t="shared" si="18"/>
        <v>0</v>
      </c>
      <c r="T41" s="292">
        <f t="shared" si="19"/>
        <v>0</v>
      </c>
      <c r="U41" s="292">
        <f t="shared" si="20"/>
        <v>0</v>
      </c>
      <c r="V41" s="292">
        <f t="shared" si="21"/>
        <v>0</v>
      </c>
      <c r="W41" s="292">
        <f t="shared" si="22"/>
        <v>0</v>
      </c>
      <c r="X41" s="292">
        <f t="shared" si="23"/>
        <v>0</v>
      </c>
      <c r="Y41" s="292">
        <f t="shared" si="1"/>
        <v>13</v>
      </c>
      <c r="Z41" s="292">
        <v>5</v>
      </c>
      <c r="AA41" s="292">
        <v>2</v>
      </c>
      <c r="AB41" s="292">
        <v>2</v>
      </c>
      <c r="AC41" s="292">
        <v>2</v>
      </c>
      <c r="AD41" s="292">
        <v>1</v>
      </c>
      <c r="AE41" s="292">
        <v>1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840</v>
      </c>
      <c r="AK41" s="295" t="s">
        <v>840</v>
      </c>
      <c r="AL41" s="295" t="s">
        <v>840</v>
      </c>
      <c r="AM41" s="295" t="s">
        <v>840</v>
      </c>
      <c r="AN41" s="295" t="s">
        <v>840</v>
      </c>
      <c r="AO41" s="295" t="s">
        <v>840</v>
      </c>
      <c r="AP41" s="295" t="s">
        <v>840</v>
      </c>
      <c r="AQ41" s="295" t="s">
        <v>840</v>
      </c>
      <c r="AR41" s="292">
        <v>0</v>
      </c>
      <c r="AS41" s="292">
        <v>0</v>
      </c>
      <c r="AT41" s="292">
        <f>施設資源化量内訳!D41</f>
        <v>0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 t="shared" si="2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840</v>
      </c>
      <c r="CA41" s="295" t="s">
        <v>840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2">
        <v>0</v>
      </c>
      <c r="CI41" s="292">
        <v>0</v>
      </c>
      <c r="CJ41" s="293" t="s">
        <v>780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3"/>
        <v>90</v>
      </c>
      <c r="E42" s="292">
        <f t="shared" si="4"/>
        <v>11</v>
      </c>
      <c r="F42" s="292">
        <f t="shared" si="5"/>
        <v>0</v>
      </c>
      <c r="G42" s="292">
        <f t="shared" si="6"/>
        <v>0</v>
      </c>
      <c r="H42" s="292">
        <f t="shared" si="7"/>
        <v>24</v>
      </c>
      <c r="I42" s="292">
        <f t="shared" si="8"/>
        <v>48</v>
      </c>
      <c r="J42" s="292">
        <f t="shared" si="9"/>
        <v>6</v>
      </c>
      <c r="K42" s="292">
        <f t="shared" si="10"/>
        <v>0</v>
      </c>
      <c r="L42" s="292">
        <f t="shared" si="11"/>
        <v>0</v>
      </c>
      <c r="M42" s="292">
        <f t="shared" si="12"/>
        <v>0</v>
      </c>
      <c r="N42" s="292">
        <f t="shared" si="13"/>
        <v>0</v>
      </c>
      <c r="O42" s="292">
        <f t="shared" si="14"/>
        <v>0</v>
      </c>
      <c r="P42" s="292">
        <f t="shared" si="15"/>
        <v>0</v>
      </c>
      <c r="Q42" s="292">
        <f t="shared" si="16"/>
        <v>0</v>
      </c>
      <c r="R42" s="292">
        <f t="shared" si="17"/>
        <v>0</v>
      </c>
      <c r="S42" s="292">
        <f t="shared" si="18"/>
        <v>0</v>
      </c>
      <c r="T42" s="292">
        <f t="shared" si="19"/>
        <v>0</v>
      </c>
      <c r="U42" s="292">
        <f t="shared" si="20"/>
        <v>0</v>
      </c>
      <c r="V42" s="292">
        <f t="shared" si="21"/>
        <v>0</v>
      </c>
      <c r="W42" s="292">
        <f t="shared" si="22"/>
        <v>0</v>
      </c>
      <c r="X42" s="292">
        <f t="shared" si="23"/>
        <v>1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840</v>
      </c>
      <c r="AK42" s="295" t="s">
        <v>840</v>
      </c>
      <c r="AL42" s="295" t="s">
        <v>840</v>
      </c>
      <c r="AM42" s="295" t="s">
        <v>840</v>
      </c>
      <c r="AN42" s="295" t="s">
        <v>840</v>
      </c>
      <c r="AO42" s="295" t="s">
        <v>840</v>
      </c>
      <c r="AP42" s="295" t="s">
        <v>840</v>
      </c>
      <c r="AQ42" s="295" t="s">
        <v>840</v>
      </c>
      <c r="AR42" s="292">
        <v>0</v>
      </c>
      <c r="AS42" s="292">
        <v>0</v>
      </c>
      <c r="AT42" s="292">
        <f>施設資源化量内訳!D42</f>
        <v>90</v>
      </c>
      <c r="AU42" s="292">
        <f>施設資源化量内訳!E42</f>
        <v>11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24</v>
      </c>
      <c r="AY42" s="292">
        <f>施設資源化量内訳!I42</f>
        <v>48</v>
      </c>
      <c r="AZ42" s="292">
        <f>施設資源化量内訳!J42</f>
        <v>6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</v>
      </c>
      <c r="BO42" s="292">
        <f t="shared" si="2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840</v>
      </c>
      <c r="CA42" s="295" t="s">
        <v>840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2">
        <v>0</v>
      </c>
      <c r="CI42" s="292">
        <v>0</v>
      </c>
      <c r="CJ42" s="293" t="s">
        <v>780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3"/>
        <v>139</v>
      </c>
      <c r="E43" s="292">
        <f t="shared" si="4"/>
        <v>43</v>
      </c>
      <c r="F43" s="292">
        <f t="shared" si="5"/>
        <v>0</v>
      </c>
      <c r="G43" s="292">
        <f t="shared" si="6"/>
        <v>0</v>
      </c>
      <c r="H43" s="292">
        <f t="shared" si="7"/>
        <v>87</v>
      </c>
      <c r="I43" s="292">
        <f t="shared" si="8"/>
        <v>9</v>
      </c>
      <c r="J43" s="292">
        <f t="shared" si="9"/>
        <v>0</v>
      </c>
      <c r="K43" s="292">
        <f t="shared" si="10"/>
        <v>0</v>
      </c>
      <c r="L43" s="292">
        <f t="shared" si="11"/>
        <v>0</v>
      </c>
      <c r="M43" s="292">
        <f t="shared" si="12"/>
        <v>0</v>
      </c>
      <c r="N43" s="292">
        <f t="shared" si="13"/>
        <v>0</v>
      </c>
      <c r="O43" s="292">
        <f t="shared" si="14"/>
        <v>0</v>
      </c>
      <c r="P43" s="292">
        <f t="shared" si="15"/>
        <v>0</v>
      </c>
      <c r="Q43" s="292">
        <f t="shared" si="16"/>
        <v>0</v>
      </c>
      <c r="R43" s="292">
        <f t="shared" si="17"/>
        <v>0</v>
      </c>
      <c r="S43" s="292">
        <f t="shared" si="18"/>
        <v>0</v>
      </c>
      <c r="T43" s="292">
        <f t="shared" si="19"/>
        <v>0</v>
      </c>
      <c r="U43" s="292">
        <f t="shared" si="20"/>
        <v>0</v>
      </c>
      <c r="V43" s="292">
        <f t="shared" si="21"/>
        <v>0</v>
      </c>
      <c r="W43" s="292">
        <f t="shared" si="22"/>
        <v>0</v>
      </c>
      <c r="X43" s="292">
        <f t="shared" si="23"/>
        <v>0</v>
      </c>
      <c r="Y43" s="292">
        <f t="shared" si="1"/>
        <v>58</v>
      </c>
      <c r="Z43" s="292">
        <v>43</v>
      </c>
      <c r="AA43" s="292">
        <v>0</v>
      </c>
      <c r="AB43" s="292">
        <v>0</v>
      </c>
      <c r="AC43" s="292">
        <v>6</v>
      </c>
      <c r="AD43" s="292">
        <v>9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840</v>
      </c>
      <c r="AK43" s="295" t="s">
        <v>840</v>
      </c>
      <c r="AL43" s="295" t="s">
        <v>840</v>
      </c>
      <c r="AM43" s="295" t="s">
        <v>840</v>
      </c>
      <c r="AN43" s="295" t="s">
        <v>840</v>
      </c>
      <c r="AO43" s="295" t="s">
        <v>840</v>
      </c>
      <c r="AP43" s="295" t="s">
        <v>840</v>
      </c>
      <c r="AQ43" s="295" t="s">
        <v>840</v>
      </c>
      <c r="AR43" s="292">
        <v>0</v>
      </c>
      <c r="AS43" s="292">
        <v>0</v>
      </c>
      <c r="AT43" s="292">
        <f>施設資源化量内訳!D43</f>
        <v>81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81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 t="shared" si="2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840</v>
      </c>
      <c r="CA43" s="295" t="s">
        <v>840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2">
        <v>0</v>
      </c>
      <c r="CI43" s="292">
        <v>0</v>
      </c>
      <c r="CJ43" s="293" t="s">
        <v>780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3"/>
        <v>79</v>
      </c>
      <c r="E44" s="292">
        <f t="shared" si="4"/>
        <v>36</v>
      </c>
      <c r="F44" s="292">
        <f t="shared" si="5"/>
        <v>0</v>
      </c>
      <c r="G44" s="292">
        <f t="shared" si="6"/>
        <v>0</v>
      </c>
      <c r="H44" s="292">
        <f t="shared" si="7"/>
        <v>40</v>
      </c>
      <c r="I44" s="292">
        <f t="shared" si="8"/>
        <v>3</v>
      </c>
      <c r="J44" s="292">
        <f t="shared" si="9"/>
        <v>0</v>
      </c>
      <c r="K44" s="292">
        <f t="shared" si="10"/>
        <v>0</v>
      </c>
      <c r="L44" s="292">
        <f t="shared" si="11"/>
        <v>0</v>
      </c>
      <c r="M44" s="292">
        <f t="shared" si="12"/>
        <v>0</v>
      </c>
      <c r="N44" s="292">
        <f t="shared" si="13"/>
        <v>0</v>
      </c>
      <c r="O44" s="292">
        <f t="shared" si="14"/>
        <v>0</v>
      </c>
      <c r="P44" s="292">
        <f t="shared" si="15"/>
        <v>0</v>
      </c>
      <c r="Q44" s="292">
        <f t="shared" si="16"/>
        <v>0</v>
      </c>
      <c r="R44" s="292">
        <f t="shared" si="17"/>
        <v>0</v>
      </c>
      <c r="S44" s="292">
        <f t="shared" si="18"/>
        <v>0</v>
      </c>
      <c r="T44" s="292">
        <f t="shared" si="19"/>
        <v>0</v>
      </c>
      <c r="U44" s="292">
        <f t="shared" si="20"/>
        <v>0</v>
      </c>
      <c r="V44" s="292">
        <f t="shared" si="21"/>
        <v>0</v>
      </c>
      <c r="W44" s="292">
        <f t="shared" si="22"/>
        <v>0</v>
      </c>
      <c r="X44" s="292">
        <f t="shared" si="23"/>
        <v>0</v>
      </c>
      <c r="Y44" s="292">
        <f t="shared" si="1"/>
        <v>42</v>
      </c>
      <c r="Z44" s="292">
        <v>36</v>
      </c>
      <c r="AA44" s="292">
        <v>0</v>
      </c>
      <c r="AB44" s="292">
        <v>0</v>
      </c>
      <c r="AC44" s="292">
        <v>3</v>
      </c>
      <c r="AD44" s="292">
        <v>3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840</v>
      </c>
      <c r="AK44" s="295" t="s">
        <v>840</v>
      </c>
      <c r="AL44" s="295" t="s">
        <v>840</v>
      </c>
      <c r="AM44" s="295" t="s">
        <v>840</v>
      </c>
      <c r="AN44" s="295" t="s">
        <v>840</v>
      </c>
      <c r="AO44" s="295" t="s">
        <v>840</v>
      </c>
      <c r="AP44" s="295" t="s">
        <v>840</v>
      </c>
      <c r="AQ44" s="295" t="s">
        <v>840</v>
      </c>
      <c r="AR44" s="292">
        <v>0</v>
      </c>
      <c r="AS44" s="292">
        <v>0</v>
      </c>
      <c r="AT44" s="292">
        <f>施設資源化量内訳!D44</f>
        <v>37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37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 t="shared" si="2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840</v>
      </c>
      <c r="CA44" s="295" t="s">
        <v>840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2">
        <v>0</v>
      </c>
      <c r="CI44" s="292">
        <v>0</v>
      </c>
      <c r="CJ44" s="293" t="s">
        <v>780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3"/>
        <v>75</v>
      </c>
      <c r="E45" s="292">
        <f t="shared" si="4"/>
        <v>41</v>
      </c>
      <c r="F45" s="292">
        <f t="shared" si="5"/>
        <v>0</v>
      </c>
      <c r="G45" s="292">
        <f t="shared" si="6"/>
        <v>0</v>
      </c>
      <c r="H45" s="292">
        <f t="shared" si="7"/>
        <v>12</v>
      </c>
      <c r="I45" s="292">
        <f t="shared" si="8"/>
        <v>14</v>
      </c>
      <c r="J45" s="292">
        <f t="shared" si="9"/>
        <v>2</v>
      </c>
      <c r="K45" s="292">
        <f t="shared" si="10"/>
        <v>0</v>
      </c>
      <c r="L45" s="292">
        <f t="shared" si="11"/>
        <v>0</v>
      </c>
      <c r="M45" s="292">
        <f t="shared" si="12"/>
        <v>0</v>
      </c>
      <c r="N45" s="292">
        <f t="shared" si="13"/>
        <v>0</v>
      </c>
      <c r="O45" s="292">
        <f t="shared" si="14"/>
        <v>0</v>
      </c>
      <c r="P45" s="292">
        <f t="shared" si="15"/>
        <v>0</v>
      </c>
      <c r="Q45" s="292">
        <f t="shared" si="16"/>
        <v>0</v>
      </c>
      <c r="R45" s="292">
        <f t="shared" si="17"/>
        <v>0</v>
      </c>
      <c r="S45" s="292">
        <f t="shared" si="18"/>
        <v>0</v>
      </c>
      <c r="T45" s="292">
        <f t="shared" si="19"/>
        <v>0</v>
      </c>
      <c r="U45" s="292">
        <f t="shared" si="20"/>
        <v>0</v>
      </c>
      <c r="V45" s="292">
        <f t="shared" si="21"/>
        <v>0</v>
      </c>
      <c r="W45" s="292">
        <f t="shared" si="22"/>
        <v>0</v>
      </c>
      <c r="X45" s="292">
        <f t="shared" si="23"/>
        <v>6</v>
      </c>
      <c r="Y45" s="292">
        <f t="shared" si="1"/>
        <v>41</v>
      </c>
      <c r="Z45" s="292">
        <v>41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840</v>
      </c>
      <c r="AK45" s="295" t="s">
        <v>840</v>
      </c>
      <c r="AL45" s="295" t="s">
        <v>840</v>
      </c>
      <c r="AM45" s="295" t="s">
        <v>840</v>
      </c>
      <c r="AN45" s="295" t="s">
        <v>840</v>
      </c>
      <c r="AO45" s="295" t="s">
        <v>840</v>
      </c>
      <c r="AP45" s="295" t="s">
        <v>840</v>
      </c>
      <c r="AQ45" s="295" t="s">
        <v>840</v>
      </c>
      <c r="AR45" s="292">
        <v>0</v>
      </c>
      <c r="AS45" s="292">
        <v>0</v>
      </c>
      <c r="AT45" s="292">
        <f>施設資源化量内訳!D45</f>
        <v>34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12</v>
      </c>
      <c r="AY45" s="292">
        <f>施設資源化量内訳!I45</f>
        <v>14</v>
      </c>
      <c r="AZ45" s="292">
        <f>施設資源化量内訳!J45</f>
        <v>2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6</v>
      </c>
      <c r="BO45" s="292">
        <f t="shared" si="2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840</v>
      </c>
      <c r="CA45" s="295" t="s">
        <v>840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2">
        <v>0</v>
      </c>
      <c r="CI45" s="292">
        <v>0</v>
      </c>
      <c r="CJ45" s="293" t="s">
        <v>761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3"/>
        <v>92</v>
      </c>
      <c r="E46" s="292">
        <f t="shared" si="4"/>
        <v>47</v>
      </c>
      <c r="F46" s="292">
        <f t="shared" si="5"/>
        <v>0</v>
      </c>
      <c r="G46" s="292">
        <f t="shared" si="6"/>
        <v>0</v>
      </c>
      <c r="H46" s="292">
        <f t="shared" si="7"/>
        <v>22</v>
      </c>
      <c r="I46" s="292">
        <f t="shared" si="8"/>
        <v>16</v>
      </c>
      <c r="J46" s="292">
        <f t="shared" si="9"/>
        <v>2</v>
      </c>
      <c r="K46" s="292">
        <f t="shared" si="10"/>
        <v>0</v>
      </c>
      <c r="L46" s="292">
        <f t="shared" si="11"/>
        <v>0</v>
      </c>
      <c r="M46" s="292">
        <f t="shared" si="12"/>
        <v>0</v>
      </c>
      <c r="N46" s="292">
        <f t="shared" si="13"/>
        <v>0</v>
      </c>
      <c r="O46" s="292">
        <f t="shared" si="14"/>
        <v>0</v>
      </c>
      <c r="P46" s="292">
        <f t="shared" si="15"/>
        <v>0</v>
      </c>
      <c r="Q46" s="292">
        <f t="shared" si="16"/>
        <v>0</v>
      </c>
      <c r="R46" s="292">
        <f t="shared" si="17"/>
        <v>0</v>
      </c>
      <c r="S46" s="292">
        <f t="shared" si="18"/>
        <v>0</v>
      </c>
      <c r="T46" s="292">
        <f t="shared" si="19"/>
        <v>0</v>
      </c>
      <c r="U46" s="292">
        <f t="shared" si="20"/>
        <v>0</v>
      </c>
      <c r="V46" s="292">
        <f t="shared" si="21"/>
        <v>0</v>
      </c>
      <c r="W46" s="292">
        <f t="shared" si="22"/>
        <v>0</v>
      </c>
      <c r="X46" s="292">
        <f t="shared" si="23"/>
        <v>5</v>
      </c>
      <c r="Y46" s="292">
        <f t="shared" si="1"/>
        <v>47</v>
      </c>
      <c r="Z46" s="292">
        <v>47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840</v>
      </c>
      <c r="AK46" s="295" t="s">
        <v>840</v>
      </c>
      <c r="AL46" s="295" t="s">
        <v>840</v>
      </c>
      <c r="AM46" s="295" t="s">
        <v>840</v>
      </c>
      <c r="AN46" s="295" t="s">
        <v>840</v>
      </c>
      <c r="AO46" s="295" t="s">
        <v>840</v>
      </c>
      <c r="AP46" s="295" t="s">
        <v>840</v>
      </c>
      <c r="AQ46" s="295" t="s">
        <v>840</v>
      </c>
      <c r="AR46" s="292">
        <v>0</v>
      </c>
      <c r="AS46" s="292">
        <v>0</v>
      </c>
      <c r="AT46" s="292">
        <f>施設資源化量内訳!D46</f>
        <v>45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22</v>
      </c>
      <c r="AY46" s="292">
        <f>施設資源化量内訳!I46</f>
        <v>16</v>
      </c>
      <c r="AZ46" s="292">
        <f>施設資源化量内訳!J46</f>
        <v>2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5</v>
      </c>
      <c r="BO46" s="292">
        <f t="shared" si="2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840</v>
      </c>
      <c r="CA46" s="295" t="s">
        <v>840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2">
        <v>0</v>
      </c>
      <c r="CI46" s="292">
        <v>0</v>
      </c>
      <c r="CJ46" s="293" t="s">
        <v>761</v>
      </c>
    </row>
  </sheetData>
  <sortState ref="A8:CJ46">
    <sortCondition ref="A8:A46"/>
    <sortCondition ref="B8:B46"/>
    <sortCondition ref="C8:C4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&amp;Lごみ資源化の状況（平成28年度実績）</oddHeader>
  </headerFooter>
  <colBreaks count="3" manualBreakCount="3">
    <brk id="24" min="1" max="45" man="1"/>
    <brk id="45" min="1" max="45" man="1"/>
    <brk id="66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0" t="s">
        <v>84</v>
      </c>
      <c r="S3" s="32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7"/>
      <c r="S4" s="32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7"/>
      <c r="S5" s="32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SUM(Y7,AT7,BO7,CJ7,DE7,DZ7,EU7)</f>
        <v>21453</v>
      </c>
      <c r="E7" s="306">
        <f t="shared" si="0"/>
        <v>232</v>
      </c>
      <c r="F7" s="306">
        <f t="shared" si="0"/>
        <v>23</v>
      </c>
      <c r="G7" s="306">
        <f t="shared" si="0"/>
        <v>139</v>
      </c>
      <c r="H7" s="306">
        <f t="shared" si="0"/>
        <v>5798</v>
      </c>
      <c r="I7" s="306">
        <f t="shared" si="0"/>
        <v>5899</v>
      </c>
      <c r="J7" s="306">
        <f t="shared" si="0"/>
        <v>1281</v>
      </c>
      <c r="K7" s="306">
        <f t="shared" si="0"/>
        <v>15</v>
      </c>
      <c r="L7" s="306">
        <f t="shared" si="0"/>
        <v>1362</v>
      </c>
      <c r="M7" s="306">
        <f t="shared" si="0"/>
        <v>593</v>
      </c>
      <c r="N7" s="306">
        <f t="shared" si="0"/>
        <v>183</v>
      </c>
      <c r="O7" s="306">
        <f t="shared" si="0"/>
        <v>244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702</v>
      </c>
      <c r="U7" s="306">
        <f t="shared" si="0"/>
        <v>0</v>
      </c>
      <c r="V7" s="306">
        <f t="shared" si="0"/>
        <v>0</v>
      </c>
      <c r="W7" s="306">
        <f t="shared" si="0"/>
        <v>12</v>
      </c>
      <c r="X7" s="306">
        <f t="shared" si="0"/>
        <v>4970</v>
      </c>
      <c r="Y7" s="306">
        <f t="shared" ref="Y7:Y46" si="1">SUM(Z7:AS7)</f>
        <v>2533</v>
      </c>
      <c r="Z7" s="306">
        <f>SUM(Z$8:Z$46)</f>
        <v>0</v>
      </c>
      <c r="AA7" s="306">
        <f>SUM(AA$8:AA$46)</f>
        <v>0</v>
      </c>
      <c r="AB7" s="306">
        <f>SUM(AB$8:AB$46)</f>
        <v>0</v>
      </c>
      <c r="AC7" s="306">
        <f>SUM(AC$8:AC$46)</f>
        <v>570</v>
      </c>
      <c r="AD7" s="306">
        <f>SUM(AD$8:AD$46)</f>
        <v>0</v>
      </c>
      <c r="AE7" s="306">
        <f>SUM(AE$8:AE$46)</f>
        <v>0</v>
      </c>
      <c r="AF7" s="306">
        <f>SUM(AF$8:AF$46)</f>
        <v>0</v>
      </c>
      <c r="AG7" s="306">
        <f>SUM(AG$8:AG$46)</f>
        <v>0</v>
      </c>
      <c r="AH7" s="306">
        <f>SUM(AH$8:AH$46)</f>
        <v>0</v>
      </c>
      <c r="AI7" s="306">
        <f>SUM(AI$8:AI$46)</f>
        <v>0</v>
      </c>
      <c r="AJ7" s="310" t="s">
        <v>739</v>
      </c>
      <c r="AK7" s="310" t="s">
        <v>739</v>
      </c>
      <c r="AL7" s="306">
        <f>SUM(AL$8:AL$46)</f>
        <v>0</v>
      </c>
      <c r="AM7" s="310" t="s">
        <v>739</v>
      </c>
      <c r="AN7" s="310" t="s">
        <v>739</v>
      </c>
      <c r="AO7" s="306">
        <f>SUM(AO$8:AO$46)</f>
        <v>702</v>
      </c>
      <c r="AP7" s="310" t="s">
        <v>739</v>
      </c>
      <c r="AQ7" s="306">
        <f>SUM(AQ$8:AQ$46)</f>
        <v>0</v>
      </c>
      <c r="AR7" s="310" t="s">
        <v>739</v>
      </c>
      <c r="AS7" s="306">
        <f>SUM(AS$8:AS$46)</f>
        <v>1261</v>
      </c>
      <c r="AT7" s="306">
        <f t="shared" ref="AT7:AT46" si="2">SUM(AU7:BN7)</f>
        <v>4218</v>
      </c>
      <c r="AU7" s="306">
        <f>SUM(AU$8:AU$46)</f>
        <v>0</v>
      </c>
      <c r="AV7" s="306">
        <f>SUM(AV$8:AV$46)</f>
        <v>0</v>
      </c>
      <c r="AW7" s="306">
        <f>SUM(AW$8:AW$46)</f>
        <v>0</v>
      </c>
      <c r="AX7" s="306">
        <f>SUM(AX$8:AX$46)</f>
        <v>3223</v>
      </c>
      <c r="AY7" s="306">
        <f>SUM(AY$8:AY$46)</f>
        <v>883</v>
      </c>
      <c r="AZ7" s="306">
        <f>SUM(AZ$8:AZ$46)</f>
        <v>0</v>
      </c>
      <c r="BA7" s="306">
        <f>SUM(BA$8:BA$46)</f>
        <v>0</v>
      </c>
      <c r="BB7" s="306">
        <f>SUM(BB$8:BB$46)</f>
        <v>0</v>
      </c>
      <c r="BC7" s="306">
        <f>SUM(BC$8:BC$46)</f>
        <v>10</v>
      </c>
      <c r="BD7" s="306">
        <f>SUM(BD$8:BD$46)</f>
        <v>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SUM(BN$8:BN$46)</f>
        <v>99</v>
      </c>
      <c r="BO7" s="306">
        <f t="shared" ref="BO7:BO46" si="3">SUM(BP7:CI7)</f>
        <v>126</v>
      </c>
      <c r="BP7" s="306">
        <f>SUM(BP$8:BP$46)</f>
        <v>0</v>
      </c>
      <c r="BQ7" s="306">
        <f>SUM(BQ$8:BQ$46)</f>
        <v>0</v>
      </c>
      <c r="BR7" s="306">
        <f>SUM(BR$8:BR$46)</f>
        <v>0</v>
      </c>
      <c r="BS7" s="306">
        <f>SUM(BS$8:BS$46)</f>
        <v>0</v>
      </c>
      <c r="BT7" s="306">
        <f>SUM(BT$8:BT$46)</f>
        <v>0</v>
      </c>
      <c r="BU7" s="306">
        <f>SUM(BU$8:BU$46)</f>
        <v>0</v>
      </c>
      <c r="BV7" s="306">
        <f>SUM(BV$8:BV$46)</f>
        <v>0</v>
      </c>
      <c r="BW7" s="306">
        <f>SUM(BW$8:BW$46)</f>
        <v>0</v>
      </c>
      <c r="BX7" s="306">
        <f>SUM(BX$8:BX$46)</f>
        <v>0</v>
      </c>
      <c r="BY7" s="306">
        <f>SUM(BY$8:BY$46)</f>
        <v>0</v>
      </c>
      <c r="BZ7" s="306">
        <f>SUM(BZ$8:BZ$46)</f>
        <v>126</v>
      </c>
      <c r="CA7" s="306">
        <f>SUM(CA$8:CA$46)</f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SUM(CI$8:CI$46)</f>
        <v>0</v>
      </c>
      <c r="CJ7" s="306">
        <f t="shared" ref="CJ7:CJ46" si="4">SUM(CK7:DD7)</f>
        <v>0</v>
      </c>
      <c r="CK7" s="306">
        <f>SUM(CK$8:CK$46)</f>
        <v>0</v>
      </c>
      <c r="CL7" s="306">
        <f>SUM(CL$8:CL$46)</f>
        <v>0</v>
      </c>
      <c r="CM7" s="306">
        <f>SUM(CM$8:CM$46)</f>
        <v>0</v>
      </c>
      <c r="CN7" s="306">
        <f>SUM(CN$8:CN$46)</f>
        <v>0</v>
      </c>
      <c r="CO7" s="306">
        <f>SUM(CO$8:CO$46)</f>
        <v>0</v>
      </c>
      <c r="CP7" s="306">
        <f>SUM(CP$8:CP$46)</f>
        <v>0</v>
      </c>
      <c r="CQ7" s="306">
        <f>SUM(CQ$8:CQ$46)</f>
        <v>0</v>
      </c>
      <c r="CR7" s="306">
        <f>SUM(CR$8:CR$46)</f>
        <v>0</v>
      </c>
      <c r="CS7" s="306">
        <f>SUM(CS$8:CS$46)</f>
        <v>0</v>
      </c>
      <c r="CT7" s="306">
        <f>SUM(CT$8:CT$46)</f>
        <v>0</v>
      </c>
      <c r="CU7" s="306">
        <f>SUM(CU$8:CU$46)</f>
        <v>0</v>
      </c>
      <c r="CV7" s="306">
        <f>SUM(CV$8:CV$46)</f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SUM(DD$8:DD$46)</f>
        <v>0</v>
      </c>
      <c r="DE7" s="306">
        <f t="shared" ref="DE7:DE46" si="5">SUM(DF7:DY7)</f>
        <v>0</v>
      </c>
      <c r="DF7" s="306">
        <f>SUM(DF$8:DF$46)</f>
        <v>0</v>
      </c>
      <c r="DG7" s="306">
        <f>SUM(DG$8:DG$46)</f>
        <v>0</v>
      </c>
      <c r="DH7" s="306">
        <f>SUM(DH$8:DH$46)</f>
        <v>0</v>
      </c>
      <c r="DI7" s="306">
        <f>SUM(DI$8:DI$46)</f>
        <v>0</v>
      </c>
      <c r="DJ7" s="306">
        <f>SUM(DJ$8:DJ$46)</f>
        <v>0</v>
      </c>
      <c r="DK7" s="306">
        <f>SUM(DK$8:DK$46)</f>
        <v>0</v>
      </c>
      <c r="DL7" s="306">
        <f>SUM(DL$8:DL$46)</f>
        <v>0</v>
      </c>
      <c r="DM7" s="306">
        <f>SUM(DM$8:DM$46)</f>
        <v>0</v>
      </c>
      <c r="DN7" s="306">
        <f>SUM(DN$8:DN$46)</f>
        <v>0</v>
      </c>
      <c r="DO7" s="306">
        <f>SUM(DO$8:DO$46)</f>
        <v>0</v>
      </c>
      <c r="DP7" s="306">
        <f>SUM(DP$8:DP$46)</f>
        <v>0</v>
      </c>
      <c r="DQ7" s="306">
        <f>SUM(DQ$8:DQ$46)</f>
        <v>0</v>
      </c>
      <c r="DR7" s="310" t="s">
        <v>739</v>
      </c>
      <c r="DS7" s="310" t="s">
        <v>739</v>
      </c>
      <c r="DT7" s="306">
        <f>SUM(DT$8:DT$46)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SUM(DY$8:DY$46)</f>
        <v>0</v>
      </c>
      <c r="DZ7" s="306">
        <f t="shared" ref="DZ7:DZ46" si="6">SUM(EA7:ET7)</f>
        <v>0</v>
      </c>
      <c r="EA7" s="306">
        <f>SUM(EA$8:EA$46)</f>
        <v>0</v>
      </c>
      <c r="EB7" s="306">
        <f>SUM(EB$8:EB$46)</f>
        <v>0</v>
      </c>
      <c r="EC7" s="306">
        <f>SUM(EC$8:EC$46)</f>
        <v>0</v>
      </c>
      <c r="ED7" s="306">
        <f>SUM(ED$8:ED$46)</f>
        <v>0</v>
      </c>
      <c r="EE7" s="306">
        <f>SUM(EE$8:EE$46)</f>
        <v>0</v>
      </c>
      <c r="EF7" s="306">
        <f>SUM(EF$8:EF$46)</f>
        <v>0</v>
      </c>
      <c r="EG7" s="306">
        <f>SUM(EG$8:EG$46)</f>
        <v>0</v>
      </c>
      <c r="EH7" s="306">
        <f>SUM(EH$8:EH$46)</f>
        <v>0</v>
      </c>
      <c r="EI7" s="306">
        <f>SUM(EI$8:EI$46)</f>
        <v>0</v>
      </c>
      <c r="EJ7" s="306">
        <f>SUM(EJ$8:EJ$46)</f>
        <v>0</v>
      </c>
      <c r="EK7" s="310" t="s">
        <v>739</v>
      </c>
      <c r="EL7" s="310" t="s">
        <v>739</v>
      </c>
      <c r="EM7" s="310" t="s">
        <v>739</v>
      </c>
      <c r="EN7" s="306">
        <f>SUM(EN$8:EN$46)</f>
        <v>0</v>
      </c>
      <c r="EO7" s="306">
        <f>SUM(EO$8:EO$46)</f>
        <v>0</v>
      </c>
      <c r="EP7" s="310" t="s">
        <v>739</v>
      </c>
      <c r="EQ7" s="310" t="s">
        <v>739</v>
      </c>
      <c r="ER7" s="310" t="s">
        <v>739</v>
      </c>
      <c r="ES7" s="306">
        <f>SUM(ES$8:ES$46)</f>
        <v>0</v>
      </c>
      <c r="ET7" s="306">
        <f>SUM(ET$8:ET$46)</f>
        <v>0</v>
      </c>
      <c r="EU7" s="306">
        <f t="shared" ref="EU7:EU46" si="7">SUM(EV7:FO7)</f>
        <v>14576</v>
      </c>
      <c r="EV7" s="306">
        <f>SUM(EV$8:EV$46)</f>
        <v>232</v>
      </c>
      <c r="EW7" s="306">
        <f>SUM(EW$8:EW$46)</f>
        <v>23</v>
      </c>
      <c r="EX7" s="306">
        <f>SUM(EX$8:EX$46)</f>
        <v>139</v>
      </c>
      <c r="EY7" s="306">
        <f>SUM(EY$8:EY$46)</f>
        <v>2005</v>
      </c>
      <c r="EZ7" s="306">
        <f>SUM(EZ$8:EZ$46)</f>
        <v>5016</v>
      </c>
      <c r="FA7" s="306">
        <f>SUM(FA$8:FA$46)</f>
        <v>1281</v>
      </c>
      <c r="FB7" s="306">
        <f>SUM(FB$8:FB$46)</f>
        <v>15</v>
      </c>
      <c r="FC7" s="306">
        <f>SUM(FC$8:FC$46)</f>
        <v>1362</v>
      </c>
      <c r="FD7" s="306">
        <f>SUM(FD$8:FD$46)</f>
        <v>583</v>
      </c>
      <c r="FE7" s="306">
        <f>SUM(FE$8:FE$46)</f>
        <v>180</v>
      </c>
      <c r="FF7" s="306">
        <f>SUM(FF$8:FF$46)</f>
        <v>118</v>
      </c>
      <c r="FG7" s="306">
        <f>SUM(FG$8:FG$46)</f>
        <v>0</v>
      </c>
      <c r="FH7" s="310" t="s">
        <v>739</v>
      </c>
      <c r="FI7" s="310" t="s">
        <v>739</v>
      </c>
      <c r="FJ7" s="310" t="s">
        <v>739</v>
      </c>
      <c r="FK7" s="306">
        <f>SUM(FK$8:FK$46)</f>
        <v>0</v>
      </c>
      <c r="FL7" s="306">
        <f>SUM(FL$8:FL$46)</f>
        <v>0</v>
      </c>
      <c r="FM7" s="306">
        <f>SUM(FM$8:FM$46)</f>
        <v>0</v>
      </c>
      <c r="FN7" s="306">
        <f>SUM(FN$8:FN$46)</f>
        <v>12</v>
      </c>
      <c r="FO7" s="306">
        <f>SUM(FO$8:FO$46)</f>
        <v>3610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6" si="8">SUM(Y8,AT8,BO8,CJ8,DE8,DZ8,EU8)</f>
        <v>4685</v>
      </c>
      <c r="E8" s="292">
        <f t="shared" ref="E8:E46" si="9">SUM(Z8,AU8,BP8,CK8,DF8,EA8,EV8)</f>
        <v>0</v>
      </c>
      <c r="F8" s="292">
        <f t="shared" ref="F8:F46" si="10">SUM(AA8,AV8,BQ8,CL8,DG8,EB8,EW8)</f>
        <v>0</v>
      </c>
      <c r="G8" s="292">
        <f t="shared" ref="G8:G46" si="11">SUM(AB8,AW8,BR8,CM8,DH8,EC8,EX8)</f>
        <v>0</v>
      </c>
      <c r="H8" s="292">
        <f t="shared" ref="H8:H46" si="12">SUM(AC8,AX8,BS8,CN8,DI8,ED8,EY8)</f>
        <v>1370</v>
      </c>
      <c r="I8" s="292">
        <f t="shared" ref="I8:I46" si="13">SUM(AD8,AY8,BT8,CO8,DJ8,EE8,EZ8)</f>
        <v>1730</v>
      </c>
      <c r="J8" s="292">
        <f t="shared" ref="J8:J46" si="14">SUM(AE8,AZ8,BU8,CP8,DK8,EF8,FA8)</f>
        <v>449</v>
      </c>
      <c r="K8" s="292">
        <f t="shared" ref="K8:K46" si="15">SUM(AF8,BA8,BV8,CQ8,DL8,EG8,FB8)</f>
        <v>0</v>
      </c>
      <c r="L8" s="292">
        <f t="shared" ref="L8:L46" si="16">SUM(AG8,BB8,BW8,CR8,DM8,EH8,FC8)</f>
        <v>0</v>
      </c>
      <c r="M8" s="292">
        <f t="shared" ref="M8:M46" si="17">SUM(AH8,BC8,BX8,CS8,DN8,EI8,FD8)</f>
        <v>0</v>
      </c>
      <c r="N8" s="292">
        <f t="shared" ref="N8:N46" si="18">SUM(AI8,BD8,BY8,CT8,DO8,EJ8,FE8)</f>
        <v>0</v>
      </c>
      <c r="O8" s="292">
        <f t="shared" ref="O8:O46" si="19">SUM(AJ8,BE8,BZ8,CU8,DP8,EK8,FF8)</f>
        <v>118</v>
      </c>
      <c r="P8" s="292">
        <f t="shared" ref="P8:P46" si="20">SUM(AK8,BF8,CA8,CV8,DQ8,EL8,FG8)</f>
        <v>0</v>
      </c>
      <c r="Q8" s="292">
        <f t="shared" ref="Q8:Q46" si="21">SUM(AL8,BG8,CB8,CW8,DR8,EM8,FH8)</f>
        <v>0</v>
      </c>
      <c r="R8" s="292">
        <f t="shared" ref="R8:R46" si="22">SUM(AM8,BH8,CC8,CX8,DS8,EN8,FI8)</f>
        <v>0</v>
      </c>
      <c r="S8" s="292">
        <f t="shared" ref="S8:S46" si="23">SUM(AN8,BI8,CD8,CY8,DT8,EO8,FJ8)</f>
        <v>0</v>
      </c>
      <c r="T8" s="292">
        <f t="shared" ref="T8:T46" si="24">SUM(AO8,BJ8,CE8,CZ8,DU8,EP8,FK8)</f>
        <v>0</v>
      </c>
      <c r="U8" s="292">
        <f t="shared" ref="U8:U46" si="25">SUM(AP8,BK8,CF8,DA8,DV8,EQ8,FL8)</f>
        <v>0</v>
      </c>
      <c r="V8" s="292">
        <f t="shared" ref="V8:V46" si="26">SUM(AQ8,BL8,CG8,DB8,DW8,ER8,FM8)</f>
        <v>0</v>
      </c>
      <c r="W8" s="292">
        <f t="shared" ref="W8:W46" si="27">SUM(AR8,BM8,CH8,DC8,DX8,ES8,FN8)</f>
        <v>0</v>
      </c>
      <c r="X8" s="292">
        <f t="shared" ref="X8:X46" si="28">SUM(AS8,BN8,CI8,DD8,DY8,ET8,FO8)</f>
        <v>1018</v>
      </c>
      <c r="Y8" s="292">
        <f t="shared" si="1"/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840</v>
      </c>
      <c r="AK8" s="295" t="s">
        <v>840</v>
      </c>
      <c r="AL8" s="292">
        <v>0</v>
      </c>
      <c r="AM8" s="295" t="s">
        <v>840</v>
      </c>
      <c r="AN8" s="295" t="s">
        <v>840</v>
      </c>
      <c r="AO8" s="292">
        <v>0</v>
      </c>
      <c r="AP8" s="295" t="s">
        <v>840</v>
      </c>
      <c r="AQ8" s="292">
        <v>0</v>
      </c>
      <c r="AR8" s="295" t="s">
        <v>840</v>
      </c>
      <c r="AS8" s="292">
        <v>0</v>
      </c>
      <c r="AT8" s="292">
        <f t="shared" si="2"/>
        <v>915</v>
      </c>
      <c r="AU8" s="292">
        <v>0</v>
      </c>
      <c r="AV8" s="292">
        <v>0</v>
      </c>
      <c r="AW8" s="292">
        <v>0</v>
      </c>
      <c r="AX8" s="292">
        <v>897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840</v>
      </c>
      <c r="BF8" s="295" t="s">
        <v>840</v>
      </c>
      <c r="BG8" s="295" t="s">
        <v>840</v>
      </c>
      <c r="BH8" s="295" t="s">
        <v>840</v>
      </c>
      <c r="BI8" s="295" t="s">
        <v>840</v>
      </c>
      <c r="BJ8" s="295" t="s">
        <v>840</v>
      </c>
      <c r="BK8" s="295" t="s">
        <v>840</v>
      </c>
      <c r="BL8" s="295" t="s">
        <v>840</v>
      </c>
      <c r="BM8" s="295" t="s">
        <v>840</v>
      </c>
      <c r="BN8" s="292">
        <v>18</v>
      </c>
      <c r="BO8" s="292">
        <f t="shared" si="3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5" t="s">
        <v>840</v>
      </c>
      <c r="CI8" s="292">
        <v>0</v>
      </c>
      <c r="CJ8" s="292">
        <f t="shared" si="4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840</v>
      </c>
      <c r="CX8" s="295" t="s">
        <v>840</v>
      </c>
      <c r="CY8" s="295" t="s">
        <v>840</v>
      </c>
      <c r="CZ8" s="295" t="s">
        <v>840</v>
      </c>
      <c r="DA8" s="295" t="s">
        <v>840</v>
      </c>
      <c r="DB8" s="295" t="s">
        <v>840</v>
      </c>
      <c r="DC8" s="295" t="s">
        <v>840</v>
      </c>
      <c r="DD8" s="292">
        <v>0</v>
      </c>
      <c r="DE8" s="292">
        <f t="shared" si="5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840</v>
      </c>
      <c r="DS8" s="295" t="s">
        <v>840</v>
      </c>
      <c r="DT8" s="292">
        <v>0</v>
      </c>
      <c r="DU8" s="295" t="s">
        <v>840</v>
      </c>
      <c r="DV8" s="295" t="s">
        <v>840</v>
      </c>
      <c r="DW8" s="295" t="s">
        <v>840</v>
      </c>
      <c r="DX8" s="295" t="s">
        <v>840</v>
      </c>
      <c r="DY8" s="292">
        <v>0</v>
      </c>
      <c r="DZ8" s="292">
        <f t="shared" si="6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840</v>
      </c>
      <c r="EL8" s="295" t="s">
        <v>840</v>
      </c>
      <c r="EM8" s="295" t="s">
        <v>840</v>
      </c>
      <c r="EN8" s="292">
        <v>0</v>
      </c>
      <c r="EO8" s="292">
        <v>0</v>
      </c>
      <c r="EP8" s="295" t="s">
        <v>840</v>
      </c>
      <c r="EQ8" s="295" t="s">
        <v>840</v>
      </c>
      <c r="ER8" s="295" t="s">
        <v>840</v>
      </c>
      <c r="ES8" s="292">
        <v>0</v>
      </c>
      <c r="ET8" s="292">
        <v>0</v>
      </c>
      <c r="EU8" s="292">
        <f t="shared" si="7"/>
        <v>3770</v>
      </c>
      <c r="EV8" s="292">
        <v>0</v>
      </c>
      <c r="EW8" s="292">
        <v>0</v>
      </c>
      <c r="EX8" s="292">
        <v>0</v>
      </c>
      <c r="EY8" s="292">
        <v>473</v>
      </c>
      <c r="EZ8" s="292">
        <v>1730</v>
      </c>
      <c r="FA8" s="292">
        <v>449</v>
      </c>
      <c r="FB8" s="292">
        <v>0</v>
      </c>
      <c r="FC8" s="292">
        <v>0</v>
      </c>
      <c r="FD8" s="292">
        <v>0</v>
      </c>
      <c r="FE8" s="292">
        <v>0</v>
      </c>
      <c r="FF8" s="292">
        <v>118</v>
      </c>
      <c r="FG8" s="292">
        <v>0</v>
      </c>
      <c r="FH8" s="295" t="s">
        <v>840</v>
      </c>
      <c r="FI8" s="295" t="s">
        <v>840</v>
      </c>
      <c r="FJ8" s="295" t="s">
        <v>840</v>
      </c>
      <c r="FK8" s="292">
        <v>0</v>
      </c>
      <c r="FL8" s="292">
        <v>0</v>
      </c>
      <c r="FM8" s="292">
        <v>0</v>
      </c>
      <c r="FN8" s="292">
        <v>0</v>
      </c>
      <c r="FO8" s="292">
        <v>1000</v>
      </c>
    </row>
    <row r="9" spans="1:171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8"/>
        <v>792</v>
      </c>
      <c r="E9" s="292">
        <f t="shared" si="9"/>
        <v>0</v>
      </c>
      <c r="F9" s="292">
        <f t="shared" si="10"/>
        <v>0</v>
      </c>
      <c r="G9" s="292">
        <f t="shared" si="11"/>
        <v>0</v>
      </c>
      <c r="H9" s="292">
        <f t="shared" si="12"/>
        <v>353</v>
      </c>
      <c r="I9" s="292">
        <f t="shared" si="13"/>
        <v>360</v>
      </c>
      <c r="J9" s="292">
        <f t="shared" si="14"/>
        <v>79</v>
      </c>
      <c r="K9" s="292">
        <f t="shared" si="15"/>
        <v>0</v>
      </c>
      <c r="L9" s="292">
        <f t="shared" si="16"/>
        <v>0</v>
      </c>
      <c r="M9" s="292">
        <f t="shared" si="17"/>
        <v>0</v>
      </c>
      <c r="N9" s="292">
        <f t="shared" si="18"/>
        <v>0</v>
      </c>
      <c r="O9" s="292">
        <f t="shared" si="19"/>
        <v>0</v>
      </c>
      <c r="P9" s="292">
        <f t="shared" si="20"/>
        <v>0</v>
      </c>
      <c r="Q9" s="292">
        <f t="shared" si="21"/>
        <v>0</v>
      </c>
      <c r="R9" s="292">
        <f t="shared" si="22"/>
        <v>0</v>
      </c>
      <c r="S9" s="292">
        <f t="shared" si="23"/>
        <v>0</v>
      </c>
      <c r="T9" s="292">
        <f t="shared" si="24"/>
        <v>0</v>
      </c>
      <c r="U9" s="292">
        <f t="shared" si="25"/>
        <v>0</v>
      </c>
      <c r="V9" s="292">
        <f t="shared" si="26"/>
        <v>0</v>
      </c>
      <c r="W9" s="292">
        <f t="shared" si="27"/>
        <v>0</v>
      </c>
      <c r="X9" s="292">
        <f t="shared" si="28"/>
        <v>0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840</v>
      </c>
      <c r="AK9" s="295" t="s">
        <v>840</v>
      </c>
      <c r="AL9" s="292">
        <v>0</v>
      </c>
      <c r="AM9" s="295" t="s">
        <v>840</v>
      </c>
      <c r="AN9" s="295" t="s">
        <v>840</v>
      </c>
      <c r="AO9" s="292">
        <v>0</v>
      </c>
      <c r="AP9" s="295" t="s">
        <v>840</v>
      </c>
      <c r="AQ9" s="292">
        <v>0</v>
      </c>
      <c r="AR9" s="295" t="s">
        <v>840</v>
      </c>
      <c r="AS9" s="292">
        <v>0</v>
      </c>
      <c r="AT9" s="292">
        <f t="shared" si="2"/>
        <v>204</v>
      </c>
      <c r="AU9" s="292">
        <v>0</v>
      </c>
      <c r="AV9" s="292">
        <v>0</v>
      </c>
      <c r="AW9" s="292">
        <v>0</v>
      </c>
      <c r="AX9" s="292">
        <v>204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840</v>
      </c>
      <c r="BF9" s="295" t="s">
        <v>840</v>
      </c>
      <c r="BG9" s="295" t="s">
        <v>840</v>
      </c>
      <c r="BH9" s="295" t="s">
        <v>840</v>
      </c>
      <c r="BI9" s="295" t="s">
        <v>840</v>
      </c>
      <c r="BJ9" s="295" t="s">
        <v>840</v>
      </c>
      <c r="BK9" s="295" t="s">
        <v>840</v>
      </c>
      <c r="BL9" s="295" t="s">
        <v>840</v>
      </c>
      <c r="BM9" s="295" t="s">
        <v>840</v>
      </c>
      <c r="BN9" s="292">
        <v>0</v>
      </c>
      <c r="BO9" s="292">
        <f t="shared" si="3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5" t="s">
        <v>840</v>
      </c>
      <c r="CI9" s="292">
        <v>0</v>
      </c>
      <c r="CJ9" s="292">
        <f t="shared" si="4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840</v>
      </c>
      <c r="CX9" s="295" t="s">
        <v>840</v>
      </c>
      <c r="CY9" s="295" t="s">
        <v>840</v>
      </c>
      <c r="CZ9" s="295" t="s">
        <v>840</v>
      </c>
      <c r="DA9" s="295" t="s">
        <v>840</v>
      </c>
      <c r="DB9" s="295" t="s">
        <v>840</v>
      </c>
      <c r="DC9" s="295" t="s">
        <v>840</v>
      </c>
      <c r="DD9" s="292">
        <v>0</v>
      </c>
      <c r="DE9" s="292">
        <f t="shared" si="5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840</v>
      </c>
      <c r="DS9" s="295" t="s">
        <v>840</v>
      </c>
      <c r="DT9" s="292">
        <v>0</v>
      </c>
      <c r="DU9" s="295" t="s">
        <v>840</v>
      </c>
      <c r="DV9" s="295" t="s">
        <v>840</v>
      </c>
      <c r="DW9" s="295" t="s">
        <v>840</v>
      </c>
      <c r="DX9" s="295" t="s">
        <v>840</v>
      </c>
      <c r="DY9" s="292">
        <v>0</v>
      </c>
      <c r="DZ9" s="292">
        <f t="shared" si="6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840</v>
      </c>
      <c r="EL9" s="295" t="s">
        <v>840</v>
      </c>
      <c r="EM9" s="295" t="s">
        <v>840</v>
      </c>
      <c r="EN9" s="292">
        <v>0</v>
      </c>
      <c r="EO9" s="292">
        <v>0</v>
      </c>
      <c r="EP9" s="295" t="s">
        <v>840</v>
      </c>
      <c r="EQ9" s="295" t="s">
        <v>840</v>
      </c>
      <c r="ER9" s="295" t="s">
        <v>840</v>
      </c>
      <c r="ES9" s="292">
        <v>0</v>
      </c>
      <c r="ET9" s="292">
        <v>0</v>
      </c>
      <c r="EU9" s="292">
        <f t="shared" si="7"/>
        <v>588</v>
      </c>
      <c r="EV9" s="292">
        <v>0</v>
      </c>
      <c r="EW9" s="292">
        <v>0</v>
      </c>
      <c r="EX9" s="292">
        <v>0</v>
      </c>
      <c r="EY9" s="292">
        <v>149</v>
      </c>
      <c r="EZ9" s="292">
        <v>360</v>
      </c>
      <c r="FA9" s="292">
        <v>79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840</v>
      </c>
      <c r="FI9" s="295" t="s">
        <v>840</v>
      </c>
      <c r="FJ9" s="295" t="s">
        <v>840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8"/>
        <v>1148</v>
      </c>
      <c r="E10" s="292">
        <f t="shared" si="9"/>
        <v>0</v>
      </c>
      <c r="F10" s="292">
        <f t="shared" si="10"/>
        <v>0</v>
      </c>
      <c r="G10" s="292">
        <f t="shared" si="11"/>
        <v>0</v>
      </c>
      <c r="H10" s="292">
        <f t="shared" si="12"/>
        <v>514</v>
      </c>
      <c r="I10" s="292">
        <f t="shared" si="13"/>
        <v>511</v>
      </c>
      <c r="J10" s="292">
        <f t="shared" si="14"/>
        <v>119</v>
      </c>
      <c r="K10" s="292">
        <f t="shared" si="15"/>
        <v>0</v>
      </c>
      <c r="L10" s="292">
        <f t="shared" si="16"/>
        <v>0</v>
      </c>
      <c r="M10" s="292">
        <f t="shared" si="17"/>
        <v>1</v>
      </c>
      <c r="N10" s="292">
        <f t="shared" si="18"/>
        <v>3</v>
      </c>
      <c r="O10" s="292">
        <f t="shared" si="19"/>
        <v>0</v>
      </c>
      <c r="P10" s="292">
        <f t="shared" si="20"/>
        <v>0</v>
      </c>
      <c r="Q10" s="292">
        <f t="shared" si="21"/>
        <v>0</v>
      </c>
      <c r="R10" s="292">
        <f t="shared" si="22"/>
        <v>0</v>
      </c>
      <c r="S10" s="292">
        <f t="shared" si="23"/>
        <v>0</v>
      </c>
      <c r="T10" s="292">
        <f t="shared" si="24"/>
        <v>0</v>
      </c>
      <c r="U10" s="292">
        <f t="shared" si="25"/>
        <v>0</v>
      </c>
      <c r="V10" s="292">
        <f t="shared" si="26"/>
        <v>0</v>
      </c>
      <c r="W10" s="292">
        <f t="shared" si="27"/>
        <v>0</v>
      </c>
      <c r="X10" s="292">
        <f t="shared" si="28"/>
        <v>0</v>
      </c>
      <c r="Y10" s="292">
        <f t="shared" si="1"/>
        <v>244</v>
      </c>
      <c r="Z10" s="292">
        <v>0</v>
      </c>
      <c r="AA10" s="292">
        <v>0</v>
      </c>
      <c r="AB10" s="292">
        <v>0</v>
      </c>
      <c r="AC10" s="292">
        <v>244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840</v>
      </c>
      <c r="AK10" s="295" t="s">
        <v>840</v>
      </c>
      <c r="AL10" s="292">
        <v>0</v>
      </c>
      <c r="AM10" s="295" t="s">
        <v>840</v>
      </c>
      <c r="AN10" s="295" t="s">
        <v>840</v>
      </c>
      <c r="AO10" s="292">
        <v>0</v>
      </c>
      <c r="AP10" s="295" t="s">
        <v>840</v>
      </c>
      <c r="AQ10" s="292">
        <v>0</v>
      </c>
      <c r="AR10" s="295" t="s">
        <v>840</v>
      </c>
      <c r="AS10" s="292">
        <v>0</v>
      </c>
      <c r="AT10" s="292">
        <f t="shared" si="2"/>
        <v>77</v>
      </c>
      <c r="AU10" s="292">
        <v>0</v>
      </c>
      <c r="AV10" s="292">
        <v>0</v>
      </c>
      <c r="AW10" s="292">
        <v>0</v>
      </c>
      <c r="AX10" s="292">
        <v>74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3</v>
      </c>
      <c r="BE10" s="295" t="s">
        <v>840</v>
      </c>
      <c r="BF10" s="295" t="s">
        <v>840</v>
      </c>
      <c r="BG10" s="295" t="s">
        <v>840</v>
      </c>
      <c r="BH10" s="295" t="s">
        <v>840</v>
      </c>
      <c r="BI10" s="295" t="s">
        <v>840</v>
      </c>
      <c r="BJ10" s="295" t="s">
        <v>840</v>
      </c>
      <c r="BK10" s="295" t="s">
        <v>840</v>
      </c>
      <c r="BL10" s="295" t="s">
        <v>840</v>
      </c>
      <c r="BM10" s="295" t="s">
        <v>840</v>
      </c>
      <c r="BN10" s="292">
        <v>0</v>
      </c>
      <c r="BO10" s="292">
        <f t="shared" si="3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5" t="s">
        <v>840</v>
      </c>
      <c r="CI10" s="292">
        <v>0</v>
      </c>
      <c r="CJ10" s="292">
        <f t="shared" si="4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840</v>
      </c>
      <c r="CX10" s="295" t="s">
        <v>840</v>
      </c>
      <c r="CY10" s="295" t="s">
        <v>840</v>
      </c>
      <c r="CZ10" s="295" t="s">
        <v>840</v>
      </c>
      <c r="DA10" s="295" t="s">
        <v>840</v>
      </c>
      <c r="DB10" s="295" t="s">
        <v>840</v>
      </c>
      <c r="DC10" s="295" t="s">
        <v>840</v>
      </c>
      <c r="DD10" s="292">
        <v>0</v>
      </c>
      <c r="DE10" s="292">
        <f t="shared" si="5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840</v>
      </c>
      <c r="DS10" s="295" t="s">
        <v>840</v>
      </c>
      <c r="DT10" s="292">
        <v>0</v>
      </c>
      <c r="DU10" s="295" t="s">
        <v>840</v>
      </c>
      <c r="DV10" s="295" t="s">
        <v>840</v>
      </c>
      <c r="DW10" s="295" t="s">
        <v>840</v>
      </c>
      <c r="DX10" s="295" t="s">
        <v>840</v>
      </c>
      <c r="DY10" s="292">
        <v>0</v>
      </c>
      <c r="DZ10" s="292">
        <f t="shared" si="6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840</v>
      </c>
      <c r="EL10" s="295" t="s">
        <v>840</v>
      </c>
      <c r="EM10" s="295" t="s">
        <v>840</v>
      </c>
      <c r="EN10" s="292">
        <v>0</v>
      </c>
      <c r="EO10" s="292">
        <v>0</v>
      </c>
      <c r="EP10" s="295" t="s">
        <v>840</v>
      </c>
      <c r="EQ10" s="295" t="s">
        <v>840</v>
      </c>
      <c r="ER10" s="295" t="s">
        <v>840</v>
      </c>
      <c r="ES10" s="292">
        <v>0</v>
      </c>
      <c r="ET10" s="292">
        <v>0</v>
      </c>
      <c r="EU10" s="292">
        <f t="shared" si="7"/>
        <v>827</v>
      </c>
      <c r="EV10" s="292">
        <v>0</v>
      </c>
      <c r="EW10" s="292">
        <v>0</v>
      </c>
      <c r="EX10" s="292">
        <v>0</v>
      </c>
      <c r="EY10" s="292">
        <v>196</v>
      </c>
      <c r="EZ10" s="292">
        <v>511</v>
      </c>
      <c r="FA10" s="292">
        <v>119</v>
      </c>
      <c r="FB10" s="292">
        <v>0</v>
      </c>
      <c r="FC10" s="292">
        <v>0</v>
      </c>
      <c r="FD10" s="292">
        <v>1</v>
      </c>
      <c r="FE10" s="292">
        <v>0</v>
      </c>
      <c r="FF10" s="292">
        <v>0</v>
      </c>
      <c r="FG10" s="292">
        <v>0</v>
      </c>
      <c r="FH10" s="295" t="s">
        <v>840</v>
      </c>
      <c r="FI10" s="295" t="s">
        <v>840</v>
      </c>
      <c r="FJ10" s="295" t="s">
        <v>840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8"/>
        <v>736</v>
      </c>
      <c r="E11" s="292">
        <f t="shared" si="9"/>
        <v>0</v>
      </c>
      <c r="F11" s="292">
        <f t="shared" si="10"/>
        <v>13</v>
      </c>
      <c r="G11" s="292">
        <f t="shared" si="11"/>
        <v>0</v>
      </c>
      <c r="H11" s="292">
        <f t="shared" si="12"/>
        <v>483</v>
      </c>
      <c r="I11" s="292">
        <f t="shared" si="13"/>
        <v>240</v>
      </c>
      <c r="J11" s="292">
        <f t="shared" si="14"/>
        <v>0</v>
      </c>
      <c r="K11" s="292">
        <f t="shared" si="15"/>
        <v>0</v>
      </c>
      <c r="L11" s="292">
        <f t="shared" si="16"/>
        <v>0</v>
      </c>
      <c r="M11" s="292">
        <f t="shared" si="17"/>
        <v>0</v>
      </c>
      <c r="N11" s="292">
        <f t="shared" si="18"/>
        <v>0</v>
      </c>
      <c r="O11" s="292">
        <f t="shared" si="19"/>
        <v>0</v>
      </c>
      <c r="P11" s="292">
        <f t="shared" si="20"/>
        <v>0</v>
      </c>
      <c r="Q11" s="292">
        <f t="shared" si="21"/>
        <v>0</v>
      </c>
      <c r="R11" s="292">
        <f t="shared" si="22"/>
        <v>0</v>
      </c>
      <c r="S11" s="292">
        <f t="shared" si="23"/>
        <v>0</v>
      </c>
      <c r="T11" s="292">
        <f t="shared" si="24"/>
        <v>0</v>
      </c>
      <c r="U11" s="292">
        <f t="shared" si="25"/>
        <v>0</v>
      </c>
      <c r="V11" s="292">
        <f t="shared" si="26"/>
        <v>0</v>
      </c>
      <c r="W11" s="292">
        <f t="shared" si="27"/>
        <v>0</v>
      </c>
      <c r="X11" s="292">
        <f t="shared" si="28"/>
        <v>0</v>
      </c>
      <c r="Y11" s="292">
        <f t="shared" si="1"/>
        <v>33</v>
      </c>
      <c r="Z11" s="292">
        <v>0</v>
      </c>
      <c r="AA11" s="292">
        <v>0</v>
      </c>
      <c r="AB11" s="292">
        <v>0</v>
      </c>
      <c r="AC11" s="292">
        <v>33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840</v>
      </c>
      <c r="AK11" s="295" t="s">
        <v>840</v>
      </c>
      <c r="AL11" s="292">
        <v>0</v>
      </c>
      <c r="AM11" s="295" t="s">
        <v>840</v>
      </c>
      <c r="AN11" s="295" t="s">
        <v>840</v>
      </c>
      <c r="AO11" s="292">
        <v>0</v>
      </c>
      <c r="AP11" s="295" t="s">
        <v>840</v>
      </c>
      <c r="AQ11" s="292">
        <v>0</v>
      </c>
      <c r="AR11" s="295" t="s">
        <v>840</v>
      </c>
      <c r="AS11" s="292">
        <v>0</v>
      </c>
      <c r="AT11" s="292">
        <f t="shared" si="2"/>
        <v>372</v>
      </c>
      <c r="AU11" s="292">
        <v>0</v>
      </c>
      <c r="AV11" s="292">
        <v>0</v>
      </c>
      <c r="AW11" s="292">
        <v>0</v>
      </c>
      <c r="AX11" s="292">
        <v>372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840</v>
      </c>
      <c r="BF11" s="295" t="s">
        <v>840</v>
      </c>
      <c r="BG11" s="295" t="s">
        <v>840</v>
      </c>
      <c r="BH11" s="295" t="s">
        <v>840</v>
      </c>
      <c r="BI11" s="295" t="s">
        <v>840</v>
      </c>
      <c r="BJ11" s="295" t="s">
        <v>840</v>
      </c>
      <c r="BK11" s="295" t="s">
        <v>840</v>
      </c>
      <c r="BL11" s="295" t="s">
        <v>840</v>
      </c>
      <c r="BM11" s="295" t="s">
        <v>840</v>
      </c>
      <c r="BN11" s="292">
        <v>0</v>
      </c>
      <c r="BO11" s="292">
        <f t="shared" si="3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5" t="s">
        <v>840</v>
      </c>
      <c r="CI11" s="292">
        <v>0</v>
      </c>
      <c r="CJ11" s="292">
        <f t="shared" si="4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840</v>
      </c>
      <c r="CX11" s="295" t="s">
        <v>840</v>
      </c>
      <c r="CY11" s="295" t="s">
        <v>840</v>
      </c>
      <c r="CZ11" s="295" t="s">
        <v>840</v>
      </c>
      <c r="DA11" s="295" t="s">
        <v>840</v>
      </c>
      <c r="DB11" s="295" t="s">
        <v>840</v>
      </c>
      <c r="DC11" s="295" t="s">
        <v>840</v>
      </c>
      <c r="DD11" s="292">
        <v>0</v>
      </c>
      <c r="DE11" s="292">
        <f t="shared" si="5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840</v>
      </c>
      <c r="DS11" s="295" t="s">
        <v>840</v>
      </c>
      <c r="DT11" s="292">
        <v>0</v>
      </c>
      <c r="DU11" s="295" t="s">
        <v>840</v>
      </c>
      <c r="DV11" s="295" t="s">
        <v>840</v>
      </c>
      <c r="DW11" s="295" t="s">
        <v>840</v>
      </c>
      <c r="DX11" s="295" t="s">
        <v>840</v>
      </c>
      <c r="DY11" s="292">
        <v>0</v>
      </c>
      <c r="DZ11" s="292">
        <f t="shared" si="6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840</v>
      </c>
      <c r="EL11" s="295" t="s">
        <v>840</v>
      </c>
      <c r="EM11" s="295" t="s">
        <v>840</v>
      </c>
      <c r="EN11" s="292">
        <v>0</v>
      </c>
      <c r="EO11" s="292">
        <v>0</v>
      </c>
      <c r="EP11" s="295" t="s">
        <v>840</v>
      </c>
      <c r="EQ11" s="295" t="s">
        <v>840</v>
      </c>
      <c r="ER11" s="295" t="s">
        <v>840</v>
      </c>
      <c r="ES11" s="292">
        <v>0</v>
      </c>
      <c r="ET11" s="292">
        <v>0</v>
      </c>
      <c r="EU11" s="292">
        <f t="shared" si="7"/>
        <v>331</v>
      </c>
      <c r="EV11" s="292">
        <v>0</v>
      </c>
      <c r="EW11" s="292">
        <v>13</v>
      </c>
      <c r="EX11" s="292">
        <v>0</v>
      </c>
      <c r="EY11" s="292">
        <v>78</v>
      </c>
      <c r="EZ11" s="292">
        <v>240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840</v>
      </c>
      <c r="FI11" s="295" t="s">
        <v>840</v>
      </c>
      <c r="FJ11" s="295" t="s">
        <v>840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8"/>
        <v>1424</v>
      </c>
      <c r="E12" s="292">
        <f t="shared" si="9"/>
        <v>0</v>
      </c>
      <c r="F12" s="292">
        <f t="shared" si="10"/>
        <v>0</v>
      </c>
      <c r="G12" s="292">
        <f t="shared" si="11"/>
        <v>0</v>
      </c>
      <c r="H12" s="292">
        <f t="shared" si="12"/>
        <v>587</v>
      </c>
      <c r="I12" s="292">
        <f t="shared" si="13"/>
        <v>698</v>
      </c>
      <c r="J12" s="292">
        <f t="shared" si="14"/>
        <v>102</v>
      </c>
      <c r="K12" s="292">
        <f t="shared" si="15"/>
        <v>0</v>
      </c>
      <c r="L12" s="292">
        <f t="shared" si="16"/>
        <v>3</v>
      </c>
      <c r="M12" s="292">
        <f t="shared" si="17"/>
        <v>0</v>
      </c>
      <c r="N12" s="292">
        <f t="shared" si="18"/>
        <v>0</v>
      </c>
      <c r="O12" s="292">
        <f t="shared" si="19"/>
        <v>0</v>
      </c>
      <c r="P12" s="292">
        <f t="shared" si="20"/>
        <v>0</v>
      </c>
      <c r="Q12" s="292">
        <f t="shared" si="21"/>
        <v>0</v>
      </c>
      <c r="R12" s="292">
        <f t="shared" si="22"/>
        <v>0</v>
      </c>
      <c r="S12" s="292">
        <f t="shared" si="23"/>
        <v>0</v>
      </c>
      <c r="T12" s="292">
        <f t="shared" si="24"/>
        <v>0</v>
      </c>
      <c r="U12" s="292">
        <f t="shared" si="25"/>
        <v>0</v>
      </c>
      <c r="V12" s="292">
        <f t="shared" si="26"/>
        <v>0</v>
      </c>
      <c r="W12" s="292">
        <f t="shared" si="27"/>
        <v>0</v>
      </c>
      <c r="X12" s="292">
        <f t="shared" si="28"/>
        <v>34</v>
      </c>
      <c r="Y12" s="292">
        <f t="shared" si="1"/>
        <v>11</v>
      </c>
      <c r="Z12" s="292">
        <v>0</v>
      </c>
      <c r="AA12" s="292">
        <v>0</v>
      </c>
      <c r="AB12" s="292">
        <v>0</v>
      </c>
      <c r="AC12" s="292">
        <v>11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840</v>
      </c>
      <c r="AK12" s="295" t="s">
        <v>840</v>
      </c>
      <c r="AL12" s="292">
        <v>0</v>
      </c>
      <c r="AM12" s="295" t="s">
        <v>840</v>
      </c>
      <c r="AN12" s="295" t="s">
        <v>840</v>
      </c>
      <c r="AO12" s="292">
        <v>0</v>
      </c>
      <c r="AP12" s="295" t="s">
        <v>840</v>
      </c>
      <c r="AQ12" s="292">
        <v>0</v>
      </c>
      <c r="AR12" s="295" t="s">
        <v>840</v>
      </c>
      <c r="AS12" s="292">
        <v>0</v>
      </c>
      <c r="AT12" s="292">
        <f t="shared" si="2"/>
        <v>331</v>
      </c>
      <c r="AU12" s="292">
        <v>0</v>
      </c>
      <c r="AV12" s="292">
        <v>0</v>
      </c>
      <c r="AW12" s="292">
        <v>0</v>
      </c>
      <c r="AX12" s="292">
        <v>297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840</v>
      </c>
      <c r="BF12" s="295" t="s">
        <v>840</v>
      </c>
      <c r="BG12" s="295" t="s">
        <v>840</v>
      </c>
      <c r="BH12" s="295" t="s">
        <v>840</v>
      </c>
      <c r="BI12" s="295" t="s">
        <v>840</v>
      </c>
      <c r="BJ12" s="295" t="s">
        <v>840</v>
      </c>
      <c r="BK12" s="295" t="s">
        <v>840</v>
      </c>
      <c r="BL12" s="295" t="s">
        <v>840</v>
      </c>
      <c r="BM12" s="295" t="s">
        <v>840</v>
      </c>
      <c r="BN12" s="292">
        <v>34</v>
      </c>
      <c r="BO12" s="292">
        <f t="shared" si="3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5" t="s">
        <v>840</v>
      </c>
      <c r="CI12" s="292">
        <v>0</v>
      </c>
      <c r="CJ12" s="292">
        <f t="shared" si="4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840</v>
      </c>
      <c r="CX12" s="295" t="s">
        <v>840</v>
      </c>
      <c r="CY12" s="295" t="s">
        <v>840</v>
      </c>
      <c r="CZ12" s="295" t="s">
        <v>840</v>
      </c>
      <c r="DA12" s="295" t="s">
        <v>840</v>
      </c>
      <c r="DB12" s="295" t="s">
        <v>840</v>
      </c>
      <c r="DC12" s="295" t="s">
        <v>840</v>
      </c>
      <c r="DD12" s="292">
        <v>0</v>
      </c>
      <c r="DE12" s="292">
        <f t="shared" si="5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840</v>
      </c>
      <c r="DS12" s="295" t="s">
        <v>840</v>
      </c>
      <c r="DT12" s="292">
        <v>0</v>
      </c>
      <c r="DU12" s="295" t="s">
        <v>840</v>
      </c>
      <c r="DV12" s="295" t="s">
        <v>840</v>
      </c>
      <c r="DW12" s="295" t="s">
        <v>840</v>
      </c>
      <c r="DX12" s="295" t="s">
        <v>840</v>
      </c>
      <c r="DY12" s="292">
        <v>0</v>
      </c>
      <c r="DZ12" s="292">
        <f t="shared" si="6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840</v>
      </c>
      <c r="EL12" s="295" t="s">
        <v>840</v>
      </c>
      <c r="EM12" s="295" t="s">
        <v>840</v>
      </c>
      <c r="EN12" s="292">
        <v>0</v>
      </c>
      <c r="EO12" s="292">
        <v>0</v>
      </c>
      <c r="EP12" s="295" t="s">
        <v>840</v>
      </c>
      <c r="EQ12" s="295" t="s">
        <v>840</v>
      </c>
      <c r="ER12" s="295" t="s">
        <v>840</v>
      </c>
      <c r="ES12" s="292">
        <v>0</v>
      </c>
      <c r="ET12" s="292">
        <v>0</v>
      </c>
      <c r="EU12" s="292">
        <f t="shared" si="7"/>
        <v>1082</v>
      </c>
      <c r="EV12" s="292">
        <v>0</v>
      </c>
      <c r="EW12" s="292">
        <v>0</v>
      </c>
      <c r="EX12" s="292">
        <v>0</v>
      </c>
      <c r="EY12" s="292">
        <v>279</v>
      </c>
      <c r="EZ12" s="292">
        <v>698</v>
      </c>
      <c r="FA12" s="292">
        <v>102</v>
      </c>
      <c r="FB12" s="292">
        <v>0</v>
      </c>
      <c r="FC12" s="292">
        <v>3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840</v>
      </c>
      <c r="FI12" s="295" t="s">
        <v>840</v>
      </c>
      <c r="FJ12" s="295" t="s">
        <v>840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8"/>
        <v>592</v>
      </c>
      <c r="E13" s="292">
        <f t="shared" si="9"/>
        <v>0</v>
      </c>
      <c r="F13" s="292">
        <f t="shared" si="10"/>
        <v>0</v>
      </c>
      <c r="G13" s="292">
        <f t="shared" si="11"/>
        <v>0</v>
      </c>
      <c r="H13" s="292">
        <f t="shared" si="12"/>
        <v>360</v>
      </c>
      <c r="I13" s="292">
        <f t="shared" si="13"/>
        <v>140</v>
      </c>
      <c r="J13" s="292">
        <f t="shared" si="14"/>
        <v>92</v>
      </c>
      <c r="K13" s="292">
        <f t="shared" si="15"/>
        <v>0</v>
      </c>
      <c r="L13" s="292">
        <f t="shared" si="16"/>
        <v>0</v>
      </c>
      <c r="M13" s="292">
        <f t="shared" si="17"/>
        <v>0</v>
      </c>
      <c r="N13" s="292">
        <f t="shared" si="18"/>
        <v>0</v>
      </c>
      <c r="O13" s="292">
        <f t="shared" si="19"/>
        <v>0</v>
      </c>
      <c r="P13" s="292">
        <f t="shared" si="20"/>
        <v>0</v>
      </c>
      <c r="Q13" s="292">
        <f t="shared" si="21"/>
        <v>0</v>
      </c>
      <c r="R13" s="292">
        <f t="shared" si="22"/>
        <v>0</v>
      </c>
      <c r="S13" s="292">
        <f t="shared" si="23"/>
        <v>0</v>
      </c>
      <c r="T13" s="292">
        <f t="shared" si="24"/>
        <v>0</v>
      </c>
      <c r="U13" s="292">
        <f t="shared" si="25"/>
        <v>0</v>
      </c>
      <c r="V13" s="292">
        <f t="shared" si="26"/>
        <v>0</v>
      </c>
      <c r="W13" s="292">
        <f t="shared" si="27"/>
        <v>0</v>
      </c>
      <c r="X13" s="292">
        <f t="shared" si="28"/>
        <v>0</v>
      </c>
      <c r="Y13" s="292">
        <f t="shared" si="1"/>
        <v>273</v>
      </c>
      <c r="Z13" s="292">
        <v>0</v>
      </c>
      <c r="AA13" s="292">
        <v>0</v>
      </c>
      <c r="AB13" s="292">
        <v>0</v>
      </c>
      <c r="AC13" s="292">
        <v>273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840</v>
      </c>
      <c r="AK13" s="295" t="s">
        <v>840</v>
      </c>
      <c r="AL13" s="292">
        <v>0</v>
      </c>
      <c r="AM13" s="295" t="s">
        <v>840</v>
      </c>
      <c r="AN13" s="295" t="s">
        <v>840</v>
      </c>
      <c r="AO13" s="292">
        <v>0</v>
      </c>
      <c r="AP13" s="295" t="s">
        <v>840</v>
      </c>
      <c r="AQ13" s="292">
        <v>0</v>
      </c>
      <c r="AR13" s="295" t="s">
        <v>840</v>
      </c>
      <c r="AS13" s="292">
        <v>0</v>
      </c>
      <c r="AT13" s="292">
        <f t="shared" si="2"/>
        <v>5</v>
      </c>
      <c r="AU13" s="292">
        <v>0</v>
      </c>
      <c r="AV13" s="292">
        <v>0</v>
      </c>
      <c r="AW13" s="292">
        <v>0</v>
      </c>
      <c r="AX13" s="292">
        <v>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840</v>
      </c>
      <c r="BF13" s="295" t="s">
        <v>840</v>
      </c>
      <c r="BG13" s="295" t="s">
        <v>840</v>
      </c>
      <c r="BH13" s="295" t="s">
        <v>840</v>
      </c>
      <c r="BI13" s="295" t="s">
        <v>840</v>
      </c>
      <c r="BJ13" s="295" t="s">
        <v>840</v>
      </c>
      <c r="BK13" s="295" t="s">
        <v>840</v>
      </c>
      <c r="BL13" s="295" t="s">
        <v>840</v>
      </c>
      <c r="BM13" s="295" t="s">
        <v>840</v>
      </c>
      <c r="BN13" s="292">
        <v>0</v>
      </c>
      <c r="BO13" s="292">
        <f t="shared" si="3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5" t="s">
        <v>840</v>
      </c>
      <c r="CI13" s="292">
        <v>0</v>
      </c>
      <c r="CJ13" s="292">
        <f t="shared" si="4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840</v>
      </c>
      <c r="CX13" s="295" t="s">
        <v>840</v>
      </c>
      <c r="CY13" s="295" t="s">
        <v>840</v>
      </c>
      <c r="CZ13" s="295" t="s">
        <v>840</v>
      </c>
      <c r="DA13" s="295" t="s">
        <v>840</v>
      </c>
      <c r="DB13" s="295" t="s">
        <v>840</v>
      </c>
      <c r="DC13" s="295" t="s">
        <v>840</v>
      </c>
      <c r="DD13" s="292">
        <v>0</v>
      </c>
      <c r="DE13" s="292">
        <f t="shared" si="5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840</v>
      </c>
      <c r="DS13" s="295" t="s">
        <v>840</v>
      </c>
      <c r="DT13" s="292">
        <v>0</v>
      </c>
      <c r="DU13" s="295" t="s">
        <v>840</v>
      </c>
      <c r="DV13" s="295" t="s">
        <v>840</v>
      </c>
      <c r="DW13" s="295" t="s">
        <v>840</v>
      </c>
      <c r="DX13" s="295" t="s">
        <v>840</v>
      </c>
      <c r="DY13" s="292">
        <v>0</v>
      </c>
      <c r="DZ13" s="292">
        <f t="shared" si="6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840</v>
      </c>
      <c r="EL13" s="295" t="s">
        <v>840</v>
      </c>
      <c r="EM13" s="295" t="s">
        <v>840</v>
      </c>
      <c r="EN13" s="292">
        <v>0</v>
      </c>
      <c r="EO13" s="292">
        <v>0</v>
      </c>
      <c r="EP13" s="295" t="s">
        <v>840</v>
      </c>
      <c r="EQ13" s="295" t="s">
        <v>840</v>
      </c>
      <c r="ER13" s="295" t="s">
        <v>840</v>
      </c>
      <c r="ES13" s="292">
        <v>0</v>
      </c>
      <c r="ET13" s="292">
        <v>0</v>
      </c>
      <c r="EU13" s="292">
        <f t="shared" si="7"/>
        <v>314</v>
      </c>
      <c r="EV13" s="292">
        <v>0</v>
      </c>
      <c r="EW13" s="292">
        <v>0</v>
      </c>
      <c r="EX13" s="292">
        <v>0</v>
      </c>
      <c r="EY13" s="292">
        <v>82</v>
      </c>
      <c r="EZ13" s="292">
        <v>140</v>
      </c>
      <c r="FA13" s="292">
        <v>92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840</v>
      </c>
      <c r="FI13" s="295" t="s">
        <v>840</v>
      </c>
      <c r="FJ13" s="295" t="s">
        <v>840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8"/>
        <v>640</v>
      </c>
      <c r="E14" s="292">
        <f t="shared" si="9"/>
        <v>142</v>
      </c>
      <c r="F14" s="292">
        <f t="shared" si="10"/>
        <v>4</v>
      </c>
      <c r="G14" s="292">
        <f t="shared" si="11"/>
        <v>0</v>
      </c>
      <c r="H14" s="292">
        <f t="shared" si="12"/>
        <v>211</v>
      </c>
      <c r="I14" s="292">
        <f t="shared" si="13"/>
        <v>206</v>
      </c>
      <c r="J14" s="292">
        <f t="shared" si="14"/>
        <v>43</v>
      </c>
      <c r="K14" s="292">
        <f t="shared" si="15"/>
        <v>0</v>
      </c>
      <c r="L14" s="292">
        <f t="shared" si="16"/>
        <v>34</v>
      </c>
      <c r="M14" s="292">
        <f t="shared" si="17"/>
        <v>0</v>
      </c>
      <c r="N14" s="292">
        <f t="shared" si="18"/>
        <v>0</v>
      </c>
      <c r="O14" s="292">
        <f t="shared" si="19"/>
        <v>0</v>
      </c>
      <c r="P14" s="292">
        <f t="shared" si="20"/>
        <v>0</v>
      </c>
      <c r="Q14" s="292">
        <f t="shared" si="21"/>
        <v>0</v>
      </c>
      <c r="R14" s="292">
        <f t="shared" si="22"/>
        <v>0</v>
      </c>
      <c r="S14" s="292">
        <f t="shared" si="23"/>
        <v>0</v>
      </c>
      <c r="T14" s="292">
        <f t="shared" si="24"/>
        <v>0</v>
      </c>
      <c r="U14" s="292">
        <f t="shared" si="25"/>
        <v>0</v>
      </c>
      <c r="V14" s="292">
        <f t="shared" si="26"/>
        <v>0</v>
      </c>
      <c r="W14" s="292">
        <f t="shared" si="27"/>
        <v>0</v>
      </c>
      <c r="X14" s="292">
        <f t="shared" si="28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840</v>
      </c>
      <c r="AK14" s="295" t="s">
        <v>840</v>
      </c>
      <c r="AL14" s="292">
        <v>0</v>
      </c>
      <c r="AM14" s="295" t="s">
        <v>840</v>
      </c>
      <c r="AN14" s="295" t="s">
        <v>840</v>
      </c>
      <c r="AO14" s="292">
        <v>0</v>
      </c>
      <c r="AP14" s="295" t="s">
        <v>840</v>
      </c>
      <c r="AQ14" s="292">
        <v>0</v>
      </c>
      <c r="AR14" s="295" t="s">
        <v>840</v>
      </c>
      <c r="AS14" s="292">
        <v>0</v>
      </c>
      <c r="AT14" s="292">
        <f t="shared" si="2"/>
        <v>211</v>
      </c>
      <c r="AU14" s="292">
        <v>0</v>
      </c>
      <c r="AV14" s="292">
        <v>0</v>
      </c>
      <c r="AW14" s="292">
        <v>0</v>
      </c>
      <c r="AX14" s="292">
        <v>211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840</v>
      </c>
      <c r="BF14" s="295" t="s">
        <v>840</v>
      </c>
      <c r="BG14" s="295" t="s">
        <v>840</v>
      </c>
      <c r="BH14" s="295" t="s">
        <v>840</v>
      </c>
      <c r="BI14" s="295" t="s">
        <v>840</v>
      </c>
      <c r="BJ14" s="295" t="s">
        <v>840</v>
      </c>
      <c r="BK14" s="295" t="s">
        <v>840</v>
      </c>
      <c r="BL14" s="295" t="s">
        <v>840</v>
      </c>
      <c r="BM14" s="295" t="s">
        <v>840</v>
      </c>
      <c r="BN14" s="292">
        <v>0</v>
      </c>
      <c r="BO14" s="292">
        <f t="shared" si="3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5" t="s">
        <v>840</v>
      </c>
      <c r="CI14" s="292">
        <v>0</v>
      </c>
      <c r="CJ14" s="292">
        <f t="shared" si="4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840</v>
      </c>
      <c r="CX14" s="295" t="s">
        <v>840</v>
      </c>
      <c r="CY14" s="295" t="s">
        <v>840</v>
      </c>
      <c r="CZ14" s="295" t="s">
        <v>840</v>
      </c>
      <c r="DA14" s="295" t="s">
        <v>840</v>
      </c>
      <c r="DB14" s="295" t="s">
        <v>840</v>
      </c>
      <c r="DC14" s="295" t="s">
        <v>840</v>
      </c>
      <c r="DD14" s="292">
        <v>0</v>
      </c>
      <c r="DE14" s="292">
        <f t="shared" si="5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840</v>
      </c>
      <c r="DS14" s="295" t="s">
        <v>840</v>
      </c>
      <c r="DT14" s="292">
        <v>0</v>
      </c>
      <c r="DU14" s="295" t="s">
        <v>840</v>
      </c>
      <c r="DV14" s="295" t="s">
        <v>840</v>
      </c>
      <c r="DW14" s="295" t="s">
        <v>840</v>
      </c>
      <c r="DX14" s="295" t="s">
        <v>840</v>
      </c>
      <c r="DY14" s="292">
        <v>0</v>
      </c>
      <c r="DZ14" s="292">
        <f t="shared" si="6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840</v>
      </c>
      <c r="EL14" s="295" t="s">
        <v>840</v>
      </c>
      <c r="EM14" s="295" t="s">
        <v>840</v>
      </c>
      <c r="EN14" s="292">
        <v>0</v>
      </c>
      <c r="EO14" s="292">
        <v>0</v>
      </c>
      <c r="EP14" s="295" t="s">
        <v>840</v>
      </c>
      <c r="EQ14" s="295" t="s">
        <v>840</v>
      </c>
      <c r="ER14" s="295" t="s">
        <v>840</v>
      </c>
      <c r="ES14" s="292">
        <v>0</v>
      </c>
      <c r="ET14" s="292">
        <v>0</v>
      </c>
      <c r="EU14" s="292">
        <f t="shared" si="7"/>
        <v>429</v>
      </c>
      <c r="EV14" s="292">
        <v>142</v>
      </c>
      <c r="EW14" s="292">
        <v>4</v>
      </c>
      <c r="EX14" s="292">
        <v>0</v>
      </c>
      <c r="EY14" s="292">
        <v>0</v>
      </c>
      <c r="EZ14" s="292">
        <v>206</v>
      </c>
      <c r="FA14" s="292">
        <v>43</v>
      </c>
      <c r="FB14" s="292">
        <v>0</v>
      </c>
      <c r="FC14" s="292">
        <v>34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840</v>
      </c>
      <c r="FI14" s="295" t="s">
        <v>840</v>
      </c>
      <c r="FJ14" s="295" t="s">
        <v>840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8"/>
        <v>0</v>
      </c>
      <c r="E15" s="292">
        <f t="shared" si="9"/>
        <v>0</v>
      </c>
      <c r="F15" s="292">
        <f t="shared" si="10"/>
        <v>0</v>
      </c>
      <c r="G15" s="292">
        <f t="shared" si="11"/>
        <v>0</v>
      </c>
      <c r="H15" s="292">
        <f t="shared" si="12"/>
        <v>0</v>
      </c>
      <c r="I15" s="292">
        <f t="shared" si="13"/>
        <v>0</v>
      </c>
      <c r="J15" s="292">
        <f t="shared" si="14"/>
        <v>0</v>
      </c>
      <c r="K15" s="292">
        <f t="shared" si="15"/>
        <v>0</v>
      </c>
      <c r="L15" s="292">
        <f t="shared" si="16"/>
        <v>0</v>
      </c>
      <c r="M15" s="292">
        <f t="shared" si="17"/>
        <v>0</v>
      </c>
      <c r="N15" s="292">
        <f t="shared" si="18"/>
        <v>0</v>
      </c>
      <c r="O15" s="292">
        <f t="shared" si="19"/>
        <v>0</v>
      </c>
      <c r="P15" s="292">
        <f t="shared" si="20"/>
        <v>0</v>
      </c>
      <c r="Q15" s="292">
        <f t="shared" si="21"/>
        <v>0</v>
      </c>
      <c r="R15" s="292">
        <f t="shared" si="22"/>
        <v>0</v>
      </c>
      <c r="S15" s="292">
        <f t="shared" si="23"/>
        <v>0</v>
      </c>
      <c r="T15" s="292">
        <f t="shared" si="24"/>
        <v>0</v>
      </c>
      <c r="U15" s="292">
        <f t="shared" si="25"/>
        <v>0</v>
      </c>
      <c r="V15" s="292">
        <f t="shared" si="26"/>
        <v>0</v>
      </c>
      <c r="W15" s="292">
        <f t="shared" si="27"/>
        <v>0</v>
      </c>
      <c r="X15" s="292">
        <f t="shared" si="28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840</v>
      </c>
      <c r="AK15" s="295" t="s">
        <v>840</v>
      </c>
      <c r="AL15" s="292">
        <v>0</v>
      </c>
      <c r="AM15" s="295" t="s">
        <v>840</v>
      </c>
      <c r="AN15" s="295" t="s">
        <v>840</v>
      </c>
      <c r="AO15" s="292">
        <v>0</v>
      </c>
      <c r="AP15" s="295" t="s">
        <v>840</v>
      </c>
      <c r="AQ15" s="292">
        <v>0</v>
      </c>
      <c r="AR15" s="295" t="s">
        <v>840</v>
      </c>
      <c r="AS15" s="292">
        <v>0</v>
      </c>
      <c r="AT15" s="292">
        <f t="shared" si="2"/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840</v>
      </c>
      <c r="BF15" s="295" t="s">
        <v>840</v>
      </c>
      <c r="BG15" s="295" t="s">
        <v>840</v>
      </c>
      <c r="BH15" s="295" t="s">
        <v>840</v>
      </c>
      <c r="BI15" s="295" t="s">
        <v>840</v>
      </c>
      <c r="BJ15" s="295" t="s">
        <v>840</v>
      </c>
      <c r="BK15" s="295" t="s">
        <v>840</v>
      </c>
      <c r="BL15" s="295" t="s">
        <v>840</v>
      </c>
      <c r="BM15" s="295" t="s">
        <v>840</v>
      </c>
      <c r="BN15" s="292">
        <v>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5" t="s">
        <v>840</v>
      </c>
      <c r="CI15" s="292">
        <v>0</v>
      </c>
      <c r="CJ15" s="292">
        <f t="shared" si="4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840</v>
      </c>
      <c r="CX15" s="295" t="s">
        <v>840</v>
      </c>
      <c r="CY15" s="295" t="s">
        <v>840</v>
      </c>
      <c r="CZ15" s="295" t="s">
        <v>840</v>
      </c>
      <c r="DA15" s="295" t="s">
        <v>840</v>
      </c>
      <c r="DB15" s="295" t="s">
        <v>840</v>
      </c>
      <c r="DC15" s="295" t="s">
        <v>840</v>
      </c>
      <c r="DD15" s="292">
        <v>0</v>
      </c>
      <c r="DE15" s="292">
        <f t="shared" si="5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840</v>
      </c>
      <c r="DS15" s="295" t="s">
        <v>840</v>
      </c>
      <c r="DT15" s="292">
        <v>0</v>
      </c>
      <c r="DU15" s="295" t="s">
        <v>840</v>
      </c>
      <c r="DV15" s="295" t="s">
        <v>840</v>
      </c>
      <c r="DW15" s="295" t="s">
        <v>840</v>
      </c>
      <c r="DX15" s="295" t="s">
        <v>840</v>
      </c>
      <c r="DY15" s="292">
        <v>0</v>
      </c>
      <c r="DZ15" s="292">
        <f t="shared" si="6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840</v>
      </c>
      <c r="EL15" s="295" t="s">
        <v>840</v>
      </c>
      <c r="EM15" s="295" t="s">
        <v>840</v>
      </c>
      <c r="EN15" s="292">
        <v>0</v>
      </c>
      <c r="EO15" s="292">
        <v>0</v>
      </c>
      <c r="EP15" s="295" t="s">
        <v>840</v>
      </c>
      <c r="EQ15" s="295" t="s">
        <v>840</v>
      </c>
      <c r="ER15" s="295" t="s">
        <v>840</v>
      </c>
      <c r="ES15" s="292">
        <v>0</v>
      </c>
      <c r="ET15" s="292">
        <v>0</v>
      </c>
      <c r="EU15" s="292">
        <f t="shared" si="7"/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840</v>
      </c>
      <c r="FI15" s="295" t="s">
        <v>840</v>
      </c>
      <c r="FJ15" s="295" t="s">
        <v>840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8"/>
        <v>1100</v>
      </c>
      <c r="E16" s="292">
        <f t="shared" si="9"/>
        <v>0</v>
      </c>
      <c r="F16" s="292">
        <f t="shared" si="10"/>
        <v>0</v>
      </c>
      <c r="G16" s="292">
        <f t="shared" si="11"/>
        <v>0</v>
      </c>
      <c r="H16" s="292">
        <f t="shared" si="12"/>
        <v>0</v>
      </c>
      <c r="I16" s="292">
        <f t="shared" si="13"/>
        <v>0</v>
      </c>
      <c r="J16" s="292">
        <f t="shared" si="14"/>
        <v>0</v>
      </c>
      <c r="K16" s="292">
        <f t="shared" si="15"/>
        <v>0</v>
      </c>
      <c r="L16" s="292">
        <f t="shared" si="16"/>
        <v>879</v>
      </c>
      <c r="M16" s="292">
        <f t="shared" si="17"/>
        <v>0</v>
      </c>
      <c r="N16" s="292">
        <f t="shared" si="18"/>
        <v>0</v>
      </c>
      <c r="O16" s="292">
        <f t="shared" si="19"/>
        <v>0</v>
      </c>
      <c r="P16" s="292">
        <f t="shared" si="20"/>
        <v>0</v>
      </c>
      <c r="Q16" s="292">
        <f t="shared" si="21"/>
        <v>0</v>
      </c>
      <c r="R16" s="292">
        <f t="shared" si="22"/>
        <v>0</v>
      </c>
      <c r="S16" s="292">
        <f t="shared" si="23"/>
        <v>0</v>
      </c>
      <c r="T16" s="292">
        <f t="shared" si="24"/>
        <v>0</v>
      </c>
      <c r="U16" s="292">
        <f t="shared" si="25"/>
        <v>0</v>
      </c>
      <c r="V16" s="292">
        <f t="shared" si="26"/>
        <v>0</v>
      </c>
      <c r="W16" s="292">
        <f t="shared" si="27"/>
        <v>0</v>
      </c>
      <c r="X16" s="292">
        <f t="shared" si="28"/>
        <v>221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840</v>
      </c>
      <c r="AK16" s="295" t="s">
        <v>840</v>
      </c>
      <c r="AL16" s="292">
        <v>0</v>
      </c>
      <c r="AM16" s="295" t="s">
        <v>840</v>
      </c>
      <c r="AN16" s="295" t="s">
        <v>840</v>
      </c>
      <c r="AO16" s="292">
        <v>0</v>
      </c>
      <c r="AP16" s="295" t="s">
        <v>840</v>
      </c>
      <c r="AQ16" s="292">
        <v>0</v>
      </c>
      <c r="AR16" s="295" t="s">
        <v>840</v>
      </c>
      <c r="AS16" s="292">
        <v>0</v>
      </c>
      <c r="AT16" s="292">
        <f t="shared" si="2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840</v>
      </c>
      <c r="BF16" s="295" t="s">
        <v>840</v>
      </c>
      <c r="BG16" s="295" t="s">
        <v>840</v>
      </c>
      <c r="BH16" s="295" t="s">
        <v>840</v>
      </c>
      <c r="BI16" s="295" t="s">
        <v>840</v>
      </c>
      <c r="BJ16" s="295" t="s">
        <v>840</v>
      </c>
      <c r="BK16" s="295" t="s">
        <v>840</v>
      </c>
      <c r="BL16" s="295" t="s">
        <v>840</v>
      </c>
      <c r="BM16" s="295" t="s">
        <v>840</v>
      </c>
      <c r="BN16" s="292">
        <v>0</v>
      </c>
      <c r="BO16" s="292">
        <f t="shared" si="3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5" t="s">
        <v>840</v>
      </c>
      <c r="CI16" s="292">
        <v>0</v>
      </c>
      <c r="CJ16" s="292">
        <f t="shared" si="4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840</v>
      </c>
      <c r="CX16" s="295" t="s">
        <v>840</v>
      </c>
      <c r="CY16" s="295" t="s">
        <v>840</v>
      </c>
      <c r="CZ16" s="295" t="s">
        <v>840</v>
      </c>
      <c r="DA16" s="295" t="s">
        <v>840</v>
      </c>
      <c r="DB16" s="295" t="s">
        <v>840</v>
      </c>
      <c r="DC16" s="295" t="s">
        <v>840</v>
      </c>
      <c r="DD16" s="292">
        <v>0</v>
      </c>
      <c r="DE16" s="292">
        <f t="shared" si="5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840</v>
      </c>
      <c r="DS16" s="295" t="s">
        <v>840</v>
      </c>
      <c r="DT16" s="292">
        <v>0</v>
      </c>
      <c r="DU16" s="295" t="s">
        <v>840</v>
      </c>
      <c r="DV16" s="295" t="s">
        <v>840</v>
      </c>
      <c r="DW16" s="295" t="s">
        <v>840</v>
      </c>
      <c r="DX16" s="295" t="s">
        <v>840</v>
      </c>
      <c r="DY16" s="292">
        <v>0</v>
      </c>
      <c r="DZ16" s="292">
        <f t="shared" si="6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840</v>
      </c>
      <c r="EL16" s="295" t="s">
        <v>840</v>
      </c>
      <c r="EM16" s="295" t="s">
        <v>840</v>
      </c>
      <c r="EN16" s="292">
        <v>0</v>
      </c>
      <c r="EO16" s="292">
        <v>0</v>
      </c>
      <c r="EP16" s="295" t="s">
        <v>840</v>
      </c>
      <c r="EQ16" s="295" t="s">
        <v>840</v>
      </c>
      <c r="ER16" s="295" t="s">
        <v>840</v>
      </c>
      <c r="ES16" s="292">
        <v>0</v>
      </c>
      <c r="ET16" s="292">
        <v>0</v>
      </c>
      <c r="EU16" s="292">
        <f t="shared" si="7"/>
        <v>1100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879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840</v>
      </c>
      <c r="FI16" s="295" t="s">
        <v>840</v>
      </c>
      <c r="FJ16" s="295" t="s">
        <v>840</v>
      </c>
      <c r="FK16" s="292">
        <v>0</v>
      </c>
      <c r="FL16" s="292">
        <v>0</v>
      </c>
      <c r="FM16" s="292">
        <v>0</v>
      </c>
      <c r="FN16" s="292">
        <v>0</v>
      </c>
      <c r="FO16" s="292">
        <v>221</v>
      </c>
    </row>
    <row r="17" spans="1:171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8"/>
        <v>971</v>
      </c>
      <c r="E17" s="292">
        <f t="shared" si="9"/>
        <v>0</v>
      </c>
      <c r="F17" s="292">
        <f t="shared" si="10"/>
        <v>5</v>
      </c>
      <c r="G17" s="292">
        <f t="shared" si="11"/>
        <v>0</v>
      </c>
      <c r="H17" s="292">
        <f t="shared" si="12"/>
        <v>395</v>
      </c>
      <c r="I17" s="292">
        <f t="shared" si="13"/>
        <v>489</v>
      </c>
      <c r="J17" s="292">
        <f t="shared" si="14"/>
        <v>81</v>
      </c>
      <c r="K17" s="292">
        <f t="shared" si="15"/>
        <v>1</v>
      </c>
      <c r="L17" s="292">
        <f t="shared" si="16"/>
        <v>0</v>
      </c>
      <c r="M17" s="292">
        <f t="shared" si="17"/>
        <v>0</v>
      </c>
      <c r="N17" s="292">
        <f t="shared" si="18"/>
        <v>0</v>
      </c>
      <c r="O17" s="292">
        <f t="shared" si="19"/>
        <v>0</v>
      </c>
      <c r="P17" s="292">
        <f t="shared" si="20"/>
        <v>0</v>
      </c>
      <c r="Q17" s="292">
        <f t="shared" si="21"/>
        <v>0</v>
      </c>
      <c r="R17" s="292">
        <f t="shared" si="22"/>
        <v>0</v>
      </c>
      <c r="S17" s="292">
        <f t="shared" si="23"/>
        <v>0</v>
      </c>
      <c r="T17" s="292">
        <f t="shared" si="24"/>
        <v>0</v>
      </c>
      <c r="U17" s="292">
        <f t="shared" si="25"/>
        <v>0</v>
      </c>
      <c r="V17" s="292">
        <f t="shared" si="26"/>
        <v>0</v>
      </c>
      <c r="W17" s="292">
        <f t="shared" si="27"/>
        <v>0</v>
      </c>
      <c r="X17" s="292">
        <f t="shared" si="28"/>
        <v>0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840</v>
      </c>
      <c r="AK17" s="295" t="s">
        <v>840</v>
      </c>
      <c r="AL17" s="292">
        <v>0</v>
      </c>
      <c r="AM17" s="295" t="s">
        <v>840</v>
      </c>
      <c r="AN17" s="295" t="s">
        <v>840</v>
      </c>
      <c r="AO17" s="292">
        <v>0</v>
      </c>
      <c r="AP17" s="295" t="s">
        <v>840</v>
      </c>
      <c r="AQ17" s="292">
        <v>0</v>
      </c>
      <c r="AR17" s="295" t="s">
        <v>840</v>
      </c>
      <c r="AS17" s="292">
        <v>0</v>
      </c>
      <c r="AT17" s="292">
        <f t="shared" si="2"/>
        <v>883</v>
      </c>
      <c r="AU17" s="292">
        <v>0</v>
      </c>
      <c r="AV17" s="292">
        <v>0</v>
      </c>
      <c r="AW17" s="292">
        <v>0</v>
      </c>
      <c r="AX17" s="292">
        <v>394</v>
      </c>
      <c r="AY17" s="292">
        <v>489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840</v>
      </c>
      <c r="BF17" s="295" t="s">
        <v>840</v>
      </c>
      <c r="BG17" s="295" t="s">
        <v>840</v>
      </c>
      <c r="BH17" s="295" t="s">
        <v>840</v>
      </c>
      <c r="BI17" s="295" t="s">
        <v>840</v>
      </c>
      <c r="BJ17" s="295" t="s">
        <v>840</v>
      </c>
      <c r="BK17" s="295" t="s">
        <v>840</v>
      </c>
      <c r="BL17" s="295" t="s">
        <v>840</v>
      </c>
      <c r="BM17" s="295" t="s">
        <v>840</v>
      </c>
      <c r="BN17" s="292">
        <v>0</v>
      </c>
      <c r="BO17" s="292">
        <f t="shared" si="3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5" t="s">
        <v>840</v>
      </c>
      <c r="CI17" s="292">
        <v>0</v>
      </c>
      <c r="CJ17" s="292">
        <f t="shared" si="4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840</v>
      </c>
      <c r="CX17" s="295" t="s">
        <v>840</v>
      </c>
      <c r="CY17" s="295" t="s">
        <v>840</v>
      </c>
      <c r="CZ17" s="295" t="s">
        <v>840</v>
      </c>
      <c r="DA17" s="295" t="s">
        <v>840</v>
      </c>
      <c r="DB17" s="295" t="s">
        <v>840</v>
      </c>
      <c r="DC17" s="295" t="s">
        <v>840</v>
      </c>
      <c r="DD17" s="292">
        <v>0</v>
      </c>
      <c r="DE17" s="292">
        <f t="shared" si="5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840</v>
      </c>
      <c r="DS17" s="295" t="s">
        <v>840</v>
      </c>
      <c r="DT17" s="292">
        <v>0</v>
      </c>
      <c r="DU17" s="295" t="s">
        <v>840</v>
      </c>
      <c r="DV17" s="295" t="s">
        <v>840</v>
      </c>
      <c r="DW17" s="295" t="s">
        <v>840</v>
      </c>
      <c r="DX17" s="295" t="s">
        <v>840</v>
      </c>
      <c r="DY17" s="292">
        <v>0</v>
      </c>
      <c r="DZ17" s="292">
        <f t="shared" si="6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840</v>
      </c>
      <c r="EL17" s="295" t="s">
        <v>840</v>
      </c>
      <c r="EM17" s="295" t="s">
        <v>840</v>
      </c>
      <c r="EN17" s="292">
        <v>0</v>
      </c>
      <c r="EO17" s="292">
        <v>0</v>
      </c>
      <c r="EP17" s="295" t="s">
        <v>840</v>
      </c>
      <c r="EQ17" s="295" t="s">
        <v>840</v>
      </c>
      <c r="ER17" s="295" t="s">
        <v>840</v>
      </c>
      <c r="ES17" s="292">
        <v>0</v>
      </c>
      <c r="ET17" s="292">
        <v>0</v>
      </c>
      <c r="EU17" s="292">
        <f t="shared" si="7"/>
        <v>88</v>
      </c>
      <c r="EV17" s="292">
        <v>0</v>
      </c>
      <c r="EW17" s="292">
        <v>5</v>
      </c>
      <c r="EX17" s="292">
        <v>0</v>
      </c>
      <c r="EY17" s="292">
        <v>1</v>
      </c>
      <c r="EZ17" s="292">
        <v>0</v>
      </c>
      <c r="FA17" s="292">
        <v>81</v>
      </c>
      <c r="FB17" s="292">
        <v>1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840</v>
      </c>
      <c r="FI17" s="295" t="s">
        <v>840</v>
      </c>
      <c r="FJ17" s="295" t="s">
        <v>840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8"/>
        <v>792</v>
      </c>
      <c r="E18" s="292">
        <f t="shared" si="9"/>
        <v>0</v>
      </c>
      <c r="F18" s="292">
        <f t="shared" si="10"/>
        <v>0</v>
      </c>
      <c r="G18" s="292">
        <f t="shared" si="11"/>
        <v>0</v>
      </c>
      <c r="H18" s="292">
        <f t="shared" si="12"/>
        <v>301</v>
      </c>
      <c r="I18" s="292">
        <f t="shared" si="13"/>
        <v>394</v>
      </c>
      <c r="J18" s="292">
        <f t="shared" si="14"/>
        <v>0</v>
      </c>
      <c r="K18" s="292">
        <f t="shared" si="15"/>
        <v>0</v>
      </c>
      <c r="L18" s="292">
        <f t="shared" si="16"/>
        <v>0</v>
      </c>
      <c r="M18" s="292">
        <f t="shared" si="17"/>
        <v>0</v>
      </c>
      <c r="N18" s="292">
        <f t="shared" si="18"/>
        <v>0</v>
      </c>
      <c r="O18" s="292">
        <f t="shared" si="19"/>
        <v>97</v>
      </c>
      <c r="P18" s="292">
        <f t="shared" si="20"/>
        <v>0</v>
      </c>
      <c r="Q18" s="292">
        <f t="shared" si="21"/>
        <v>0</v>
      </c>
      <c r="R18" s="292">
        <f t="shared" si="22"/>
        <v>0</v>
      </c>
      <c r="S18" s="292">
        <f t="shared" si="23"/>
        <v>0</v>
      </c>
      <c r="T18" s="292">
        <f t="shared" si="24"/>
        <v>0</v>
      </c>
      <c r="U18" s="292">
        <f t="shared" si="25"/>
        <v>0</v>
      </c>
      <c r="V18" s="292">
        <f t="shared" si="26"/>
        <v>0</v>
      </c>
      <c r="W18" s="292">
        <f t="shared" si="27"/>
        <v>0</v>
      </c>
      <c r="X18" s="292">
        <f t="shared" si="28"/>
        <v>0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840</v>
      </c>
      <c r="AK18" s="295" t="s">
        <v>840</v>
      </c>
      <c r="AL18" s="292">
        <v>0</v>
      </c>
      <c r="AM18" s="295" t="s">
        <v>840</v>
      </c>
      <c r="AN18" s="295" t="s">
        <v>840</v>
      </c>
      <c r="AO18" s="292">
        <v>0</v>
      </c>
      <c r="AP18" s="295" t="s">
        <v>840</v>
      </c>
      <c r="AQ18" s="292">
        <v>0</v>
      </c>
      <c r="AR18" s="295" t="s">
        <v>840</v>
      </c>
      <c r="AS18" s="292">
        <v>0</v>
      </c>
      <c r="AT18" s="292">
        <f t="shared" si="2"/>
        <v>695</v>
      </c>
      <c r="AU18" s="292">
        <v>0</v>
      </c>
      <c r="AV18" s="292">
        <v>0</v>
      </c>
      <c r="AW18" s="292">
        <v>0</v>
      </c>
      <c r="AX18" s="292">
        <v>301</v>
      </c>
      <c r="AY18" s="292">
        <v>394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840</v>
      </c>
      <c r="BF18" s="295" t="s">
        <v>840</v>
      </c>
      <c r="BG18" s="295" t="s">
        <v>840</v>
      </c>
      <c r="BH18" s="295" t="s">
        <v>840</v>
      </c>
      <c r="BI18" s="295" t="s">
        <v>840</v>
      </c>
      <c r="BJ18" s="295" t="s">
        <v>840</v>
      </c>
      <c r="BK18" s="295" t="s">
        <v>840</v>
      </c>
      <c r="BL18" s="295" t="s">
        <v>840</v>
      </c>
      <c r="BM18" s="295" t="s">
        <v>840</v>
      </c>
      <c r="BN18" s="292">
        <v>0</v>
      </c>
      <c r="BO18" s="292">
        <f t="shared" si="3"/>
        <v>97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97</v>
      </c>
      <c r="CA18" s="292">
        <v>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5" t="s">
        <v>840</v>
      </c>
      <c r="CI18" s="292">
        <v>0</v>
      </c>
      <c r="CJ18" s="292">
        <f t="shared" si="4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840</v>
      </c>
      <c r="CX18" s="295" t="s">
        <v>840</v>
      </c>
      <c r="CY18" s="295" t="s">
        <v>840</v>
      </c>
      <c r="CZ18" s="295" t="s">
        <v>840</v>
      </c>
      <c r="DA18" s="295" t="s">
        <v>840</v>
      </c>
      <c r="DB18" s="295" t="s">
        <v>840</v>
      </c>
      <c r="DC18" s="295" t="s">
        <v>840</v>
      </c>
      <c r="DD18" s="292">
        <v>0</v>
      </c>
      <c r="DE18" s="292">
        <f t="shared" si="5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840</v>
      </c>
      <c r="DS18" s="295" t="s">
        <v>840</v>
      </c>
      <c r="DT18" s="292">
        <v>0</v>
      </c>
      <c r="DU18" s="295" t="s">
        <v>840</v>
      </c>
      <c r="DV18" s="295" t="s">
        <v>840</v>
      </c>
      <c r="DW18" s="295" t="s">
        <v>840</v>
      </c>
      <c r="DX18" s="295" t="s">
        <v>840</v>
      </c>
      <c r="DY18" s="292">
        <v>0</v>
      </c>
      <c r="DZ18" s="292">
        <f t="shared" si="6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840</v>
      </c>
      <c r="EL18" s="295" t="s">
        <v>840</v>
      </c>
      <c r="EM18" s="295" t="s">
        <v>840</v>
      </c>
      <c r="EN18" s="292">
        <v>0</v>
      </c>
      <c r="EO18" s="292">
        <v>0</v>
      </c>
      <c r="EP18" s="295" t="s">
        <v>840</v>
      </c>
      <c r="EQ18" s="295" t="s">
        <v>840</v>
      </c>
      <c r="ER18" s="295" t="s">
        <v>840</v>
      </c>
      <c r="ES18" s="292">
        <v>0</v>
      </c>
      <c r="ET18" s="292">
        <v>0</v>
      </c>
      <c r="EU18" s="292">
        <f t="shared" si="7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840</v>
      </c>
      <c r="FI18" s="295" t="s">
        <v>840</v>
      </c>
      <c r="FJ18" s="295" t="s">
        <v>840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8"/>
        <v>1327</v>
      </c>
      <c r="E19" s="292">
        <f t="shared" si="9"/>
        <v>0</v>
      </c>
      <c r="F19" s="292">
        <f t="shared" si="10"/>
        <v>0</v>
      </c>
      <c r="G19" s="292">
        <f t="shared" si="11"/>
        <v>0</v>
      </c>
      <c r="H19" s="292">
        <f t="shared" si="12"/>
        <v>110</v>
      </c>
      <c r="I19" s="292">
        <f t="shared" si="13"/>
        <v>251</v>
      </c>
      <c r="J19" s="292">
        <f t="shared" si="14"/>
        <v>24</v>
      </c>
      <c r="K19" s="292">
        <f t="shared" si="15"/>
        <v>0</v>
      </c>
      <c r="L19" s="292">
        <f t="shared" si="16"/>
        <v>0</v>
      </c>
      <c r="M19" s="292">
        <f t="shared" si="17"/>
        <v>0</v>
      </c>
      <c r="N19" s="292">
        <f t="shared" si="18"/>
        <v>118</v>
      </c>
      <c r="O19" s="292">
        <f t="shared" si="19"/>
        <v>0</v>
      </c>
      <c r="P19" s="292">
        <f t="shared" si="20"/>
        <v>0</v>
      </c>
      <c r="Q19" s="292">
        <f t="shared" si="21"/>
        <v>0</v>
      </c>
      <c r="R19" s="292">
        <f t="shared" si="22"/>
        <v>0</v>
      </c>
      <c r="S19" s="292">
        <f t="shared" si="23"/>
        <v>0</v>
      </c>
      <c r="T19" s="292">
        <f t="shared" si="24"/>
        <v>0</v>
      </c>
      <c r="U19" s="292">
        <f t="shared" si="25"/>
        <v>0</v>
      </c>
      <c r="V19" s="292">
        <f t="shared" si="26"/>
        <v>0</v>
      </c>
      <c r="W19" s="292">
        <f t="shared" si="27"/>
        <v>0</v>
      </c>
      <c r="X19" s="292">
        <f t="shared" si="28"/>
        <v>824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840</v>
      </c>
      <c r="AK19" s="295" t="s">
        <v>840</v>
      </c>
      <c r="AL19" s="292">
        <v>0</v>
      </c>
      <c r="AM19" s="295" t="s">
        <v>840</v>
      </c>
      <c r="AN19" s="295" t="s">
        <v>840</v>
      </c>
      <c r="AO19" s="292">
        <v>0</v>
      </c>
      <c r="AP19" s="295" t="s">
        <v>840</v>
      </c>
      <c r="AQ19" s="292">
        <v>0</v>
      </c>
      <c r="AR19" s="295" t="s">
        <v>840</v>
      </c>
      <c r="AS19" s="292">
        <v>0</v>
      </c>
      <c r="AT19" s="292">
        <f t="shared" si="2"/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840</v>
      </c>
      <c r="BF19" s="295" t="s">
        <v>840</v>
      </c>
      <c r="BG19" s="295" t="s">
        <v>840</v>
      </c>
      <c r="BH19" s="295" t="s">
        <v>840</v>
      </c>
      <c r="BI19" s="295" t="s">
        <v>840</v>
      </c>
      <c r="BJ19" s="295" t="s">
        <v>840</v>
      </c>
      <c r="BK19" s="295" t="s">
        <v>840</v>
      </c>
      <c r="BL19" s="295" t="s">
        <v>840</v>
      </c>
      <c r="BM19" s="295" t="s">
        <v>840</v>
      </c>
      <c r="BN19" s="292">
        <v>0</v>
      </c>
      <c r="BO19" s="292">
        <f t="shared" si="3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5" t="s">
        <v>840</v>
      </c>
      <c r="CI19" s="292">
        <v>0</v>
      </c>
      <c r="CJ19" s="292">
        <f t="shared" si="4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840</v>
      </c>
      <c r="CX19" s="295" t="s">
        <v>840</v>
      </c>
      <c r="CY19" s="295" t="s">
        <v>840</v>
      </c>
      <c r="CZ19" s="295" t="s">
        <v>840</v>
      </c>
      <c r="DA19" s="295" t="s">
        <v>840</v>
      </c>
      <c r="DB19" s="295" t="s">
        <v>840</v>
      </c>
      <c r="DC19" s="295" t="s">
        <v>840</v>
      </c>
      <c r="DD19" s="292">
        <v>0</v>
      </c>
      <c r="DE19" s="292">
        <f t="shared" si="5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840</v>
      </c>
      <c r="DS19" s="295" t="s">
        <v>840</v>
      </c>
      <c r="DT19" s="292">
        <v>0</v>
      </c>
      <c r="DU19" s="295" t="s">
        <v>840</v>
      </c>
      <c r="DV19" s="295" t="s">
        <v>840</v>
      </c>
      <c r="DW19" s="295" t="s">
        <v>840</v>
      </c>
      <c r="DX19" s="295" t="s">
        <v>840</v>
      </c>
      <c r="DY19" s="292">
        <v>0</v>
      </c>
      <c r="DZ19" s="292">
        <f t="shared" si="6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840</v>
      </c>
      <c r="EL19" s="295" t="s">
        <v>840</v>
      </c>
      <c r="EM19" s="295" t="s">
        <v>840</v>
      </c>
      <c r="EN19" s="292">
        <v>0</v>
      </c>
      <c r="EO19" s="292">
        <v>0</v>
      </c>
      <c r="EP19" s="295" t="s">
        <v>840</v>
      </c>
      <c r="EQ19" s="295" t="s">
        <v>840</v>
      </c>
      <c r="ER19" s="295" t="s">
        <v>840</v>
      </c>
      <c r="ES19" s="292">
        <v>0</v>
      </c>
      <c r="ET19" s="292">
        <v>0</v>
      </c>
      <c r="EU19" s="292">
        <f t="shared" si="7"/>
        <v>1327</v>
      </c>
      <c r="EV19" s="292">
        <v>0</v>
      </c>
      <c r="EW19" s="292">
        <v>0</v>
      </c>
      <c r="EX19" s="292">
        <v>0</v>
      </c>
      <c r="EY19" s="292">
        <v>110</v>
      </c>
      <c r="EZ19" s="292">
        <v>251</v>
      </c>
      <c r="FA19" s="292">
        <v>24</v>
      </c>
      <c r="FB19" s="292">
        <v>0</v>
      </c>
      <c r="FC19" s="292">
        <v>0</v>
      </c>
      <c r="FD19" s="292">
        <v>0</v>
      </c>
      <c r="FE19" s="292">
        <v>118</v>
      </c>
      <c r="FF19" s="292">
        <v>0</v>
      </c>
      <c r="FG19" s="292">
        <v>0</v>
      </c>
      <c r="FH19" s="295" t="s">
        <v>840</v>
      </c>
      <c r="FI19" s="295" t="s">
        <v>840</v>
      </c>
      <c r="FJ19" s="295" t="s">
        <v>840</v>
      </c>
      <c r="FK19" s="292">
        <v>0</v>
      </c>
      <c r="FL19" s="292">
        <v>0</v>
      </c>
      <c r="FM19" s="292">
        <v>0</v>
      </c>
      <c r="FN19" s="292">
        <v>0</v>
      </c>
      <c r="FO19" s="292">
        <v>824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8"/>
        <v>30</v>
      </c>
      <c r="E20" s="292">
        <f t="shared" si="9"/>
        <v>0</v>
      </c>
      <c r="F20" s="292">
        <f t="shared" si="10"/>
        <v>0</v>
      </c>
      <c r="G20" s="292">
        <f t="shared" si="11"/>
        <v>0</v>
      </c>
      <c r="H20" s="292">
        <f t="shared" si="12"/>
        <v>30</v>
      </c>
      <c r="I20" s="292">
        <f t="shared" si="13"/>
        <v>0</v>
      </c>
      <c r="J20" s="292">
        <f t="shared" si="14"/>
        <v>0</v>
      </c>
      <c r="K20" s="292">
        <f t="shared" si="15"/>
        <v>0</v>
      </c>
      <c r="L20" s="292">
        <f t="shared" si="16"/>
        <v>0</v>
      </c>
      <c r="M20" s="292">
        <f t="shared" si="17"/>
        <v>0</v>
      </c>
      <c r="N20" s="292">
        <f t="shared" si="18"/>
        <v>0</v>
      </c>
      <c r="O20" s="292">
        <f t="shared" si="19"/>
        <v>0</v>
      </c>
      <c r="P20" s="292">
        <f t="shared" si="20"/>
        <v>0</v>
      </c>
      <c r="Q20" s="292">
        <f t="shared" si="21"/>
        <v>0</v>
      </c>
      <c r="R20" s="292">
        <f t="shared" si="22"/>
        <v>0</v>
      </c>
      <c r="S20" s="292">
        <f t="shared" si="23"/>
        <v>0</v>
      </c>
      <c r="T20" s="292">
        <f t="shared" si="24"/>
        <v>0</v>
      </c>
      <c r="U20" s="292">
        <f t="shared" si="25"/>
        <v>0</v>
      </c>
      <c r="V20" s="292">
        <f t="shared" si="26"/>
        <v>0</v>
      </c>
      <c r="W20" s="292">
        <f t="shared" si="27"/>
        <v>0</v>
      </c>
      <c r="X20" s="292">
        <f t="shared" si="28"/>
        <v>0</v>
      </c>
      <c r="Y20" s="292">
        <f t="shared" si="1"/>
        <v>2</v>
      </c>
      <c r="Z20" s="292">
        <v>0</v>
      </c>
      <c r="AA20" s="292">
        <v>0</v>
      </c>
      <c r="AB20" s="292">
        <v>0</v>
      </c>
      <c r="AC20" s="292">
        <v>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840</v>
      </c>
      <c r="AK20" s="295" t="s">
        <v>840</v>
      </c>
      <c r="AL20" s="292">
        <v>0</v>
      </c>
      <c r="AM20" s="295" t="s">
        <v>840</v>
      </c>
      <c r="AN20" s="295" t="s">
        <v>840</v>
      </c>
      <c r="AO20" s="292">
        <v>0</v>
      </c>
      <c r="AP20" s="295" t="s">
        <v>840</v>
      </c>
      <c r="AQ20" s="292">
        <v>0</v>
      </c>
      <c r="AR20" s="295" t="s">
        <v>840</v>
      </c>
      <c r="AS20" s="292">
        <v>0</v>
      </c>
      <c r="AT20" s="292">
        <f t="shared" si="2"/>
        <v>28</v>
      </c>
      <c r="AU20" s="292">
        <v>0</v>
      </c>
      <c r="AV20" s="292">
        <v>0</v>
      </c>
      <c r="AW20" s="292">
        <v>0</v>
      </c>
      <c r="AX20" s="292">
        <v>28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840</v>
      </c>
      <c r="BF20" s="295" t="s">
        <v>840</v>
      </c>
      <c r="BG20" s="295" t="s">
        <v>840</v>
      </c>
      <c r="BH20" s="295" t="s">
        <v>840</v>
      </c>
      <c r="BI20" s="295" t="s">
        <v>840</v>
      </c>
      <c r="BJ20" s="295" t="s">
        <v>840</v>
      </c>
      <c r="BK20" s="295" t="s">
        <v>840</v>
      </c>
      <c r="BL20" s="295" t="s">
        <v>840</v>
      </c>
      <c r="BM20" s="295" t="s">
        <v>840</v>
      </c>
      <c r="BN20" s="292">
        <v>0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5" t="s">
        <v>840</v>
      </c>
      <c r="CI20" s="292">
        <v>0</v>
      </c>
      <c r="CJ20" s="292">
        <f t="shared" si="4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840</v>
      </c>
      <c r="CX20" s="295" t="s">
        <v>840</v>
      </c>
      <c r="CY20" s="295" t="s">
        <v>840</v>
      </c>
      <c r="CZ20" s="295" t="s">
        <v>840</v>
      </c>
      <c r="DA20" s="295" t="s">
        <v>840</v>
      </c>
      <c r="DB20" s="295" t="s">
        <v>840</v>
      </c>
      <c r="DC20" s="295" t="s">
        <v>840</v>
      </c>
      <c r="DD20" s="292">
        <v>0</v>
      </c>
      <c r="DE20" s="292">
        <f t="shared" si="5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840</v>
      </c>
      <c r="DS20" s="295" t="s">
        <v>840</v>
      </c>
      <c r="DT20" s="292">
        <v>0</v>
      </c>
      <c r="DU20" s="295" t="s">
        <v>840</v>
      </c>
      <c r="DV20" s="295" t="s">
        <v>840</v>
      </c>
      <c r="DW20" s="295" t="s">
        <v>840</v>
      </c>
      <c r="DX20" s="295" t="s">
        <v>840</v>
      </c>
      <c r="DY20" s="292">
        <v>0</v>
      </c>
      <c r="DZ20" s="292">
        <f t="shared" si="6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840</v>
      </c>
      <c r="EL20" s="295" t="s">
        <v>840</v>
      </c>
      <c r="EM20" s="295" t="s">
        <v>840</v>
      </c>
      <c r="EN20" s="292">
        <v>0</v>
      </c>
      <c r="EO20" s="292">
        <v>0</v>
      </c>
      <c r="EP20" s="295" t="s">
        <v>840</v>
      </c>
      <c r="EQ20" s="295" t="s">
        <v>840</v>
      </c>
      <c r="ER20" s="295" t="s">
        <v>840</v>
      </c>
      <c r="ES20" s="292">
        <v>0</v>
      </c>
      <c r="ET20" s="292">
        <v>0</v>
      </c>
      <c r="EU20" s="292">
        <f t="shared" si="7"/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840</v>
      </c>
      <c r="FI20" s="295" t="s">
        <v>840</v>
      </c>
      <c r="FJ20" s="295" t="s">
        <v>840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8"/>
        <v>375</v>
      </c>
      <c r="E21" s="292">
        <f t="shared" si="9"/>
        <v>0</v>
      </c>
      <c r="F21" s="292">
        <f t="shared" si="10"/>
        <v>0</v>
      </c>
      <c r="G21" s="292">
        <f t="shared" si="11"/>
        <v>0</v>
      </c>
      <c r="H21" s="292">
        <f t="shared" si="12"/>
        <v>33</v>
      </c>
      <c r="I21" s="292">
        <f t="shared" si="13"/>
        <v>98</v>
      </c>
      <c r="J21" s="292">
        <f t="shared" si="14"/>
        <v>33</v>
      </c>
      <c r="K21" s="292">
        <f t="shared" si="15"/>
        <v>7</v>
      </c>
      <c r="L21" s="292">
        <f t="shared" si="16"/>
        <v>166</v>
      </c>
      <c r="M21" s="292">
        <f t="shared" si="17"/>
        <v>0</v>
      </c>
      <c r="N21" s="292">
        <f t="shared" si="18"/>
        <v>0</v>
      </c>
      <c r="O21" s="292">
        <f t="shared" si="19"/>
        <v>29</v>
      </c>
      <c r="P21" s="292">
        <f t="shared" si="20"/>
        <v>0</v>
      </c>
      <c r="Q21" s="292">
        <f t="shared" si="21"/>
        <v>0</v>
      </c>
      <c r="R21" s="292">
        <f t="shared" si="22"/>
        <v>0</v>
      </c>
      <c r="S21" s="292">
        <f t="shared" si="23"/>
        <v>0</v>
      </c>
      <c r="T21" s="292">
        <f t="shared" si="24"/>
        <v>0</v>
      </c>
      <c r="U21" s="292">
        <f t="shared" si="25"/>
        <v>0</v>
      </c>
      <c r="V21" s="292">
        <f t="shared" si="26"/>
        <v>0</v>
      </c>
      <c r="W21" s="292">
        <f t="shared" si="27"/>
        <v>0</v>
      </c>
      <c r="X21" s="292">
        <f t="shared" si="28"/>
        <v>9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840</v>
      </c>
      <c r="AK21" s="295" t="s">
        <v>840</v>
      </c>
      <c r="AL21" s="292">
        <v>0</v>
      </c>
      <c r="AM21" s="295" t="s">
        <v>840</v>
      </c>
      <c r="AN21" s="295" t="s">
        <v>840</v>
      </c>
      <c r="AO21" s="292">
        <v>0</v>
      </c>
      <c r="AP21" s="295" t="s">
        <v>840</v>
      </c>
      <c r="AQ21" s="292">
        <v>0</v>
      </c>
      <c r="AR21" s="295" t="s">
        <v>840</v>
      </c>
      <c r="AS21" s="292">
        <v>0</v>
      </c>
      <c r="AT21" s="292">
        <f t="shared" si="2"/>
        <v>14</v>
      </c>
      <c r="AU21" s="292">
        <v>0</v>
      </c>
      <c r="AV21" s="292">
        <v>0</v>
      </c>
      <c r="AW21" s="292">
        <v>0</v>
      </c>
      <c r="AX21" s="292">
        <v>14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840</v>
      </c>
      <c r="BF21" s="295" t="s">
        <v>840</v>
      </c>
      <c r="BG21" s="295" t="s">
        <v>840</v>
      </c>
      <c r="BH21" s="295" t="s">
        <v>840</v>
      </c>
      <c r="BI21" s="295" t="s">
        <v>840</v>
      </c>
      <c r="BJ21" s="295" t="s">
        <v>840</v>
      </c>
      <c r="BK21" s="295" t="s">
        <v>840</v>
      </c>
      <c r="BL21" s="295" t="s">
        <v>840</v>
      </c>
      <c r="BM21" s="295" t="s">
        <v>840</v>
      </c>
      <c r="BN21" s="292">
        <v>0</v>
      </c>
      <c r="BO21" s="292">
        <f t="shared" si="3"/>
        <v>29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29</v>
      </c>
      <c r="CA21" s="292">
        <v>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5" t="s">
        <v>840</v>
      </c>
      <c r="CI21" s="292">
        <v>0</v>
      </c>
      <c r="CJ21" s="292">
        <f t="shared" si="4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840</v>
      </c>
      <c r="CX21" s="295" t="s">
        <v>840</v>
      </c>
      <c r="CY21" s="295" t="s">
        <v>840</v>
      </c>
      <c r="CZ21" s="295" t="s">
        <v>840</v>
      </c>
      <c r="DA21" s="295" t="s">
        <v>840</v>
      </c>
      <c r="DB21" s="295" t="s">
        <v>840</v>
      </c>
      <c r="DC21" s="295" t="s">
        <v>840</v>
      </c>
      <c r="DD21" s="292">
        <v>0</v>
      </c>
      <c r="DE21" s="292">
        <f t="shared" si="5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840</v>
      </c>
      <c r="DS21" s="295" t="s">
        <v>840</v>
      </c>
      <c r="DT21" s="292">
        <v>0</v>
      </c>
      <c r="DU21" s="295" t="s">
        <v>840</v>
      </c>
      <c r="DV21" s="295" t="s">
        <v>840</v>
      </c>
      <c r="DW21" s="295" t="s">
        <v>840</v>
      </c>
      <c r="DX21" s="295" t="s">
        <v>840</v>
      </c>
      <c r="DY21" s="292">
        <v>0</v>
      </c>
      <c r="DZ21" s="292">
        <f t="shared" si="6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840</v>
      </c>
      <c r="EL21" s="295" t="s">
        <v>840</v>
      </c>
      <c r="EM21" s="295" t="s">
        <v>840</v>
      </c>
      <c r="EN21" s="292">
        <v>0</v>
      </c>
      <c r="EO21" s="292">
        <v>0</v>
      </c>
      <c r="EP21" s="295" t="s">
        <v>840</v>
      </c>
      <c r="EQ21" s="295" t="s">
        <v>840</v>
      </c>
      <c r="ER21" s="295" t="s">
        <v>840</v>
      </c>
      <c r="ES21" s="292">
        <v>0</v>
      </c>
      <c r="ET21" s="292">
        <v>0</v>
      </c>
      <c r="EU21" s="292">
        <f t="shared" si="7"/>
        <v>332</v>
      </c>
      <c r="EV21" s="292">
        <v>0</v>
      </c>
      <c r="EW21" s="292">
        <v>0</v>
      </c>
      <c r="EX21" s="292">
        <v>0</v>
      </c>
      <c r="EY21" s="292">
        <v>19</v>
      </c>
      <c r="EZ21" s="292">
        <v>98</v>
      </c>
      <c r="FA21" s="292">
        <v>33</v>
      </c>
      <c r="FB21" s="292">
        <v>7</v>
      </c>
      <c r="FC21" s="292">
        <v>166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840</v>
      </c>
      <c r="FI21" s="295" t="s">
        <v>840</v>
      </c>
      <c r="FJ21" s="295" t="s">
        <v>840</v>
      </c>
      <c r="FK21" s="292">
        <v>0</v>
      </c>
      <c r="FL21" s="292">
        <v>0</v>
      </c>
      <c r="FM21" s="292">
        <v>0</v>
      </c>
      <c r="FN21" s="292">
        <v>0</v>
      </c>
      <c r="FO21" s="292">
        <v>9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8"/>
        <v>0</v>
      </c>
      <c r="E22" s="292">
        <f t="shared" si="9"/>
        <v>0</v>
      </c>
      <c r="F22" s="292">
        <f t="shared" si="10"/>
        <v>0</v>
      </c>
      <c r="G22" s="292">
        <f t="shared" si="11"/>
        <v>0</v>
      </c>
      <c r="H22" s="292">
        <f t="shared" si="12"/>
        <v>0</v>
      </c>
      <c r="I22" s="292">
        <f t="shared" si="13"/>
        <v>0</v>
      </c>
      <c r="J22" s="292">
        <f t="shared" si="14"/>
        <v>0</v>
      </c>
      <c r="K22" s="292">
        <f t="shared" si="15"/>
        <v>0</v>
      </c>
      <c r="L22" s="292">
        <f t="shared" si="16"/>
        <v>0</v>
      </c>
      <c r="M22" s="292">
        <f t="shared" si="17"/>
        <v>0</v>
      </c>
      <c r="N22" s="292">
        <f t="shared" si="18"/>
        <v>0</v>
      </c>
      <c r="O22" s="292">
        <f t="shared" si="19"/>
        <v>0</v>
      </c>
      <c r="P22" s="292">
        <f t="shared" si="20"/>
        <v>0</v>
      </c>
      <c r="Q22" s="292">
        <f t="shared" si="21"/>
        <v>0</v>
      </c>
      <c r="R22" s="292">
        <f t="shared" si="22"/>
        <v>0</v>
      </c>
      <c r="S22" s="292">
        <f t="shared" si="23"/>
        <v>0</v>
      </c>
      <c r="T22" s="292">
        <f t="shared" si="24"/>
        <v>0</v>
      </c>
      <c r="U22" s="292">
        <f t="shared" si="25"/>
        <v>0</v>
      </c>
      <c r="V22" s="292">
        <f t="shared" si="26"/>
        <v>0</v>
      </c>
      <c r="W22" s="292">
        <f t="shared" si="27"/>
        <v>0</v>
      </c>
      <c r="X22" s="292">
        <f t="shared" si="28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840</v>
      </c>
      <c r="AK22" s="295" t="s">
        <v>840</v>
      </c>
      <c r="AL22" s="292">
        <v>0</v>
      </c>
      <c r="AM22" s="295" t="s">
        <v>840</v>
      </c>
      <c r="AN22" s="295" t="s">
        <v>840</v>
      </c>
      <c r="AO22" s="292">
        <v>0</v>
      </c>
      <c r="AP22" s="295" t="s">
        <v>840</v>
      </c>
      <c r="AQ22" s="292">
        <v>0</v>
      </c>
      <c r="AR22" s="295" t="s">
        <v>840</v>
      </c>
      <c r="AS22" s="292">
        <v>0</v>
      </c>
      <c r="AT22" s="292">
        <f t="shared" si="2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840</v>
      </c>
      <c r="BF22" s="295" t="s">
        <v>840</v>
      </c>
      <c r="BG22" s="295" t="s">
        <v>840</v>
      </c>
      <c r="BH22" s="295" t="s">
        <v>840</v>
      </c>
      <c r="BI22" s="295" t="s">
        <v>840</v>
      </c>
      <c r="BJ22" s="295" t="s">
        <v>840</v>
      </c>
      <c r="BK22" s="295" t="s">
        <v>840</v>
      </c>
      <c r="BL22" s="295" t="s">
        <v>840</v>
      </c>
      <c r="BM22" s="295" t="s">
        <v>840</v>
      </c>
      <c r="BN22" s="292">
        <v>0</v>
      </c>
      <c r="BO22" s="292">
        <f t="shared" si="3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5" t="s">
        <v>840</v>
      </c>
      <c r="CI22" s="292">
        <v>0</v>
      </c>
      <c r="CJ22" s="292">
        <f t="shared" si="4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840</v>
      </c>
      <c r="CX22" s="295" t="s">
        <v>840</v>
      </c>
      <c r="CY22" s="295" t="s">
        <v>840</v>
      </c>
      <c r="CZ22" s="295" t="s">
        <v>840</v>
      </c>
      <c r="DA22" s="295" t="s">
        <v>840</v>
      </c>
      <c r="DB22" s="295" t="s">
        <v>840</v>
      </c>
      <c r="DC22" s="295" t="s">
        <v>840</v>
      </c>
      <c r="DD22" s="292">
        <v>0</v>
      </c>
      <c r="DE22" s="292">
        <f t="shared" si="5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840</v>
      </c>
      <c r="DS22" s="295" t="s">
        <v>840</v>
      </c>
      <c r="DT22" s="292">
        <v>0</v>
      </c>
      <c r="DU22" s="295" t="s">
        <v>840</v>
      </c>
      <c r="DV22" s="295" t="s">
        <v>840</v>
      </c>
      <c r="DW22" s="295" t="s">
        <v>840</v>
      </c>
      <c r="DX22" s="295" t="s">
        <v>840</v>
      </c>
      <c r="DY22" s="292">
        <v>0</v>
      </c>
      <c r="DZ22" s="292">
        <f t="shared" si="6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840</v>
      </c>
      <c r="EL22" s="295" t="s">
        <v>840</v>
      </c>
      <c r="EM22" s="295" t="s">
        <v>840</v>
      </c>
      <c r="EN22" s="292">
        <v>0</v>
      </c>
      <c r="EO22" s="292">
        <v>0</v>
      </c>
      <c r="EP22" s="295" t="s">
        <v>840</v>
      </c>
      <c r="EQ22" s="295" t="s">
        <v>840</v>
      </c>
      <c r="ER22" s="295" t="s">
        <v>840</v>
      </c>
      <c r="ES22" s="292">
        <v>0</v>
      </c>
      <c r="ET22" s="292">
        <v>0</v>
      </c>
      <c r="EU22" s="292">
        <f t="shared" si="7"/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840</v>
      </c>
      <c r="FI22" s="295" t="s">
        <v>840</v>
      </c>
      <c r="FJ22" s="295" t="s">
        <v>840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8"/>
        <v>2927</v>
      </c>
      <c r="E23" s="292">
        <f t="shared" si="9"/>
        <v>0</v>
      </c>
      <c r="F23" s="292">
        <f t="shared" si="10"/>
        <v>0</v>
      </c>
      <c r="G23" s="292">
        <f t="shared" si="11"/>
        <v>0</v>
      </c>
      <c r="H23" s="292">
        <f t="shared" si="12"/>
        <v>209</v>
      </c>
      <c r="I23" s="292">
        <f t="shared" si="13"/>
        <v>181</v>
      </c>
      <c r="J23" s="292">
        <f t="shared" si="14"/>
        <v>55</v>
      </c>
      <c r="K23" s="292">
        <f t="shared" si="15"/>
        <v>1</v>
      </c>
      <c r="L23" s="292">
        <f t="shared" si="16"/>
        <v>0</v>
      </c>
      <c r="M23" s="292">
        <f t="shared" si="17"/>
        <v>582</v>
      </c>
      <c r="N23" s="292">
        <f t="shared" si="18"/>
        <v>0</v>
      </c>
      <c r="O23" s="292">
        <f t="shared" si="19"/>
        <v>0</v>
      </c>
      <c r="P23" s="292">
        <f t="shared" si="20"/>
        <v>0</v>
      </c>
      <c r="Q23" s="292">
        <f t="shared" si="21"/>
        <v>0</v>
      </c>
      <c r="R23" s="292">
        <f t="shared" si="22"/>
        <v>0</v>
      </c>
      <c r="S23" s="292">
        <f t="shared" si="23"/>
        <v>0</v>
      </c>
      <c r="T23" s="292">
        <f t="shared" si="24"/>
        <v>349</v>
      </c>
      <c r="U23" s="292">
        <f t="shared" si="25"/>
        <v>0</v>
      </c>
      <c r="V23" s="292">
        <f t="shared" si="26"/>
        <v>0</v>
      </c>
      <c r="W23" s="292">
        <f t="shared" si="27"/>
        <v>12</v>
      </c>
      <c r="X23" s="292">
        <f t="shared" si="28"/>
        <v>1538</v>
      </c>
      <c r="Y23" s="292">
        <f t="shared" si="1"/>
        <v>349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840</v>
      </c>
      <c r="AK23" s="295" t="s">
        <v>840</v>
      </c>
      <c r="AL23" s="292">
        <v>0</v>
      </c>
      <c r="AM23" s="295" t="s">
        <v>840</v>
      </c>
      <c r="AN23" s="295" t="s">
        <v>840</v>
      </c>
      <c r="AO23" s="292">
        <v>349</v>
      </c>
      <c r="AP23" s="295" t="s">
        <v>840</v>
      </c>
      <c r="AQ23" s="292">
        <v>0</v>
      </c>
      <c r="AR23" s="295" t="s">
        <v>840</v>
      </c>
      <c r="AS23" s="292">
        <v>0</v>
      </c>
      <c r="AT23" s="292">
        <f t="shared" si="2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840</v>
      </c>
      <c r="BF23" s="295" t="s">
        <v>840</v>
      </c>
      <c r="BG23" s="295" t="s">
        <v>840</v>
      </c>
      <c r="BH23" s="295" t="s">
        <v>840</v>
      </c>
      <c r="BI23" s="295" t="s">
        <v>840</v>
      </c>
      <c r="BJ23" s="295" t="s">
        <v>840</v>
      </c>
      <c r="BK23" s="295" t="s">
        <v>840</v>
      </c>
      <c r="BL23" s="295" t="s">
        <v>840</v>
      </c>
      <c r="BM23" s="295" t="s">
        <v>840</v>
      </c>
      <c r="BN23" s="292"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5" t="s">
        <v>840</v>
      </c>
      <c r="CI23" s="292">
        <v>0</v>
      </c>
      <c r="CJ23" s="292">
        <f t="shared" si="4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840</v>
      </c>
      <c r="CX23" s="295" t="s">
        <v>840</v>
      </c>
      <c r="CY23" s="295" t="s">
        <v>840</v>
      </c>
      <c r="CZ23" s="295" t="s">
        <v>840</v>
      </c>
      <c r="DA23" s="295" t="s">
        <v>840</v>
      </c>
      <c r="DB23" s="295" t="s">
        <v>840</v>
      </c>
      <c r="DC23" s="295" t="s">
        <v>840</v>
      </c>
      <c r="DD23" s="292">
        <v>0</v>
      </c>
      <c r="DE23" s="292">
        <f t="shared" si="5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840</v>
      </c>
      <c r="DS23" s="295" t="s">
        <v>840</v>
      </c>
      <c r="DT23" s="292">
        <v>0</v>
      </c>
      <c r="DU23" s="295" t="s">
        <v>840</v>
      </c>
      <c r="DV23" s="295" t="s">
        <v>840</v>
      </c>
      <c r="DW23" s="295" t="s">
        <v>840</v>
      </c>
      <c r="DX23" s="295" t="s">
        <v>840</v>
      </c>
      <c r="DY23" s="292">
        <v>0</v>
      </c>
      <c r="DZ23" s="292">
        <f t="shared" si="6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840</v>
      </c>
      <c r="EL23" s="295" t="s">
        <v>840</v>
      </c>
      <c r="EM23" s="295" t="s">
        <v>840</v>
      </c>
      <c r="EN23" s="292">
        <v>0</v>
      </c>
      <c r="EO23" s="292">
        <v>0</v>
      </c>
      <c r="EP23" s="295" t="s">
        <v>840</v>
      </c>
      <c r="EQ23" s="295" t="s">
        <v>840</v>
      </c>
      <c r="ER23" s="295" t="s">
        <v>840</v>
      </c>
      <c r="ES23" s="292">
        <v>0</v>
      </c>
      <c r="ET23" s="292">
        <v>0</v>
      </c>
      <c r="EU23" s="292">
        <f t="shared" si="7"/>
        <v>2578</v>
      </c>
      <c r="EV23" s="292">
        <v>0</v>
      </c>
      <c r="EW23" s="292">
        <v>0</v>
      </c>
      <c r="EX23" s="292">
        <v>0</v>
      </c>
      <c r="EY23" s="292">
        <v>209</v>
      </c>
      <c r="EZ23" s="292">
        <v>181</v>
      </c>
      <c r="FA23" s="292">
        <v>55</v>
      </c>
      <c r="FB23" s="292">
        <v>1</v>
      </c>
      <c r="FC23" s="292">
        <v>0</v>
      </c>
      <c r="FD23" s="292">
        <v>582</v>
      </c>
      <c r="FE23" s="292">
        <v>0</v>
      </c>
      <c r="FF23" s="292">
        <v>0</v>
      </c>
      <c r="FG23" s="292">
        <v>0</v>
      </c>
      <c r="FH23" s="295" t="s">
        <v>840</v>
      </c>
      <c r="FI23" s="295" t="s">
        <v>840</v>
      </c>
      <c r="FJ23" s="295" t="s">
        <v>840</v>
      </c>
      <c r="FK23" s="292">
        <v>0</v>
      </c>
      <c r="FL23" s="292">
        <v>0</v>
      </c>
      <c r="FM23" s="292">
        <v>0</v>
      </c>
      <c r="FN23" s="292">
        <v>12</v>
      </c>
      <c r="FO23" s="292">
        <v>1538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8"/>
        <v>141</v>
      </c>
      <c r="E24" s="292">
        <f t="shared" si="9"/>
        <v>0</v>
      </c>
      <c r="F24" s="292">
        <f t="shared" si="10"/>
        <v>0</v>
      </c>
      <c r="G24" s="292">
        <f t="shared" si="11"/>
        <v>0</v>
      </c>
      <c r="H24" s="292">
        <f t="shared" si="12"/>
        <v>55</v>
      </c>
      <c r="I24" s="292">
        <f t="shared" si="13"/>
        <v>86</v>
      </c>
      <c r="J24" s="292">
        <f t="shared" si="14"/>
        <v>0</v>
      </c>
      <c r="K24" s="292">
        <f t="shared" si="15"/>
        <v>0</v>
      </c>
      <c r="L24" s="292">
        <f t="shared" si="16"/>
        <v>0</v>
      </c>
      <c r="M24" s="292">
        <f t="shared" si="17"/>
        <v>0</v>
      </c>
      <c r="N24" s="292">
        <f t="shared" si="18"/>
        <v>0</v>
      </c>
      <c r="O24" s="292">
        <f t="shared" si="19"/>
        <v>0</v>
      </c>
      <c r="P24" s="292">
        <f t="shared" si="20"/>
        <v>0</v>
      </c>
      <c r="Q24" s="292">
        <f t="shared" si="21"/>
        <v>0</v>
      </c>
      <c r="R24" s="292">
        <f t="shared" si="22"/>
        <v>0</v>
      </c>
      <c r="S24" s="292">
        <f t="shared" si="23"/>
        <v>0</v>
      </c>
      <c r="T24" s="292">
        <f t="shared" si="24"/>
        <v>0</v>
      </c>
      <c r="U24" s="292">
        <f t="shared" si="25"/>
        <v>0</v>
      </c>
      <c r="V24" s="292">
        <f t="shared" si="26"/>
        <v>0</v>
      </c>
      <c r="W24" s="292">
        <f t="shared" si="27"/>
        <v>0</v>
      </c>
      <c r="X24" s="292">
        <f t="shared" si="28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840</v>
      </c>
      <c r="AK24" s="295" t="s">
        <v>840</v>
      </c>
      <c r="AL24" s="292">
        <v>0</v>
      </c>
      <c r="AM24" s="295" t="s">
        <v>840</v>
      </c>
      <c r="AN24" s="295" t="s">
        <v>840</v>
      </c>
      <c r="AO24" s="292">
        <v>0</v>
      </c>
      <c r="AP24" s="295" t="s">
        <v>840</v>
      </c>
      <c r="AQ24" s="292">
        <v>0</v>
      </c>
      <c r="AR24" s="295" t="s">
        <v>840</v>
      </c>
      <c r="AS24" s="292">
        <v>0</v>
      </c>
      <c r="AT24" s="292">
        <f t="shared" si="2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840</v>
      </c>
      <c r="BF24" s="295" t="s">
        <v>840</v>
      </c>
      <c r="BG24" s="295" t="s">
        <v>840</v>
      </c>
      <c r="BH24" s="295" t="s">
        <v>840</v>
      </c>
      <c r="BI24" s="295" t="s">
        <v>840</v>
      </c>
      <c r="BJ24" s="295" t="s">
        <v>840</v>
      </c>
      <c r="BK24" s="295" t="s">
        <v>840</v>
      </c>
      <c r="BL24" s="295" t="s">
        <v>840</v>
      </c>
      <c r="BM24" s="295" t="s">
        <v>840</v>
      </c>
      <c r="BN24" s="292">
        <v>0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5" t="s">
        <v>840</v>
      </c>
      <c r="CI24" s="292">
        <v>0</v>
      </c>
      <c r="CJ24" s="292">
        <f t="shared" si="4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840</v>
      </c>
      <c r="CX24" s="295" t="s">
        <v>840</v>
      </c>
      <c r="CY24" s="295" t="s">
        <v>840</v>
      </c>
      <c r="CZ24" s="295" t="s">
        <v>840</v>
      </c>
      <c r="DA24" s="295" t="s">
        <v>840</v>
      </c>
      <c r="DB24" s="295" t="s">
        <v>840</v>
      </c>
      <c r="DC24" s="295" t="s">
        <v>840</v>
      </c>
      <c r="DD24" s="292">
        <v>0</v>
      </c>
      <c r="DE24" s="292">
        <f t="shared" si="5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840</v>
      </c>
      <c r="DS24" s="295" t="s">
        <v>840</v>
      </c>
      <c r="DT24" s="292">
        <v>0</v>
      </c>
      <c r="DU24" s="295" t="s">
        <v>840</v>
      </c>
      <c r="DV24" s="295" t="s">
        <v>840</v>
      </c>
      <c r="DW24" s="295" t="s">
        <v>840</v>
      </c>
      <c r="DX24" s="295" t="s">
        <v>840</v>
      </c>
      <c r="DY24" s="292">
        <v>0</v>
      </c>
      <c r="DZ24" s="292">
        <f t="shared" si="6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840</v>
      </c>
      <c r="EL24" s="295" t="s">
        <v>840</v>
      </c>
      <c r="EM24" s="295" t="s">
        <v>840</v>
      </c>
      <c r="EN24" s="292">
        <v>0</v>
      </c>
      <c r="EO24" s="292">
        <v>0</v>
      </c>
      <c r="EP24" s="295" t="s">
        <v>840</v>
      </c>
      <c r="EQ24" s="295" t="s">
        <v>840</v>
      </c>
      <c r="ER24" s="295" t="s">
        <v>840</v>
      </c>
      <c r="ES24" s="292">
        <v>0</v>
      </c>
      <c r="ET24" s="292">
        <v>0</v>
      </c>
      <c r="EU24" s="292">
        <f t="shared" si="7"/>
        <v>141</v>
      </c>
      <c r="EV24" s="292">
        <v>0</v>
      </c>
      <c r="EW24" s="292">
        <v>0</v>
      </c>
      <c r="EX24" s="292">
        <v>0</v>
      </c>
      <c r="EY24" s="292">
        <v>55</v>
      </c>
      <c r="EZ24" s="292">
        <v>86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840</v>
      </c>
      <c r="FI24" s="295" t="s">
        <v>840</v>
      </c>
      <c r="FJ24" s="295" t="s">
        <v>840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8"/>
        <v>102</v>
      </c>
      <c r="E25" s="292">
        <f t="shared" si="9"/>
        <v>0</v>
      </c>
      <c r="F25" s="292">
        <f t="shared" si="10"/>
        <v>0</v>
      </c>
      <c r="G25" s="292">
        <f t="shared" si="11"/>
        <v>0</v>
      </c>
      <c r="H25" s="292">
        <f t="shared" si="12"/>
        <v>49</v>
      </c>
      <c r="I25" s="292">
        <f t="shared" si="13"/>
        <v>0</v>
      </c>
      <c r="J25" s="292">
        <f t="shared" si="14"/>
        <v>0</v>
      </c>
      <c r="K25" s="292">
        <f t="shared" si="15"/>
        <v>2</v>
      </c>
      <c r="L25" s="292">
        <f t="shared" si="16"/>
        <v>51</v>
      </c>
      <c r="M25" s="292">
        <f t="shared" si="17"/>
        <v>0</v>
      </c>
      <c r="N25" s="292">
        <f t="shared" si="18"/>
        <v>0</v>
      </c>
      <c r="O25" s="292">
        <f t="shared" si="19"/>
        <v>0</v>
      </c>
      <c r="P25" s="292">
        <f t="shared" si="20"/>
        <v>0</v>
      </c>
      <c r="Q25" s="292">
        <f t="shared" si="21"/>
        <v>0</v>
      </c>
      <c r="R25" s="292">
        <f t="shared" si="22"/>
        <v>0</v>
      </c>
      <c r="S25" s="292">
        <f t="shared" si="23"/>
        <v>0</v>
      </c>
      <c r="T25" s="292">
        <f t="shared" si="24"/>
        <v>0</v>
      </c>
      <c r="U25" s="292">
        <f t="shared" si="25"/>
        <v>0</v>
      </c>
      <c r="V25" s="292">
        <f t="shared" si="26"/>
        <v>0</v>
      </c>
      <c r="W25" s="292">
        <f t="shared" si="27"/>
        <v>0</v>
      </c>
      <c r="X25" s="292">
        <f t="shared" si="28"/>
        <v>0</v>
      </c>
      <c r="Y25" s="292">
        <f t="shared" si="1"/>
        <v>4</v>
      </c>
      <c r="Z25" s="292">
        <v>0</v>
      </c>
      <c r="AA25" s="292">
        <v>0</v>
      </c>
      <c r="AB25" s="292">
        <v>0</v>
      </c>
      <c r="AC25" s="292">
        <v>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840</v>
      </c>
      <c r="AK25" s="295" t="s">
        <v>840</v>
      </c>
      <c r="AL25" s="292">
        <v>0</v>
      </c>
      <c r="AM25" s="295" t="s">
        <v>840</v>
      </c>
      <c r="AN25" s="295" t="s">
        <v>840</v>
      </c>
      <c r="AO25" s="292">
        <v>0</v>
      </c>
      <c r="AP25" s="295" t="s">
        <v>840</v>
      </c>
      <c r="AQ25" s="292">
        <v>0</v>
      </c>
      <c r="AR25" s="295" t="s">
        <v>840</v>
      </c>
      <c r="AS25" s="292">
        <v>0</v>
      </c>
      <c r="AT25" s="292">
        <f t="shared" si="2"/>
        <v>45</v>
      </c>
      <c r="AU25" s="292">
        <v>0</v>
      </c>
      <c r="AV25" s="292">
        <v>0</v>
      </c>
      <c r="AW25" s="292">
        <v>0</v>
      </c>
      <c r="AX25" s="292">
        <v>45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840</v>
      </c>
      <c r="BF25" s="295" t="s">
        <v>840</v>
      </c>
      <c r="BG25" s="295" t="s">
        <v>840</v>
      </c>
      <c r="BH25" s="295" t="s">
        <v>840</v>
      </c>
      <c r="BI25" s="295" t="s">
        <v>840</v>
      </c>
      <c r="BJ25" s="295" t="s">
        <v>840</v>
      </c>
      <c r="BK25" s="295" t="s">
        <v>840</v>
      </c>
      <c r="BL25" s="295" t="s">
        <v>840</v>
      </c>
      <c r="BM25" s="295" t="s">
        <v>840</v>
      </c>
      <c r="BN25" s="292">
        <v>0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5" t="s">
        <v>840</v>
      </c>
      <c r="CI25" s="292">
        <v>0</v>
      </c>
      <c r="CJ25" s="292">
        <f t="shared" si="4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840</v>
      </c>
      <c r="CX25" s="295" t="s">
        <v>840</v>
      </c>
      <c r="CY25" s="295" t="s">
        <v>840</v>
      </c>
      <c r="CZ25" s="295" t="s">
        <v>840</v>
      </c>
      <c r="DA25" s="295" t="s">
        <v>840</v>
      </c>
      <c r="DB25" s="295" t="s">
        <v>840</v>
      </c>
      <c r="DC25" s="295" t="s">
        <v>840</v>
      </c>
      <c r="DD25" s="292">
        <v>0</v>
      </c>
      <c r="DE25" s="292">
        <f t="shared" si="5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840</v>
      </c>
      <c r="DS25" s="295" t="s">
        <v>840</v>
      </c>
      <c r="DT25" s="292">
        <v>0</v>
      </c>
      <c r="DU25" s="295" t="s">
        <v>840</v>
      </c>
      <c r="DV25" s="295" t="s">
        <v>840</v>
      </c>
      <c r="DW25" s="295" t="s">
        <v>840</v>
      </c>
      <c r="DX25" s="295" t="s">
        <v>840</v>
      </c>
      <c r="DY25" s="292">
        <v>0</v>
      </c>
      <c r="DZ25" s="292">
        <f t="shared" si="6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840</v>
      </c>
      <c r="EL25" s="295" t="s">
        <v>840</v>
      </c>
      <c r="EM25" s="295" t="s">
        <v>840</v>
      </c>
      <c r="EN25" s="292">
        <v>0</v>
      </c>
      <c r="EO25" s="292">
        <v>0</v>
      </c>
      <c r="EP25" s="295" t="s">
        <v>840</v>
      </c>
      <c r="EQ25" s="295" t="s">
        <v>840</v>
      </c>
      <c r="ER25" s="295" t="s">
        <v>840</v>
      </c>
      <c r="ES25" s="292">
        <v>0</v>
      </c>
      <c r="ET25" s="292">
        <v>0</v>
      </c>
      <c r="EU25" s="292">
        <f t="shared" si="7"/>
        <v>53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2</v>
      </c>
      <c r="FC25" s="292">
        <v>51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840</v>
      </c>
      <c r="FI25" s="295" t="s">
        <v>840</v>
      </c>
      <c r="FJ25" s="295" t="s">
        <v>840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8"/>
        <v>70</v>
      </c>
      <c r="E26" s="292">
        <f t="shared" si="9"/>
        <v>0</v>
      </c>
      <c r="F26" s="292">
        <f t="shared" si="10"/>
        <v>0</v>
      </c>
      <c r="G26" s="292">
        <f t="shared" si="11"/>
        <v>0</v>
      </c>
      <c r="H26" s="292">
        <f t="shared" si="12"/>
        <v>48</v>
      </c>
      <c r="I26" s="292">
        <f t="shared" si="13"/>
        <v>22</v>
      </c>
      <c r="J26" s="292">
        <f t="shared" si="14"/>
        <v>0</v>
      </c>
      <c r="K26" s="292">
        <f t="shared" si="15"/>
        <v>0</v>
      </c>
      <c r="L26" s="292">
        <f t="shared" si="16"/>
        <v>0</v>
      </c>
      <c r="M26" s="292">
        <f t="shared" si="17"/>
        <v>0</v>
      </c>
      <c r="N26" s="292">
        <f t="shared" si="18"/>
        <v>0</v>
      </c>
      <c r="O26" s="292">
        <f t="shared" si="19"/>
        <v>0</v>
      </c>
      <c r="P26" s="292">
        <f t="shared" si="20"/>
        <v>0</v>
      </c>
      <c r="Q26" s="292">
        <f t="shared" si="21"/>
        <v>0</v>
      </c>
      <c r="R26" s="292">
        <f t="shared" si="22"/>
        <v>0</v>
      </c>
      <c r="S26" s="292">
        <f t="shared" si="23"/>
        <v>0</v>
      </c>
      <c r="T26" s="292">
        <f t="shared" si="24"/>
        <v>0</v>
      </c>
      <c r="U26" s="292">
        <f t="shared" si="25"/>
        <v>0</v>
      </c>
      <c r="V26" s="292">
        <f t="shared" si="26"/>
        <v>0</v>
      </c>
      <c r="W26" s="292">
        <f t="shared" si="27"/>
        <v>0</v>
      </c>
      <c r="X26" s="292">
        <f t="shared" si="28"/>
        <v>0</v>
      </c>
      <c r="Y26" s="292">
        <f t="shared" si="1"/>
        <v>3</v>
      </c>
      <c r="Z26" s="292">
        <v>0</v>
      </c>
      <c r="AA26" s="292">
        <v>0</v>
      </c>
      <c r="AB26" s="292">
        <v>0</v>
      </c>
      <c r="AC26" s="292">
        <v>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840</v>
      </c>
      <c r="AK26" s="295" t="s">
        <v>840</v>
      </c>
      <c r="AL26" s="292">
        <v>0</v>
      </c>
      <c r="AM26" s="295" t="s">
        <v>840</v>
      </c>
      <c r="AN26" s="295" t="s">
        <v>840</v>
      </c>
      <c r="AO26" s="292">
        <v>0</v>
      </c>
      <c r="AP26" s="295" t="s">
        <v>840</v>
      </c>
      <c r="AQ26" s="292">
        <v>0</v>
      </c>
      <c r="AR26" s="295" t="s">
        <v>840</v>
      </c>
      <c r="AS26" s="292">
        <v>0</v>
      </c>
      <c r="AT26" s="292">
        <f t="shared" si="2"/>
        <v>34</v>
      </c>
      <c r="AU26" s="292">
        <v>0</v>
      </c>
      <c r="AV26" s="292">
        <v>0</v>
      </c>
      <c r="AW26" s="292">
        <v>0</v>
      </c>
      <c r="AX26" s="292">
        <v>34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840</v>
      </c>
      <c r="BF26" s="295" t="s">
        <v>840</v>
      </c>
      <c r="BG26" s="295" t="s">
        <v>840</v>
      </c>
      <c r="BH26" s="295" t="s">
        <v>840</v>
      </c>
      <c r="BI26" s="295" t="s">
        <v>840</v>
      </c>
      <c r="BJ26" s="295" t="s">
        <v>840</v>
      </c>
      <c r="BK26" s="295" t="s">
        <v>840</v>
      </c>
      <c r="BL26" s="295" t="s">
        <v>840</v>
      </c>
      <c r="BM26" s="295" t="s">
        <v>840</v>
      </c>
      <c r="BN26" s="292">
        <v>0</v>
      </c>
      <c r="BO26" s="292">
        <f t="shared" si="3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5" t="s">
        <v>840</v>
      </c>
      <c r="CI26" s="292">
        <v>0</v>
      </c>
      <c r="CJ26" s="292">
        <f t="shared" si="4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840</v>
      </c>
      <c r="CX26" s="295" t="s">
        <v>840</v>
      </c>
      <c r="CY26" s="295" t="s">
        <v>840</v>
      </c>
      <c r="CZ26" s="295" t="s">
        <v>840</v>
      </c>
      <c r="DA26" s="295" t="s">
        <v>840</v>
      </c>
      <c r="DB26" s="295" t="s">
        <v>840</v>
      </c>
      <c r="DC26" s="295" t="s">
        <v>840</v>
      </c>
      <c r="DD26" s="292">
        <v>0</v>
      </c>
      <c r="DE26" s="292">
        <f t="shared" si="5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840</v>
      </c>
      <c r="DS26" s="295" t="s">
        <v>840</v>
      </c>
      <c r="DT26" s="292">
        <v>0</v>
      </c>
      <c r="DU26" s="295" t="s">
        <v>840</v>
      </c>
      <c r="DV26" s="295" t="s">
        <v>840</v>
      </c>
      <c r="DW26" s="295" t="s">
        <v>840</v>
      </c>
      <c r="DX26" s="295" t="s">
        <v>840</v>
      </c>
      <c r="DY26" s="292">
        <v>0</v>
      </c>
      <c r="DZ26" s="292">
        <f t="shared" si="6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840</v>
      </c>
      <c r="EL26" s="295" t="s">
        <v>840</v>
      </c>
      <c r="EM26" s="295" t="s">
        <v>840</v>
      </c>
      <c r="EN26" s="292">
        <v>0</v>
      </c>
      <c r="EO26" s="292">
        <v>0</v>
      </c>
      <c r="EP26" s="295" t="s">
        <v>840</v>
      </c>
      <c r="EQ26" s="295" t="s">
        <v>840</v>
      </c>
      <c r="ER26" s="295" t="s">
        <v>840</v>
      </c>
      <c r="ES26" s="292">
        <v>0</v>
      </c>
      <c r="ET26" s="292">
        <v>0</v>
      </c>
      <c r="EU26" s="292">
        <f t="shared" si="7"/>
        <v>33</v>
      </c>
      <c r="EV26" s="292">
        <v>0</v>
      </c>
      <c r="EW26" s="292">
        <v>0</v>
      </c>
      <c r="EX26" s="292">
        <v>0</v>
      </c>
      <c r="EY26" s="292">
        <v>11</v>
      </c>
      <c r="EZ26" s="292">
        <v>22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840</v>
      </c>
      <c r="FI26" s="295" t="s">
        <v>840</v>
      </c>
      <c r="FJ26" s="295" t="s">
        <v>840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8"/>
        <v>306</v>
      </c>
      <c r="E27" s="292">
        <f t="shared" si="9"/>
        <v>0</v>
      </c>
      <c r="F27" s="292">
        <f t="shared" si="10"/>
        <v>0</v>
      </c>
      <c r="G27" s="292">
        <f t="shared" si="11"/>
        <v>0</v>
      </c>
      <c r="H27" s="292">
        <f t="shared" si="12"/>
        <v>102</v>
      </c>
      <c r="I27" s="292">
        <f t="shared" si="13"/>
        <v>128</v>
      </c>
      <c r="J27" s="292">
        <f t="shared" si="14"/>
        <v>76</v>
      </c>
      <c r="K27" s="292">
        <f t="shared" si="15"/>
        <v>0</v>
      </c>
      <c r="L27" s="292">
        <f t="shared" si="16"/>
        <v>0</v>
      </c>
      <c r="M27" s="292">
        <f t="shared" si="17"/>
        <v>0</v>
      </c>
      <c r="N27" s="292">
        <f t="shared" si="18"/>
        <v>0</v>
      </c>
      <c r="O27" s="292">
        <f t="shared" si="19"/>
        <v>0</v>
      </c>
      <c r="P27" s="292">
        <f t="shared" si="20"/>
        <v>0</v>
      </c>
      <c r="Q27" s="292">
        <f t="shared" si="21"/>
        <v>0</v>
      </c>
      <c r="R27" s="292">
        <f t="shared" si="22"/>
        <v>0</v>
      </c>
      <c r="S27" s="292">
        <f t="shared" si="23"/>
        <v>0</v>
      </c>
      <c r="T27" s="292">
        <f t="shared" si="24"/>
        <v>0</v>
      </c>
      <c r="U27" s="292">
        <f t="shared" si="25"/>
        <v>0</v>
      </c>
      <c r="V27" s="292">
        <f t="shared" si="26"/>
        <v>0</v>
      </c>
      <c r="W27" s="292">
        <f t="shared" si="27"/>
        <v>0</v>
      </c>
      <c r="X27" s="292">
        <f t="shared" si="28"/>
        <v>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840</v>
      </c>
      <c r="AK27" s="295" t="s">
        <v>840</v>
      </c>
      <c r="AL27" s="292">
        <v>0</v>
      </c>
      <c r="AM27" s="295" t="s">
        <v>840</v>
      </c>
      <c r="AN27" s="295" t="s">
        <v>840</v>
      </c>
      <c r="AO27" s="292">
        <v>0</v>
      </c>
      <c r="AP27" s="295" t="s">
        <v>840</v>
      </c>
      <c r="AQ27" s="292">
        <v>0</v>
      </c>
      <c r="AR27" s="295" t="s">
        <v>840</v>
      </c>
      <c r="AS27" s="292">
        <v>0</v>
      </c>
      <c r="AT27" s="292">
        <f t="shared" si="2"/>
        <v>41</v>
      </c>
      <c r="AU27" s="292">
        <v>0</v>
      </c>
      <c r="AV27" s="292">
        <v>0</v>
      </c>
      <c r="AW27" s="292">
        <v>0</v>
      </c>
      <c r="AX27" s="292">
        <v>41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840</v>
      </c>
      <c r="BF27" s="295" t="s">
        <v>840</v>
      </c>
      <c r="BG27" s="295" t="s">
        <v>840</v>
      </c>
      <c r="BH27" s="295" t="s">
        <v>840</v>
      </c>
      <c r="BI27" s="295" t="s">
        <v>840</v>
      </c>
      <c r="BJ27" s="295" t="s">
        <v>840</v>
      </c>
      <c r="BK27" s="295" t="s">
        <v>840</v>
      </c>
      <c r="BL27" s="295" t="s">
        <v>840</v>
      </c>
      <c r="BM27" s="295" t="s">
        <v>840</v>
      </c>
      <c r="BN27" s="292">
        <v>0</v>
      </c>
      <c r="BO27" s="292">
        <f t="shared" si="3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5" t="s">
        <v>840</v>
      </c>
      <c r="CI27" s="292">
        <v>0</v>
      </c>
      <c r="CJ27" s="292">
        <f t="shared" si="4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840</v>
      </c>
      <c r="CX27" s="295" t="s">
        <v>840</v>
      </c>
      <c r="CY27" s="295" t="s">
        <v>840</v>
      </c>
      <c r="CZ27" s="295" t="s">
        <v>840</v>
      </c>
      <c r="DA27" s="295" t="s">
        <v>840</v>
      </c>
      <c r="DB27" s="295" t="s">
        <v>840</v>
      </c>
      <c r="DC27" s="295" t="s">
        <v>840</v>
      </c>
      <c r="DD27" s="292">
        <v>0</v>
      </c>
      <c r="DE27" s="292">
        <f t="shared" si="5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840</v>
      </c>
      <c r="DS27" s="295" t="s">
        <v>840</v>
      </c>
      <c r="DT27" s="292">
        <v>0</v>
      </c>
      <c r="DU27" s="295" t="s">
        <v>840</v>
      </c>
      <c r="DV27" s="295" t="s">
        <v>840</v>
      </c>
      <c r="DW27" s="295" t="s">
        <v>840</v>
      </c>
      <c r="DX27" s="295" t="s">
        <v>840</v>
      </c>
      <c r="DY27" s="292">
        <v>0</v>
      </c>
      <c r="DZ27" s="292">
        <f t="shared" si="6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840</v>
      </c>
      <c r="EL27" s="295" t="s">
        <v>840</v>
      </c>
      <c r="EM27" s="295" t="s">
        <v>840</v>
      </c>
      <c r="EN27" s="292">
        <v>0</v>
      </c>
      <c r="EO27" s="292">
        <v>0</v>
      </c>
      <c r="EP27" s="295" t="s">
        <v>840</v>
      </c>
      <c r="EQ27" s="295" t="s">
        <v>840</v>
      </c>
      <c r="ER27" s="295" t="s">
        <v>840</v>
      </c>
      <c r="ES27" s="292">
        <v>0</v>
      </c>
      <c r="ET27" s="292">
        <v>0</v>
      </c>
      <c r="EU27" s="292">
        <f t="shared" si="7"/>
        <v>265</v>
      </c>
      <c r="EV27" s="292">
        <v>0</v>
      </c>
      <c r="EW27" s="292">
        <v>0</v>
      </c>
      <c r="EX27" s="292">
        <v>0</v>
      </c>
      <c r="EY27" s="292">
        <v>61</v>
      </c>
      <c r="EZ27" s="292">
        <v>128</v>
      </c>
      <c r="FA27" s="292">
        <v>76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840</v>
      </c>
      <c r="FI27" s="295" t="s">
        <v>840</v>
      </c>
      <c r="FJ27" s="295" t="s">
        <v>840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8"/>
        <v>27</v>
      </c>
      <c r="E28" s="292">
        <f t="shared" si="9"/>
        <v>0</v>
      </c>
      <c r="F28" s="292">
        <f t="shared" si="10"/>
        <v>0</v>
      </c>
      <c r="G28" s="292">
        <f t="shared" si="11"/>
        <v>0</v>
      </c>
      <c r="H28" s="292">
        <f t="shared" si="12"/>
        <v>8</v>
      </c>
      <c r="I28" s="292">
        <f t="shared" si="13"/>
        <v>19</v>
      </c>
      <c r="J28" s="292">
        <f t="shared" si="14"/>
        <v>0</v>
      </c>
      <c r="K28" s="292">
        <f t="shared" si="15"/>
        <v>0</v>
      </c>
      <c r="L28" s="292">
        <f t="shared" si="16"/>
        <v>0</v>
      </c>
      <c r="M28" s="292">
        <f t="shared" si="17"/>
        <v>0</v>
      </c>
      <c r="N28" s="292">
        <f t="shared" si="18"/>
        <v>0</v>
      </c>
      <c r="O28" s="292">
        <f t="shared" si="19"/>
        <v>0</v>
      </c>
      <c r="P28" s="292">
        <f t="shared" si="20"/>
        <v>0</v>
      </c>
      <c r="Q28" s="292">
        <f t="shared" si="21"/>
        <v>0</v>
      </c>
      <c r="R28" s="292">
        <f t="shared" si="22"/>
        <v>0</v>
      </c>
      <c r="S28" s="292">
        <f t="shared" si="23"/>
        <v>0</v>
      </c>
      <c r="T28" s="292">
        <f t="shared" si="24"/>
        <v>0</v>
      </c>
      <c r="U28" s="292">
        <f t="shared" si="25"/>
        <v>0</v>
      </c>
      <c r="V28" s="292">
        <f t="shared" si="26"/>
        <v>0</v>
      </c>
      <c r="W28" s="292">
        <f t="shared" si="27"/>
        <v>0</v>
      </c>
      <c r="X28" s="292">
        <f t="shared" si="28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840</v>
      </c>
      <c r="AK28" s="295" t="s">
        <v>840</v>
      </c>
      <c r="AL28" s="292">
        <v>0</v>
      </c>
      <c r="AM28" s="295" t="s">
        <v>840</v>
      </c>
      <c r="AN28" s="295" t="s">
        <v>840</v>
      </c>
      <c r="AO28" s="292">
        <v>0</v>
      </c>
      <c r="AP28" s="295" t="s">
        <v>840</v>
      </c>
      <c r="AQ28" s="292">
        <v>0</v>
      </c>
      <c r="AR28" s="295" t="s">
        <v>840</v>
      </c>
      <c r="AS28" s="292">
        <v>0</v>
      </c>
      <c r="AT28" s="292">
        <f t="shared" si="2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840</v>
      </c>
      <c r="BF28" s="295" t="s">
        <v>840</v>
      </c>
      <c r="BG28" s="295" t="s">
        <v>840</v>
      </c>
      <c r="BH28" s="295" t="s">
        <v>840</v>
      </c>
      <c r="BI28" s="295" t="s">
        <v>840</v>
      </c>
      <c r="BJ28" s="295" t="s">
        <v>840</v>
      </c>
      <c r="BK28" s="295" t="s">
        <v>840</v>
      </c>
      <c r="BL28" s="295" t="s">
        <v>840</v>
      </c>
      <c r="BM28" s="295" t="s">
        <v>840</v>
      </c>
      <c r="BN28" s="292">
        <v>0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5" t="s">
        <v>840</v>
      </c>
      <c r="CI28" s="292">
        <v>0</v>
      </c>
      <c r="CJ28" s="292">
        <f t="shared" si="4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840</v>
      </c>
      <c r="CX28" s="295" t="s">
        <v>840</v>
      </c>
      <c r="CY28" s="295" t="s">
        <v>840</v>
      </c>
      <c r="CZ28" s="295" t="s">
        <v>840</v>
      </c>
      <c r="DA28" s="295" t="s">
        <v>840</v>
      </c>
      <c r="DB28" s="295" t="s">
        <v>840</v>
      </c>
      <c r="DC28" s="295" t="s">
        <v>840</v>
      </c>
      <c r="DD28" s="292">
        <v>0</v>
      </c>
      <c r="DE28" s="292">
        <f t="shared" si="5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840</v>
      </c>
      <c r="DS28" s="295" t="s">
        <v>840</v>
      </c>
      <c r="DT28" s="292">
        <v>0</v>
      </c>
      <c r="DU28" s="295" t="s">
        <v>840</v>
      </c>
      <c r="DV28" s="295" t="s">
        <v>840</v>
      </c>
      <c r="DW28" s="295" t="s">
        <v>840</v>
      </c>
      <c r="DX28" s="295" t="s">
        <v>840</v>
      </c>
      <c r="DY28" s="292">
        <v>0</v>
      </c>
      <c r="DZ28" s="292">
        <f t="shared" si="6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840</v>
      </c>
      <c r="EL28" s="295" t="s">
        <v>840</v>
      </c>
      <c r="EM28" s="295" t="s">
        <v>840</v>
      </c>
      <c r="EN28" s="292">
        <v>0</v>
      </c>
      <c r="EO28" s="292">
        <v>0</v>
      </c>
      <c r="EP28" s="295" t="s">
        <v>840</v>
      </c>
      <c r="EQ28" s="295" t="s">
        <v>840</v>
      </c>
      <c r="ER28" s="295" t="s">
        <v>840</v>
      </c>
      <c r="ES28" s="292">
        <v>0</v>
      </c>
      <c r="ET28" s="292">
        <v>0</v>
      </c>
      <c r="EU28" s="292">
        <f t="shared" si="7"/>
        <v>27</v>
      </c>
      <c r="EV28" s="292">
        <v>0</v>
      </c>
      <c r="EW28" s="292">
        <v>0</v>
      </c>
      <c r="EX28" s="292">
        <v>0</v>
      </c>
      <c r="EY28" s="292">
        <v>8</v>
      </c>
      <c r="EZ28" s="292">
        <v>19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840</v>
      </c>
      <c r="FI28" s="295" t="s">
        <v>840</v>
      </c>
      <c r="FJ28" s="295" t="s">
        <v>840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8"/>
        <v>0</v>
      </c>
      <c r="E29" s="292">
        <f t="shared" si="9"/>
        <v>0</v>
      </c>
      <c r="F29" s="292">
        <f t="shared" si="10"/>
        <v>0</v>
      </c>
      <c r="G29" s="292">
        <f t="shared" si="11"/>
        <v>0</v>
      </c>
      <c r="H29" s="292">
        <f t="shared" si="12"/>
        <v>0</v>
      </c>
      <c r="I29" s="292">
        <f t="shared" si="13"/>
        <v>0</v>
      </c>
      <c r="J29" s="292">
        <f t="shared" si="14"/>
        <v>0</v>
      </c>
      <c r="K29" s="292">
        <f t="shared" si="15"/>
        <v>0</v>
      </c>
      <c r="L29" s="292">
        <f t="shared" si="16"/>
        <v>0</v>
      </c>
      <c r="M29" s="292">
        <f t="shared" si="17"/>
        <v>0</v>
      </c>
      <c r="N29" s="292">
        <f t="shared" si="18"/>
        <v>0</v>
      </c>
      <c r="O29" s="292">
        <f t="shared" si="19"/>
        <v>0</v>
      </c>
      <c r="P29" s="292">
        <f t="shared" si="20"/>
        <v>0</v>
      </c>
      <c r="Q29" s="292">
        <f t="shared" si="21"/>
        <v>0</v>
      </c>
      <c r="R29" s="292">
        <f t="shared" si="22"/>
        <v>0</v>
      </c>
      <c r="S29" s="292">
        <f t="shared" si="23"/>
        <v>0</v>
      </c>
      <c r="T29" s="292">
        <f t="shared" si="24"/>
        <v>0</v>
      </c>
      <c r="U29" s="292">
        <f t="shared" si="25"/>
        <v>0</v>
      </c>
      <c r="V29" s="292">
        <f t="shared" si="26"/>
        <v>0</v>
      </c>
      <c r="W29" s="292">
        <f t="shared" si="27"/>
        <v>0</v>
      </c>
      <c r="X29" s="292">
        <f t="shared" si="28"/>
        <v>0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840</v>
      </c>
      <c r="AK29" s="295" t="s">
        <v>840</v>
      </c>
      <c r="AL29" s="292">
        <v>0</v>
      </c>
      <c r="AM29" s="295" t="s">
        <v>840</v>
      </c>
      <c r="AN29" s="295" t="s">
        <v>840</v>
      </c>
      <c r="AO29" s="292">
        <v>0</v>
      </c>
      <c r="AP29" s="295" t="s">
        <v>840</v>
      </c>
      <c r="AQ29" s="292">
        <v>0</v>
      </c>
      <c r="AR29" s="295" t="s">
        <v>840</v>
      </c>
      <c r="AS29" s="292">
        <v>0</v>
      </c>
      <c r="AT29" s="292">
        <f t="shared" si="2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840</v>
      </c>
      <c r="BF29" s="295" t="s">
        <v>840</v>
      </c>
      <c r="BG29" s="295" t="s">
        <v>840</v>
      </c>
      <c r="BH29" s="295" t="s">
        <v>840</v>
      </c>
      <c r="BI29" s="295" t="s">
        <v>840</v>
      </c>
      <c r="BJ29" s="295" t="s">
        <v>840</v>
      </c>
      <c r="BK29" s="295" t="s">
        <v>840</v>
      </c>
      <c r="BL29" s="295" t="s">
        <v>840</v>
      </c>
      <c r="BM29" s="295" t="s">
        <v>840</v>
      </c>
      <c r="BN29" s="292">
        <v>0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5" t="s">
        <v>840</v>
      </c>
      <c r="CI29" s="292">
        <v>0</v>
      </c>
      <c r="CJ29" s="292">
        <f t="shared" si="4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840</v>
      </c>
      <c r="CX29" s="295" t="s">
        <v>840</v>
      </c>
      <c r="CY29" s="295" t="s">
        <v>840</v>
      </c>
      <c r="CZ29" s="295" t="s">
        <v>840</v>
      </c>
      <c r="DA29" s="295" t="s">
        <v>840</v>
      </c>
      <c r="DB29" s="295" t="s">
        <v>840</v>
      </c>
      <c r="DC29" s="295" t="s">
        <v>840</v>
      </c>
      <c r="DD29" s="292">
        <v>0</v>
      </c>
      <c r="DE29" s="292">
        <f t="shared" si="5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840</v>
      </c>
      <c r="DS29" s="295" t="s">
        <v>840</v>
      </c>
      <c r="DT29" s="292">
        <v>0</v>
      </c>
      <c r="DU29" s="295" t="s">
        <v>840</v>
      </c>
      <c r="DV29" s="295" t="s">
        <v>840</v>
      </c>
      <c r="DW29" s="295" t="s">
        <v>840</v>
      </c>
      <c r="DX29" s="295" t="s">
        <v>840</v>
      </c>
      <c r="DY29" s="292">
        <v>0</v>
      </c>
      <c r="DZ29" s="292">
        <f t="shared" si="6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840</v>
      </c>
      <c r="EL29" s="295" t="s">
        <v>840</v>
      </c>
      <c r="EM29" s="295" t="s">
        <v>840</v>
      </c>
      <c r="EN29" s="292">
        <v>0</v>
      </c>
      <c r="EO29" s="292">
        <v>0</v>
      </c>
      <c r="EP29" s="295" t="s">
        <v>840</v>
      </c>
      <c r="EQ29" s="295" t="s">
        <v>840</v>
      </c>
      <c r="ER29" s="295" t="s">
        <v>840</v>
      </c>
      <c r="ES29" s="292">
        <v>0</v>
      </c>
      <c r="ET29" s="292">
        <v>0</v>
      </c>
      <c r="EU29" s="292">
        <f t="shared" si="7"/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840</v>
      </c>
      <c r="FI29" s="295" t="s">
        <v>840</v>
      </c>
      <c r="FJ29" s="295" t="s">
        <v>840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8"/>
        <v>0</v>
      </c>
      <c r="E30" s="292">
        <f t="shared" si="9"/>
        <v>0</v>
      </c>
      <c r="F30" s="292">
        <f t="shared" si="10"/>
        <v>0</v>
      </c>
      <c r="G30" s="292">
        <f t="shared" si="11"/>
        <v>0</v>
      </c>
      <c r="H30" s="292">
        <f t="shared" si="12"/>
        <v>0</v>
      </c>
      <c r="I30" s="292">
        <f t="shared" si="13"/>
        <v>0</v>
      </c>
      <c r="J30" s="292">
        <f t="shared" si="14"/>
        <v>0</v>
      </c>
      <c r="K30" s="292">
        <f t="shared" si="15"/>
        <v>0</v>
      </c>
      <c r="L30" s="292">
        <f t="shared" si="16"/>
        <v>0</v>
      </c>
      <c r="M30" s="292">
        <f t="shared" si="17"/>
        <v>0</v>
      </c>
      <c r="N30" s="292">
        <f t="shared" si="18"/>
        <v>0</v>
      </c>
      <c r="O30" s="292">
        <f t="shared" si="19"/>
        <v>0</v>
      </c>
      <c r="P30" s="292">
        <f t="shared" si="20"/>
        <v>0</v>
      </c>
      <c r="Q30" s="292">
        <f t="shared" si="21"/>
        <v>0</v>
      </c>
      <c r="R30" s="292">
        <f t="shared" si="22"/>
        <v>0</v>
      </c>
      <c r="S30" s="292">
        <f t="shared" si="23"/>
        <v>0</v>
      </c>
      <c r="T30" s="292">
        <f t="shared" si="24"/>
        <v>0</v>
      </c>
      <c r="U30" s="292">
        <f t="shared" si="25"/>
        <v>0</v>
      </c>
      <c r="V30" s="292">
        <f t="shared" si="26"/>
        <v>0</v>
      </c>
      <c r="W30" s="292">
        <f t="shared" si="27"/>
        <v>0</v>
      </c>
      <c r="X30" s="292">
        <f t="shared" si="28"/>
        <v>0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840</v>
      </c>
      <c r="AK30" s="295" t="s">
        <v>840</v>
      </c>
      <c r="AL30" s="292">
        <v>0</v>
      </c>
      <c r="AM30" s="295" t="s">
        <v>840</v>
      </c>
      <c r="AN30" s="295" t="s">
        <v>840</v>
      </c>
      <c r="AO30" s="292">
        <v>0</v>
      </c>
      <c r="AP30" s="295" t="s">
        <v>840</v>
      </c>
      <c r="AQ30" s="292">
        <v>0</v>
      </c>
      <c r="AR30" s="295" t="s">
        <v>840</v>
      </c>
      <c r="AS30" s="292">
        <v>0</v>
      </c>
      <c r="AT30" s="292">
        <f t="shared" si="2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840</v>
      </c>
      <c r="BF30" s="295" t="s">
        <v>840</v>
      </c>
      <c r="BG30" s="295" t="s">
        <v>840</v>
      </c>
      <c r="BH30" s="295" t="s">
        <v>840</v>
      </c>
      <c r="BI30" s="295" t="s">
        <v>840</v>
      </c>
      <c r="BJ30" s="295" t="s">
        <v>840</v>
      </c>
      <c r="BK30" s="295" t="s">
        <v>840</v>
      </c>
      <c r="BL30" s="295" t="s">
        <v>840</v>
      </c>
      <c r="BM30" s="295" t="s">
        <v>840</v>
      </c>
      <c r="BN30" s="292">
        <v>0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5" t="s">
        <v>840</v>
      </c>
      <c r="CI30" s="292">
        <v>0</v>
      </c>
      <c r="CJ30" s="292">
        <f t="shared" si="4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840</v>
      </c>
      <c r="CX30" s="295" t="s">
        <v>840</v>
      </c>
      <c r="CY30" s="295" t="s">
        <v>840</v>
      </c>
      <c r="CZ30" s="295" t="s">
        <v>840</v>
      </c>
      <c r="DA30" s="295" t="s">
        <v>840</v>
      </c>
      <c r="DB30" s="295" t="s">
        <v>840</v>
      </c>
      <c r="DC30" s="295" t="s">
        <v>840</v>
      </c>
      <c r="DD30" s="292">
        <v>0</v>
      </c>
      <c r="DE30" s="292">
        <f t="shared" si="5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840</v>
      </c>
      <c r="DS30" s="295" t="s">
        <v>840</v>
      </c>
      <c r="DT30" s="292">
        <v>0</v>
      </c>
      <c r="DU30" s="295" t="s">
        <v>840</v>
      </c>
      <c r="DV30" s="295" t="s">
        <v>840</v>
      </c>
      <c r="DW30" s="295" t="s">
        <v>840</v>
      </c>
      <c r="DX30" s="295" t="s">
        <v>840</v>
      </c>
      <c r="DY30" s="292">
        <v>0</v>
      </c>
      <c r="DZ30" s="292">
        <f t="shared" si="6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840</v>
      </c>
      <c r="EL30" s="295" t="s">
        <v>840</v>
      </c>
      <c r="EM30" s="295" t="s">
        <v>840</v>
      </c>
      <c r="EN30" s="292">
        <v>0</v>
      </c>
      <c r="EO30" s="292">
        <v>0</v>
      </c>
      <c r="EP30" s="295" t="s">
        <v>840</v>
      </c>
      <c r="EQ30" s="295" t="s">
        <v>840</v>
      </c>
      <c r="ER30" s="295" t="s">
        <v>840</v>
      </c>
      <c r="ES30" s="292">
        <v>0</v>
      </c>
      <c r="ET30" s="292">
        <v>0</v>
      </c>
      <c r="EU30" s="292">
        <f t="shared" si="7"/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840</v>
      </c>
      <c r="FI30" s="295" t="s">
        <v>840</v>
      </c>
      <c r="FJ30" s="295" t="s">
        <v>840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8"/>
        <v>100</v>
      </c>
      <c r="E31" s="292">
        <f t="shared" si="9"/>
        <v>0</v>
      </c>
      <c r="F31" s="292">
        <f t="shared" si="10"/>
        <v>0</v>
      </c>
      <c r="G31" s="292">
        <f t="shared" si="11"/>
        <v>0</v>
      </c>
      <c r="H31" s="292">
        <f t="shared" si="12"/>
        <v>41</v>
      </c>
      <c r="I31" s="292">
        <f t="shared" si="13"/>
        <v>37</v>
      </c>
      <c r="J31" s="292">
        <f t="shared" si="14"/>
        <v>11</v>
      </c>
      <c r="K31" s="292">
        <f t="shared" si="15"/>
        <v>1</v>
      </c>
      <c r="L31" s="292">
        <f t="shared" si="16"/>
        <v>7</v>
      </c>
      <c r="M31" s="292">
        <f t="shared" si="17"/>
        <v>0</v>
      </c>
      <c r="N31" s="292">
        <f t="shared" si="18"/>
        <v>0</v>
      </c>
      <c r="O31" s="292">
        <f t="shared" si="19"/>
        <v>0</v>
      </c>
      <c r="P31" s="292">
        <f t="shared" si="20"/>
        <v>0</v>
      </c>
      <c r="Q31" s="292">
        <f t="shared" si="21"/>
        <v>0</v>
      </c>
      <c r="R31" s="292">
        <f t="shared" si="22"/>
        <v>0</v>
      </c>
      <c r="S31" s="292">
        <f t="shared" si="23"/>
        <v>0</v>
      </c>
      <c r="T31" s="292">
        <f t="shared" si="24"/>
        <v>0</v>
      </c>
      <c r="U31" s="292">
        <f t="shared" si="25"/>
        <v>0</v>
      </c>
      <c r="V31" s="292">
        <f t="shared" si="26"/>
        <v>0</v>
      </c>
      <c r="W31" s="292">
        <f t="shared" si="27"/>
        <v>0</v>
      </c>
      <c r="X31" s="292">
        <f t="shared" si="28"/>
        <v>3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840</v>
      </c>
      <c r="AK31" s="295" t="s">
        <v>840</v>
      </c>
      <c r="AL31" s="292">
        <v>0</v>
      </c>
      <c r="AM31" s="295" t="s">
        <v>840</v>
      </c>
      <c r="AN31" s="295" t="s">
        <v>840</v>
      </c>
      <c r="AO31" s="292">
        <v>0</v>
      </c>
      <c r="AP31" s="295" t="s">
        <v>840</v>
      </c>
      <c r="AQ31" s="292">
        <v>0</v>
      </c>
      <c r="AR31" s="295" t="s">
        <v>840</v>
      </c>
      <c r="AS31" s="292">
        <v>0</v>
      </c>
      <c r="AT31" s="292">
        <f t="shared" si="2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840</v>
      </c>
      <c r="BF31" s="295" t="s">
        <v>840</v>
      </c>
      <c r="BG31" s="295" t="s">
        <v>840</v>
      </c>
      <c r="BH31" s="295" t="s">
        <v>840</v>
      </c>
      <c r="BI31" s="295" t="s">
        <v>840</v>
      </c>
      <c r="BJ31" s="295" t="s">
        <v>840</v>
      </c>
      <c r="BK31" s="295" t="s">
        <v>840</v>
      </c>
      <c r="BL31" s="295" t="s">
        <v>840</v>
      </c>
      <c r="BM31" s="295" t="s">
        <v>840</v>
      </c>
      <c r="BN31" s="292"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5" t="s">
        <v>840</v>
      </c>
      <c r="CI31" s="292">
        <v>0</v>
      </c>
      <c r="CJ31" s="292">
        <f t="shared" si="4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840</v>
      </c>
      <c r="CX31" s="295" t="s">
        <v>840</v>
      </c>
      <c r="CY31" s="295" t="s">
        <v>840</v>
      </c>
      <c r="CZ31" s="295" t="s">
        <v>840</v>
      </c>
      <c r="DA31" s="295" t="s">
        <v>840</v>
      </c>
      <c r="DB31" s="295" t="s">
        <v>840</v>
      </c>
      <c r="DC31" s="295" t="s">
        <v>840</v>
      </c>
      <c r="DD31" s="292">
        <v>0</v>
      </c>
      <c r="DE31" s="292">
        <f t="shared" si="5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840</v>
      </c>
      <c r="DS31" s="295" t="s">
        <v>840</v>
      </c>
      <c r="DT31" s="292">
        <v>0</v>
      </c>
      <c r="DU31" s="295" t="s">
        <v>840</v>
      </c>
      <c r="DV31" s="295" t="s">
        <v>840</v>
      </c>
      <c r="DW31" s="295" t="s">
        <v>840</v>
      </c>
      <c r="DX31" s="295" t="s">
        <v>840</v>
      </c>
      <c r="DY31" s="292">
        <v>0</v>
      </c>
      <c r="DZ31" s="292">
        <f t="shared" si="6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840</v>
      </c>
      <c r="EL31" s="295" t="s">
        <v>840</v>
      </c>
      <c r="EM31" s="295" t="s">
        <v>840</v>
      </c>
      <c r="EN31" s="292">
        <v>0</v>
      </c>
      <c r="EO31" s="292">
        <v>0</v>
      </c>
      <c r="EP31" s="295" t="s">
        <v>840</v>
      </c>
      <c r="EQ31" s="295" t="s">
        <v>840</v>
      </c>
      <c r="ER31" s="295" t="s">
        <v>840</v>
      </c>
      <c r="ES31" s="292">
        <v>0</v>
      </c>
      <c r="ET31" s="292">
        <v>0</v>
      </c>
      <c r="EU31" s="292">
        <f t="shared" si="7"/>
        <v>100</v>
      </c>
      <c r="EV31" s="292">
        <v>0</v>
      </c>
      <c r="EW31" s="292">
        <v>0</v>
      </c>
      <c r="EX31" s="292">
        <v>0</v>
      </c>
      <c r="EY31" s="292">
        <v>41</v>
      </c>
      <c r="EZ31" s="292">
        <v>37</v>
      </c>
      <c r="FA31" s="292">
        <v>11</v>
      </c>
      <c r="FB31" s="292">
        <v>1</v>
      </c>
      <c r="FC31" s="292">
        <v>7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840</v>
      </c>
      <c r="FI31" s="295" t="s">
        <v>840</v>
      </c>
      <c r="FJ31" s="295" t="s">
        <v>840</v>
      </c>
      <c r="FK31" s="292">
        <v>0</v>
      </c>
      <c r="FL31" s="292">
        <v>0</v>
      </c>
      <c r="FM31" s="292">
        <v>0</v>
      </c>
      <c r="FN31" s="292">
        <v>0</v>
      </c>
      <c r="FO31" s="292">
        <v>3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8"/>
        <v>558</v>
      </c>
      <c r="E32" s="292">
        <f t="shared" si="9"/>
        <v>16</v>
      </c>
      <c r="F32" s="292">
        <f t="shared" si="10"/>
        <v>0</v>
      </c>
      <c r="G32" s="292">
        <f t="shared" si="11"/>
        <v>0</v>
      </c>
      <c r="H32" s="292">
        <f t="shared" si="12"/>
        <v>41</v>
      </c>
      <c r="I32" s="292">
        <f t="shared" si="13"/>
        <v>102</v>
      </c>
      <c r="J32" s="292">
        <f t="shared" si="14"/>
        <v>34</v>
      </c>
      <c r="K32" s="292">
        <f t="shared" si="15"/>
        <v>2</v>
      </c>
      <c r="L32" s="292">
        <f t="shared" si="16"/>
        <v>0</v>
      </c>
      <c r="M32" s="292">
        <f t="shared" si="17"/>
        <v>10</v>
      </c>
      <c r="N32" s="292">
        <f t="shared" si="18"/>
        <v>0</v>
      </c>
      <c r="O32" s="292">
        <f t="shared" si="19"/>
        <v>0</v>
      </c>
      <c r="P32" s="292">
        <f t="shared" si="20"/>
        <v>0</v>
      </c>
      <c r="Q32" s="292">
        <f t="shared" si="21"/>
        <v>0</v>
      </c>
      <c r="R32" s="292">
        <f t="shared" si="22"/>
        <v>0</v>
      </c>
      <c r="S32" s="292">
        <f t="shared" si="23"/>
        <v>0</v>
      </c>
      <c r="T32" s="292">
        <f t="shared" si="24"/>
        <v>353</v>
      </c>
      <c r="U32" s="292">
        <f t="shared" si="25"/>
        <v>0</v>
      </c>
      <c r="V32" s="292">
        <f t="shared" si="26"/>
        <v>0</v>
      </c>
      <c r="W32" s="292">
        <f t="shared" si="27"/>
        <v>0</v>
      </c>
      <c r="X32" s="292">
        <f t="shared" si="28"/>
        <v>0</v>
      </c>
      <c r="Y32" s="292">
        <f t="shared" si="1"/>
        <v>353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840</v>
      </c>
      <c r="AK32" s="295" t="s">
        <v>840</v>
      </c>
      <c r="AL32" s="292">
        <v>0</v>
      </c>
      <c r="AM32" s="295" t="s">
        <v>840</v>
      </c>
      <c r="AN32" s="295" t="s">
        <v>840</v>
      </c>
      <c r="AO32" s="292">
        <v>353</v>
      </c>
      <c r="AP32" s="295" t="s">
        <v>840</v>
      </c>
      <c r="AQ32" s="292">
        <v>0</v>
      </c>
      <c r="AR32" s="295" t="s">
        <v>840</v>
      </c>
      <c r="AS32" s="292">
        <v>0</v>
      </c>
      <c r="AT32" s="292">
        <f t="shared" si="2"/>
        <v>21</v>
      </c>
      <c r="AU32" s="292">
        <v>0</v>
      </c>
      <c r="AV32" s="292">
        <v>0</v>
      </c>
      <c r="AW32" s="292">
        <v>0</v>
      </c>
      <c r="AX32" s="292">
        <v>11</v>
      </c>
      <c r="AY32" s="292">
        <v>0</v>
      </c>
      <c r="AZ32" s="292">
        <v>0</v>
      </c>
      <c r="BA32" s="292">
        <v>0</v>
      </c>
      <c r="BB32" s="292">
        <v>0</v>
      </c>
      <c r="BC32" s="292">
        <v>10</v>
      </c>
      <c r="BD32" s="292">
        <v>0</v>
      </c>
      <c r="BE32" s="295" t="s">
        <v>840</v>
      </c>
      <c r="BF32" s="295" t="s">
        <v>840</v>
      </c>
      <c r="BG32" s="295" t="s">
        <v>840</v>
      </c>
      <c r="BH32" s="295" t="s">
        <v>840</v>
      </c>
      <c r="BI32" s="295" t="s">
        <v>840</v>
      </c>
      <c r="BJ32" s="295" t="s">
        <v>840</v>
      </c>
      <c r="BK32" s="295" t="s">
        <v>840</v>
      </c>
      <c r="BL32" s="295" t="s">
        <v>840</v>
      </c>
      <c r="BM32" s="295" t="s">
        <v>840</v>
      </c>
      <c r="BN32" s="292">
        <v>0</v>
      </c>
      <c r="BO32" s="292">
        <f t="shared" si="3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5" t="s">
        <v>840</v>
      </c>
      <c r="CI32" s="292">
        <v>0</v>
      </c>
      <c r="CJ32" s="292">
        <f t="shared" si="4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840</v>
      </c>
      <c r="CX32" s="295" t="s">
        <v>840</v>
      </c>
      <c r="CY32" s="295" t="s">
        <v>840</v>
      </c>
      <c r="CZ32" s="295" t="s">
        <v>840</v>
      </c>
      <c r="DA32" s="295" t="s">
        <v>840</v>
      </c>
      <c r="DB32" s="295" t="s">
        <v>840</v>
      </c>
      <c r="DC32" s="295" t="s">
        <v>840</v>
      </c>
      <c r="DD32" s="292">
        <v>0</v>
      </c>
      <c r="DE32" s="292">
        <f t="shared" si="5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840</v>
      </c>
      <c r="DS32" s="295" t="s">
        <v>840</v>
      </c>
      <c r="DT32" s="292">
        <v>0</v>
      </c>
      <c r="DU32" s="295" t="s">
        <v>840</v>
      </c>
      <c r="DV32" s="295" t="s">
        <v>840</v>
      </c>
      <c r="DW32" s="295" t="s">
        <v>840</v>
      </c>
      <c r="DX32" s="295" t="s">
        <v>840</v>
      </c>
      <c r="DY32" s="292">
        <v>0</v>
      </c>
      <c r="DZ32" s="292">
        <f t="shared" si="6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840</v>
      </c>
      <c r="EL32" s="295" t="s">
        <v>840</v>
      </c>
      <c r="EM32" s="295" t="s">
        <v>840</v>
      </c>
      <c r="EN32" s="292">
        <v>0</v>
      </c>
      <c r="EO32" s="292">
        <v>0</v>
      </c>
      <c r="EP32" s="295" t="s">
        <v>840</v>
      </c>
      <c r="EQ32" s="295" t="s">
        <v>840</v>
      </c>
      <c r="ER32" s="295" t="s">
        <v>840</v>
      </c>
      <c r="ES32" s="292">
        <v>0</v>
      </c>
      <c r="ET32" s="292">
        <v>0</v>
      </c>
      <c r="EU32" s="292">
        <f t="shared" si="7"/>
        <v>184</v>
      </c>
      <c r="EV32" s="292">
        <v>16</v>
      </c>
      <c r="EW32" s="292">
        <v>0</v>
      </c>
      <c r="EX32" s="292">
        <v>0</v>
      </c>
      <c r="EY32" s="292">
        <v>30</v>
      </c>
      <c r="EZ32" s="292">
        <v>102</v>
      </c>
      <c r="FA32" s="292">
        <v>34</v>
      </c>
      <c r="FB32" s="292">
        <v>2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840</v>
      </c>
      <c r="FI32" s="295" t="s">
        <v>840</v>
      </c>
      <c r="FJ32" s="295" t="s">
        <v>840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8"/>
        <v>0</v>
      </c>
      <c r="E33" s="292">
        <f t="shared" si="9"/>
        <v>0</v>
      </c>
      <c r="F33" s="292">
        <f t="shared" si="10"/>
        <v>0</v>
      </c>
      <c r="G33" s="292">
        <f t="shared" si="11"/>
        <v>0</v>
      </c>
      <c r="H33" s="292">
        <f t="shared" si="12"/>
        <v>0</v>
      </c>
      <c r="I33" s="292">
        <f t="shared" si="13"/>
        <v>0</v>
      </c>
      <c r="J33" s="292">
        <f t="shared" si="14"/>
        <v>0</v>
      </c>
      <c r="K33" s="292">
        <f t="shared" si="15"/>
        <v>0</v>
      </c>
      <c r="L33" s="292">
        <f t="shared" si="16"/>
        <v>0</v>
      </c>
      <c r="M33" s="292">
        <f t="shared" si="17"/>
        <v>0</v>
      </c>
      <c r="N33" s="292">
        <f t="shared" si="18"/>
        <v>0</v>
      </c>
      <c r="O33" s="292">
        <f t="shared" si="19"/>
        <v>0</v>
      </c>
      <c r="P33" s="292">
        <f t="shared" si="20"/>
        <v>0</v>
      </c>
      <c r="Q33" s="292">
        <f t="shared" si="21"/>
        <v>0</v>
      </c>
      <c r="R33" s="292">
        <f t="shared" si="22"/>
        <v>0</v>
      </c>
      <c r="S33" s="292">
        <f t="shared" si="23"/>
        <v>0</v>
      </c>
      <c r="T33" s="292">
        <f t="shared" si="24"/>
        <v>0</v>
      </c>
      <c r="U33" s="292">
        <f t="shared" si="25"/>
        <v>0</v>
      </c>
      <c r="V33" s="292">
        <f t="shared" si="26"/>
        <v>0</v>
      </c>
      <c r="W33" s="292">
        <f t="shared" si="27"/>
        <v>0</v>
      </c>
      <c r="X33" s="292">
        <f t="shared" si="28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840</v>
      </c>
      <c r="AK33" s="295" t="s">
        <v>840</v>
      </c>
      <c r="AL33" s="292">
        <v>0</v>
      </c>
      <c r="AM33" s="295" t="s">
        <v>840</v>
      </c>
      <c r="AN33" s="295" t="s">
        <v>840</v>
      </c>
      <c r="AO33" s="292">
        <v>0</v>
      </c>
      <c r="AP33" s="295" t="s">
        <v>840</v>
      </c>
      <c r="AQ33" s="292">
        <v>0</v>
      </c>
      <c r="AR33" s="295" t="s">
        <v>840</v>
      </c>
      <c r="AS33" s="292">
        <v>0</v>
      </c>
      <c r="AT33" s="292">
        <f t="shared" si="2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840</v>
      </c>
      <c r="BF33" s="295" t="s">
        <v>840</v>
      </c>
      <c r="BG33" s="295" t="s">
        <v>840</v>
      </c>
      <c r="BH33" s="295" t="s">
        <v>840</v>
      </c>
      <c r="BI33" s="295" t="s">
        <v>840</v>
      </c>
      <c r="BJ33" s="295" t="s">
        <v>840</v>
      </c>
      <c r="BK33" s="295" t="s">
        <v>840</v>
      </c>
      <c r="BL33" s="295" t="s">
        <v>840</v>
      </c>
      <c r="BM33" s="295" t="s">
        <v>840</v>
      </c>
      <c r="BN33" s="292">
        <v>0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5" t="s">
        <v>840</v>
      </c>
      <c r="CI33" s="292">
        <v>0</v>
      </c>
      <c r="CJ33" s="292">
        <f t="shared" si="4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840</v>
      </c>
      <c r="CX33" s="295" t="s">
        <v>840</v>
      </c>
      <c r="CY33" s="295" t="s">
        <v>840</v>
      </c>
      <c r="CZ33" s="295" t="s">
        <v>840</v>
      </c>
      <c r="DA33" s="295" t="s">
        <v>840</v>
      </c>
      <c r="DB33" s="295" t="s">
        <v>840</v>
      </c>
      <c r="DC33" s="295" t="s">
        <v>840</v>
      </c>
      <c r="DD33" s="292">
        <v>0</v>
      </c>
      <c r="DE33" s="292">
        <f t="shared" si="5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840</v>
      </c>
      <c r="DS33" s="295" t="s">
        <v>840</v>
      </c>
      <c r="DT33" s="292">
        <v>0</v>
      </c>
      <c r="DU33" s="295" t="s">
        <v>840</v>
      </c>
      <c r="DV33" s="295" t="s">
        <v>840</v>
      </c>
      <c r="DW33" s="295" t="s">
        <v>840</v>
      </c>
      <c r="DX33" s="295" t="s">
        <v>840</v>
      </c>
      <c r="DY33" s="292">
        <v>0</v>
      </c>
      <c r="DZ33" s="292">
        <f t="shared" si="6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840</v>
      </c>
      <c r="EL33" s="295" t="s">
        <v>840</v>
      </c>
      <c r="EM33" s="295" t="s">
        <v>840</v>
      </c>
      <c r="EN33" s="292">
        <v>0</v>
      </c>
      <c r="EO33" s="292">
        <v>0</v>
      </c>
      <c r="EP33" s="295" t="s">
        <v>840</v>
      </c>
      <c r="EQ33" s="295" t="s">
        <v>840</v>
      </c>
      <c r="ER33" s="295" t="s">
        <v>840</v>
      </c>
      <c r="ES33" s="292">
        <v>0</v>
      </c>
      <c r="ET33" s="292">
        <v>0</v>
      </c>
      <c r="EU33" s="292">
        <f t="shared" si="7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840</v>
      </c>
      <c r="FI33" s="295" t="s">
        <v>840</v>
      </c>
      <c r="FJ33" s="295" t="s">
        <v>840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8"/>
        <v>1579</v>
      </c>
      <c r="E34" s="292">
        <f t="shared" si="9"/>
        <v>0</v>
      </c>
      <c r="F34" s="292">
        <f t="shared" si="10"/>
        <v>0</v>
      </c>
      <c r="G34" s="292">
        <f t="shared" si="11"/>
        <v>0</v>
      </c>
      <c r="H34" s="292">
        <f t="shared" si="12"/>
        <v>59</v>
      </c>
      <c r="I34" s="292">
        <f t="shared" si="13"/>
        <v>0</v>
      </c>
      <c r="J34" s="292">
        <f t="shared" si="14"/>
        <v>38</v>
      </c>
      <c r="K34" s="292">
        <f t="shared" si="15"/>
        <v>1</v>
      </c>
      <c r="L34" s="292">
        <f t="shared" si="16"/>
        <v>220</v>
      </c>
      <c r="M34" s="292">
        <f t="shared" si="17"/>
        <v>0</v>
      </c>
      <c r="N34" s="292">
        <f t="shared" si="18"/>
        <v>0</v>
      </c>
      <c r="O34" s="292">
        <f t="shared" si="19"/>
        <v>0</v>
      </c>
      <c r="P34" s="292">
        <f t="shared" si="20"/>
        <v>0</v>
      </c>
      <c r="Q34" s="292">
        <f t="shared" si="21"/>
        <v>0</v>
      </c>
      <c r="R34" s="292">
        <f t="shared" si="22"/>
        <v>0</v>
      </c>
      <c r="S34" s="292">
        <f t="shared" si="23"/>
        <v>0</v>
      </c>
      <c r="T34" s="292">
        <f t="shared" si="24"/>
        <v>0</v>
      </c>
      <c r="U34" s="292">
        <f t="shared" si="25"/>
        <v>0</v>
      </c>
      <c r="V34" s="292">
        <f t="shared" si="26"/>
        <v>0</v>
      </c>
      <c r="W34" s="292">
        <f t="shared" si="27"/>
        <v>0</v>
      </c>
      <c r="X34" s="292">
        <f t="shared" si="28"/>
        <v>1261</v>
      </c>
      <c r="Y34" s="292">
        <f t="shared" si="1"/>
        <v>1261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840</v>
      </c>
      <c r="AK34" s="295" t="s">
        <v>840</v>
      </c>
      <c r="AL34" s="292">
        <v>0</v>
      </c>
      <c r="AM34" s="295" t="s">
        <v>840</v>
      </c>
      <c r="AN34" s="295" t="s">
        <v>840</v>
      </c>
      <c r="AO34" s="292">
        <v>0</v>
      </c>
      <c r="AP34" s="295" t="s">
        <v>840</v>
      </c>
      <c r="AQ34" s="292">
        <v>0</v>
      </c>
      <c r="AR34" s="295" t="s">
        <v>840</v>
      </c>
      <c r="AS34" s="292">
        <v>1261</v>
      </c>
      <c r="AT34" s="292">
        <f t="shared" si="2"/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840</v>
      </c>
      <c r="BF34" s="295" t="s">
        <v>840</v>
      </c>
      <c r="BG34" s="295" t="s">
        <v>840</v>
      </c>
      <c r="BH34" s="295" t="s">
        <v>840</v>
      </c>
      <c r="BI34" s="295" t="s">
        <v>840</v>
      </c>
      <c r="BJ34" s="295" t="s">
        <v>840</v>
      </c>
      <c r="BK34" s="295" t="s">
        <v>840</v>
      </c>
      <c r="BL34" s="295" t="s">
        <v>840</v>
      </c>
      <c r="BM34" s="295" t="s">
        <v>840</v>
      </c>
      <c r="BN34" s="292"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5" t="s">
        <v>840</v>
      </c>
      <c r="CI34" s="292">
        <v>0</v>
      </c>
      <c r="CJ34" s="292">
        <f t="shared" si="4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840</v>
      </c>
      <c r="CX34" s="295" t="s">
        <v>840</v>
      </c>
      <c r="CY34" s="295" t="s">
        <v>840</v>
      </c>
      <c r="CZ34" s="295" t="s">
        <v>840</v>
      </c>
      <c r="DA34" s="295" t="s">
        <v>840</v>
      </c>
      <c r="DB34" s="295" t="s">
        <v>840</v>
      </c>
      <c r="DC34" s="295" t="s">
        <v>840</v>
      </c>
      <c r="DD34" s="292">
        <v>0</v>
      </c>
      <c r="DE34" s="292">
        <f t="shared" si="5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840</v>
      </c>
      <c r="DS34" s="295" t="s">
        <v>840</v>
      </c>
      <c r="DT34" s="292">
        <v>0</v>
      </c>
      <c r="DU34" s="295" t="s">
        <v>840</v>
      </c>
      <c r="DV34" s="295" t="s">
        <v>840</v>
      </c>
      <c r="DW34" s="295" t="s">
        <v>840</v>
      </c>
      <c r="DX34" s="295" t="s">
        <v>840</v>
      </c>
      <c r="DY34" s="292">
        <v>0</v>
      </c>
      <c r="DZ34" s="292">
        <f t="shared" si="6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840</v>
      </c>
      <c r="EL34" s="295" t="s">
        <v>840</v>
      </c>
      <c r="EM34" s="295" t="s">
        <v>840</v>
      </c>
      <c r="EN34" s="292">
        <v>0</v>
      </c>
      <c r="EO34" s="292">
        <v>0</v>
      </c>
      <c r="EP34" s="295" t="s">
        <v>840</v>
      </c>
      <c r="EQ34" s="295" t="s">
        <v>840</v>
      </c>
      <c r="ER34" s="295" t="s">
        <v>840</v>
      </c>
      <c r="ES34" s="292">
        <v>0</v>
      </c>
      <c r="ET34" s="292">
        <v>0</v>
      </c>
      <c r="EU34" s="292">
        <f t="shared" si="7"/>
        <v>318</v>
      </c>
      <c r="EV34" s="292">
        <v>0</v>
      </c>
      <c r="EW34" s="292">
        <v>0</v>
      </c>
      <c r="EX34" s="292">
        <v>0</v>
      </c>
      <c r="EY34" s="292">
        <v>59</v>
      </c>
      <c r="EZ34" s="292">
        <v>0</v>
      </c>
      <c r="FA34" s="292">
        <v>38</v>
      </c>
      <c r="FB34" s="292">
        <v>1</v>
      </c>
      <c r="FC34" s="292">
        <v>220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840</v>
      </c>
      <c r="FI34" s="295" t="s">
        <v>840</v>
      </c>
      <c r="FJ34" s="295" t="s">
        <v>840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8"/>
        <v>48</v>
      </c>
      <c r="E35" s="292">
        <f t="shared" si="9"/>
        <v>0</v>
      </c>
      <c r="F35" s="292">
        <f t="shared" si="10"/>
        <v>0</v>
      </c>
      <c r="G35" s="292">
        <f t="shared" si="11"/>
        <v>0</v>
      </c>
      <c r="H35" s="292">
        <f t="shared" si="12"/>
        <v>48</v>
      </c>
      <c r="I35" s="292">
        <f t="shared" si="13"/>
        <v>0</v>
      </c>
      <c r="J35" s="292">
        <f t="shared" si="14"/>
        <v>0</v>
      </c>
      <c r="K35" s="292">
        <f t="shared" si="15"/>
        <v>0</v>
      </c>
      <c r="L35" s="292">
        <f t="shared" si="16"/>
        <v>0</v>
      </c>
      <c r="M35" s="292">
        <f t="shared" si="17"/>
        <v>0</v>
      </c>
      <c r="N35" s="292">
        <f t="shared" si="18"/>
        <v>0</v>
      </c>
      <c r="O35" s="292">
        <f t="shared" si="19"/>
        <v>0</v>
      </c>
      <c r="P35" s="292">
        <f t="shared" si="20"/>
        <v>0</v>
      </c>
      <c r="Q35" s="292">
        <f t="shared" si="21"/>
        <v>0</v>
      </c>
      <c r="R35" s="292">
        <f t="shared" si="22"/>
        <v>0</v>
      </c>
      <c r="S35" s="292">
        <f t="shared" si="23"/>
        <v>0</v>
      </c>
      <c r="T35" s="292">
        <f t="shared" si="24"/>
        <v>0</v>
      </c>
      <c r="U35" s="292">
        <f t="shared" si="25"/>
        <v>0</v>
      </c>
      <c r="V35" s="292">
        <f t="shared" si="26"/>
        <v>0</v>
      </c>
      <c r="W35" s="292">
        <f t="shared" si="27"/>
        <v>0</v>
      </c>
      <c r="X35" s="292">
        <f t="shared" si="28"/>
        <v>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840</v>
      </c>
      <c r="AK35" s="295" t="s">
        <v>840</v>
      </c>
      <c r="AL35" s="292">
        <v>0</v>
      </c>
      <c r="AM35" s="295" t="s">
        <v>840</v>
      </c>
      <c r="AN35" s="295" t="s">
        <v>840</v>
      </c>
      <c r="AO35" s="292">
        <v>0</v>
      </c>
      <c r="AP35" s="295" t="s">
        <v>840</v>
      </c>
      <c r="AQ35" s="292">
        <v>0</v>
      </c>
      <c r="AR35" s="295" t="s">
        <v>840</v>
      </c>
      <c r="AS35" s="292">
        <v>0</v>
      </c>
      <c r="AT35" s="292">
        <f t="shared" si="2"/>
        <v>48</v>
      </c>
      <c r="AU35" s="292">
        <v>0</v>
      </c>
      <c r="AV35" s="292">
        <v>0</v>
      </c>
      <c r="AW35" s="292">
        <v>0</v>
      </c>
      <c r="AX35" s="292">
        <v>48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840</v>
      </c>
      <c r="BF35" s="295" t="s">
        <v>840</v>
      </c>
      <c r="BG35" s="295" t="s">
        <v>840</v>
      </c>
      <c r="BH35" s="295" t="s">
        <v>840</v>
      </c>
      <c r="BI35" s="295" t="s">
        <v>840</v>
      </c>
      <c r="BJ35" s="295" t="s">
        <v>840</v>
      </c>
      <c r="BK35" s="295" t="s">
        <v>840</v>
      </c>
      <c r="BL35" s="295" t="s">
        <v>840</v>
      </c>
      <c r="BM35" s="295" t="s">
        <v>840</v>
      </c>
      <c r="BN35" s="292">
        <v>0</v>
      </c>
      <c r="BO35" s="292">
        <f t="shared" si="3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5" t="s">
        <v>840</v>
      </c>
      <c r="CI35" s="292">
        <v>0</v>
      </c>
      <c r="CJ35" s="292">
        <f t="shared" si="4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840</v>
      </c>
      <c r="CX35" s="295" t="s">
        <v>840</v>
      </c>
      <c r="CY35" s="295" t="s">
        <v>840</v>
      </c>
      <c r="CZ35" s="295" t="s">
        <v>840</v>
      </c>
      <c r="DA35" s="295" t="s">
        <v>840</v>
      </c>
      <c r="DB35" s="295" t="s">
        <v>840</v>
      </c>
      <c r="DC35" s="295" t="s">
        <v>840</v>
      </c>
      <c r="DD35" s="292">
        <v>0</v>
      </c>
      <c r="DE35" s="292">
        <f t="shared" si="5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840</v>
      </c>
      <c r="DS35" s="295" t="s">
        <v>840</v>
      </c>
      <c r="DT35" s="292">
        <v>0</v>
      </c>
      <c r="DU35" s="295" t="s">
        <v>840</v>
      </c>
      <c r="DV35" s="295" t="s">
        <v>840</v>
      </c>
      <c r="DW35" s="295" t="s">
        <v>840</v>
      </c>
      <c r="DX35" s="295" t="s">
        <v>840</v>
      </c>
      <c r="DY35" s="292">
        <v>0</v>
      </c>
      <c r="DZ35" s="292">
        <f t="shared" si="6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840</v>
      </c>
      <c r="EL35" s="295" t="s">
        <v>840</v>
      </c>
      <c r="EM35" s="295" t="s">
        <v>840</v>
      </c>
      <c r="EN35" s="292">
        <v>0</v>
      </c>
      <c r="EO35" s="292">
        <v>0</v>
      </c>
      <c r="EP35" s="295" t="s">
        <v>840</v>
      </c>
      <c r="EQ35" s="295" t="s">
        <v>840</v>
      </c>
      <c r="ER35" s="295" t="s">
        <v>840</v>
      </c>
      <c r="ES35" s="292">
        <v>0</v>
      </c>
      <c r="ET35" s="292">
        <v>0</v>
      </c>
      <c r="EU35" s="292">
        <f t="shared" si="7"/>
        <v>0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840</v>
      </c>
      <c r="FI35" s="295" t="s">
        <v>840</v>
      </c>
      <c r="FJ35" s="295" t="s">
        <v>840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8"/>
        <v>187</v>
      </c>
      <c r="E36" s="292">
        <f t="shared" si="9"/>
        <v>0</v>
      </c>
      <c r="F36" s="292">
        <f t="shared" si="10"/>
        <v>0</v>
      </c>
      <c r="G36" s="292">
        <f t="shared" si="11"/>
        <v>0</v>
      </c>
      <c r="H36" s="292">
        <f t="shared" si="12"/>
        <v>72</v>
      </c>
      <c r="I36" s="292">
        <f t="shared" si="13"/>
        <v>58</v>
      </c>
      <c r="J36" s="292">
        <f t="shared" si="14"/>
        <v>7</v>
      </c>
      <c r="K36" s="292">
        <f t="shared" si="15"/>
        <v>0</v>
      </c>
      <c r="L36" s="292">
        <f t="shared" si="16"/>
        <v>0</v>
      </c>
      <c r="M36" s="292">
        <f t="shared" si="17"/>
        <v>0</v>
      </c>
      <c r="N36" s="292">
        <f t="shared" si="18"/>
        <v>0</v>
      </c>
      <c r="O36" s="292">
        <f t="shared" si="19"/>
        <v>0</v>
      </c>
      <c r="P36" s="292">
        <f t="shared" si="20"/>
        <v>0</v>
      </c>
      <c r="Q36" s="292">
        <f t="shared" si="21"/>
        <v>0</v>
      </c>
      <c r="R36" s="292">
        <f t="shared" si="22"/>
        <v>0</v>
      </c>
      <c r="S36" s="292">
        <f t="shared" si="23"/>
        <v>0</v>
      </c>
      <c r="T36" s="292">
        <f t="shared" si="24"/>
        <v>0</v>
      </c>
      <c r="U36" s="292">
        <f t="shared" si="25"/>
        <v>0</v>
      </c>
      <c r="V36" s="292">
        <f t="shared" si="26"/>
        <v>0</v>
      </c>
      <c r="W36" s="292">
        <f t="shared" si="27"/>
        <v>0</v>
      </c>
      <c r="X36" s="292">
        <f t="shared" si="28"/>
        <v>50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840</v>
      </c>
      <c r="AK36" s="295" t="s">
        <v>840</v>
      </c>
      <c r="AL36" s="292">
        <v>0</v>
      </c>
      <c r="AM36" s="295" t="s">
        <v>840</v>
      </c>
      <c r="AN36" s="295" t="s">
        <v>840</v>
      </c>
      <c r="AO36" s="292">
        <v>0</v>
      </c>
      <c r="AP36" s="295" t="s">
        <v>840</v>
      </c>
      <c r="AQ36" s="292">
        <v>0</v>
      </c>
      <c r="AR36" s="295" t="s">
        <v>840</v>
      </c>
      <c r="AS36" s="292">
        <v>0</v>
      </c>
      <c r="AT36" s="292">
        <f t="shared" si="2"/>
        <v>70</v>
      </c>
      <c r="AU36" s="292">
        <v>0</v>
      </c>
      <c r="AV36" s="292">
        <v>0</v>
      </c>
      <c r="AW36" s="292">
        <v>0</v>
      </c>
      <c r="AX36" s="292">
        <v>30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840</v>
      </c>
      <c r="BF36" s="295" t="s">
        <v>840</v>
      </c>
      <c r="BG36" s="295" t="s">
        <v>840</v>
      </c>
      <c r="BH36" s="295" t="s">
        <v>840</v>
      </c>
      <c r="BI36" s="295" t="s">
        <v>840</v>
      </c>
      <c r="BJ36" s="295" t="s">
        <v>840</v>
      </c>
      <c r="BK36" s="295" t="s">
        <v>840</v>
      </c>
      <c r="BL36" s="295" t="s">
        <v>840</v>
      </c>
      <c r="BM36" s="295" t="s">
        <v>840</v>
      </c>
      <c r="BN36" s="292">
        <v>40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5" t="s">
        <v>840</v>
      </c>
      <c r="CI36" s="292">
        <v>0</v>
      </c>
      <c r="CJ36" s="292">
        <f t="shared" si="4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840</v>
      </c>
      <c r="CX36" s="295" t="s">
        <v>840</v>
      </c>
      <c r="CY36" s="295" t="s">
        <v>840</v>
      </c>
      <c r="CZ36" s="295" t="s">
        <v>840</v>
      </c>
      <c r="DA36" s="295" t="s">
        <v>840</v>
      </c>
      <c r="DB36" s="295" t="s">
        <v>840</v>
      </c>
      <c r="DC36" s="295" t="s">
        <v>840</v>
      </c>
      <c r="DD36" s="292">
        <v>0</v>
      </c>
      <c r="DE36" s="292">
        <f t="shared" si="5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840</v>
      </c>
      <c r="DS36" s="295" t="s">
        <v>840</v>
      </c>
      <c r="DT36" s="292">
        <v>0</v>
      </c>
      <c r="DU36" s="295" t="s">
        <v>840</v>
      </c>
      <c r="DV36" s="295" t="s">
        <v>840</v>
      </c>
      <c r="DW36" s="295" t="s">
        <v>840</v>
      </c>
      <c r="DX36" s="295" t="s">
        <v>840</v>
      </c>
      <c r="DY36" s="292">
        <v>0</v>
      </c>
      <c r="DZ36" s="292">
        <f t="shared" si="6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840</v>
      </c>
      <c r="EL36" s="295" t="s">
        <v>840</v>
      </c>
      <c r="EM36" s="295" t="s">
        <v>840</v>
      </c>
      <c r="EN36" s="292">
        <v>0</v>
      </c>
      <c r="EO36" s="292">
        <v>0</v>
      </c>
      <c r="EP36" s="295" t="s">
        <v>840</v>
      </c>
      <c r="EQ36" s="295" t="s">
        <v>840</v>
      </c>
      <c r="ER36" s="295" t="s">
        <v>840</v>
      </c>
      <c r="ES36" s="292">
        <v>0</v>
      </c>
      <c r="ET36" s="292">
        <v>0</v>
      </c>
      <c r="EU36" s="292">
        <f t="shared" si="7"/>
        <v>117</v>
      </c>
      <c r="EV36" s="292">
        <v>0</v>
      </c>
      <c r="EW36" s="292">
        <v>0</v>
      </c>
      <c r="EX36" s="292">
        <v>0</v>
      </c>
      <c r="EY36" s="292">
        <v>42</v>
      </c>
      <c r="EZ36" s="292">
        <v>58</v>
      </c>
      <c r="FA36" s="292">
        <v>7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840</v>
      </c>
      <c r="FI36" s="295" t="s">
        <v>840</v>
      </c>
      <c r="FJ36" s="295" t="s">
        <v>840</v>
      </c>
      <c r="FK36" s="292">
        <v>0</v>
      </c>
      <c r="FL36" s="292">
        <v>0</v>
      </c>
      <c r="FM36" s="292">
        <v>0</v>
      </c>
      <c r="FN36" s="292">
        <v>0</v>
      </c>
      <c r="FO36" s="292">
        <v>10</v>
      </c>
    </row>
    <row r="37" spans="1:171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8"/>
        <v>509</v>
      </c>
      <c r="E37" s="409">
        <f t="shared" si="9"/>
        <v>63</v>
      </c>
      <c r="F37" s="409">
        <f t="shared" si="10"/>
        <v>1</v>
      </c>
      <c r="G37" s="409">
        <f t="shared" si="11"/>
        <v>139</v>
      </c>
      <c r="H37" s="409">
        <f t="shared" si="12"/>
        <v>143</v>
      </c>
      <c r="I37" s="409">
        <f t="shared" si="13"/>
        <v>71</v>
      </c>
      <c r="J37" s="409">
        <f t="shared" si="14"/>
        <v>28</v>
      </c>
      <c r="K37" s="409">
        <f t="shared" si="15"/>
        <v>0</v>
      </c>
      <c r="L37" s="409">
        <f t="shared" si="16"/>
        <v>2</v>
      </c>
      <c r="M37" s="409">
        <f t="shared" si="17"/>
        <v>0</v>
      </c>
      <c r="N37" s="409">
        <f t="shared" si="18"/>
        <v>62</v>
      </c>
      <c r="O37" s="409">
        <f t="shared" si="19"/>
        <v>0</v>
      </c>
      <c r="P37" s="409">
        <f t="shared" si="20"/>
        <v>0</v>
      </c>
      <c r="Q37" s="409">
        <f t="shared" si="21"/>
        <v>0</v>
      </c>
      <c r="R37" s="409">
        <f t="shared" si="22"/>
        <v>0</v>
      </c>
      <c r="S37" s="409">
        <f t="shared" si="23"/>
        <v>0</v>
      </c>
      <c r="T37" s="409">
        <f t="shared" si="24"/>
        <v>0</v>
      </c>
      <c r="U37" s="409">
        <f t="shared" si="25"/>
        <v>0</v>
      </c>
      <c r="V37" s="409">
        <f t="shared" si="26"/>
        <v>0</v>
      </c>
      <c r="W37" s="409">
        <f t="shared" si="27"/>
        <v>0</v>
      </c>
      <c r="X37" s="409">
        <f t="shared" si="28"/>
        <v>0</v>
      </c>
      <c r="Y37" s="409">
        <f t="shared" si="1"/>
        <v>0</v>
      </c>
      <c r="Z37" s="409">
        <v>0</v>
      </c>
      <c r="AA37" s="409">
        <v>0</v>
      </c>
      <c r="AB37" s="409">
        <v>0</v>
      </c>
      <c r="AC37" s="409">
        <v>0</v>
      </c>
      <c r="AD37" s="409">
        <v>0</v>
      </c>
      <c r="AE37" s="409">
        <v>0</v>
      </c>
      <c r="AF37" s="409">
        <v>0</v>
      </c>
      <c r="AG37" s="409">
        <v>0</v>
      </c>
      <c r="AH37" s="409">
        <v>0</v>
      </c>
      <c r="AI37" s="409">
        <v>0</v>
      </c>
      <c r="AJ37" s="410" t="s">
        <v>840</v>
      </c>
      <c r="AK37" s="410" t="s">
        <v>840</v>
      </c>
      <c r="AL37" s="409">
        <v>0</v>
      </c>
      <c r="AM37" s="410" t="s">
        <v>840</v>
      </c>
      <c r="AN37" s="410" t="s">
        <v>840</v>
      </c>
      <c r="AO37" s="409">
        <v>0</v>
      </c>
      <c r="AP37" s="410" t="s">
        <v>840</v>
      </c>
      <c r="AQ37" s="409">
        <v>0</v>
      </c>
      <c r="AR37" s="410" t="s">
        <v>840</v>
      </c>
      <c r="AS37" s="409">
        <v>0</v>
      </c>
      <c r="AT37" s="409">
        <f t="shared" si="2"/>
        <v>78</v>
      </c>
      <c r="AU37" s="409">
        <v>0</v>
      </c>
      <c r="AV37" s="409">
        <v>0</v>
      </c>
      <c r="AW37" s="409">
        <v>0</v>
      </c>
      <c r="AX37" s="409">
        <v>78</v>
      </c>
      <c r="AY37" s="409">
        <v>0</v>
      </c>
      <c r="AZ37" s="409">
        <v>0</v>
      </c>
      <c r="BA37" s="409">
        <v>0</v>
      </c>
      <c r="BB37" s="409">
        <v>0</v>
      </c>
      <c r="BC37" s="409">
        <v>0</v>
      </c>
      <c r="BD37" s="409">
        <v>0</v>
      </c>
      <c r="BE37" s="410" t="s">
        <v>840</v>
      </c>
      <c r="BF37" s="410" t="s">
        <v>840</v>
      </c>
      <c r="BG37" s="410" t="s">
        <v>840</v>
      </c>
      <c r="BH37" s="410" t="s">
        <v>840</v>
      </c>
      <c r="BI37" s="410" t="s">
        <v>840</v>
      </c>
      <c r="BJ37" s="410" t="s">
        <v>840</v>
      </c>
      <c r="BK37" s="410" t="s">
        <v>840</v>
      </c>
      <c r="BL37" s="410" t="s">
        <v>840</v>
      </c>
      <c r="BM37" s="410" t="s">
        <v>840</v>
      </c>
      <c r="BN37" s="409">
        <v>0</v>
      </c>
      <c r="BO37" s="409">
        <f t="shared" si="3"/>
        <v>0</v>
      </c>
      <c r="BP37" s="409">
        <v>0</v>
      </c>
      <c r="BQ37" s="409">
        <v>0</v>
      </c>
      <c r="BR37" s="409">
        <v>0</v>
      </c>
      <c r="BS37" s="409">
        <v>0</v>
      </c>
      <c r="BT37" s="409">
        <v>0</v>
      </c>
      <c r="BU37" s="409">
        <v>0</v>
      </c>
      <c r="BV37" s="409">
        <v>0</v>
      </c>
      <c r="BW37" s="409">
        <v>0</v>
      </c>
      <c r="BX37" s="409">
        <v>0</v>
      </c>
      <c r="BY37" s="409">
        <v>0</v>
      </c>
      <c r="BZ37" s="409">
        <v>0</v>
      </c>
      <c r="CA37" s="409">
        <v>0</v>
      </c>
      <c r="CB37" s="410" t="s">
        <v>840</v>
      </c>
      <c r="CC37" s="410" t="s">
        <v>840</v>
      </c>
      <c r="CD37" s="410" t="s">
        <v>840</v>
      </c>
      <c r="CE37" s="410" t="s">
        <v>840</v>
      </c>
      <c r="CF37" s="410" t="s">
        <v>840</v>
      </c>
      <c r="CG37" s="410" t="s">
        <v>840</v>
      </c>
      <c r="CH37" s="410" t="s">
        <v>840</v>
      </c>
      <c r="CI37" s="409">
        <v>0</v>
      </c>
      <c r="CJ37" s="409">
        <f t="shared" si="4"/>
        <v>0</v>
      </c>
      <c r="CK37" s="409">
        <v>0</v>
      </c>
      <c r="CL37" s="409">
        <v>0</v>
      </c>
      <c r="CM37" s="409">
        <v>0</v>
      </c>
      <c r="CN37" s="409">
        <v>0</v>
      </c>
      <c r="CO37" s="409">
        <v>0</v>
      </c>
      <c r="CP37" s="409">
        <v>0</v>
      </c>
      <c r="CQ37" s="409">
        <v>0</v>
      </c>
      <c r="CR37" s="409">
        <v>0</v>
      </c>
      <c r="CS37" s="409">
        <v>0</v>
      </c>
      <c r="CT37" s="409">
        <v>0</v>
      </c>
      <c r="CU37" s="409">
        <v>0</v>
      </c>
      <c r="CV37" s="409">
        <v>0</v>
      </c>
      <c r="CW37" s="410" t="s">
        <v>840</v>
      </c>
      <c r="CX37" s="410" t="s">
        <v>840</v>
      </c>
      <c r="CY37" s="410" t="s">
        <v>840</v>
      </c>
      <c r="CZ37" s="410" t="s">
        <v>840</v>
      </c>
      <c r="DA37" s="410" t="s">
        <v>840</v>
      </c>
      <c r="DB37" s="410" t="s">
        <v>840</v>
      </c>
      <c r="DC37" s="410" t="s">
        <v>840</v>
      </c>
      <c r="DD37" s="409">
        <v>0</v>
      </c>
      <c r="DE37" s="409">
        <f t="shared" si="5"/>
        <v>0</v>
      </c>
      <c r="DF37" s="409">
        <v>0</v>
      </c>
      <c r="DG37" s="409">
        <v>0</v>
      </c>
      <c r="DH37" s="409">
        <v>0</v>
      </c>
      <c r="DI37" s="409">
        <v>0</v>
      </c>
      <c r="DJ37" s="409">
        <v>0</v>
      </c>
      <c r="DK37" s="409">
        <v>0</v>
      </c>
      <c r="DL37" s="409">
        <v>0</v>
      </c>
      <c r="DM37" s="409">
        <v>0</v>
      </c>
      <c r="DN37" s="409">
        <v>0</v>
      </c>
      <c r="DO37" s="409">
        <v>0</v>
      </c>
      <c r="DP37" s="409">
        <v>0</v>
      </c>
      <c r="DQ37" s="409">
        <v>0</v>
      </c>
      <c r="DR37" s="410" t="s">
        <v>840</v>
      </c>
      <c r="DS37" s="410" t="s">
        <v>840</v>
      </c>
      <c r="DT37" s="409">
        <v>0</v>
      </c>
      <c r="DU37" s="410" t="s">
        <v>840</v>
      </c>
      <c r="DV37" s="410" t="s">
        <v>840</v>
      </c>
      <c r="DW37" s="410" t="s">
        <v>840</v>
      </c>
      <c r="DX37" s="410" t="s">
        <v>840</v>
      </c>
      <c r="DY37" s="409">
        <v>0</v>
      </c>
      <c r="DZ37" s="409">
        <f t="shared" si="6"/>
        <v>0</v>
      </c>
      <c r="EA37" s="409">
        <v>0</v>
      </c>
      <c r="EB37" s="409">
        <v>0</v>
      </c>
      <c r="EC37" s="409">
        <v>0</v>
      </c>
      <c r="ED37" s="409">
        <v>0</v>
      </c>
      <c r="EE37" s="409">
        <v>0</v>
      </c>
      <c r="EF37" s="409">
        <v>0</v>
      </c>
      <c r="EG37" s="409">
        <v>0</v>
      </c>
      <c r="EH37" s="409">
        <v>0</v>
      </c>
      <c r="EI37" s="409">
        <v>0</v>
      </c>
      <c r="EJ37" s="409">
        <v>0</v>
      </c>
      <c r="EK37" s="410" t="s">
        <v>840</v>
      </c>
      <c r="EL37" s="410" t="s">
        <v>840</v>
      </c>
      <c r="EM37" s="410" t="s">
        <v>840</v>
      </c>
      <c r="EN37" s="409">
        <v>0</v>
      </c>
      <c r="EO37" s="409">
        <v>0</v>
      </c>
      <c r="EP37" s="410" t="s">
        <v>840</v>
      </c>
      <c r="EQ37" s="410" t="s">
        <v>840</v>
      </c>
      <c r="ER37" s="410" t="s">
        <v>840</v>
      </c>
      <c r="ES37" s="409">
        <v>0</v>
      </c>
      <c r="ET37" s="409">
        <v>0</v>
      </c>
      <c r="EU37" s="409">
        <f t="shared" si="7"/>
        <v>431</v>
      </c>
      <c r="EV37" s="409">
        <v>63</v>
      </c>
      <c r="EW37" s="409">
        <v>1</v>
      </c>
      <c r="EX37" s="409">
        <v>139</v>
      </c>
      <c r="EY37" s="409">
        <v>65</v>
      </c>
      <c r="EZ37" s="409">
        <v>71</v>
      </c>
      <c r="FA37" s="409">
        <v>28</v>
      </c>
      <c r="FB37" s="409">
        <v>0</v>
      </c>
      <c r="FC37" s="409">
        <v>2</v>
      </c>
      <c r="FD37" s="409">
        <v>0</v>
      </c>
      <c r="FE37" s="409">
        <v>62</v>
      </c>
      <c r="FF37" s="409">
        <v>0</v>
      </c>
      <c r="FG37" s="409">
        <v>0</v>
      </c>
      <c r="FH37" s="410" t="s">
        <v>840</v>
      </c>
      <c r="FI37" s="410" t="s">
        <v>840</v>
      </c>
      <c r="FJ37" s="410" t="s">
        <v>840</v>
      </c>
      <c r="FK37" s="409">
        <v>0</v>
      </c>
      <c r="FL37" s="409">
        <v>0</v>
      </c>
      <c r="FM37" s="409">
        <v>0</v>
      </c>
      <c r="FN37" s="409">
        <v>0</v>
      </c>
      <c r="FO37" s="409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8"/>
        <v>0</v>
      </c>
      <c r="E38" s="292">
        <f t="shared" si="9"/>
        <v>0</v>
      </c>
      <c r="F38" s="292">
        <f t="shared" si="10"/>
        <v>0</v>
      </c>
      <c r="G38" s="292">
        <f t="shared" si="11"/>
        <v>0</v>
      </c>
      <c r="H38" s="292">
        <f t="shared" si="12"/>
        <v>0</v>
      </c>
      <c r="I38" s="292">
        <f t="shared" si="13"/>
        <v>0</v>
      </c>
      <c r="J38" s="292">
        <f t="shared" si="14"/>
        <v>0</v>
      </c>
      <c r="K38" s="292">
        <f t="shared" si="15"/>
        <v>0</v>
      </c>
      <c r="L38" s="292">
        <f t="shared" si="16"/>
        <v>0</v>
      </c>
      <c r="M38" s="292">
        <f t="shared" si="17"/>
        <v>0</v>
      </c>
      <c r="N38" s="292">
        <f t="shared" si="18"/>
        <v>0</v>
      </c>
      <c r="O38" s="292">
        <f t="shared" si="19"/>
        <v>0</v>
      </c>
      <c r="P38" s="292">
        <f t="shared" si="20"/>
        <v>0</v>
      </c>
      <c r="Q38" s="292">
        <f t="shared" si="21"/>
        <v>0</v>
      </c>
      <c r="R38" s="292">
        <f t="shared" si="22"/>
        <v>0</v>
      </c>
      <c r="S38" s="292">
        <f t="shared" si="23"/>
        <v>0</v>
      </c>
      <c r="T38" s="292">
        <f t="shared" si="24"/>
        <v>0</v>
      </c>
      <c r="U38" s="292">
        <f t="shared" si="25"/>
        <v>0</v>
      </c>
      <c r="V38" s="292">
        <f t="shared" si="26"/>
        <v>0</v>
      </c>
      <c r="W38" s="292">
        <f t="shared" si="27"/>
        <v>0</v>
      </c>
      <c r="X38" s="292">
        <f t="shared" si="28"/>
        <v>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840</v>
      </c>
      <c r="AK38" s="295" t="s">
        <v>840</v>
      </c>
      <c r="AL38" s="292">
        <v>0</v>
      </c>
      <c r="AM38" s="295" t="s">
        <v>840</v>
      </c>
      <c r="AN38" s="295" t="s">
        <v>840</v>
      </c>
      <c r="AO38" s="292">
        <v>0</v>
      </c>
      <c r="AP38" s="295" t="s">
        <v>840</v>
      </c>
      <c r="AQ38" s="292">
        <v>0</v>
      </c>
      <c r="AR38" s="295" t="s">
        <v>840</v>
      </c>
      <c r="AS38" s="292">
        <v>0</v>
      </c>
      <c r="AT38" s="292">
        <f t="shared" si="2"/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840</v>
      </c>
      <c r="BF38" s="295" t="s">
        <v>840</v>
      </c>
      <c r="BG38" s="295" t="s">
        <v>840</v>
      </c>
      <c r="BH38" s="295" t="s">
        <v>840</v>
      </c>
      <c r="BI38" s="295" t="s">
        <v>840</v>
      </c>
      <c r="BJ38" s="295" t="s">
        <v>840</v>
      </c>
      <c r="BK38" s="295" t="s">
        <v>840</v>
      </c>
      <c r="BL38" s="295" t="s">
        <v>840</v>
      </c>
      <c r="BM38" s="295" t="s">
        <v>840</v>
      </c>
      <c r="BN38" s="292">
        <v>0</v>
      </c>
      <c r="BO38" s="292">
        <f t="shared" si="3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5" t="s">
        <v>840</v>
      </c>
      <c r="CI38" s="292">
        <v>0</v>
      </c>
      <c r="CJ38" s="292">
        <f t="shared" si="4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840</v>
      </c>
      <c r="CX38" s="295" t="s">
        <v>840</v>
      </c>
      <c r="CY38" s="295" t="s">
        <v>840</v>
      </c>
      <c r="CZ38" s="295" t="s">
        <v>840</v>
      </c>
      <c r="DA38" s="295" t="s">
        <v>840</v>
      </c>
      <c r="DB38" s="295" t="s">
        <v>840</v>
      </c>
      <c r="DC38" s="295" t="s">
        <v>840</v>
      </c>
      <c r="DD38" s="292">
        <v>0</v>
      </c>
      <c r="DE38" s="292">
        <f t="shared" si="5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840</v>
      </c>
      <c r="DS38" s="295" t="s">
        <v>840</v>
      </c>
      <c r="DT38" s="292">
        <v>0</v>
      </c>
      <c r="DU38" s="295" t="s">
        <v>840</v>
      </c>
      <c r="DV38" s="295" t="s">
        <v>840</v>
      </c>
      <c r="DW38" s="295" t="s">
        <v>840</v>
      </c>
      <c r="DX38" s="295" t="s">
        <v>840</v>
      </c>
      <c r="DY38" s="292">
        <v>0</v>
      </c>
      <c r="DZ38" s="292">
        <f t="shared" si="6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840</v>
      </c>
      <c r="EL38" s="295" t="s">
        <v>840</v>
      </c>
      <c r="EM38" s="295" t="s">
        <v>840</v>
      </c>
      <c r="EN38" s="292">
        <v>0</v>
      </c>
      <c r="EO38" s="292">
        <v>0</v>
      </c>
      <c r="EP38" s="295" t="s">
        <v>840</v>
      </c>
      <c r="EQ38" s="295" t="s">
        <v>840</v>
      </c>
      <c r="ER38" s="295" t="s">
        <v>840</v>
      </c>
      <c r="ES38" s="292">
        <v>0</v>
      </c>
      <c r="ET38" s="292">
        <v>0</v>
      </c>
      <c r="EU38" s="292">
        <f t="shared" si="7"/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840</v>
      </c>
      <c r="FI38" s="295" t="s">
        <v>840</v>
      </c>
      <c r="FJ38" s="295" t="s">
        <v>840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8"/>
        <v>0</v>
      </c>
      <c r="E39" s="292">
        <f t="shared" si="9"/>
        <v>0</v>
      </c>
      <c r="F39" s="292">
        <f t="shared" si="10"/>
        <v>0</v>
      </c>
      <c r="G39" s="292">
        <f t="shared" si="11"/>
        <v>0</v>
      </c>
      <c r="H39" s="292">
        <f t="shared" si="12"/>
        <v>0</v>
      </c>
      <c r="I39" s="292">
        <f t="shared" si="13"/>
        <v>0</v>
      </c>
      <c r="J39" s="292">
        <f t="shared" si="14"/>
        <v>0</v>
      </c>
      <c r="K39" s="292">
        <f t="shared" si="15"/>
        <v>0</v>
      </c>
      <c r="L39" s="292">
        <f t="shared" si="16"/>
        <v>0</v>
      </c>
      <c r="M39" s="292">
        <f t="shared" si="17"/>
        <v>0</v>
      </c>
      <c r="N39" s="292">
        <f t="shared" si="18"/>
        <v>0</v>
      </c>
      <c r="O39" s="292">
        <f t="shared" si="19"/>
        <v>0</v>
      </c>
      <c r="P39" s="292">
        <f t="shared" si="20"/>
        <v>0</v>
      </c>
      <c r="Q39" s="292">
        <f t="shared" si="21"/>
        <v>0</v>
      </c>
      <c r="R39" s="292">
        <f t="shared" si="22"/>
        <v>0</v>
      </c>
      <c r="S39" s="292">
        <f t="shared" si="23"/>
        <v>0</v>
      </c>
      <c r="T39" s="292">
        <f t="shared" si="24"/>
        <v>0</v>
      </c>
      <c r="U39" s="292">
        <f t="shared" si="25"/>
        <v>0</v>
      </c>
      <c r="V39" s="292">
        <f t="shared" si="26"/>
        <v>0</v>
      </c>
      <c r="W39" s="292">
        <f t="shared" si="27"/>
        <v>0</v>
      </c>
      <c r="X39" s="292">
        <f t="shared" si="28"/>
        <v>0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840</v>
      </c>
      <c r="AK39" s="295" t="s">
        <v>840</v>
      </c>
      <c r="AL39" s="292">
        <v>0</v>
      </c>
      <c r="AM39" s="295" t="s">
        <v>840</v>
      </c>
      <c r="AN39" s="295" t="s">
        <v>840</v>
      </c>
      <c r="AO39" s="292">
        <v>0</v>
      </c>
      <c r="AP39" s="295" t="s">
        <v>840</v>
      </c>
      <c r="AQ39" s="292">
        <v>0</v>
      </c>
      <c r="AR39" s="295" t="s">
        <v>840</v>
      </c>
      <c r="AS39" s="292">
        <v>0</v>
      </c>
      <c r="AT39" s="292">
        <f t="shared" si="2"/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840</v>
      </c>
      <c r="BF39" s="295" t="s">
        <v>840</v>
      </c>
      <c r="BG39" s="295" t="s">
        <v>840</v>
      </c>
      <c r="BH39" s="295" t="s">
        <v>840</v>
      </c>
      <c r="BI39" s="295" t="s">
        <v>840</v>
      </c>
      <c r="BJ39" s="295" t="s">
        <v>840</v>
      </c>
      <c r="BK39" s="295" t="s">
        <v>840</v>
      </c>
      <c r="BL39" s="295" t="s">
        <v>840</v>
      </c>
      <c r="BM39" s="295" t="s">
        <v>840</v>
      </c>
      <c r="BN39" s="292">
        <v>0</v>
      </c>
      <c r="BO39" s="292">
        <f t="shared" si="3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5" t="s">
        <v>840</v>
      </c>
      <c r="CI39" s="292">
        <v>0</v>
      </c>
      <c r="CJ39" s="292">
        <f t="shared" si="4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840</v>
      </c>
      <c r="CX39" s="295" t="s">
        <v>840</v>
      </c>
      <c r="CY39" s="295" t="s">
        <v>840</v>
      </c>
      <c r="CZ39" s="295" t="s">
        <v>840</v>
      </c>
      <c r="DA39" s="295" t="s">
        <v>840</v>
      </c>
      <c r="DB39" s="295" t="s">
        <v>840</v>
      </c>
      <c r="DC39" s="295" t="s">
        <v>840</v>
      </c>
      <c r="DD39" s="292">
        <v>0</v>
      </c>
      <c r="DE39" s="292">
        <f t="shared" si="5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840</v>
      </c>
      <c r="DS39" s="295" t="s">
        <v>840</v>
      </c>
      <c r="DT39" s="292">
        <v>0</v>
      </c>
      <c r="DU39" s="295" t="s">
        <v>840</v>
      </c>
      <c r="DV39" s="295" t="s">
        <v>840</v>
      </c>
      <c r="DW39" s="295" t="s">
        <v>840</v>
      </c>
      <c r="DX39" s="295" t="s">
        <v>840</v>
      </c>
      <c r="DY39" s="292">
        <v>0</v>
      </c>
      <c r="DZ39" s="292">
        <f t="shared" si="6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840</v>
      </c>
      <c r="EL39" s="295" t="s">
        <v>840</v>
      </c>
      <c r="EM39" s="295" t="s">
        <v>840</v>
      </c>
      <c r="EN39" s="292">
        <v>0</v>
      </c>
      <c r="EO39" s="292">
        <v>0</v>
      </c>
      <c r="EP39" s="295" t="s">
        <v>840</v>
      </c>
      <c r="EQ39" s="295" t="s">
        <v>840</v>
      </c>
      <c r="ER39" s="295" t="s">
        <v>840</v>
      </c>
      <c r="ES39" s="292">
        <v>0</v>
      </c>
      <c r="ET39" s="292">
        <v>0</v>
      </c>
      <c r="EU39" s="292">
        <f t="shared" si="7"/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840</v>
      </c>
      <c r="FI39" s="295" t="s">
        <v>840</v>
      </c>
      <c r="FJ39" s="295" t="s">
        <v>840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8"/>
        <v>0</v>
      </c>
      <c r="E40" s="292">
        <f t="shared" si="9"/>
        <v>0</v>
      </c>
      <c r="F40" s="292">
        <f t="shared" si="10"/>
        <v>0</v>
      </c>
      <c r="G40" s="292">
        <f t="shared" si="11"/>
        <v>0</v>
      </c>
      <c r="H40" s="292">
        <f t="shared" si="12"/>
        <v>0</v>
      </c>
      <c r="I40" s="292">
        <f t="shared" si="13"/>
        <v>0</v>
      </c>
      <c r="J40" s="292">
        <f t="shared" si="14"/>
        <v>0</v>
      </c>
      <c r="K40" s="292">
        <f t="shared" si="15"/>
        <v>0</v>
      </c>
      <c r="L40" s="292">
        <f t="shared" si="16"/>
        <v>0</v>
      </c>
      <c r="M40" s="292">
        <f t="shared" si="17"/>
        <v>0</v>
      </c>
      <c r="N40" s="292">
        <f t="shared" si="18"/>
        <v>0</v>
      </c>
      <c r="O40" s="292">
        <f t="shared" si="19"/>
        <v>0</v>
      </c>
      <c r="P40" s="292">
        <f t="shared" si="20"/>
        <v>0</v>
      </c>
      <c r="Q40" s="292">
        <f t="shared" si="21"/>
        <v>0</v>
      </c>
      <c r="R40" s="292">
        <f t="shared" si="22"/>
        <v>0</v>
      </c>
      <c r="S40" s="292">
        <f t="shared" si="23"/>
        <v>0</v>
      </c>
      <c r="T40" s="292">
        <f t="shared" si="24"/>
        <v>0</v>
      </c>
      <c r="U40" s="292">
        <f t="shared" si="25"/>
        <v>0</v>
      </c>
      <c r="V40" s="292">
        <f t="shared" si="26"/>
        <v>0</v>
      </c>
      <c r="W40" s="292">
        <f t="shared" si="27"/>
        <v>0</v>
      </c>
      <c r="X40" s="292">
        <f t="shared" si="28"/>
        <v>0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840</v>
      </c>
      <c r="AK40" s="295" t="s">
        <v>840</v>
      </c>
      <c r="AL40" s="292">
        <v>0</v>
      </c>
      <c r="AM40" s="295" t="s">
        <v>840</v>
      </c>
      <c r="AN40" s="295" t="s">
        <v>840</v>
      </c>
      <c r="AO40" s="292">
        <v>0</v>
      </c>
      <c r="AP40" s="295" t="s">
        <v>840</v>
      </c>
      <c r="AQ40" s="292">
        <v>0</v>
      </c>
      <c r="AR40" s="295" t="s">
        <v>840</v>
      </c>
      <c r="AS40" s="292">
        <v>0</v>
      </c>
      <c r="AT40" s="292">
        <f t="shared" si="2"/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840</v>
      </c>
      <c r="BF40" s="295" t="s">
        <v>840</v>
      </c>
      <c r="BG40" s="295" t="s">
        <v>840</v>
      </c>
      <c r="BH40" s="295" t="s">
        <v>840</v>
      </c>
      <c r="BI40" s="295" t="s">
        <v>840</v>
      </c>
      <c r="BJ40" s="295" t="s">
        <v>840</v>
      </c>
      <c r="BK40" s="295" t="s">
        <v>840</v>
      </c>
      <c r="BL40" s="295" t="s">
        <v>840</v>
      </c>
      <c r="BM40" s="295" t="s">
        <v>840</v>
      </c>
      <c r="BN40" s="292">
        <v>0</v>
      </c>
      <c r="BO40" s="292">
        <f t="shared" si="3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5" t="s">
        <v>840</v>
      </c>
      <c r="CI40" s="292">
        <v>0</v>
      </c>
      <c r="CJ40" s="292">
        <f t="shared" si="4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840</v>
      </c>
      <c r="CX40" s="295" t="s">
        <v>840</v>
      </c>
      <c r="CY40" s="295" t="s">
        <v>840</v>
      </c>
      <c r="CZ40" s="295" t="s">
        <v>840</v>
      </c>
      <c r="DA40" s="295" t="s">
        <v>840</v>
      </c>
      <c r="DB40" s="295" t="s">
        <v>840</v>
      </c>
      <c r="DC40" s="295" t="s">
        <v>840</v>
      </c>
      <c r="DD40" s="292">
        <v>0</v>
      </c>
      <c r="DE40" s="292">
        <f t="shared" si="5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840</v>
      </c>
      <c r="DS40" s="295" t="s">
        <v>840</v>
      </c>
      <c r="DT40" s="292">
        <v>0</v>
      </c>
      <c r="DU40" s="295" t="s">
        <v>840</v>
      </c>
      <c r="DV40" s="295" t="s">
        <v>840</v>
      </c>
      <c r="DW40" s="295" t="s">
        <v>840</v>
      </c>
      <c r="DX40" s="295" t="s">
        <v>840</v>
      </c>
      <c r="DY40" s="292">
        <v>0</v>
      </c>
      <c r="DZ40" s="292">
        <f t="shared" si="6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840</v>
      </c>
      <c r="EL40" s="295" t="s">
        <v>840</v>
      </c>
      <c r="EM40" s="295" t="s">
        <v>840</v>
      </c>
      <c r="EN40" s="292">
        <v>0</v>
      </c>
      <c r="EO40" s="292">
        <v>0</v>
      </c>
      <c r="EP40" s="295" t="s">
        <v>840</v>
      </c>
      <c r="EQ40" s="295" t="s">
        <v>840</v>
      </c>
      <c r="ER40" s="295" t="s">
        <v>840</v>
      </c>
      <c r="ES40" s="292">
        <v>0</v>
      </c>
      <c r="ET40" s="292">
        <v>0</v>
      </c>
      <c r="EU40" s="292">
        <f t="shared" si="7"/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840</v>
      </c>
      <c r="FI40" s="295" t="s">
        <v>840</v>
      </c>
      <c r="FJ40" s="295" t="s">
        <v>840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8"/>
        <v>0</v>
      </c>
      <c r="E41" s="292">
        <f t="shared" si="9"/>
        <v>0</v>
      </c>
      <c r="F41" s="292">
        <f t="shared" si="10"/>
        <v>0</v>
      </c>
      <c r="G41" s="292">
        <f t="shared" si="11"/>
        <v>0</v>
      </c>
      <c r="H41" s="292">
        <f t="shared" si="12"/>
        <v>0</v>
      </c>
      <c r="I41" s="292">
        <f t="shared" si="13"/>
        <v>0</v>
      </c>
      <c r="J41" s="292">
        <f t="shared" si="14"/>
        <v>0</v>
      </c>
      <c r="K41" s="292">
        <f t="shared" si="15"/>
        <v>0</v>
      </c>
      <c r="L41" s="292">
        <f t="shared" si="16"/>
        <v>0</v>
      </c>
      <c r="M41" s="292">
        <f t="shared" si="17"/>
        <v>0</v>
      </c>
      <c r="N41" s="292">
        <f t="shared" si="18"/>
        <v>0</v>
      </c>
      <c r="O41" s="292">
        <f t="shared" si="19"/>
        <v>0</v>
      </c>
      <c r="P41" s="292">
        <f t="shared" si="20"/>
        <v>0</v>
      </c>
      <c r="Q41" s="292">
        <f t="shared" si="21"/>
        <v>0</v>
      </c>
      <c r="R41" s="292">
        <f t="shared" si="22"/>
        <v>0</v>
      </c>
      <c r="S41" s="292">
        <f t="shared" si="23"/>
        <v>0</v>
      </c>
      <c r="T41" s="292">
        <f t="shared" si="24"/>
        <v>0</v>
      </c>
      <c r="U41" s="292">
        <f t="shared" si="25"/>
        <v>0</v>
      </c>
      <c r="V41" s="292">
        <f t="shared" si="26"/>
        <v>0</v>
      </c>
      <c r="W41" s="292">
        <f t="shared" si="27"/>
        <v>0</v>
      </c>
      <c r="X41" s="292">
        <f t="shared" si="28"/>
        <v>0</v>
      </c>
      <c r="Y41" s="292">
        <f t="shared" si="1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840</v>
      </c>
      <c r="AK41" s="295" t="s">
        <v>840</v>
      </c>
      <c r="AL41" s="292">
        <v>0</v>
      </c>
      <c r="AM41" s="295" t="s">
        <v>840</v>
      </c>
      <c r="AN41" s="295" t="s">
        <v>840</v>
      </c>
      <c r="AO41" s="292">
        <v>0</v>
      </c>
      <c r="AP41" s="295" t="s">
        <v>840</v>
      </c>
      <c r="AQ41" s="292">
        <v>0</v>
      </c>
      <c r="AR41" s="295" t="s">
        <v>840</v>
      </c>
      <c r="AS41" s="292">
        <v>0</v>
      </c>
      <c r="AT41" s="292">
        <f t="shared" si="2"/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840</v>
      </c>
      <c r="BF41" s="295" t="s">
        <v>840</v>
      </c>
      <c r="BG41" s="295" t="s">
        <v>840</v>
      </c>
      <c r="BH41" s="295" t="s">
        <v>840</v>
      </c>
      <c r="BI41" s="295" t="s">
        <v>840</v>
      </c>
      <c r="BJ41" s="295" t="s">
        <v>840</v>
      </c>
      <c r="BK41" s="295" t="s">
        <v>840</v>
      </c>
      <c r="BL41" s="295" t="s">
        <v>840</v>
      </c>
      <c r="BM41" s="295" t="s">
        <v>840</v>
      </c>
      <c r="BN41" s="292">
        <v>0</v>
      </c>
      <c r="BO41" s="292">
        <f t="shared" si="3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5" t="s">
        <v>840</v>
      </c>
      <c r="CI41" s="292">
        <v>0</v>
      </c>
      <c r="CJ41" s="292">
        <f t="shared" si="4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840</v>
      </c>
      <c r="CX41" s="295" t="s">
        <v>840</v>
      </c>
      <c r="CY41" s="295" t="s">
        <v>840</v>
      </c>
      <c r="CZ41" s="295" t="s">
        <v>840</v>
      </c>
      <c r="DA41" s="295" t="s">
        <v>840</v>
      </c>
      <c r="DB41" s="295" t="s">
        <v>840</v>
      </c>
      <c r="DC41" s="295" t="s">
        <v>840</v>
      </c>
      <c r="DD41" s="292">
        <v>0</v>
      </c>
      <c r="DE41" s="292">
        <f t="shared" si="5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840</v>
      </c>
      <c r="DS41" s="295" t="s">
        <v>840</v>
      </c>
      <c r="DT41" s="292">
        <v>0</v>
      </c>
      <c r="DU41" s="295" t="s">
        <v>840</v>
      </c>
      <c r="DV41" s="295" t="s">
        <v>840</v>
      </c>
      <c r="DW41" s="295" t="s">
        <v>840</v>
      </c>
      <c r="DX41" s="295" t="s">
        <v>840</v>
      </c>
      <c r="DY41" s="292">
        <v>0</v>
      </c>
      <c r="DZ41" s="292">
        <f t="shared" si="6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840</v>
      </c>
      <c r="EL41" s="295" t="s">
        <v>840</v>
      </c>
      <c r="EM41" s="295" t="s">
        <v>840</v>
      </c>
      <c r="EN41" s="292">
        <v>0</v>
      </c>
      <c r="EO41" s="292">
        <v>0</v>
      </c>
      <c r="EP41" s="295" t="s">
        <v>840</v>
      </c>
      <c r="EQ41" s="295" t="s">
        <v>840</v>
      </c>
      <c r="ER41" s="295" t="s">
        <v>840</v>
      </c>
      <c r="ES41" s="292">
        <v>0</v>
      </c>
      <c r="ET41" s="292">
        <v>0</v>
      </c>
      <c r="EU41" s="292">
        <f t="shared" si="7"/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840</v>
      </c>
      <c r="FI41" s="295" t="s">
        <v>840</v>
      </c>
      <c r="FJ41" s="295" t="s">
        <v>840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8"/>
        <v>90</v>
      </c>
      <c r="E42" s="292">
        <f t="shared" si="9"/>
        <v>11</v>
      </c>
      <c r="F42" s="292">
        <f t="shared" si="10"/>
        <v>0</v>
      </c>
      <c r="G42" s="292">
        <f t="shared" si="11"/>
        <v>0</v>
      </c>
      <c r="H42" s="292">
        <f t="shared" si="12"/>
        <v>24</v>
      </c>
      <c r="I42" s="292">
        <f t="shared" si="13"/>
        <v>48</v>
      </c>
      <c r="J42" s="292">
        <f t="shared" si="14"/>
        <v>6</v>
      </c>
      <c r="K42" s="292">
        <f t="shared" si="15"/>
        <v>0</v>
      </c>
      <c r="L42" s="292">
        <f t="shared" si="16"/>
        <v>0</v>
      </c>
      <c r="M42" s="292">
        <f t="shared" si="17"/>
        <v>0</v>
      </c>
      <c r="N42" s="292">
        <f t="shared" si="18"/>
        <v>0</v>
      </c>
      <c r="O42" s="292">
        <f t="shared" si="19"/>
        <v>0</v>
      </c>
      <c r="P42" s="292">
        <f t="shared" si="20"/>
        <v>0</v>
      </c>
      <c r="Q42" s="292">
        <f t="shared" si="21"/>
        <v>0</v>
      </c>
      <c r="R42" s="292">
        <f t="shared" si="22"/>
        <v>0</v>
      </c>
      <c r="S42" s="292">
        <f t="shared" si="23"/>
        <v>0</v>
      </c>
      <c r="T42" s="292">
        <f t="shared" si="24"/>
        <v>0</v>
      </c>
      <c r="U42" s="292">
        <f t="shared" si="25"/>
        <v>0</v>
      </c>
      <c r="V42" s="292">
        <f t="shared" si="26"/>
        <v>0</v>
      </c>
      <c r="W42" s="292">
        <f t="shared" si="27"/>
        <v>0</v>
      </c>
      <c r="X42" s="292">
        <f t="shared" si="28"/>
        <v>1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840</v>
      </c>
      <c r="AK42" s="295" t="s">
        <v>840</v>
      </c>
      <c r="AL42" s="292">
        <v>0</v>
      </c>
      <c r="AM42" s="295" t="s">
        <v>840</v>
      </c>
      <c r="AN42" s="295" t="s">
        <v>840</v>
      </c>
      <c r="AO42" s="292">
        <v>0</v>
      </c>
      <c r="AP42" s="295" t="s">
        <v>840</v>
      </c>
      <c r="AQ42" s="292">
        <v>0</v>
      </c>
      <c r="AR42" s="295" t="s">
        <v>840</v>
      </c>
      <c r="AS42" s="292">
        <v>0</v>
      </c>
      <c r="AT42" s="292">
        <f t="shared" si="2"/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840</v>
      </c>
      <c r="BF42" s="295" t="s">
        <v>840</v>
      </c>
      <c r="BG42" s="295" t="s">
        <v>840</v>
      </c>
      <c r="BH42" s="295" t="s">
        <v>840</v>
      </c>
      <c r="BI42" s="295" t="s">
        <v>840</v>
      </c>
      <c r="BJ42" s="295" t="s">
        <v>840</v>
      </c>
      <c r="BK42" s="295" t="s">
        <v>840</v>
      </c>
      <c r="BL42" s="295" t="s">
        <v>840</v>
      </c>
      <c r="BM42" s="295" t="s">
        <v>840</v>
      </c>
      <c r="BN42" s="292">
        <v>0</v>
      </c>
      <c r="BO42" s="292">
        <f t="shared" si="3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5" t="s">
        <v>840</v>
      </c>
      <c r="CI42" s="292">
        <v>0</v>
      </c>
      <c r="CJ42" s="292">
        <f t="shared" si="4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840</v>
      </c>
      <c r="CX42" s="295" t="s">
        <v>840</v>
      </c>
      <c r="CY42" s="295" t="s">
        <v>840</v>
      </c>
      <c r="CZ42" s="295" t="s">
        <v>840</v>
      </c>
      <c r="DA42" s="295" t="s">
        <v>840</v>
      </c>
      <c r="DB42" s="295" t="s">
        <v>840</v>
      </c>
      <c r="DC42" s="295" t="s">
        <v>840</v>
      </c>
      <c r="DD42" s="292">
        <v>0</v>
      </c>
      <c r="DE42" s="292">
        <f t="shared" si="5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840</v>
      </c>
      <c r="DS42" s="295" t="s">
        <v>840</v>
      </c>
      <c r="DT42" s="292">
        <v>0</v>
      </c>
      <c r="DU42" s="295" t="s">
        <v>840</v>
      </c>
      <c r="DV42" s="295" t="s">
        <v>840</v>
      </c>
      <c r="DW42" s="295" t="s">
        <v>840</v>
      </c>
      <c r="DX42" s="295" t="s">
        <v>840</v>
      </c>
      <c r="DY42" s="292">
        <v>0</v>
      </c>
      <c r="DZ42" s="292">
        <f t="shared" si="6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840</v>
      </c>
      <c r="EL42" s="295" t="s">
        <v>840</v>
      </c>
      <c r="EM42" s="295" t="s">
        <v>840</v>
      </c>
      <c r="EN42" s="292">
        <v>0</v>
      </c>
      <c r="EO42" s="292">
        <v>0</v>
      </c>
      <c r="EP42" s="295" t="s">
        <v>840</v>
      </c>
      <c r="EQ42" s="295" t="s">
        <v>840</v>
      </c>
      <c r="ER42" s="295" t="s">
        <v>840</v>
      </c>
      <c r="ES42" s="292">
        <v>0</v>
      </c>
      <c r="ET42" s="292">
        <v>0</v>
      </c>
      <c r="EU42" s="292">
        <f t="shared" si="7"/>
        <v>90</v>
      </c>
      <c r="EV42" s="292">
        <v>11</v>
      </c>
      <c r="EW42" s="292">
        <v>0</v>
      </c>
      <c r="EX42" s="292">
        <v>0</v>
      </c>
      <c r="EY42" s="292">
        <v>24</v>
      </c>
      <c r="EZ42" s="292">
        <v>48</v>
      </c>
      <c r="FA42" s="292">
        <v>6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840</v>
      </c>
      <c r="FI42" s="295" t="s">
        <v>840</v>
      </c>
      <c r="FJ42" s="295" t="s">
        <v>840</v>
      </c>
      <c r="FK42" s="292">
        <v>0</v>
      </c>
      <c r="FL42" s="292">
        <v>0</v>
      </c>
      <c r="FM42" s="292">
        <v>0</v>
      </c>
      <c r="FN42" s="292">
        <v>0</v>
      </c>
      <c r="FO42" s="292">
        <v>1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8"/>
        <v>81</v>
      </c>
      <c r="E43" s="292">
        <f t="shared" si="9"/>
        <v>0</v>
      </c>
      <c r="F43" s="292">
        <f t="shared" si="10"/>
        <v>0</v>
      </c>
      <c r="G43" s="292">
        <f t="shared" si="11"/>
        <v>0</v>
      </c>
      <c r="H43" s="292">
        <f t="shared" si="12"/>
        <v>81</v>
      </c>
      <c r="I43" s="292">
        <f t="shared" si="13"/>
        <v>0</v>
      </c>
      <c r="J43" s="292">
        <f t="shared" si="14"/>
        <v>0</v>
      </c>
      <c r="K43" s="292">
        <f t="shared" si="15"/>
        <v>0</v>
      </c>
      <c r="L43" s="292">
        <f t="shared" si="16"/>
        <v>0</v>
      </c>
      <c r="M43" s="292">
        <f t="shared" si="17"/>
        <v>0</v>
      </c>
      <c r="N43" s="292">
        <f t="shared" si="18"/>
        <v>0</v>
      </c>
      <c r="O43" s="292">
        <f t="shared" si="19"/>
        <v>0</v>
      </c>
      <c r="P43" s="292">
        <f t="shared" si="20"/>
        <v>0</v>
      </c>
      <c r="Q43" s="292">
        <f t="shared" si="21"/>
        <v>0</v>
      </c>
      <c r="R43" s="292">
        <f t="shared" si="22"/>
        <v>0</v>
      </c>
      <c r="S43" s="292">
        <f t="shared" si="23"/>
        <v>0</v>
      </c>
      <c r="T43" s="292">
        <f t="shared" si="24"/>
        <v>0</v>
      </c>
      <c r="U43" s="292">
        <f t="shared" si="25"/>
        <v>0</v>
      </c>
      <c r="V43" s="292">
        <f t="shared" si="26"/>
        <v>0</v>
      </c>
      <c r="W43" s="292">
        <f t="shared" si="27"/>
        <v>0</v>
      </c>
      <c r="X43" s="292">
        <f t="shared" si="28"/>
        <v>0</v>
      </c>
      <c r="Y43" s="292">
        <f t="shared" si="1"/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840</v>
      </c>
      <c r="AK43" s="295" t="s">
        <v>840</v>
      </c>
      <c r="AL43" s="292">
        <v>0</v>
      </c>
      <c r="AM43" s="295" t="s">
        <v>840</v>
      </c>
      <c r="AN43" s="295" t="s">
        <v>840</v>
      </c>
      <c r="AO43" s="292">
        <v>0</v>
      </c>
      <c r="AP43" s="295" t="s">
        <v>840</v>
      </c>
      <c r="AQ43" s="292">
        <v>0</v>
      </c>
      <c r="AR43" s="295" t="s">
        <v>840</v>
      </c>
      <c r="AS43" s="292">
        <v>0</v>
      </c>
      <c r="AT43" s="292">
        <f t="shared" si="2"/>
        <v>81</v>
      </c>
      <c r="AU43" s="292">
        <v>0</v>
      </c>
      <c r="AV43" s="292">
        <v>0</v>
      </c>
      <c r="AW43" s="292">
        <v>0</v>
      </c>
      <c r="AX43" s="292">
        <v>81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840</v>
      </c>
      <c r="BF43" s="295" t="s">
        <v>840</v>
      </c>
      <c r="BG43" s="295" t="s">
        <v>840</v>
      </c>
      <c r="BH43" s="295" t="s">
        <v>840</v>
      </c>
      <c r="BI43" s="295" t="s">
        <v>840</v>
      </c>
      <c r="BJ43" s="295" t="s">
        <v>840</v>
      </c>
      <c r="BK43" s="295" t="s">
        <v>840</v>
      </c>
      <c r="BL43" s="295" t="s">
        <v>840</v>
      </c>
      <c r="BM43" s="295" t="s">
        <v>840</v>
      </c>
      <c r="BN43" s="292">
        <v>0</v>
      </c>
      <c r="BO43" s="292">
        <f t="shared" si="3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5" t="s">
        <v>840</v>
      </c>
      <c r="CI43" s="292">
        <v>0</v>
      </c>
      <c r="CJ43" s="292">
        <f t="shared" si="4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840</v>
      </c>
      <c r="CX43" s="295" t="s">
        <v>840</v>
      </c>
      <c r="CY43" s="295" t="s">
        <v>840</v>
      </c>
      <c r="CZ43" s="295" t="s">
        <v>840</v>
      </c>
      <c r="DA43" s="295" t="s">
        <v>840</v>
      </c>
      <c r="DB43" s="295" t="s">
        <v>840</v>
      </c>
      <c r="DC43" s="295" t="s">
        <v>840</v>
      </c>
      <c r="DD43" s="292">
        <v>0</v>
      </c>
      <c r="DE43" s="292">
        <f t="shared" si="5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840</v>
      </c>
      <c r="DS43" s="295" t="s">
        <v>840</v>
      </c>
      <c r="DT43" s="292">
        <v>0</v>
      </c>
      <c r="DU43" s="295" t="s">
        <v>840</v>
      </c>
      <c r="DV43" s="295" t="s">
        <v>840</v>
      </c>
      <c r="DW43" s="295" t="s">
        <v>840</v>
      </c>
      <c r="DX43" s="295" t="s">
        <v>840</v>
      </c>
      <c r="DY43" s="292">
        <v>0</v>
      </c>
      <c r="DZ43" s="292">
        <f t="shared" si="6"/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840</v>
      </c>
      <c r="EL43" s="295" t="s">
        <v>840</v>
      </c>
      <c r="EM43" s="295" t="s">
        <v>840</v>
      </c>
      <c r="EN43" s="292">
        <v>0</v>
      </c>
      <c r="EO43" s="292">
        <v>0</v>
      </c>
      <c r="EP43" s="295" t="s">
        <v>840</v>
      </c>
      <c r="EQ43" s="295" t="s">
        <v>840</v>
      </c>
      <c r="ER43" s="295" t="s">
        <v>840</v>
      </c>
      <c r="ES43" s="292">
        <v>0</v>
      </c>
      <c r="ET43" s="292">
        <v>0</v>
      </c>
      <c r="EU43" s="292">
        <f t="shared" si="7"/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840</v>
      </c>
      <c r="FI43" s="295" t="s">
        <v>840</v>
      </c>
      <c r="FJ43" s="295" t="s">
        <v>840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8"/>
        <v>37</v>
      </c>
      <c r="E44" s="292">
        <f t="shared" si="9"/>
        <v>0</v>
      </c>
      <c r="F44" s="292">
        <f t="shared" si="10"/>
        <v>0</v>
      </c>
      <c r="G44" s="292">
        <f t="shared" si="11"/>
        <v>0</v>
      </c>
      <c r="H44" s="292">
        <f t="shared" si="12"/>
        <v>37</v>
      </c>
      <c r="I44" s="292">
        <f t="shared" si="13"/>
        <v>0</v>
      </c>
      <c r="J44" s="292">
        <f t="shared" si="14"/>
        <v>0</v>
      </c>
      <c r="K44" s="292">
        <f t="shared" si="15"/>
        <v>0</v>
      </c>
      <c r="L44" s="292">
        <f t="shared" si="16"/>
        <v>0</v>
      </c>
      <c r="M44" s="292">
        <f t="shared" si="17"/>
        <v>0</v>
      </c>
      <c r="N44" s="292">
        <f t="shared" si="18"/>
        <v>0</v>
      </c>
      <c r="O44" s="292">
        <f t="shared" si="19"/>
        <v>0</v>
      </c>
      <c r="P44" s="292">
        <f t="shared" si="20"/>
        <v>0</v>
      </c>
      <c r="Q44" s="292">
        <f t="shared" si="21"/>
        <v>0</v>
      </c>
      <c r="R44" s="292">
        <f t="shared" si="22"/>
        <v>0</v>
      </c>
      <c r="S44" s="292">
        <f t="shared" si="23"/>
        <v>0</v>
      </c>
      <c r="T44" s="292">
        <f t="shared" si="24"/>
        <v>0</v>
      </c>
      <c r="U44" s="292">
        <f t="shared" si="25"/>
        <v>0</v>
      </c>
      <c r="V44" s="292">
        <f t="shared" si="26"/>
        <v>0</v>
      </c>
      <c r="W44" s="292">
        <f t="shared" si="27"/>
        <v>0</v>
      </c>
      <c r="X44" s="292">
        <f t="shared" si="28"/>
        <v>0</v>
      </c>
      <c r="Y44" s="292">
        <f t="shared" si="1"/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840</v>
      </c>
      <c r="AK44" s="295" t="s">
        <v>840</v>
      </c>
      <c r="AL44" s="292">
        <v>0</v>
      </c>
      <c r="AM44" s="295" t="s">
        <v>840</v>
      </c>
      <c r="AN44" s="295" t="s">
        <v>840</v>
      </c>
      <c r="AO44" s="292">
        <v>0</v>
      </c>
      <c r="AP44" s="295" t="s">
        <v>840</v>
      </c>
      <c r="AQ44" s="292">
        <v>0</v>
      </c>
      <c r="AR44" s="295" t="s">
        <v>840</v>
      </c>
      <c r="AS44" s="292">
        <v>0</v>
      </c>
      <c r="AT44" s="292">
        <f t="shared" si="2"/>
        <v>37</v>
      </c>
      <c r="AU44" s="292">
        <v>0</v>
      </c>
      <c r="AV44" s="292">
        <v>0</v>
      </c>
      <c r="AW44" s="292">
        <v>0</v>
      </c>
      <c r="AX44" s="292">
        <v>37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840</v>
      </c>
      <c r="BF44" s="295" t="s">
        <v>840</v>
      </c>
      <c r="BG44" s="295" t="s">
        <v>840</v>
      </c>
      <c r="BH44" s="295" t="s">
        <v>840</v>
      </c>
      <c r="BI44" s="295" t="s">
        <v>840</v>
      </c>
      <c r="BJ44" s="295" t="s">
        <v>840</v>
      </c>
      <c r="BK44" s="295" t="s">
        <v>840</v>
      </c>
      <c r="BL44" s="295" t="s">
        <v>840</v>
      </c>
      <c r="BM44" s="295" t="s">
        <v>840</v>
      </c>
      <c r="BN44" s="292">
        <v>0</v>
      </c>
      <c r="BO44" s="292">
        <f t="shared" si="3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5" t="s">
        <v>840</v>
      </c>
      <c r="CI44" s="292">
        <v>0</v>
      </c>
      <c r="CJ44" s="292">
        <f t="shared" si="4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840</v>
      </c>
      <c r="CX44" s="295" t="s">
        <v>840</v>
      </c>
      <c r="CY44" s="295" t="s">
        <v>840</v>
      </c>
      <c r="CZ44" s="295" t="s">
        <v>840</v>
      </c>
      <c r="DA44" s="295" t="s">
        <v>840</v>
      </c>
      <c r="DB44" s="295" t="s">
        <v>840</v>
      </c>
      <c r="DC44" s="295" t="s">
        <v>840</v>
      </c>
      <c r="DD44" s="292">
        <v>0</v>
      </c>
      <c r="DE44" s="292">
        <f t="shared" si="5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840</v>
      </c>
      <c r="DS44" s="295" t="s">
        <v>840</v>
      </c>
      <c r="DT44" s="292">
        <v>0</v>
      </c>
      <c r="DU44" s="295" t="s">
        <v>840</v>
      </c>
      <c r="DV44" s="295" t="s">
        <v>840</v>
      </c>
      <c r="DW44" s="295" t="s">
        <v>840</v>
      </c>
      <c r="DX44" s="295" t="s">
        <v>840</v>
      </c>
      <c r="DY44" s="292">
        <v>0</v>
      </c>
      <c r="DZ44" s="292">
        <f t="shared" si="6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840</v>
      </c>
      <c r="EL44" s="295" t="s">
        <v>840</v>
      </c>
      <c r="EM44" s="295" t="s">
        <v>840</v>
      </c>
      <c r="EN44" s="292">
        <v>0</v>
      </c>
      <c r="EO44" s="292">
        <v>0</v>
      </c>
      <c r="EP44" s="295" t="s">
        <v>840</v>
      </c>
      <c r="EQ44" s="295" t="s">
        <v>840</v>
      </c>
      <c r="ER44" s="295" t="s">
        <v>840</v>
      </c>
      <c r="ES44" s="292">
        <v>0</v>
      </c>
      <c r="ET44" s="292">
        <v>0</v>
      </c>
      <c r="EU44" s="292">
        <f t="shared" si="7"/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840</v>
      </c>
      <c r="FI44" s="295" t="s">
        <v>840</v>
      </c>
      <c r="FJ44" s="295" t="s">
        <v>840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8"/>
        <v>34</v>
      </c>
      <c r="E45" s="292">
        <f t="shared" si="9"/>
        <v>0</v>
      </c>
      <c r="F45" s="292">
        <f t="shared" si="10"/>
        <v>0</v>
      </c>
      <c r="G45" s="292">
        <f t="shared" si="11"/>
        <v>0</v>
      </c>
      <c r="H45" s="292">
        <f t="shared" si="12"/>
        <v>12</v>
      </c>
      <c r="I45" s="292">
        <f t="shared" si="13"/>
        <v>14</v>
      </c>
      <c r="J45" s="292">
        <f t="shared" si="14"/>
        <v>2</v>
      </c>
      <c r="K45" s="292">
        <f t="shared" si="15"/>
        <v>0</v>
      </c>
      <c r="L45" s="292">
        <f t="shared" si="16"/>
        <v>0</v>
      </c>
      <c r="M45" s="292">
        <f t="shared" si="17"/>
        <v>0</v>
      </c>
      <c r="N45" s="292">
        <f t="shared" si="18"/>
        <v>0</v>
      </c>
      <c r="O45" s="292">
        <f t="shared" si="19"/>
        <v>0</v>
      </c>
      <c r="P45" s="292">
        <f t="shared" si="20"/>
        <v>0</v>
      </c>
      <c r="Q45" s="292">
        <f t="shared" si="21"/>
        <v>0</v>
      </c>
      <c r="R45" s="292">
        <f t="shared" si="22"/>
        <v>0</v>
      </c>
      <c r="S45" s="292">
        <f t="shared" si="23"/>
        <v>0</v>
      </c>
      <c r="T45" s="292">
        <f t="shared" si="24"/>
        <v>0</v>
      </c>
      <c r="U45" s="292">
        <f t="shared" si="25"/>
        <v>0</v>
      </c>
      <c r="V45" s="292">
        <f t="shared" si="26"/>
        <v>0</v>
      </c>
      <c r="W45" s="292">
        <f t="shared" si="27"/>
        <v>0</v>
      </c>
      <c r="X45" s="292">
        <f t="shared" si="28"/>
        <v>6</v>
      </c>
      <c r="Y45" s="292">
        <f t="shared" si="1"/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840</v>
      </c>
      <c r="AK45" s="295" t="s">
        <v>840</v>
      </c>
      <c r="AL45" s="292">
        <v>0</v>
      </c>
      <c r="AM45" s="295" t="s">
        <v>840</v>
      </c>
      <c r="AN45" s="295" t="s">
        <v>840</v>
      </c>
      <c r="AO45" s="292">
        <v>0</v>
      </c>
      <c r="AP45" s="295" t="s">
        <v>840</v>
      </c>
      <c r="AQ45" s="292">
        <v>0</v>
      </c>
      <c r="AR45" s="295" t="s">
        <v>840</v>
      </c>
      <c r="AS45" s="292">
        <v>0</v>
      </c>
      <c r="AT45" s="292">
        <f t="shared" si="2"/>
        <v>10</v>
      </c>
      <c r="AU45" s="292">
        <v>0</v>
      </c>
      <c r="AV45" s="292">
        <v>0</v>
      </c>
      <c r="AW45" s="292">
        <v>0</v>
      </c>
      <c r="AX45" s="292">
        <v>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840</v>
      </c>
      <c r="BF45" s="295" t="s">
        <v>840</v>
      </c>
      <c r="BG45" s="295" t="s">
        <v>840</v>
      </c>
      <c r="BH45" s="295" t="s">
        <v>840</v>
      </c>
      <c r="BI45" s="295" t="s">
        <v>840</v>
      </c>
      <c r="BJ45" s="295" t="s">
        <v>840</v>
      </c>
      <c r="BK45" s="295" t="s">
        <v>840</v>
      </c>
      <c r="BL45" s="295" t="s">
        <v>840</v>
      </c>
      <c r="BM45" s="295" t="s">
        <v>840</v>
      </c>
      <c r="BN45" s="292">
        <v>4</v>
      </c>
      <c r="BO45" s="292">
        <f t="shared" si="3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5" t="s">
        <v>840</v>
      </c>
      <c r="CI45" s="292">
        <v>0</v>
      </c>
      <c r="CJ45" s="292">
        <f t="shared" si="4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840</v>
      </c>
      <c r="CX45" s="295" t="s">
        <v>840</v>
      </c>
      <c r="CY45" s="295" t="s">
        <v>840</v>
      </c>
      <c r="CZ45" s="295" t="s">
        <v>840</v>
      </c>
      <c r="DA45" s="295" t="s">
        <v>840</v>
      </c>
      <c r="DB45" s="295" t="s">
        <v>840</v>
      </c>
      <c r="DC45" s="295" t="s">
        <v>840</v>
      </c>
      <c r="DD45" s="292">
        <v>0</v>
      </c>
      <c r="DE45" s="292">
        <f t="shared" si="5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840</v>
      </c>
      <c r="DS45" s="295" t="s">
        <v>840</v>
      </c>
      <c r="DT45" s="292">
        <v>0</v>
      </c>
      <c r="DU45" s="295" t="s">
        <v>840</v>
      </c>
      <c r="DV45" s="295" t="s">
        <v>840</v>
      </c>
      <c r="DW45" s="295" t="s">
        <v>840</v>
      </c>
      <c r="DX45" s="295" t="s">
        <v>840</v>
      </c>
      <c r="DY45" s="292">
        <v>0</v>
      </c>
      <c r="DZ45" s="292">
        <f t="shared" si="6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840</v>
      </c>
      <c r="EL45" s="295" t="s">
        <v>840</v>
      </c>
      <c r="EM45" s="295" t="s">
        <v>840</v>
      </c>
      <c r="EN45" s="292">
        <v>0</v>
      </c>
      <c r="EO45" s="292">
        <v>0</v>
      </c>
      <c r="EP45" s="295" t="s">
        <v>840</v>
      </c>
      <c r="EQ45" s="295" t="s">
        <v>840</v>
      </c>
      <c r="ER45" s="295" t="s">
        <v>840</v>
      </c>
      <c r="ES45" s="292">
        <v>0</v>
      </c>
      <c r="ET45" s="292">
        <v>0</v>
      </c>
      <c r="EU45" s="292">
        <f t="shared" si="7"/>
        <v>24</v>
      </c>
      <c r="EV45" s="292">
        <v>0</v>
      </c>
      <c r="EW45" s="292">
        <v>0</v>
      </c>
      <c r="EX45" s="292">
        <v>0</v>
      </c>
      <c r="EY45" s="292">
        <v>6</v>
      </c>
      <c r="EZ45" s="292">
        <v>14</v>
      </c>
      <c r="FA45" s="292">
        <v>2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840</v>
      </c>
      <c r="FI45" s="295" t="s">
        <v>840</v>
      </c>
      <c r="FJ45" s="295" t="s">
        <v>840</v>
      </c>
      <c r="FK45" s="292">
        <v>0</v>
      </c>
      <c r="FL45" s="292">
        <v>0</v>
      </c>
      <c r="FM45" s="292">
        <v>0</v>
      </c>
      <c r="FN45" s="292">
        <v>0</v>
      </c>
      <c r="FO45" s="292">
        <v>2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8"/>
        <v>45</v>
      </c>
      <c r="E46" s="292">
        <f t="shared" si="9"/>
        <v>0</v>
      </c>
      <c r="F46" s="292">
        <f t="shared" si="10"/>
        <v>0</v>
      </c>
      <c r="G46" s="292">
        <f t="shared" si="11"/>
        <v>0</v>
      </c>
      <c r="H46" s="292">
        <f t="shared" si="12"/>
        <v>22</v>
      </c>
      <c r="I46" s="292">
        <f t="shared" si="13"/>
        <v>16</v>
      </c>
      <c r="J46" s="292">
        <f t="shared" si="14"/>
        <v>2</v>
      </c>
      <c r="K46" s="292">
        <f t="shared" si="15"/>
        <v>0</v>
      </c>
      <c r="L46" s="292">
        <f t="shared" si="16"/>
        <v>0</v>
      </c>
      <c r="M46" s="292">
        <f t="shared" si="17"/>
        <v>0</v>
      </c>
      <c r="N46" s="292">
        <f t="shared" si="18"/>
        <v>0</v>
      </c>
      <c r="O46" s="292">
        <f t="shared" si="19"/>
        <v>0</v>
      </c>
      <c r="P46" s="292">
        <f t="shared" si="20"/>
        <v>0</v>
      </c>
      <c r="Q46" s="292">
        <f t="shared" si="21"/>
        <v>0</v>
      </c>
      <c r="R46" s="292">
        <f t="shared" si="22"/>
        <v>0</v>
      </c>
      <c r="S46" s="292">
        <f t="shared" si="23"/>
        <v>0</v>
      </c>
      <c r="T46" s="292">
        <f t="shared" si="24"/>
        <v>0</v>
      </c>
      <c r="U46" s="292">
        <f t="shared" si="25"/>
        <v>0</v>
      </c>
      <c r="V46" s="292">
        <f t="shared" si="26"/>
        <v>0</v>
      </c>
      <c r="W46" s="292">
        <f t="shared" si="27"/>
        <v>0</v>
      </c>
      <c r="X46" s="292">
        <f t="shared" si="28"/>
        <v>5</v>
      </c>
      <c r="Y46" s="292">
        <f t="shared" si="1"/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840</v>
      </c>
      <c r="AK46" s="295" t="s">
        <v>840</v>
      </c>
      <c r="AL46" s="292">
        <v>0</v>
      </c>
      <c r="AM46" s="295" t="s">
        <v>840</v>
      </c>
      <c r="AN46" s="295" t="s">
        <v>840</v>
      </c>
      <c r="AO46" s="292">
        <v>0</v>
      </c>
      <c r="AP46" s="295" t="s">
        <v>840</v>
      </c>
      <c r="AQ46" s="292">
        <v>0</v>
      </c>
      <c r="AR46" s="295" t="s">
        <v>840</v>
      </c>
      <c r="AS46" s="292">
        <v>0</v>
      </c>
      <c r="AT46" s="292">
        <f t="shared" si="2"/>
        <v>18</v>
      </c>
      <c r="AU46" s="292">
        <v>0</v>
      </c>
      <c r="AV46" s="292">
        <v>0</v>
      </c>
      <c r="AW46" s="292">
        <v>0</v>
      </c>
      <c r="AX46" s="292">
        <v>15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840</v>
      </c>
      <c r="BF46" s="295" t="s">
        <v>840</v>
      </c>
      <c r="BG46" s="295" t="s">
        <v>840</v>
      </c>
      <c r="BH46" s="295" t="s">
        <v>840</v>
      </c>
      <c r="BI46" s="295" t="s">
        <v>840</v>
      </c>
      <c r="BJ46" s="295" t="s">
        <v>840</v>
      </c>
      <c r="BK46" s="295" t="s">
        <v>840</v>
      </c>
      <c r="BL46" s="295" t="s">
        <v>840</v>
      </c>
      <c r="BM46" s="295" t="s">
        <v>840</v>
      </c>
      <c r="BN46" s="292">
        <v>3</v>
      </c>
      <c r="BO46" s="292">
        <f t="shared" si="3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5" t="s">
        <v>840</v>
      </c>
      <c r="CI46" s="292">
        <v>0</v>
      </c>
      <c r="CJ46" s="292">
        <f t="shared" si="4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840</v>
      </c>
      <c r="CX46" s="295" t="s">
        <v>840</v>
      </c>
      <c r="CY46" s="295" t="s">
        <v>840</v>
      </c>
      <c r="CZ46" s="295" t="s">
        <v>840</v>
      </c>
      <c r="DA46" s="295" t="s">
        <v>840</v>
      </c>
      <c r="DB46" s="295" t="s">
        <v>840</v>
      </c>
      <c r="DC46" s="295" t="s">
        <v>840</v>
      </c>
      <c r="DD46" s="292">
        <v>0</v>
      </c>
      <c r="DE46" s="292">
        <f t="shared" si="5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840</v>
      </c>
      <c r="DS46" s="295" t="s">
        <v>840</v>
      </c>
      <c r="DT46" s="292">
        <v>0</v>
      </c>
      <c r="DU46" s="295" t="s">
        <v>840</v>
      </c>
      <c r="DV46" s="295" t="s">
        <v>840</v>
      </c>
      <c r="DW46" s="295" t="s">
        <v>840</v>
      </c>
      <c r="DX46" s="295" t="s">
        <v>840</v>
      </c>
      <c r="DY46" s="292">
        <v>0</v>
      </c>
      <c r="DZ46" s="292">
        <f t="shared" si="6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840</v>
      </c>
      <c r="EL46" s="295" t="s">
        <v>840</v>
      </c>
      <c r="EM46" s="295" t="s">
        <v>840</v>
      </c>
      <c r="EN46" s="292">
        <v>0</v>
      </c>
      <c r="EO46" s="292">
        <v>0</v>
      </c>
      <c r="EP46" s="295" t="s">
        <v>840</v>
      </c>
      <c r="EQ46" s="295" t="s">
        <v>840</v>
      </c>
      <c r="ER46" s="295" t="s">
        <v>840</v>
      </c>
      <c r="ES46" s="292">
        <v>0</v>
      </c>
      <c r="ET46" s="292">
        <v>0</v>
      </c>
      <c r="EU46" s="292">
        <f t="shared" si="7"/>
        <v>27</v>
      </c>
      <c r="EV46" s="292">
        <v>0</v>
      </c>
      <c r="EW46" s="292">
        <v>0</v>
      </c>
      <c r="EX46" s="292">
        <v>0</v>
      </c>
      <c r="EY46" s="292">
        <v>7</v>
      </c>
      <c r="EZ46" s="292">
        <v>16</v>
      </c>
      <c r="FA46" s="292">
        <v>2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840</v>
      </c>
      <c r="FI46" s="295" t="s">
        <v>840</v>
      </c>
      <c r="FJ46" s="295" t="s">
        <v>840</v>
      </c>
      <c r="FK46" s="292">
        <v>0</v>
      </c>
      <c r="FL46" s="292">
        <v>0</v>
      </c>
      <c r="FM46" s="292">
        <v>0</v>
      </c>
      <c r="FN46" s="292">
        <v>0</v>
      </c>
      <c r="FO46" s="292">
        <v>2</v>
      </c>
    </row>
  </sheetData>
  <sortState ref="A8:FO46">
    <sortCondition ref="A8:A46"/>
    <sortCondition ref="B8:B46"/>
    <sortCondition ref="C8:C4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&amp;L中間処理後の再生利用量の状況（平成28年度実績）</oddHeader>
  </headerFooter>
  <colBreaks count="7" manualBreakCount="7">
    <brk id="24" min="1" max="45" man="1"/>
    <brk id="45" min="1" max="45" man="1"/>
    <brk id="66" min="1" max="45" man="1"/>
    <brk id="87" min="1" max="45" man="1"/>
    <brk id="108" min="1" max="45" man="1"/>
    <brk id="129" min="1" max="45" man="1"/>
    <brk id="150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4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SUM(E7,F7,N7,O7)</f>
        <v>0</v>
      </c>
      <c r="E7" s="305">
        <f t="shared" ref="E7:E46" si="1">X7</f>
        <v>0</v>
      </c>
      <c r="F7" s="305">
        <f t="shared" ref="F7:F46" si="2">SUM(G7:M7)</f>
        <v>0</v>
      </c>
      <c r="G7" s="305">
        <f t="shared" ref="G7:G46" si="3">AF7</f>
        <v>0</v>
      </c>
      <c r="H7" s="305">
        <f t="shared" ref="H7:H46" si="4">AN7</f>
        <v>0</v>
      </c>
      <c r="I7" s="305">
        <f t="shared" ref="I7:I46" si="5">AV7</f>
        <v>0</v>
      </c>
      <c r="J7" s="305">
        <f t="shared" ref="J7:J46" si="6">BD7</f>
        <v>0</v>
      </c>
      <c r="K7" s="305">
        <f t="shared" ref="K7:K46" si="7">BL7</f>
        <v>0</v>
      </c>
      <c r="L7" s="305">
        <f t="shared" ref="L7:L46" si="8">BT7</f>
        <v>0</v>
      </c>
      <c r="M7" s="305">
        <f t="shared" ref="M7:M46" si="9">CB7</f>
        <v>0</v>
      </c>
      <c r="N7" s="305">
        <f t="shared" ref="N7:N46" si="10">CJ7</f>
        <v>0</v>
      </c>
      <c r="O7" s="305">
        <f t="shared" ref="O7:O46" si="11">CR7</f>
        <v>0</v>
      </c>
      <c r="P7" s="305">
        <f t="shared" ref="P7:P46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6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6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6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6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6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6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6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6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6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6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762</v>
      </c>
      <c r="C9" s="290" t="s">
        <v>763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764</v>
      </c>
      <c r="C10" s="290" t="s">
        <v>765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766</v>
      </c>
      <c r="C11" s="290" t="s">
        <v>767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768</v>
      </c>
      <c r="C12" s="290" t="s">
        <v>769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770</v>
      </c>
      <c r="C13" s="290" t="s">
        <v>771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772</v>
      </c>
      <c r="C14" s="290" t="s">
        <v>773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774</v>
      </c>
      <c r="C15" s="290" t="s">
        <v>775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776</v>
      </c>
      <c r="C16" s="290" t="s">
        <v>777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778</v>
      </c>
      <c r="C17" s="290" t="s">
        <v>779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300" customFormat="1" ht="13.5" customHeight="1">
      <c r="A37" s="407" t="s">
        <v>745</v>
      </c>
      <c r="B37" s="408" t="s">
        <v>820</v>
      </c>
      <c r="C37" s="407" t="s">
        <v>821</v>
      </c>
      <c r="D37" s="409">
        <f t="shared" si="0"/>
        <v>0</v>
      </c>
      <c r="E37" s="409">
        <f t="shared" si="1"/>
        <v>0</v>
      </c>
      <c r="F37" s="409">
        <f t="shared" si="2"/>
        <v>0</v>
      </c>
      <c r="G37" s="409">
        <f t="shared" si="3"/>
        <v>0</v>
      </c>
      <c r="H37" s="409">
        <f t="shared" si="4"/>
        <v>0</v>
      </c>
      <c r="I37" s="409">
        <f t="shared" si="5"/>
        <v>0</v>
      </c>
      <c r="J37" s="409">
        <f t="shared" si="6"/>
        <v>0</v>
      </c>
      <c r="K37" s="409">
        <f t="shared" si="7"/>
        <v>0</v>
      </c>
      <c r="L37" s="409">
        <f t="shared" si="8"/>
        <v>0</v>
      </c>
      <c r="M37" s="409">
        <f t="shared" si="9"/>
        <v>0</v>
      </c>
      <c r="N37" s="409">
        <f t="shared" si="10"/>
        <v>0</v>
      </c>
      <c r="O37" s="409">
        <f t="shared" si="11"/>
        <v>0</v>
      </c>
      <c r="P37" s="409">
        <f t="shared" si="12"/>
        <v>0</v>
      </c>
      <c r="Q37" s="409">
        <f>0</f>
        <v>0</v>
      </c>
      <c r="R37" s="409">
        <f>0</f>
        <v>0</v>
      </c>
      <c r="S37" s="409">
        <f>0</f>
        <v>0</v>
      </c>
      <c r="T37" s="409">
        <f>0</f>
        <v>0</v>
      </c>
      <c r="U37" s="409">
        <f>0</f>
        <v>0</v>
      </c>
      <c r="V37" s="409">
        <f>0</f>
        <v>0</v>
      </c>
      <c r="W37" s="409">
        <f>0</f>
        <v>0</v>
      </c>
      <c r="X37" s="409">
        <f t="shared" si="13"/>
        <v>0</v>
      </c>
      <c r="Y37" s="409">
        <f>0</f>
        <v>0</v>
      </c>
      <c r="Z37" s="409">
        <f>0</f>
        <v>0</v>
      </c>
      <c r="AA37" s="409">
        <f>0</f>
        <v>0</v>
      </c>
      <c r="AB37" s="409">
        <f>0</f>
        <v>0</v>
      </c>
      <c r="AC37" s="409">
        <f>0</f>
        <v>0</v>
      </c>
      <c r="AD37" s="409">
        <f>0</f>
        <v>0</v>
      </c>
      <c r="AE37" s="409">
        <f>0</f>
        <v>0</v>
      </c>
      <c r="AF37" s="409">
        <f t="shared" si="14"/>
        <v>0</v>
      </c>
      <c r="AG37" s="409">
        <f>0</f>
        <v>0</v>
      </c>
      <c r="AH37" s="409">
        <f>0</f>
        <v>0</v>
      </c>
      <c r="AI37" s="409">
        <f>0</f>
        <v>0</v>
      </c>
      <c r="AJ37" s="409">
        <f>0</f>
        <v>0</v>
      </c>
      <c r="AK37" s="409">
        <f>0</f>
        <v>0</v>
      </c>
      <c r="AL37" s="409">
        <f>0</f>
        <v>0</v>
      </c>
      <c r="AM37" s="409">
        <f>0</f>
        <v>0</v>
      </c>
      <c r="AN37" s="409">
        <f t="shared" si="15"/>
        <v>0</v>
      </c>
      <c r="AO37" s="409">
        <f>0</f>
        <v>0</v>
      </c>
      <c r="AP37" s="409">
        <f>0</f>
        <v>0</v>
      </c>
      <c r="AQ37" s="409">
        <f>0</f>
        <v>0</v>
      </c>
      <c r="AR37" s="409">
        <f>0</f>
        <v>0</v>
      </c>
      <c r="AS37" s="409">
        <f>0</f>
        <v>0</v>
      </c>
      <c r="AT37" s="409">
        <f>0</f>
        <v>0</v>
      </c>
      <c r="AU37" s="409">
        <f>0</f>
        <v>0</v>
      </c>
      <c r="AV37" s="409">
        <f t="shared" si="16"/>
        <v>0</v>
      </c>
      <c r="AW37" s="409">
        <f>0</f>
        <v>0</v>
      </c>
      <c r="AX37" s="409">
        <f>0</f>
        <v>0</v>
      </c>
      <c r="AY37" s="409">
        <f>0</f>
        <v>0</v>
      </c>
      <c r="AZ37" s="409">
        <f>0</f>
        <v>0</v>
      </c>
      <c r="BA37" s="409">
        <f>0</f>
        <v>0</v>
      </c>
      <c r="BB37" s="409">
        <f>0</f>
        <v>0</v>
      </c>
      <c r="BC37" s="409">
        <f>0</f>
        <v>0</v>
      </c>
      <c r="BD37" s="409">
        <f t="shared" si="17"/>
        <v>0</v>
      </c>
      <c r="BE37" s="409">
        <f>0</f>
        <v>0</v>
      </c>
      <c r="BF37" s="409">
        <f>0</f>
        <v>0</v>
      </c>
      <c r="BG37" s="409">
        <f>0</f>
        <v>0</v>
      </c>
      <c r="BH37" s="409">
        <f>0</f>
        <v>0</v>
      </c>
      <c r="BI37" s="409">
        <f>0</f>
        <v>0</v>
      </c>
      <c r="BJ37" s="409">
        <f>0</f>
        <v>0</v>
      </c>
      <c r="BK37" s="409">
        <f>0</f>
        <v>0</v>
      </c>
      <c r="BL37" s="409">
        <f t="shared" si="18"/>
        <v>0</v>
      </c>
      <c r="BM37" s="409">
        <f>0</f>
        <v>0</v>
      </c>
      <c r="BN37" s="409">
        <f>0</f>
        <v>0</v>
      </c>
      <c r="BO37" s="409">
        <f>0</f>
        <v>0</v>
      </c>
      <c r="BP37" s="409">
        <f>0</f>
        <v>0</v>
      </c>
      <c r="BQ37" s="409">
        <f>0</f>
        <v>0</v>
      </c>
      <c r="BR37" s="409">
        <f>0</f>
        <v>0</v>
      </c>
      <c r="BS37" s="409">
        <f>0</f>
        <v>0</v>
      </c>
      <c r="BT37" s="409">
        <f t="shared" si="19"/>
        <v>0</v>
      </c>
      <c r="BU37" s="409">
        <f>0</f>
        <v>0</v>
      </c>
      <c r="BV37" s="409">
        <f>0</f>
        <v>0</v>
      </c>
      <c r="BW37" s="409">
        <f>0</f>
        <v>0</v>
      </c>
      <c r="BX37" s="409">
        <f>0</f>
        <v>0</v>
      </c>
      <c r="BY37" s="409">
        <f>0</f>
        <v>0</v>
      </c>
      <c r="BZ37" s="409">
        <f>0</f>
        <v>0</v>
      </c>
      <c r="CA37" s="409">
        <f>0</f>
        <v>0</v>
      </c>
      <c r="CB37" s="409">
        <f t="shared" si="20"/>
        <v>0</v>
      </c>
      <c r="CC37" s="409">
        <f>0</f>
        <v>0</v>
      </c>
      <c r="CD37" s="409">
        <f>0</f>
        <v>0</v>
      </c>
      <c r="CE37" s="409">
        <f>0</f>
        <v>0</v>
      </c>
      <c r="CF37" s="409">
        <f>0</f>
        <v>0</v>
      </c>
      <c r="CG37" s="409">
        <f>0</f>
        <v>0</v>
      </c>
      <c r="CH37" s="409">
        <f>0</f>
        <v>0</v>
      </c>
      <c r="CI37" s="409">
        <f>0</f>
        <v>0</v>
      </c>
      <c r="CJ37" s="409">
        <f t="shared" si="21"/>
        <v>0</v>
      </c>
      <c r="CK37" s="409">
        <f>0</f>
        <v>0</v>
      </c>
      <c r="CL37" s="409">
        <f>0</f>
        <v>0</v>
      </c>
      <c r="CM37" s="409">
        <f>0</f>
        <v>0</v>
      </c>
      <c r="CN37" s="409">
        <f>0</f>
        <v>0</v>
      </c>
      <c r="CO37" s="409">
        <f>0</f>
        <v>0</v>
      </c>
      <c r="CP37" s="409">
        <f>0</f>
        <v>0</v>
      </c>
      <c r="CQ37" s="409">
        <f>0</f>
        <v>0</v>
      </c>
      <c r="CR37" s="409">
        <f t="shared" si="22"/>
        <v>0</v>
      </c>
      <c r="CS37" s="409">
        <f>0</f>
        <v>0</v>
      </c>
      <c r="CT37" s="409">
        <f>0</f>
        <v>0</v>
      </c>
      <c r="CU37" s="409">
        <f>0</f>
        <v>0</v>
      </c>
      <c r="CV37" s="409">
        <f>0</f>
        <v>0</v>
      </c>
      <c r="CW37" s="409">
        <f>0</f>
        <v>0</v>
      </c>
      <c r="CX37" s="409">
        <f>0</f>
        <v>0</v>
      </c>
      <c r="CY37" s="409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0</v>
      </c>
      <c r="E41" s="292">
        <f t="shared" si="1"/>
        <v>0</v>
      </c>
      <c r="F41" s="292">
        <f t="shared" si="2"/>
        <v>0</v>
      </c>
      <c r="G41" s="292">
        <f t="shared" si="3"/>
        <v>0</v>
      </c>
      <c r="H41" s="292">
        <f t="shared" si="4"/>
        <v>0</v>
      </c>
      <c r="I41" s="292">
        <f t="shared" si="5"/>
        <v>0</v>
      </c>
      <c r="J41" s="292">
        <f t="shared" si="6"/>
        <v>0</v>
      </c>
      <c r="K41" s="292">
        <f t="shared" si="7"/>
        <v>0</v>
      </c>
      <c r="L41" s="292">
        <f t="shared" si="8"/>
        <v>0</v>
      </c>
      <c r="M41" s="292">
        <f t="shared" si="9"/>
        <v>0</v>
      </c>
      <c r="N41" s="292">
        <f t="shared" si="10"/>
        <v>0</v>
      </c>
      <c r="O41" s="292">
        <f t="shared" si="11"/>
        <v>0</v>
      </c>
      <c r="P41" s="292">
        <f t="shared" si="12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13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14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15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16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17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18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19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20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21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22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0</v>
      </c>
      <c r="E42" s="292">
        <f t="shared" si="1"/>
        <v>0</v>
      </c>
      <c r="F42" s="292">
        <f t="shared" si="2"/>
        <v>0</v>
      </c>
      <c r="G42" s="292">
        <f t="shared" si="3"/>
        <v>0</v>
      </c>
      <c r="H42" s="292">
        <f t="shared" si="4"/>
        <v>0</v>
      </c>
      <c r="I42" s="292">
        <f t="shared" si="5"/>
        <v>0</v>
      </c>
      <c r="J42" s="292">
        <f t="shared" si="6"/>
        <v>0</v>
      </c>
      <c r="K42" s="292">
        <f t="shared" si="7"/>
        <v>0</v>
      </c>
      <c r="L42" s="292">
        <f t="shared" si="8"/>
        <v>0</v>
      </c>
      <c r="M42" s="292">
        <f t="shared" si="9"/>
        <v>0</v>
      </c>
      <c r="N42" s="292">
        <f t="shared" si="10"/>
        <v>0</v>
      </c>
      <c r="O42" s="292">
        <f t="shared" si="11"/>
        <v>0</v>
      </c>
      <c r="P42" s="292">
        <f t="shared" si="12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13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14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15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16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17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18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19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20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21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22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0</v>
      </c>
      <c r="E43" s="292">
        <f t="shared" si="1"/>
        <v>0</v>
      </c>
      <c r="F43" s="292">
        <f t="shared" si="2"/>
        <v>0</v>
      </c>
      <c r="G43" s="292">
        <f t="shared" si="3"/>
        <v>0</v>
      </c>
      <c r="H43" s="292">
        <f t="shared" si="4"/>
        <v>0</v>
      </c>
      <c r="I43" s="292">
        <f t="shared" si="5"/>
        <v>0</v>
      </c>
      <c r="J43" s="292">
        <f t="shared" si="6"/>
        <v>0</v>
      </c>
      <c r="K43" s="292">
        <f t="shared" si="7"/>
        <v>0</v>
      </c>
      <c r="L43" s="292">
        <f t="shared" si="8"/>
        <v>0</v>
      </c>
      <c r="M43" s="292">
        <f t="shared" si="9"/>
        <v>0</v>
      </c>
      <c r="N43" s="292">
        <f t="shared" si="10"/>
        <v>0</v>
      </c>
      <c r="O43" s="292">
        <f t="shared" si="11"/>
        <v>0</v>
      </c>
      <c r="P43" s="292">
        <f t="shared" si="12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13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14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15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16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17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18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19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20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21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22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0</v>
      </c>
      <c r="E44" s="292">
        <f t="shared" si="1"/>
        <v>0</v>
      </c>
      <c r="F44" s="292">
        <f t="shared" si="2"/>
        <v>0</v>
      </c>
      <c r="G44" s="292">
        <f t="shared" si="3"/>
        <v>0</v>
      </c>
      <c r="H44" s="292">
        <f t="shared" si="4"/>
        <v>0</v>
      </c>
      <c r="I44" s="292">
        <f t="shared" si="5"/>
        <v>0</v>
      </c>
      <c r="J44" s="292">
        <f t="shared" si="6"/>
        <v>0</v>
      </c>
      <c r="K44" s="292">
        <f t="shared" si="7"/>
        <v>0</v>
      </c>
      <c r="L44" s="292">
        <f t="shared" si="8"/>
        <v>0</v>
      </c>
      <c r="M44" s="292">
        <f t="shared" si="9"/>
        <v>0</v>
      </c>
      <c r="N44" s="292">
        <f t="shared" si="10"/>
        <v>0</v>
      </c>
      <c r="O44" s="292">
        <f t="shared" si="11"/>
        <v>0</v>
      </c>
      <c r="P44" s="292">
        <f t="shared" si="12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13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14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15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16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17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18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19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20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21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22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0</v>
      </c>
      <c r="E45" s="292">
        <f t="shared" si="1"/>
        <v>0</v>
      </c>
      <c r="F45" s="292">
        <f t="shared" si="2"/>
        <v>0</v>
      </c>
      <c r="G45" s="292">
        <f t="shared" si="3"/>
        <v>0</v>
      </c>
      <c r="H45" s="292">
        <f t="shared" si="4"/>
        <v>0</v>
      </c>
      <c r="I45" s="292">
        <f t="shared" si="5"/>
        <v>0</v>
      </c>
      <c r="J45" s="292">
        <f t="shared" si="6"/>
        <v>0</v>
      </c>
      <c r="K45" s="292">
        <f t="shared" si="7"/>
        <v>0</v>
      </c>
      <c r="L45" s="292">
        <f t="shared" si="8"/>
        <v>0</v>
      </c>
      <c r="M45" s="292">
        <f t="shared" si="9"/>
        <v>0</v>
      </c>
      <c r="N45" s="292">
        <f t="shared" si="10"/>
        <v>0</v>
      </c>
      <c r="O45" s="292">
        <f t="shared" si="11"/>
        <v>0</v>
      </c>
      <c r="P45" s="292">
        <f t="shared" si="12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13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14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15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16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17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18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19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20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21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22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0</v>
      </c>
      <c r="E46" s="292">
        <f t="shared" si="1"/>
        <v>0</v>
      </c>
      <c r="F46" s="292">
        <f t="shared" si="2"/>
        <v>0</v>
      </c>
      <c r="G46" s="292">
        <f t="shared" si="3"/>
        <v>0</v>
      </c>
      <c r="H46" s="292">
        <f t="shared" si="4"/>
        <v>0</v>
      </c>
      <c r="I46" s="292">
        <f t="shared" si="5"/>
        <v>0</v>
      </c>
      <c r="J46" s="292">
        <f t="shared" si="6"/>
        <v>0</v>
      </c>
      <c r="K46" s="292">
        <f t="shared" si="7"/>
        <v>0</v>
      </c>
      <c r="L46" s="292">
        <f t="shared" si="8"/>
        <v>0</v>
      </c>
      <c r="M46" s="292">
        <f t="shared" si="9"/>
        <v>0</v>
      </c>
      <c r="N46" s="292">
        <f t="shared" si="10"/>
        <v>0</v>
      </c>
      <c r="O46" s="292">
        <f t="shared" si="11"/>
        <v>0</v>
      </c>
      <c r="P46" s="292">
        <f t="shared" si="12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13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14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15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16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17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18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19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20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21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22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</sheetData>
  <sortState ref="A8:CY46">
    <sortCondition ref="A8:A46"/>
    <sortCondition ref="B8:B46"/>
    <sortCondition ref="C8:C4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&amp;L災害廃棄物の処理処分状況（平成28年度実績）</oddHeader>
  </headerFooter>
  <colBreaks count="2" manualBreakCount="2">
    <brk id="15" min="1" max="45" man="1"/>
    <brk id="31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29203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29204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29205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29206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29207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29208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29209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29210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29211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29212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29322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29342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29343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29344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29345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29361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29362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29363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29385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29386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29401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29402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29424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29425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29426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29427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29441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29442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29443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29444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29446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29447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29449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29450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29451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29452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29453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2018-11-29T03:03:22Z</dcterms:modified>
</cp:coreProperties>
</file>