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⑩集約データ（3回目）\①一廃\審査済み\環境省廃棄物実態調査集約結果（28兵庫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J48" i="1" l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48" i="1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T7" i="2" l="1"/>
  <c r="AF7" i="2"/>
  <c r="AC7" i="2"/>
  <c r="E7" i="2"/>
  <c r="AZ7" i="2"/>
  <c r="E7" i="1"/>
  <c r="I7" i="1"/>
  <c r="H7" i="2"/>
  <c r="O7" i="2"/>
  <c r="AD2" i="4"/>
  <c r="AD15" i="4" s="1"/>
  <c r="H8" i="4" s="1"/>
  <c r="AG2" i="4"/>
  <c r="K7" i="2"/>
  <c r="V7" i="2"/>
  <c r="N7" i="2" s="1"/>
  <c r="AJ7" i="2"/>
  <c r="D7" i="1" l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L7" i="1"/>
  <c r="J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<sst xmlns="http://schemas.openxmlformats.org/spreadsheetml/2006/main" count="853" uniqueCount="378">
  <si>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</si>
  <si>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</si>
  <si>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</si>
  <si>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</si>
  <si>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</si>
  <si>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</si>
  <si>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</si>
  <si>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</si>
  <si>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</si>
  <si>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</si>
  <si>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</si>
  <si>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</si>
  <si>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</si>
  <si>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</si>
  <si>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</si>
  <si>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</si>
  <si>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</si>
  <si>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</si>
  <si>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</si>
  <si>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</si>
  <si>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</si>
  <si>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</si>
  <si>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</si>
  <si>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</si>
  <si>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</si>
  <si>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</si>
  <si>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</si>
  <si>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</si>
  <si>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</si>
  <si>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</si>
  <si>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</si>
  <si>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</si>
  <si>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</si>
  <si>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</si>
  <si>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</si>
  <si>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</si>
  <si>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</si>
  <si>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</si>
  <si>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</si>
  <si>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</si>
  <si>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</si>
  <si>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</si>
  <si>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</si>
  <si>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</si>
  <si>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</si>
  <si>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</si>
  <si>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</si>
  <si>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</si>
  <si>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</si>
  <si>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</si>
  <si>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</si>
  <si>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</si>
  <si>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</si>
  <si>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</si>
  <si>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</si>
  <si>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</si>
  <si>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</si>
  <si>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</si>
  <si>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</si>
  <si>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</si>
  <si>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</si>
  <si>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</si>
  <si>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</si>
  <si>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</si>
  <si>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</si>
  <si>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</si>
  <si>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</si>
  <si>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</si>
  <si>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</si>
  <si>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</si>
  <si>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</si>
  <si>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</si>
  <si>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</si>
  <si>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</si>
  <si>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</si>
  <si>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</si>
  <si>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</si>
  <si>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</si>
  <si>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</si>
  <si>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</si>
  <si>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</si>
  <si>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</si>
  <si>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</si>
  <si>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</si>
  <si>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</si>
  <si>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</si>
  <si>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</si>
  <si>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</si>
  <si>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</si>
  <si>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</si>
  <si>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</si>
  <si>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</si>
  <si>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</si>
  <si>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</si>
  <si>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</si>
  <si>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</si>
  <si>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</si>
  <si>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</si>
  <si>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</si>
  <si>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</si>
  <si>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</si>
  <si>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</si>
  <si>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</si>
  <si>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</si>
  <si>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</si>
  <si>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</si>
  <si>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</si>
  <si>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</si>
  <si>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</si>
  <si>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</si>
  <si>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</si>
  <si>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</si>
  <si>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</si>
  <si>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</si>
  <si>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</si>
  <si>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</si>
  <si>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</si>
  <si>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</si>
  <si>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</si>
  <si>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</si>
  <si>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</si>
  <si>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</si>
  <si>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</si>
  <si>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</si>
  <si>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</si>
  <si>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</si>
  <si>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</si>
  <si>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</si>
  <si>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</si>
  <si>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</si>
  <si>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</si>
  <si>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</si>
  <si>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</si>
  <si>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</si>
  <si>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</si>
  <si>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</si>
  <si>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</si>
  <si>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</si>
  <si>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</si>
  <si>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</si>
  <si>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</si>
  <si>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</si>
  <si>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</si>
  <si>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</si>
  <si>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</si>
  <si>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</si>
  <si>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</si>
  <si>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</si>
  <si>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</si>
  <si>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</si>
  <si>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</si>
  <si>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</si>
  <si>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</si>
  <si>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</si>
  <si>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</si>
  <si>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</si>
  <si>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</si>
  <si>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</si>
  <si>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</si>
  <si>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</si>
  <si>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</si>
  <si>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</si>
  <si>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</si>
  <si>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</si>
  <si>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</si>
  <si>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</si>
  <si>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</si>
  <si>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</si>
  <si>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</si>
  <si>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</si>
  <si>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</si>
  <si>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</si>
  <si>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</si>
  <si>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</si>
  <si>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</si>
  <si>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</si>
  <si>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</si>
  <si>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</si>
  <si>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</si>
  <si>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</si>
  <si>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</si>
  <si>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</si>
  <si>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</si>
  <si>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</si>
  <si>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</si>
  <si>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</si>
  <si>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</si>
  <si>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</si>
  <si>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</si>
  <si>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</si>
  <si>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</si>
  <si>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</si>
  <si>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</si>
  <si>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</si>
  <si>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</si>
  <si>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</si>
  <si>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</si>
  <si>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</si>
  <si>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</si>
  <si>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</si>
  <si>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</si>
  <si>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</si>
  <si>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</si>
  <si>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</si>
  <si>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</si>
  <si>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</si>
  <si>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</si>
  <si>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</si>
  <si>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</si>
  <si>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</si>
  <si>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</si>
  <si>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</si>
  <si>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</si>
  <si>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</si>
  <si>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</si>
  <si>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</si>
  <si>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</si>
  <si>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</si>
  <si>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</si>
  <si>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</si>
  <si>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</si>
  <si>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</si>
  <si>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</si>
  <si>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</si>
  <si>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</si>
  <si>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</si>
  <si>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</si>
  <si>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</si>
  <si>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</si>
  <si>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</si>
  <si>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</si>
  <si>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</si>
  <si>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</si>
  <si>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</si>
  <si>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</si>
  <si>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</si>
  <si>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</si>
  <si>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</si>
  <si>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</si>
  <si>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</si>
  <si>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</si>
  <si>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</si>
  <si>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</si>
  <si>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</si>
  <si>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</si>
  <si>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</si>
  <si>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</si>
  <si>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</si>
  <si>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</si>
  <si>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</si>
  <si>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</si>
  <si>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28000</t>
  </si>
  <si>
    <t>水洗化人口等（平成28年度実績）</t>
    <phoneticPr fontId="3"/>
  </si>
  <si>
    <t>し尿処理の状況（平成28年度実績）</t>
    <phoneticPr fontId="3"/>
  </si>
  <si>
    <t>28100</t>
  </si>
  <si>
    <t>神戸市</t>
  </si>
  <si>
    <t>○</t>
  </si>
  <si>
    <t>281100</t>
    <phoneticPr fontId="3"/>
  </si>
  <si>
    <t>28201</t>
  </si>
  <si>
    <t>姫路市</t>
  </si>
  <si>
    <t>281201</t>
    <phoneticPr fontId="3"/>
  </si>
  <si>
    <t>28202</t>
  </si>
  <si>
    <t>尼崎市</t>
  </si>
  <si>
    <t>281202</t>
    <phoneticPr fontId="3"/>
  </si>
  <si>
    <t>28203</t>
  </si>
  <si>
    <t>明石市</t>
  </si>
  <si>
    <t>281203</t>
    <phoneticPr fontId="3"/>
  </si>
  <si>
    <t>28204</t>
  </si>
  <si>
    <t>西宮市</t>
  </si>
  <si>
    <t>281204</t>
    <phoneticPr fontId="3"/>
  </si>
  <si>
    <t>28205</t>
  </si>
  <si>
    <t>洲本市</t>
  </si>
  <si>
    <t>281205</t>
    <phoneticPr fontId="3"/>
  </si>
  <si>
    <t>28206</t>
  </si>
  <si>
    <t>芦屋市</t>
  </si>
  <si>
    <t>281206</t>
    <phoneticPr fontId="3"/>
  </si>
  <si>
    <t>28207</t>
  </si>
  <si>
    <t>伊丹市</t>
  </si>
  <si>
    <t>281207</t>
    <phoneticPr fontId="3"/>
  </si>
  <si>
    <t>28208</t>
  </si>
  <si>
    <t>相生市</t>
  </si>
  <si>
    <t>281208</t>
    <phoneticPr fontId="3"/>
  </si>
  <si>
    <t>28209</t>
  </si>
  <si>
    <t>豊岡市</t>
  </si>
  <si>
    <t>281209</t>
    <phoneticPr fontId="3"/>
  </si>
  <si>
    <t>28210</t>
  </si>
  <si>
    <t>加古川市</t>
  </si>
  <si>
    <t>281210</t>
    <phoneticPr fontId="3"/>
  </si>
  <si>
    <t>28212</t>
  </si>
  <si>
    <t>赤穂市</t>
  </si>
  <si>
    <t>281212</t>
    <phoneticPr fontId="3"/>
  </si>
  <si>
    <t>28213</t>
  </si>
  <si>
    <t>西脇市</t>
  </si>
  <si>
    <t>281213</t>
    <phoneticPr fontId="3"/>
  </si>
  <si>
    <t>28214</t>
  </si>
  <si>
    <t>宝塚市</t>
  </si>
  <si>
    <t>281214</t>
    <phoneticPr fontId="3"/>
  </si>
  <si>
    <t>28215</t>
  </si>
  <si>
    <t>三木市</t>
  </si>
  <si>
    <t>281215</t>
    <phoneticPr fontId="3"/>
  </si>
  <si>
    <t>28216</t>
  </si>
  <si>
    <t>高砂市</t>
  </si>
  <si>
    <t>281216</t>
    <phoneticPr fontId="3"/>
  </si>
  <si>
    <t>28217</t>
  </si>
  <si>
    <t>川西市</t>
  </si>
  <si>
    <t>281217</t>
    <phoneticPr fontId="3"/>
  </si>
  <si>
    <t>28218</t>
  </si>
  <si>
    <t>小野市</t>
  </si>
  <si>
    <t>281218</t>
    <phoneticPr fontId="3"/>
  </si>
  <si>
    <t>28219</t>
  </si>
  <si>
    <t>三田市</t>
  </si>
  <si>
    <t>281219</t>
    <phoneticPr fontId="3"/>
  </si>
  <si>
    <t>28220</t>
  </si>
  <si>
    <t>加西市</t>
  </si>
  <si>
    <t>281220</t>
    <phoneticPr fontId="3"/>
  </si>
  <si>
    <t>28221</t>
  </si>
  <si>
    <t>篠山市</t>
  </si>
  <si>
    <t>281221</t>
    <phoneticPr fontId="3"/>
  </si>
  <si>
    <t>28222</t>
  </si>
  <si>
    <t>養父市</t>
  </si>
  <si>
    <t>281222</t>
    <phoneticPr fontId="3"/>
  </si>
  <si>
    <t>28223</t>
  </si>
  <si>
    <t>丹波市</t>
  </si>
  <si>
    <t>281223</t>
    <phoneticPr fontId="3"/>
  </si>
  <si>
    <t>28224</t>
  </si>
  <si>
    <t>南あわじ市</t>
  </si>
  <si>
    <t>281224</t>
    <phoneticPr fontId="3"/>
  </si>
  <si>
    <t>28225</t>
  </si>
  <si>
    <t>朝来市</t>
  </si>
  <si>
    <t>281225</t>
    <phoneticPr fontId="3"/>
  </si>
  <si>
    <t>28226</t>
  </si>
  <si>
    <t>淡路市</t>
  </si>
  <si>
    <t>281226</t>
    <phoneticPr fontId="3"/>
  </si>
  <si>
    <t>28227</t>
  </si>
  <si>
    <t>宍粟市</t>
  </si>
  <si>
    <t>281227</t>
    <phoneticPr fontId="3"/>
  </si>
  <si>
    <t>28228</t>
  </si>
  <si>
    <t>加東市</t>
  </si>
  <si>
    <t>281228</t>
    <phoneticPr fontId="3"/>
  </si>
  <si>
    <t>28229</t>
  </si>
  <si>
    <t>たつの市</t>
  </si>
  <si>
    <t>281229</t>
    <phoneticPr fontId="3"/>
  </si>
  <si>
    <t>28301</t>
  </si>
  <si>
    <t>猪名川町</t>
  </si>
  <si>
    <t>281301</t>
    <phoneticPr fontId="3"/>
  </si>
  <si>
    <t>28365</t>
  </si>
  <si>
    <t>多可町</t>
  </si>
  <si>
    <t>281365</t>
    <phoneticPr fontId="3"/>
  </si>
  <si>
    <t>28381</t>
  </si>
  <si>
    <t>稲美町</t>
  </si>
  <si>
    <t>281381</t>
    <phoneticPr fontId="3"/>
  </si>
  <si>
    <t>28382</t>
  </si>
  <si>
    <t>播磨町</t>
  </si>
  <si>
    <t>281382</t>
    <phoneticPr fontId="3"/>
  </si>
  <si>
    <t>28442</t>
  </si>
  <si>
    <t>市川町</t>
  </si>
  <si>
    <t>281442</t>
    <phoneticPr fontId="3"/>
  </si>
  <si>
    <t>28443</t>
  </si>
  <si>
    <t>福崎町</t>
  </si>
  <si>
    <t>281443</t>
    <phoneticPr fontId="3"/>
  </si>
  <si>
    <t>28446</t>
  </si>
  <si>
    <t>神河町</t>
  </si>
  <si>
    <t>281446</t>
    <phoneticPr fontId="3"/>
  </si>
  <si>
    <t>28464</t>
  </si>
  <si>
    <t>太子町</t>
  </si>
  <si>
    <t>281464</t>
    <phoneticPr fontId="3"/>
  </si>
  <si>
    <t>28481</t>
  </si>
  <si>
    <t>上郡町</t>
  </si>
  <si>
    <t>281481</t>
    <phoneticPr fontId="3"/>
  </si>
  <si>
    <t>28501</t>
  </si>
  <si>
    <t>佐用町</t>
  </si>
  <si>
    <t>281501</t>
    <phoneticPr fontId="3"/>
  </si>
  <si>
    <t>28585</t>
  </si>
  <si>
    <t>香美町</t>
  </si>
  <si>
    <t>281585</t>
    <phoneticPr fontId="3"/>
  </si>
  <si>
    <t>28586</t>
  </si>
  <si>
    <t>新温泉町</t>
  </si>
  <si>
    <t>281586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</si>
</sst>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7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right" vertical="center"/>
    </xf>
    <xf numFmtId="0" fontId="13" fillId="0" borderId="0" xfId="0" quotePrefix="1" applyNumberFormat="1" applyFont="1" applyFill="1" applyBorder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 activeCell="D7" sqref="D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26</v>
      </c>
      <c r="B7" s="116" t="s">
        <v>251</v>
      </c>
      <c r="C7" s="109" t="s">
        <v>200</v>
      </c>
      <c r="D7" s="110">
        <f t="shared" ref="D7:D48" si="0">+SUM(E7,+I7)</f>
        <v>5604789</v>
      </c>
      <c r="E7" s="110">
        <f t="shared" ref="E7:E48" si="1">+SUM(G7,+H7)</f>
        <v>106052</v>
      </c>
      <c r="F7" s="111">
        <f t="shared" ref="F7:F48" si="2">IF(D7&gt;0,E7/D7*100,"-")</f>
        <v>1.8921675731236269</v>
      </c>
      <c r="G7" s="108">
        <f>SUM(G$8:G$1000)</f>
        <v>105478</v>
      </c>
      <c r="H7" s="108">
        <f>SUM(H$8:H$1000)</f>
        <v>574</v>
      </c>
      <c r="I7" s="110">
        <f t="shared" ref="I7:I48" si="3">+SUM(K7,+M7,+O7)</f>
        <v>5498737</v>
      </c>
      <c r="J7" s="111">
        <f t="shared" ref="J7:J48" si="4">IF(D7&gt;0,I7/D7*100,"-")</f>
        <v>98.107832426876371</v>
      </c>
      <c r="K7" s="108">
        <f>SUM(K$8:K$1000)</f>
        <v>5097401</v>
      </c>
      <c r="L7" s="111">
        <f t="shared" ref="L7:L48" si="5">IF(D7&gt;0,K7/D7*100,"-")</f>
        <v>90.947241724889196</v>
      </c>
      <c r="M7" s="108">
        <f>SUM(M$8:M$1000)</f>
        <v>60679</v>
      </c>
      <c r="N7" s="111">
        <f t="shared" ref="N7:N48" si="6">IF(D7&gt;0,M7/D7*100,"-")</f>
        <v>1.0826277313918509</v>
      </c>
      <c r="O7" s="108">
        <f>SUM(O$8:O$1000)</f>
        <v>340657</v>
      </c>
      <c r="P7" s="108">
        <f>SUM(P$8:P$1000)</f>
        <v>205902</v>
      </c>
      <c r="Q7" s="111">
        <f t="shared" ref="Q7:Q48" si="7">IF(D7&gt;0,O7/D7*100,"-")</f>
        <v>6.0779629705953253</v>
      </c>
      <c r="R7" s="108">
        <f>SUM(R$8:R$1000)</f>
        <v>99146</v>
      </c>
      <c r="S7" s="112">
        <f t="shared" ref="S7:Z7" si="8">COUNTIF(S$8:S$1000,"○")</f>
        <v>34</v>
      </c>
      <c r="T7" s="112">
        <f t="shared" si="8"/>
        <v>3</v>
      </c>
      <c r="U7" s="112">
        <f t="shared" si="8"/>
        <v>1</v>
      </c>
      <c r="V7" s="112">
        <f t="shared" si="8"/>
        <v>3</v>
      </c>
      <c r="W7" s="112">
        <f t="shared" si="8"/>
        <v>31</v>
      </c>
      <c r="X7" s="112">
        <f t="shared" si="8"/>
        <v>1</v>
      </c>
      <c r="Y7" s="112">
        <f t="shared" si="8"/>
        <v>0</v>
      </c>
      <c r="Z7" s="112">
        <f t="shared" si="8"/>
        <v>9</v>
      </c>
      <c r="AA7" s="120"/>
      <c r="AB7" s="120"/>
    </row>
    <row r="8" spans="1:28" s="105" customFormat="1" ht="13.5" customHeight="1">
      <c r="A8" s="101" t="s">
        <v>26</v>
      </c>
      <c r="B8" s="102" t="s">
        <v>254</v>
      </c>
      <c r="C8" s="101" t="s">
        <v>255</v>
      </c>
      <c r="D8" s="103">
        <f t="shared" si="0"/>
        <v>1545987</v>
      </c>
      <c r="E8" s="103">
        <f t="shared" si="1"/>
        <v>1900</v>
      </c>
      <c r="F8" s="104">
        <f t="shared" si="2"/>
        <v>0.12289883420753214</v>
      </c>
      <c r="G8" s="103">
        <v>1840</v>
      </c>
      <c r="H8" s="103">
        <v>60</v>
      </c>
      <c r="I8" s="103">
        <f t="shared" si="3"/>
        <v>1544087</v>
      </c>
      <c r="J8" s="104">
        <f t="shared" si="4"/>
        <v>99.877101165792467</v>
      </c>
      <c r="K8" s="103">
        <v>1526697</v>
      </c>
      <c r="L8" s="104">
        <f t="shared" si="5"/>
        <v>98.752253414808791</v>
      </c>
      <c r="M8" s="103">
        <v>0</v>
      </c>
      <c r="N8" s="104">
        <f t="shared" si="6"/>
        <v>0</v>
      </c>
      <c r="O8" s="103">
        <v>17390</v>
      </c>
      <c r="P8" s="103">
        <v>16939</v>
      </c>
      <c r="Q8" s="104">
        <f t="shared" si="7"/>
        <v>1.1248477509836758</v>
      </c>
      <c r="R8" s="103">
        <v>44650</v>
      </c>
      <c r="S8" s="101"/>
      <c r="T8" s="101"/>
      <c r="U8" s="101" t="s">
        <v>256</v>
      </c>
      <c r="V8" s="101"/>
      <c r="W8" s="101"/>
      <c r="X8" s="101"/>
      <c r="Y8" s="101"/>
      <c r="Z8" s="101" t="s">
        <v>256</v>
      </c>
      <c r="AA8" s="121" t="s">
        <v>257</v>
      </c>
      <c r="AB8" s="122"/>
    </row>
    <row r="9" spans="1:28" s="105" customFormat="1" ht="13.5" customHeight="1">
      <c r="A9" s="101" t="s">
        <v>26</v>
      </c>
      <c r="B9" s="102" t="s">
        <v>258</v>
      </c>
      <c r="C9" s="101" t="s">
        <v>259</v>
      </c>
      <c r="D9" s="103">
        <f t="shared" si="0"/>
        <v>534452</v>
      </c>
      <c r="E9" s="103">
        <f t="shared" si="1"/>
        <v>15845</v>
      </c>
      <c r="F9" s="104">
        <f t="shared" si="2"/>
        <v>2.9647190018935285</v>
      </c>
      <c r="G9" s="103">
        <v>15845</v>
      </c>
      <c r="H9" s="103">
        <v>0</v>
      </c>
      <c r="I9" s="103">
        <f t="shared" si="3"/>
        <v>518607</v>
      </c>
      <c r="J9" s="104">
        <f t="shared" si="4"/>
        <v>97.035280998106472</v>
      </c>
      <c r="K9" s="103">
        <v>480976</v>
      </c>
      <c r="L9" s="104">
        <f t="shared" si="5"/>
        <v>89.994237087708527</v>
      </c>
      <c r="M9" s="103">
        <v>16178</v>
      </c>
      <c r="N9" s="104">
        <f t="shared" si="6"/>
        <v>3.0270258133564849</v>
      </c>
      <c r="O9" s="103">
        <v>21453</v>
      </c>
      <c r="P9" s="103">
        <v>5937</v>
      </c>
      <c r="Q9" s="104">
        <f t="shared" si="7"/>
        <v>4.0140180970414558</v>
      </c>
      <c r="R9" s="103">
        <v>10344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21" t="s">
        <v>260</v>
      </c>
      <c r="AB9" s="122"/>
    </row>
    <row r="10" spans="1:28" s="105" customFormat="1" ht="13.5" customHeight="1">
      <c r="A10" s="101" t="s">
        <v>26</v>
      </c>
      <c r="B10" s="102" t="s">
        <v>261</v>
      </c>
      <c r="C10" s="101" t="s">
        <v>262</v>
      </c>
      <c r="D10" s="103">
        <f t="shared" si="0"/>
        <v>463463</v>
      </c>
      <c r="E10" s="103">
        <f t="shared" si="1"/>
        <v>1484</v>
      </c>
      <c r="F10" s="104">
        <f t="shared" si="2"/>
        <v>0.32019816037094656</v>
      </c>
      <c r="G10" s="103">
        <v>1484</v>
      </c>
      <c r="H10" s="103">
        <v>0</v>
      </c>
      <c r="I10" s="103">
        <f t="shared" si="3"/>
        <v>461979</v>
      </c>
      <c r="J10" s="104">
        <f t="shared" si="4"/>
        <v>99.67980183962905</v>
      </c>
      <c r="K10" s="103">
        <v>460448</v>
      </c>
      <c r="L10" s="104">
        <f t="shared" si="5"/>
        <v>99.349462632400005</v>
      </c>
      <c r="M10" s="103">
        <v>0</v>
      </c>
      <c r="N10" s="104">
        <f t="shared" si="6"/>
        <v>0</v>
      </c>
      <c r="O10" s="103">
        <v>1531</v>
      </c>
      <c r="P10" s="103">
        <v>0</v>
      </c>
      <c r="Q10" s="104">
        <f t="shared" si="7"/>
        <v>0.33033920722905602</v>
      </c>
      <c r="R10" s="103">
        <v>11117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21" t="s">
        <v>263</v>
      </c>
      <c r="AB10" s="122"/>
    </row>
    <row r="11" spans="1:28" s="105" customFormat="1" ht="13.5" customHeight="1">
      <c r="A11" s="101" t="s">
        <v>26</v>
      </c>
      <c r="B11" s="102" t="s">
        <v>264</v>
      </c>
      <c r="C11" s="101" t="s">
        <v>265</v>
      </c>
      <c r="D11" s="103">
        <f t="shared" si="0"/>
        <v>298276</v>
      </c>
      <c r="E11" s="103">
        <f t="shared" si="1"/>
        <v>2195</v>
      </c>
      <c r="F11" s="104">
        <f t="shared" si="2"/>
        <v>0.73589561345867582</v>
      </c>
      <c r="G11" s="103">
        <v>2195</v>
      </c>
      <c r="H11" s="103">
        <v>0</v>
      </c>
      <c r="I11" s="103">
        <f t="shared" si="3"/>
        <v>296081</v>
      </c>
      <c r="J11" s="104">
        <f t="shared" si="4"/>
        <v>99.26410438654132</v>
      </c>
      <c r="K11" s="103">
        <v>287390</v>
      </c>
      <c r="L11" s="104">
        <f t="shared" si="5"/>
        <v>96.350360069197663</v>
      </c>
      <c r="M11" s="103">
        <v>0</v>
      </c>
      <c r="N11" s="104">
        <f t="shared" si="6"/>
        <v>0</v>
      </c>
      <c r="O11" s="103">
        <v>8691</v>
      </c>
      <c r="P11" s="103">
        <v>1378</v>
      </c>
      <c r="Q11" s="104">
        <f t="shared" si="7"/>
        <v>2.9137443173436686</v>
      </c>
      <c r="R11" s="103">
        <v>3009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21" t="s">
        <v>266</v>
      </c>
      <c r="AB11" s="122"/>
    </row>
    <row r="12" spans="1:28" s="105" customFormat="1" ht="13.5" customHeight="1">
      <c r="A12" s="101" t="s">
        <v>26</v>
      </c>
      <c r="B12" s="102" t="s">
        <v>267</v>
      </c>
      <c r="C12" s="101" t="s">
        <v>268</v>
      </c>
      <c r="D12" s="103">
        <f t="shared" si="0"/>
        <v>488080</v>
      </c>
      <c r="E12" s="103">
        <f t="shared" si="1"/>
        <v>243</v>
      </c>
      <c r="F12" s="104">
        <f t="shared" si="2"/>
        <v>4.9786920177020161E-2</v>
      </c>
      <c r="G12" s="103">
        <v>243</v>
      </c>
      <c r="H12" s="103">
        <v>0</v>
      </c>
      <c r="I12" s="103">
        <f t="shared" si="3"/>
        <v>487837</v>
      </c>
      <c r="J12" s="104">
        <f t="shared" si="4"/>
        <v>99.950213079822987</v>
      </c>
      <c r="K12" s="103">
        <v>486623</v>
      </c>
      <c r="L12" s="104">
        <f t="shared" si="5"/>
        <v>99.701483363383048</v>
      </c>
      <c r="M12" s="103">
        <v>0</v>
      </c>
      <c r="N12" s="104">
        <f t="shared" si="6"/>
        <v>0</v>
      </c>
      <c r="O12" s="103">
        <v>1214</v>
      </c>
      <c r="P12" s="103">
        <v>103</v>
      </c>
      <c r="Q12" s="104">
        <f t="shared" si="7"/>
        <v>0.24872971643992789</v>
      </c>
      <c r="R12" s="103">
        <v>6264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21" t="s">
        <v>269</v>
      </c>
      <c r="AB12" s="122"/>
    </row>
    <row r="13" spans="1:28" s="105" customFormat="1" ht="13.5" customHeight="1">
      <c r="A13" s="101" t="s">
        <v>26</v>
      </c>
      <c r="B13" s="102" t="s">
        <v>270</v>
      </c>
      <c r="C13" s="101" t="s">
        <v>271</v>
      </c>
      <c r="D13" s="103">
        <f t="shared" si="0"/>
        <v>45453</v>
      </c>
      <c r="E13" s="103">
        <f t="shared" si="1"/>
        <v>8295</v>
      </c>
      <c r="F13" s="104">
        <f t="shared" si="2"/>
        <v>18.249620487096561</v>
      </c>
      <c r="G13" s="103">
        <v>8295</v>
      </c>
      <c r="H13" s="103">
        <v>0</v>
      </c>
      <c r="I13" s="103">
        <f t="shared" si="3"/>
        <v>37158</v>
      </c>
      <c r="J13" s="104">
        <f t="shared" si="4"/>
        <v>81.750379512903436</v>
      </c>
      <c r="K13" s="103">
        <v>9156</v>
      </c>
      <c r="L13" s="104">
        <f t="shared" si="5"/>
        <v>20.14388489208633</v>
      </c>
      <c r="M13" s="103">
        <v>764</v>
      </c>
      <c r="N13" s="104">
        <f t="shared" si="6"/>
        <v>1.680857149143071</v>
      </c>
      <c r="O13" s="103">
        <v>27238</v>
      </c>
      <c r="P13" s="103">
        <v>17916</v>
      </c>
      <c r="Q13" s="104">
        <f t="shared" si="7"/>
        <v>59.92563747167403</v>
      </c>
      <c r="R13" s="103">
        <v>255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21" t="s">
        <v>272</v>
      </c>
      <c r="AB13" s="122"/>
    </row>
    <row r="14" spans="1:28" s="105" customFormat="1" ht="13.5" customHeight="1">
      <c r="A14" s="101" t="s">
        <v>26</v>
      </c>
      <c r="B14" s="102" t="s">
        <v>273</v>
      </c>
      <c r="C14" s="101" t="s">
        <v>274</v>
      </c>
      <c r="D14" s="103">
        <f t="shared" si="0"/>
        <v>96191</v>
      </c>
      <c r="E14" s="103">
        <f t="shared" si="1"/>
        <v>0</v>
      </c>
      <c r="F14" s="104">
        <f t="shared" si="2"/>
        <v>0</v>
      </c>
      <c r="G14" s="103">
        <v>0</v>
      </c>
      <c r="H14" s="103">
        <v>0</v>
      </c>
      <c r="I14" s="103">
        <f t="shared" si="3"/>
        <v>96191</v>
      </c>
      <c r="J14" s="104">
        <f t="shared" si="4"/>
        <v>100</v>
      </c>
      <c r="K14" s="103">
        <v>96191</v>
      </c>
      <c r="L14" s="104">
        <f t="shared" si="5"/>
        <v>100</v>
      </c>
      <c r="M14" s="103">
        <v>0</v>
      </c>
      <c r="N14" s="104">
        <f t="shared" si="6"/>
        <v>0</v>
      </c>
      <c r="O14" s="103">
        <v>0</v>
      </c>
      <c r="P14" s="103">
        <v>0</v>
      </c>
      <c r="Q14" s="104">
        <f t="shared" si="7"/>
        <v>0</v>
      </c>
      <c r="R14" s="103">
        <v>1530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21" t="s">
        <v>275</v>
      </c>
      <c r="AB14" s="122"/>
    </row>
    <row r="15" spans="1:28" s="105" customFormat="1" ht="13.5" customHeight="1">
      <c r="A15" s="101" t="s">
        <v>26</v>
      </c>
      <c r="B15" s="102" t="s">
        <v>276</v>
      </c>
      <c r="C15" s="101" t="s">
        <v>277</v>
      </c>
      <c r="D15" s="103">
        <f t="shared" si="0"/>
        <v>201968</v>
      </c>
      <c r="E15" s="103">
        <f t="shared" si="1"/>
        <v>287</v>
      </c>
      <c r="F15" s="104">
        <f t="shared" si="2"/>
        <v>0.14210171908421138</v>
      </c>
      <c r="G15" s="103">
        <v>287</v>
      </c>
      <c r="H15" s="103">
        <v>0</v>
      </c>
      <c r="I15" s="103">
        <f t="shared" si="3"/>
        <v>201681</v>
      </c>
      <c r="J15" s="104">
        <f t="shared" si="4"/>
        <v>99.857898280915791</v>
      </c>
      <c r="K15" s="103">
        <v>201465</v>
      </c>
      <c r="L15" s="104">
        <f t="shared" si="5"/>
        <v>99.750950645646824</v>
      </c>
      <c r="M15" s="103">
        <v>0</v>
      </c>
      <c r="N15" s="104">
        <f t="shared" si="6"/>
        <v>0</v>
      </c>
      <c r="O15" s="103">
        <v>216</v>
      </c>
      <c r="P15" s="103">
        <v>5</v>
      </c>
      <c r="Q15" s="104">
        <f t="shared" si="7"/>
        <v>0.10694763526895348</v>
      </c>
      <c r="R15" s="103">
        <v>3055</v>
      </c>
      <c r="S15" s="101"/>
      <c r="T15" s="101" t="s">
        <v>256</v>
      </c>
      <c r="U15" s="101"/>
      <c r="V15" s="101"/>
      <c r="W15" s="101" t="s">
        <v>256</v>
      </c>
      <c r="X15" s="101"/>
      <c r="Y15" s="101"/>
      <c r="Z15" s="101"/>
      <c r="AA15" s="121" t="s">
        <v>278</v>
      </c>
      <c r="AB15" s="122"/>
    </row>
    <row r="16" spans="1:28" s="105" customFormat="1" ht="13.5" customHeight="1">
      <c r="A16" s="101" t="s">
        <v>26</v>
      </c>
      <c r="B16" s="102" t="s">
        <v>279</v>
      </c>
      <c r="C16" s="101" t="s">
        <v>280</v>
      </c>
      <c r="D16" s="103">
        <f t="shared" si="0"/>
        <v>30209</v>
      </c>
      <c r="E16" s="103">
        <f t="shared" si="1"/>
        <v>777</v>
      </c>
      <c r="F16" s="104">
        <f t="shared" si="2"/>
        <v>2.5720811678638813</v>
      </c>
      <c r="G16" s="103">
        <v>777</v>
      </c>
      <c r="H16" s="103">
        <v>0</v>
      </c>
      <c r="I16" s="103">
        <f t="shared" si="3"/>
        <v>29432</v>
      </c>
      <c r="J16" s="104">
        <f t="shared" si="4"/>
        <v>97.427918832136115</v>
      </c>
      <c r="K16" s="103">
        <v>25383</v>
      </c>
      <c r="L16" s="104">
        <f t="shared" si="5"/>
        <v>84.024628421993441</v>
      </c>
      <c r="M16" s="103">
        <v>0</v>
      </c>
      <c r="N16" s="104">
        <f t="shared" si="6"/>
        <v>0</v>
      </c>
      <c r="O16" s="103">
        <v>4049</v>
      </c>
      <c r="P16" s="103">
        <v>3806</v>
      </c>
      <c r="Q16" s="104">
        <f t="shared" si="7"/>
        <v>13.403290410142674</v>
      </c>
      <c r="R16" s="103">
        <v>437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21" t="s">
        <v>281</v>
      </c>
      <c r="AB16" s="122"/>
    </row>
    <row r="17" spans="1:28" s="105" customFormat="1" ht="13.5" customHeight="1">
      <c r="A17" s="101" t="s">
        <v>26</v>
      </c>
      <c r="B17" s="102" t="s">
        <v>282</v>
      </c>
      <c r="C17" s="101" t="s">
        <v>283</v>
      </c>
      <c r="D17" s="103">
        <f t="shared" si="0"/>
        <v>84151</v>
      </c>
      <c r="E17" s="103">
        <f t="shared" si="1"/>
        <v>2468</v>
      </c>
      <c r="F17" s="104">
        <f t="shared" si="2"/>
        <v>2.9328231393566329</v>
      </c>
      <c r="G17" s="103">
        <v>2468</v>
      </c>
      <c r="H17" s="103">
        <v>0</v>
      </c>
      <c r="I17" s="103">
        <f t="shared" si="3"/>
        <v>81683</v>
      </c>
      <c r="J17" s="104">
        <f t="shared" si="4"/>
        <v>97.067176860643372</v>
      </c>
      <c r="K17" s="103">
        <v>65750</v>
      </c>
      <c r="L17" s="104">
        <f t="shared" si="5"/>
        <v>78.133355515680151</v>
      </c>
      <c r="M17" s="103">
        <v>1657</v>
      </c>
      <c r="N17" s="104">
        <f t="shared" si="6"/>
        <v>1.969079392995924</v>
      </c>
      <c r="O17" s="103">
        <v>14276</v>
      </c>
      <c r="P17" s="103">
        <v>13957</v>
      </c>
      <c r="Q17" s="104">
        <f t="shared" si="7"/>
        <v>16.964741951967298</v>
      </c>
      <c r="R17" s="103">
        <v>564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21" t="s">
        <v>284</v>
      </c>
      <c r="AB17" s="122"/>
    </row>
    <row r="18" spans="1:28" s="105" customFormat="1" ht="13.5" customHeight="1">
      <c r="A18" s="101" t="s">
        <v>26</v>
      </c>
      <c r="B18" s="102" t="s">
        <v>285</v>
      </c>
      <c r="C18" s="101" t="s">
        <v>286</v>
      </c>
      <c r="D18" s="103">
        <f t="shared" si="0"/>
        <v>268643</v>
      </c>
      <c r="E18" s="103">
        <f t="shared" si="1"/>
        <v>16522</v>
      </c>
      <c r="F18" s="104">
        <f t="shared" si="2"/>
        <v>6.1501695558789917</v>
      </c>
      <c r="G18" s="103">
        <v>16522</v>
      </c>
      <c r="H18" s="103">
        <v>0</v>
      </c>
      <c r="I18" s="103">
        <f t="shared" si="3"/>
        <v>252121</v>
      </c>
      <c r="J18" s="104">
        <f t="shared" si="4"/>
        <v>93.849830444121011</v>
      </c>
      <c r="K18" s="103">
        <v>226640</v>
      </c>
      <c r="L18" s="104">
        <f t="shared" si="5"/>
        <v>84.364751733713518</v>
      </c>
      <c r="M18" s="103">
        <v>0</v>
      </c>
      <c r="N18" s="104">
        <f t="shared" si="6"/>
        <v>0</v>
      </c>
      <c r="O18" s="103">
        <v>25481</v>
      </c>
      <c r="P18" s="103">
        <v>12308</v>
      </c>
      <c r="Q18" s="104">
        <f t="shared" si="7"/>
        <v>9.4850787104074925</v>
      </c>
      <c r="R18" s="103">
        <v>2504</v>
      </c>
      <c r="S18" s="101" t="s">
        <v>256</v>
      </c>
      <c r="T18" s="101"/>
      <c r="U18" s="101"/>
      <c r="V18" s="101"/>
      <c r="W18" s="101"/>
      <c r="X18" s="101"/>
      <c r="Y18" s="101"/>
      <c r="Z18" s="101" t="s">
        <v>256</v>
      </c>
      <c r="AA18" s="121" t="s">
        <v>287</v>
      </c>
      <c r="AB18" s="122"/>
    </row>
    <row r="19" spans="1:28" s="105" customFormat="1" ht="13.5" customHeight="1">
      <c r="A19" s="101" t="s">
        <v>26</v>
      </c>
      <c r="B19" s="102" t="s">
        <v>288</v>
      </c>
      <c r="C19" s="101" t="s">
        <v>289</v>
      </c>
      <c r="D19" s="103">
        <f t="shared" si="0"/>
        <v>49208</v>
      </c>
      <c r="E19" s="103">
        <f t="shared" si="1"/>
        <v>540</v>
      </c>
      <c r="F19" s="104">
        <f t="shared" si="2"/>
        <v>1.0973825394244838</v>
      </c>
      <c r="G19" s="103">
        <v>540</v>
      </c>
      <c r="H19" s="103">
        <v>0</v>
      </c>
      <c r="I19" s="103">
        <f t="shared" si="3"/>
        <v>48668</v>
      </c>
      <c r="J19" s="104">
        <f t="shared" si="4"/>
        <v>98.902617460575513</v>
      </c>
      <c r="K19" s="103">
        <v>45425</v>
      </c>
      <c r="L19" s="104">
        <f t="shared" si="5"/>
        <v>92.312225654365136</v>
      </c>
      <c r="M19" s="103">
        <v>0</v>
      </c>
      <c r="N19" s="104">
        <f t="shared" si="6"/>
        <v>0</v>
      </c>
      <c r="O19" s="103">
        <v>3243</v>
      </c>
      <c r="P19" s="103">
        <v>2376</v>
      </c>
      <c r="Q19" s="104">
        <f t="shared" si="7"/>
        <v>6.5903918062103717</v>
      </c>
      <c r="R19" s="103">
        <v>332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21" t="s">
        <v>290</v>
      </c>
      <c r="AB19" s="122"/>
    </row>
    <row r="20" spans="1:28" s="105" customFormat="1" ht="13.5" customHeight="1">
      <c r="A20" s="101" t="s">
        <v>26</v>
      </c>
      <c r="B20" s="102" t="s">
        <v>291</v>
      </c>
      <c r="C20" s="101" t="s">
        <v>292</v>
      </c>
      <c r="D20" s="103">
        <f t="shared" si="0"/>
        <v>41765</v>
      </c>
      <c r="E20" s="103">
        <f t="shared" si="1"/>
        <v>896</v>
      </c>
      <c r="F20" s="104">
        <f t="shared" si="2"/>
        <v>2.1453370046689813</v>
      </c>
      <c r="G20" s="103">
        <v>896</v>
      </c>
      <c r="H20" s="103">
        <v>0</v>
      </c>
      <c r="I20" s="103">
        <f t="shared" si="3"/>
        <v>40869</v>
      </c>
      <c r="J20" s="104">
        <f t="shared" si="4"/>
        <v>97.854662995331026</v>
      </c>
      <c r="K20" s="103">
        <v>30925</v>
      </c>
      <c r="L20" s="104">
        <f t="shared" si="5"/>
        <v>74.04525320244224</v>
      </c>
      <c r="M20" s="103">
        <v>0</v>
      </c>
      <c r="N20" s="104">
        <f t="shared" si="6"/>
        <v>0</v>
      </c>
      <c r="O20" s="103">
        <v>9944</v>
      </c>
      <c r="P20" s="103">
        <v>1757</v>
      </c>
      <c r="Q20" s="104">
        <f t="shared" si="7"/>
        <v>23.809409792888783</v>
      </c>
      <c r="R20" s="103">
        <v>403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21" t="s">
        <v>293</v>
      </c>
      <c r="AB20" s="122"/>
    </row>
    <row r="21" spans="1:28" s="105" customFormat="1" ht="13.5" customHeight="1">
      <c r="A21" s="101" t="s">
        <v>26</v>
      </c>
      <c r="B21" s="102" t="s">
        <v>294</v>
      </c>
      <c r="C21" s="101" t="s">
        <v>295</v>
      </c>
      <c r="D21" s="103">
        <f t="shared" si="0"/>
        <v>234312</v>
      </c>
      <c r="E21" s="103">
        <f t="shared" si="1"/>
        <v>404</v>
      </c>
      <c r="F21" s="104">
        <f t="shared" si="2"/>
        <v>0.17241967974324832</v>
      </c>
      <c r="G21" s="103">
        <v>404</v>
      </c>
      <c r="H21" s="103">
        <v>0</v>
      </c>
      <c r="I21" s="103">
        <f t="shared" si="3"/>
        <v>233908</v>
      </c>
      <c r="J21" s="104">
        <f t="shared" si="4"/>
        <v>99.827580320256743</v>
      </c>
      <c r="K21" s="103">
        <v>230605</v>
      </c>
      <c r="L21" s="104">
        <f t="shared" si="5"/>
        <v>98.417921403940042</v>
      </c>
      <c r="M21" s="103">
        <v>0</v>
      </c>
      <c r="N21" s="104">
        <f t="shared" si="6"/>
        <v>0</v>
      </c>
      <c r="O21" s="103">
        <v>3303</v>
      </c>
      <c r="P21" s="103">
        <v>2369</v>
      </c>
      <c r="Q21" s="104">
        <f t="shared" si="7"/>
        <v>1.4096589163167059</v>
      </c>
      <c r="R21" s="103">
        <v>2940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21" t="s">
        <v>296</v>
      </c>
      <c r="AB21" s="122"/>
    </row>
    <row r="22" spans="1:28" s="105" customFormat="1" ht="13.5" customHeight="1">
      <c r="A22" s="101" t="s">
        <v>26</v>
      </c>
      <c r="B22" s="102" t="s">
        <v>297</v>
      </c>
      <c r="C22" s="101" t="s">
        <v>298</v>
      </c>
      <c r="D22" s="103">
        <f t="shared" si="0"/>
        <v>78932</v>
      </c>
      <c r="E22" s="103">
        <f t="shared" si="1"/>
        <v>5273</v>
      </c>
      <c r="F22" s="104">
        <f t="shared" si="2"/>
        <v>6.6804337911113354</v>
      </c>
      <c r="G22" s="103">
        <v>5273</v>
      </c>
      <c r="H22" s="103">
        <v>0</v>
      </c>
      <c r="I22" s="103">
        <f t="shared" si="3"/>
        <v>73659</v>
      </c>
      <c r="J22" s="104">
        <f t="shared" si="4"/>
        <v>93.319566208888659</v>
      </c>
      <c r="K22" s="103">
        <v>64055</v>
      </c>
      <c r="L22" s="104">
        <f t="shared" si="5"/>
        <v>81.152130948157904</v>
      </c>
      <c r="M22" s="103">
        <v>0</v>
      </c>
      <c r="N22" s="104">
        <f t="shared" si="6"/>
        <v>0</v>
      </c>
      <c r="O22" s="103">
        <v>9604</v>
      </c>
      <c r="P22" s="103">
        <v>2768</v>
      </c>
      <c r="Q22" s="104">
        <f t="shared" si="7"/>
        <v>12.167435260730755</v>
      </c>
      <c r="R22" s="103">
        <v>1137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21" t="s">
        <v>299</v>
      </c>
      <c r="AB22" s="122"/>
    </row>
    <row r="23" spans="1:28" s="105" customFormat="1" ht="13.5" customHeight="1">
      <c r="A23" s="101" t="s">
        <v>26</v>
      </c>
      <c r="B23" s="102" t="s">
        <v>300</v>
      </c>
      <c r="C23" s="101" t="s">
        <v>301</v>
      </c>
      <c r="D23" s="103">
        <f t="shared" si="0"/>
        <v>93038</v>
      </c>
      <c r="E23" s="103">
        <f t="shared" si="1"/>
        <v>1713</v>
      </c>
      <c r="F23" s="104">
        <f t="shared" si="2"/>
        <v>1.8411831724671639</v>
      </c>
      <c r="G23" s="103">
        <v>1713</v>
      </c>
      <c r="H23" s="103">
        <v>0</v>
      </c>
      <c r="I23" s="103">
        <f t="shared" si="3"/>
        <v>91325</v>
      </c>
      <c r="J23" s="104">
        <f t="shared" si="4"/>
        <v>98.158816827532831</v>
      </c>
      <c r="K23" s="103">
        <v>88117</v>
      </c>
      <c r="L23" s="104">
        <f t="shared" si="5"/>
        <v>94.710763344009976</v>
      </c>
      <c r="M23" s="103">
        <v>0</v>
      </c>
      <c r="N23" s="104">
        <f t="shared" si="6"/>
        <v>0</v>
      </c>
      <c r="O23" s="103">
        <v>3208</v>
      </c>
      <c r="P23" s="103">
        <v>2163</v>
      </c>
      <c r="Q23" s="104">
        <f t="shared" si="7"/>
        <v>3.4480534835228616</v>
      </c>
      <c r="R23" s="103">
        <v>1061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21" t="s">
        <v>302</v>
      </c>
      <c r="AB23" s="122"/>
    </row>
    <row r="24" spans="1:28" s="105" customFormat="1" ht="13.5" customHeight="1">
      <c r="A24" s="101" t="s">
        <v>26</v>
      </c>
      <c r="B24" s="102" t="s">
        <v>303</v>
      </c>
      <c r="C24" s="101" t="s">
        <v>304</v>
      </c>
      <c r="D24" s="103">
        <f t="shared" si="0"/>
        <v>159751</v>
      </c>
      <c r="E24" s="103">
        <f t="shared" si="1"/>
        <v>653</v>
      </c>
      <c r="F24" s="104">
        <f t="shared" si="2"/>
        <v>0.40876113451558993</v>
      </c>
      <c r="G24" s="103">
        <v>653</v>
      </c>
      <c r="H24" s="103">
        <v>0</v>
      </c>
      <c r="I24" s="103">
        <f t="shared" si="3"/>
        <v>159098</v>
      </c>
      <c r="J24" s="104">
        <f t="shared" si="4"/>
        <v>99.591238865484414</v>
      </c>
      <c r="K24" s="103">
        <v>158173</v>
      </c>
      <c r="L24" s="104">
        <f t="shared" si="5"/>
        <v>99.012212756101675</v>
      </c>
      <c r="M24" s="103">
        <v>0</v>
      </c>
      <c r="N24" s="104">
        <f t="shared" si="6"/>
        <v>0</v>
      </c>
      <c r="O24" s="103">
        <v>925</v>
      </c>
      <c r="P24" s="103">
        <v>175</v>
      </c>
      <c r="Q24" s="104">
        <f t="shared" si="7"/>
        <v>0.57902610938272681</v>
      </c>
      <c r="R24" s="103">
        <v>1221</v>
      </c>
      <c r="S24" s="101"/>
      <c r="T24" s="101" t="s">
        <v>256</v>
      </c>
      <c r="U24" s="101"/>
      <c r="V24" s="101"/>
      <c r="W24" s="101" t="s">
        <v>256</v>
      </c>
      <c r="X24" s="101"/>
      <c r="Y24" s="101"/>
      <c r="Z24" s="101"/>
      <c r="AA24" s="121" t="s">
        <v>305</v>
      </c>
      <c r="AB24" s="122"/>
    </row>
    <row r="25" spans="1:28" s="105" customFormat="1" ht="13.5" customHeight="1">
      <c r="A25" s="101" t="s">
        <v>26</v>
      </c>
      <c r="B25" s="102" t="s">
        <v>306</v>
      </c>
      <c r="C25" s="101" t="s">
        <v>307</v>
      </c>
      <c r="D25" s="103">
        <f t="shared" si="0"/>
        <v>49023</v>
      </c>
      <c r="E25" s="103">
        <f t="shared" si="1"/>
        <v>2429</v>
      </c>
      <c r="F25" s="104">
        <f t="shared" si="2"/>
        <v>4.9548171266548353</v>
      </c>
      <c r="G25" s="103">
        <v>2429</v>
      </c>
      <c r="H25" s="103">
        <v>0</v>
      </c>
      <c r="I25" s="103">
        <f t="shared" si="3"/>
        <v>46594</v>
      </c>
      <c r="J25" s="104">
        <f t="shared" si="4"/>
        <v>95.045182873345169</v>
      </c>
      <c r="K25" s="103">
        <v>40237</v>
      </c>
      <c r="L25" s="104">
        <f t="shared" si="5"/>
        <v>82.077800216225043</v>
      </c>
      <c r="M25" s="103">
        <v>0</v>
      </c>
      <c r="N25" s="104">
        <f t="shared" si="6"/>
        <v>0</v>
      </c>
      <c r="O25" s="103">
        <v>6357</v>
      </c>
      <c r="P25" s="103">
        <v>2448</v>
      </c>
      <c r="Q25" s="104">
        <f t="shared" si="7"/>
        <v>12.967382657120128</v>
      </c>
      <c r="R25" s="103">
        <v>577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21" t="s">
        <v>308</v>
      </c>
      <c r="AB25" s="122"/>
    </row>
    <row r="26" spans="1:28" s="105" customFormat="1" ht="13.5" customHeight="1">
      <c r="A26" s="101" t="s">
        <v>26</v>
      </c>
      <c r="B26" s="102" t="s">
        <v>309</v>
      </c>
      <c r="C26" s="101" t="s">
        <v>310</v>
      </c>
      <c r="D26" s="103">
        <f t="shared" si="0"/>
        <v>113721</v>
      </c>
      <c r="E26" s="103">
        <f t="shared" si="1"/>
        <v>2383</v>
      </c>
      <c r="F26" s="104">
        <f t="shared" si="2"/>
        <v>2.0954792870270222</v>
      </c>
      <c r="G26" s="103">
        <v>1971</v>
      </c>
      <c r="H26" s="103">
        <v>412</v>
      </c>
      <c r="I26" s="103">
        <f t="shared" si="3"/>
        <v>111338</v>
      </c>
      <c r="J26" s="104">
        <f t="shared" si="4"/>
        <v>97.904520712972982</v>
      </c>
      <c r="K26" s="103">
        <v>97147</v>
      </c>
      <c r="L26" s="104">
        <f t="shared" si="5"/>
        <v>85.425734912637068</v>
      </c>
      <c r="M26" s="103">
        <v>2586</v>
      </c>
      <c r="N26" s="104">
        <f t="shared" si="6"/>
        <v>2.2739863349777085</v>
      </c>
      <c r="O26" s="103">
        <v>11605</v>
      </c>
      <c r="P26" s="103">
        <v>5691</v>
      </c>
      <c r="Q26" s="104">
        <f t="shared" si="7"/>
        <v>10.204799465358201</v>
      </c>
      <c r="R26" s="103">
        <v>1034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21" t="s">
        <v>311</v>
      </c>
      <c r="AB26" s="122"/>
    </row>
    <row r="27" spans="1:28" s="105" customFormat="1" ht="13.5" customHeight="1">
      <c r="A27" s="101" t="s">
        <v>26</v>
      </c>
      <c r="B27" s="102" t="s">
        <v>312</v>
      </c>
      <c r="C27" s="101" t="s">
        <v>313</v>
      </c>
      <c r="D27" s="103">
        <f t="shared" si="0"/>
        <v>45102</v>
      </c>
      <c r="E27" s="103">
        <f t="shared" si="1"/>
        <v>5441</v>
      </c>
      <c r="F27" s="104">
        <f t="shared" si="2"/>
        <v>12.06376657354441</v>
      </c>
      <c r="G27" s="103">
        <v>5441</v>
      </c>
      <c r="H27" s="103">
        <v>0</v>
      </c>
      <c r="I27" s="103">
        <f t="shared" si="3"/>
        <v>39661</v>
      </c>
      <c r="J27" s="104">
        <f t="shared" si="4"/>
        <v>87.936233426455587</v>
      </c>
      <c r="K27" s="103">
        <v>23350</v>
      </c>
      <c r="L27" s="104">
        <f t="shared" si="5"/>
        <v>51.77154006474214</v>
      </c>
      <c r="M27" s="103">
        <v>7867</v>
      </c>
      <c r="N27" s="104">
        <f t="shared" si="6"/>
        <v>17.442685468493639</v>
      </c>
      <c r="O27" s="103">
        <v>8444</v>
      </c>
      <c r="P27" s="103">
        <v>209</v>
      </c>
      <c r="Q27" s="104">
        <f t="shared" si="7"/>
        <v>18.722007893219814</v>
      </c>
      <c r="R27" s="103">
        <v>813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21" t="s">
        <v>314</v>
      </c>
      <c r="AB27" s="122"/>
    </row>
    <row r="28" spans="1:28" s="105" customFormat="1" ht="13.5" customHeight="1">
      <c r="A28" s="101" t="s">
        <v>26</v>
      </c>
      <c r="B28" s="102" t="s">
        <v>315</v>
      </c>
      <c r="C28" s="101" t="s">
        <v>316</v>
      </c>
      <c r="D28" s="103">
        <f t="shared" si="0"/>
        <v>42696</v>
      </c>
      <c r="E28" s="103">
        <f t="shared" si="1"/>
        <v>1275</v>
      </c>
      <c r="F28" s="104">
        <f t="shared" si="2"/>
        <v>2.9862282181000563</v>
      </c>
      <c r="G28" s="103">
        <v>1275</v>
      </c>
      <c r="H28" s="103">
        <v>0</v>
      </c>
      <c r="I28" s="103">
        <f t="shared" si="3"/>
        <v>41421</v>
      </c>
      <c r="J28" s="104">
        <f t="shared" si="4"/>
        <v>97.013771781899948</v>
      </c>
      <c r="K28" s="103">
        <v>29222</v>
      </c>
      <c r="L28" s="104">
        <f t="shared" si="5"/>
        <v>68.442008619074386</v>
      </c>
      <c r="M28" s="103">
        <v>2523</v>
      </c>
      <c r="N28" s="104">
        <f t="shared" si="6"/>
        <v>5.9092186621697582</v>
      </c>
      <c r="O28" s="103">
        <v>9676</v>
      </c>
      <c r="P28" s="103">
        <v>9133</v>
      </c>
      <c r="Q28" s="104">
        <f t="shared" si="7"/>
        <v>22.662544500655798</v>
      </c>
      <c r="R28" s="103">
        <v>534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21" t="s">
        <v>317</v>
      </c>
      <c r="AB28" s="122"/>
    </row>
    <row r="29" spans="1:28" s="105" customFormat="1" ht="13.5" customHeight="1">
      <c r="A29" s="101" t="s">
        <v>26</v>
      </c>
      <c r="B29" s="102" t="s">
        <v>318</v>
      </c>
      <c r="C29" s="101" t="s">
        <v>319</v>
      </c>
      <c r="D29" s="103">
        <f t="shared" si="0"/>
        <v>24849</v>
      </c>
      <c r="E29" s="103">
        <f t="shared" si="1"/>
        <v>1289</v>
      </c>
      <c r="F29" s="104">
        <f t="shared" si="2"/>
        <v>5.1873314821521994</v>
      </c>
      <c r="G29" s="103">
        <v>1289</v>
      </c>
      <c r="H29" s="103">
        <v>0</v>
      </c>
      <c r="I29" s="103">
        <f t="shared" si="3"/>
        <v>23560</v>
      </c>
      <c r="J29" s="104">
        <f t="shared" si="4"/>
        <v>94.812668517847797</v>
      </c>
      <c r="K29" s="103">
        <v>13980</v>
      </c>
      <c r="L29" s="104">
        <f t="shared" si="5"/>
        <v>56.259809247857063</v>
      </c>
      <c r="M29" s="103">
        <v>2096</v>
      </c>
      <c r="N29" s="104">
        <f t="shared" si="6"/>
        <v>8.4349470803654079</v>
      </c>
      <c r="O29" s="103">
        <v>7484</v>
      </c>
      <c r="P29" s="103">
        <v>1056</v>
      </c>
      <c r="Q29" s="104">
        <f t="shared" si="7"/>
        <v>30.117912189625333</v>
      </c>
      <c r="R29" s="103">
        <v>106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21" t="s">
        <v>320</v>
      </c>
      <c r="AB29" s="122"/>
    </row>
    <row r="30" spans="1:28" s="105" customFormat="1" ht="13.5" customHeight="1">
      <c r="A30" s="101" t="s">
        <v>26</v>
      </c>
      <c r="B30" s="102" t="s">
        <v>321</v>
      </c>
      <c r="C30" s="101" t="s">
        <v>322</v>
      </c>
      <c r="D30" s="103">
        <f t="shared" si="0"/>
        <v>66232</v>
      </c>
      <c r="E30" s="103">
        <f t="shared" si="1"/>
        <v>1069</v>
      </c>
      <c r="F30" s="104">
        <f t="shared" si="2"/>
        <v>1.6140234327817371</v>
      </c>
      <c r="G30" s="103">
        <v>1061</v>
      </c>
      <c r="H30" s="103">
        <v>8</v>
      </c>
      <c r="I30" s="103">
        <f t="shared" si="3"/>
        <v>65163</v>
      </c>
      <c r="J30" s="104">
        <f t="shared" si="4"/>
        <v>98.385976567218265</v>
      </c>
      <c r="K30" s="103">
        <v>34622</v>
      </c>
      <c r="L30" s="104">
        <f t="shared" si="5"/>
        <v>52.273825341224786</v>
      </c>
      <c r="M30" s="103">
        <v>2265</v>
      </c>
      <c r="N30" s="104">
        <f t="shared" si="6"/>
        <v>3.4197970769416592</v>
      </c>
      <c r="O30" s="103">
        <v>28276</v>
      </c>
      <c r="P30" s="103">
        <v>27860</v>
      </c>
      <c r="Q30" s="104">
        <f t="shared" si="7"/>
        <v>42.692354149051823</v>
      </c>
      <c r="R30" s="103">
        <v>702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21" t="s">
        <v>323</v>
      </c>
      <c r="AB30" s="122"/>
    </row>
    <row r="31" spans="1:28" s="105" customFormat="1" ht="13.5" customHeight="1">
      <c r="A31" s="101" t="s">
        <v>26</v>
      </c>
      <c r="B31" s="102" t="s">
        <v>324</v>
      </c>
      <c r="C31" s="101" t="s">
        <v>325</v>
      </c>
      <c r="D31" s="103">
        <f t="shared" si="0"/>
        <v>48835</v>
      </c>
      <c r="E31" s="103">
        <f t="shared" si="1"/>
        <v>408</v>
      </c>
      <c r="F31" s="104">
        <f t="shared" si="2"/>
        <v>0.83546636633561999</v>
      </c>
      <c r="G31" s="103">
        <v>408</v>
      </c>
      <c r="H31" s="103">
        <v>0</v>
      </c>
      <c r="I31" s="103">
        <f t="shared" si="3"/>
        <v>48427</v>
      </c>
      <c r="J31" s="104">
        <f t="shared" si="4"/>
        <v>99.164533633664377</v>
      </c>
      <c r="K31" s="103">
        <v>41770</v>
      </c>
      <c r="L31" s="104">
        <f t="shared" si="5"/>
        <v>85.532916965291278</v>
      </c>
      <c r="M31" s="103">
        <v>0</v>
      </c>
      <c r="N31" s="104">
        <f t="shared" si="6"/>
        <v>0</v>
      </c>
      <c r="O31" s="103">
        <v>6657</v>
      </c>
      <c r="P31" s="103">
        <v>2870</v>
      </c>
      <c r="Q31" s="104">
        <f t="shared" si="7"/>
        <v>13.631616668373091</v>
      </c>
      <c r="R31" s="103">
        <v>310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21" t="s">
        <v>326</v>
      </c>
      <c r="AB31" s="122"/>
    </row>
    <row r="32" spans="1:28" s="105" customFormat="1" ht="13.5" customHeight="1">
      <c r="A32" s="101" t="s">
        <v>26</v>
      </c>
      <c r="B32" s="102" t="s">
        <v>327</v>
      </c>
      <c r="C32" s="101" t="s">
        <v>328</v>
      </c>
      <c r="D32" s="103">
        <f t="shared" si="0"/>
        <v>31566</v>
      </c>
      <c r="E32" s="103">
        <f t="shared" si="1"/>
        <v>802</v>
      </c>
      <c r="F32" s="104">
        <f t="shared" si="2"/>
        <v>2.5407083570930746</v>
      </c>
      <c r="G32" s="103">
        <v>802</v>
      </c>
      <c r="H32" s="103">
        <v>0</v>
      </c>
      <c r="I32" s="103">
        <f t="shared" si="3"/>
        <v>30764</v>
      </c>
      <c r="J32" s="104">
        <f t="shared" si="4"/>
        <v>97.459291642906919</v>
      </c>
      <c r="K32" s="103">
        <v>12601</v>
      </c>
      <c r="L32" s="104">
        <f t="shared" si="5"/>
        <v>39.919533675473609</v>
      </c>
      <c r="M32" s="103">
        <v>8173</v>
      </c>
      <c r="N32" s="104">
        <f t="shared" si="6"/>
        <v>25.891782297408604</v>
      </c>
      <c r="O32" s="103">
        <v>9990</v>
      </c>
      <c r="P32" s="103">
        <v>2803</v>
      </c>
      <c r="Q32" s="104">
        <f t="shared" si="7"/>
        <v>31.647975670024707</v>
      </c>
      <c r="R32" s="103">
        <v>233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21" t="s">
        <v>329</v>
      </c>
      <c r="AB32" s="122"/>
    </row>
    <row r="33" spans="1:28" s="105" customFormat="1" ht="13.5" customHeight="1">
      <c r="A33" s="101" t="s">
        <v>26</v>
      </c>
      <c r="B33" s="102" t="s">
        <v>330</v>
      </c>
      <c r="C33" s="101" t="s">
        <v>331</v>
      </c>
      <c r="D33" s="103">
        <f t="shared" si="0"/>
        <v>45393</v>
      </c>
      <c r="E33" s="103">
        <f t="shared" si="1"/>
        <v>6137</v>
      </c>
      <c r="F33" s="104">
        <f t="shared" si="2"/>
        <v>13.519705681492741</v>
      </c>
      <c r="G33" s="103">
        <v>6137</v>
      </c>
      <c r="H33" s="103">
        <v>0</v>
      </c>
      <c r="I33" s="103">
        <f t="shared" si="3"/>
        <v>39256</v>
      </c>
      <c r="J33" s="104">
        <f t="shared" si="4"/>
        <v>86.480294318507262</v>
      </c>
      <c r="K33" s="103">
        <v>19191</v>
      </c>
      <c r="L33" s="104">
        <f t="shared" si="5"/>
        <v>42.277443658713899</v>
      </c>
      <c r="M33" s="103">
        <v>807</v>
      </c>
      <c r="N33" s="104">
        <f t="shared" si="6"/>
        <v>1.7778071508822946</v>
      </c>
      <c r="O33" s="103">
        <v>19258</v>
      </c>
      <c r="P33" s="103">
        <v>11151</v>
      </c>
      <c r="Q33" s="104">
        <f t="shared" si="7"/>
        <v>42.425043508911067</v>
      </c>
      <c r="R33" s="103">
        <v>230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21" t="s">
        <v>332</v>
      </c>
      <c r="AB33" s="122"/>
    </row>
    <row r="34" spans="1:28" s="105" customFormat="1" ht="13.5" customHeight="1">
      <c r="A34" s="101" t="s">
        <v>26</v>
      </c>
      <c r="B34" s="102" t="s">
        <v>333</v>
      </c>
      <c r="C34" s="101" t="s">
        <v>334</v>
      </c>
      <c r="D34" s="103">
        <f t="shared" si="0"/>
        <v>39470</v>
      </c>
      <c r="E34" s="103">
        <f t="shared" si="1"/>
        <v>3080</v>
      </c>
      <c r="F34" s="104">
        <f t="shared" si="2"/>
        <v>7.8033949835317955</v>
      </c>
      <c r="G34" s="103">
        <v>3080</v>
      </c>
      <c r="H34" s="103">
        <v>0</v>
      </c>
      <c r="I34" s="103">
        <f t="shared" si="3"/>
        <v>36390</v>
      </c>
      <c r="J34" s="104">
        <f t="shared" si="4"/>
        <v>92.196605016468197</v>
      </c>
      <c r="K34" s="103">
        <v>19733</v>
      </c>
      <c r="L34" s="104">
        <f t="shared" si="5"/>
        <v>49.994932860400304</v>
      </c>
      <c r="M34" s="103">
        <v>8261</v>
      </c>
      <c r="N34" s="104">
        <f t="shared" si="6"/>
        <v>20.929820116544214</v>
      </c>
      <c r="O34" s="103">
        <v>8396</v>
      </c>
      <c r="P34" s="103">
        <v>1104</v>
      </c>
      <c r="Q34" s="104">
        <f t="shared" si="7"/>
        <v>21.27185203952369</v>
      </c>
      <c r="R34" s="103">
        <v>166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21" t="s">
        <v>335</v>
      </c>
      <c r="AB34" s="122"/>
    </row>
    <row r="35" spans="1:28" s="105" customFormat="1" ht="13.5" customHeight="1">
      <c r="A35" s="101" t="s">
        <v>26</v>
      </c>
      <c r="B35" s="102" t="s">
        <v>336</v>
      </c>
      <c r="C35" s="101" t="s">
        <v>337</v>
      </c>
      <c r="D35" s="103">
        <f t="shared" si="0"/>
        <v>40238</v>
      </c>
      <c r="E35" s="103">
        <f t="shared" si="1"/>
        <v>3472</v>
      </c>
      <c r="F35" s="104">
        <f t="shared" si="2"/>
        <v>8.6286594761171038</v>
      </c>
      <c r="G35" s="103">
        <v>3472</v>
      </c>
      <c r="H35" s="103">
        <v>0</v>
      </c>
      <c r="I35" s="103">
        <f t="shared" si="3"/>
        <v>36766</v>
      </c>
      <c r="J35" s="104">
        <f t="shared" si="4"/>
        <v>91.371340523882893</v>
      </c>
      <c r="K35" s="103">
        <v>32197</v>
      </c>
      <c r="L35" s="104">
        <f t="shared" si="5"/>
        <v>80.016402405686165</v>
      </c>
      <c r="M35" s="103">
        <v>1225</v>
      </c>
      <c r="N35" s="104">
        <f t="shared" si="6"/>
        <v>3.0443859038719618</v>
      </c>
      <c r="O35" s="103">
        <v>3344</v>
      </c>
      <c r="P35" s="103">
        <v>3344</v>
      </c>
      <c r="Q35" s="104">
        <f t="shared" si="7"/>
        <v>8.3105522143247672</v>
      </c>
      <c r="R35" s="103">
        <v>861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21" t="s">
        <v>338</v>
      </c>
      <c r="AB35" s="122"/>
    </row>
    <row r="36" spans="1:28" s="105" customFormat="1" ht="13.5" customHeight="1">
      <c r="A36" s="101" t="s">
        <v>26</v>
      </c>
      <c r="B36" s="102" t="s">
        <v>339</v>
      </c>
      <c r="C36" s="101" t="s">
        <v>340</v>
      </c>
      <c r="D36" s="103">
        <f t="shared" si="0"/>
        <v>78314</v>
      </c>
      <c r="E36" s="103">
        <f t="shared" si="1"/>
        <v>3181</v>
      </c>
      <c r="F36" s="104">
        <f t="shared" si="2"/>
        <v>4.061853563858314</v>
      </c>
      <c r="G36" s="103">
        <v>3181</v>
      </c>
      <c r="H36" s="103">
        <v>0</v>
      </c>
      <c r="I36" s="103">
        <f t="shared" si="3"/>
        <v>75133</v>
      </c>
      <c r="J36" s="104">
        <f t="shared" si="4"/>
        <v>95.938146436141693</v>
      </c>
      <c r="K36" s="103">
        <v>64780</v>
      </c>
      <c r="L36" s="104">
        <f t="shared" si="5"/>
        <v>82.718287917869091</v>
      </c>
      <c r="M36" s="103">
        <v>100</v>
      </c>
      <c r="N36" s="104">
        <f t="shared" si="6"/>
        <v>0.12769108971575963</v>
      </c>
      <c r="O36" s="103">
        <v>10253</v>
      </c>
      <c r="P36" s="103">
        <v>7521</v>
      </c>
      <c r="Q36" s="104">
        <f t="shared" si="7"/>
        <v>13.092167428556836</v>
      </c>
      <c r="R36" s="103">
        <v>427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21" t="s">
        <v>341</v>
      </c>
      <c r="AB36" s="122"/>
    </row>
    <row r="37" spans="1:28" s="105" customFormat="1" ht="13.5" customHeight="1">
      <c r="A37" s="101" t="s">
        <v>26</v>
      </c>
      <c r="B37" s="102" t="s">
        <v>342</v>
      </c>
      <c r="C37" s="101" t="s">
        <v>343</v>
      </c>
      <c r="D37" s="103">
        <f t="shared" si="0"/>
        <v>31739</v>
      </c>
      <c r="E37" s="103">
        <f t="shared" si="1"/>
        <v>18</v>
      </c>
      <c r="F37" s="104">
        <f t="shared" si="2"/>
        <v>5.6712561832445885E-2</v>
      </c>
      <c r="G37" s="103">
        <v>18</v>
      </c>
      <c r="H37" s="103">
        <v>0</v>
      </c>
      <c r="I37" s="103">
        <f t="shared" si="3"/>
        <v>31721</v>
      </c>
      <c r="J37" s="104">
        <f t="shared" si="4"/>
        <v>99.943287438167545</v>
      </c>
      <c r="K37" s="103">
        <v>31329</v>
      </c>
      <c r="L37" s="104">
        <f t="shared" si="5"/>
        <v>98.708213869372059</v>
      </c>
      <c r="M37" s="103">
        <v>0</v>
      </c>
      <c r="N37" s="104">
        <f t="shared" si="6"/>
        <v>0</v>
      </c>
      <c r="O37" s="103">
        <v>392</v>
      </c>
      <c r="P37" s="103">
        <v>350</v>
      </c>
      <c r="Q37" s="104">
        <f t="shared" si="7"/>
        <v>1.2350735687954881</v>
      </c>
      <c r="R37" s="103">
        <v>152</v>
      </c>
      <c r="S37" s="101"/>
      <c r="T37" s="101" t="s">
        <v>256</v>
      </c>
      <c r="U37" s="101"/>
      <c r="V37" s="101"/>
      <c r="W37" s="101" t="s">
        <v>256</v>
      </c>
      <c r="X37" s="101"/>
      <c r="Y37" s="101"/>
      <c r="Z37" s="101"/>
      <c r="AA37" s="121" t="s">
        <v>344</v>
      </c>
      <c r="AB37" s="122"/>
    </row>
    <row r="38" spans="1:28" s="105" customFormat="1" ht="13.5" customHeight="1">
      <c r="A38" s="101" t="s">
        <v>26</v>
      </c>
      <c r="B38" s="102" t="s">
        <v>345</v>
      </c>
      <c r="C38" s="101" t="s">
        <v>346</v>
      </c>
      <c r="D38" s="103">
        <f t="shared" si="0"/>
        <v>21766</v>
      </c>
      <c r="E38" s="103">
        <f t="shared" si="1"/>
        <v>701</v>
      </c>
      <c r="F38" s="104">
        <f t="shared" si="2"/>
        <v>3.2206193145272439</v>
      </c>
      <c r="G38" s="103">
        <v>701</v>
      </c>
      <c r="H38" s="103">
        <v>0</v>
      </c>
      <c r="I38" s="103">
        <f t="shared" si="3"/>
        <v>21065</v>
      </c>
      <c r="J38" s="104">
        <f t="shared" si="4"/>
        <v>96.779380685472759</v>
      </c>
      <c r="K38" s="103">
        <v>11455</v>
      </c>
      <c r="L38" s="104">
        <f t="shared" si="5"/>
        <v>52.627951851511533</v>
      </c>
      <c r="M38" s="103">
        <v>525</v>
      </c>
      <c r="N38" s="104">
        <f t="shared" si="6"/>
        <v>2.4120187448313883</v>
      </c>
      <c r="O38" s="103">
        <v>9085</v>
      </c>
      <c r="P38" s="103">
        <v>9085</v>
      </c>
      <c r="Q38" s="104">
        <f t="shared" si="7"/>
        <v>41.739410089129834</v>
      </c>
      <c r="R38" s="103">
        <v>176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21" t="s">
        <v>347</v>
      </c>
      <c r="AB38" s="122"/>
    </row>
    <row r="39" spans="1:28" s="105" customFormat="1" ht="13.5" customHeight="1">
      <c r="A39" s="101" t="s">
        <v>26</v>
      </c>
      <c r="B39" s="102" t="s">
        <v>348</v>
      </c>
      <c r="C39" s="101" t="s">
        <v>349</v>
      </c>
      <c r="D39" s="103">
        <f t="shared" si="0"/>
        <v>31531</v>
      </c>
      <c r="E39" s="103">
        <f t="shared" si="1"/>
        <v>1468</v>
      </c>
      <c r="F39" s="104">
        <f t="shared" si="2"/>
        <v>4.6557356252576829</v>
      </c>
      <c r="G39" s="103">
        <v>1468</v>
      </c>
      <c r="H39" s="103">
        <v>0</v>
      </c>
      <c r="I39" s="103">
        <f t="shared" si="3"/>
        <v>30063</v>
      </c>
      <c r="J39" s="104">
        <f t="shared" si="4"/>
        <v>95.344264374742309</v>
      </c>
      <c r="K39" s="103">
        <v>24501</v>
      </c>
      <c r="L39" s="104">
        <f t="shared" si="5"/>
        <v>77.704481304113415</v>
      </c>
      <c r="M39" s="103">
        <v>0</v>
      </c>
      <c r="N39" s="104">
        <f t="shared" si="6"/>
        <v>0</v>
      </c>
      <c r="O39" s="103">
        <v>5562</v>
      </c>
      <c r="P39" s="103">
        <v>5562</v>
      </c>
      <c r="Q39" s="104">
        <f t="shared" si="7"/>
        <v>17.639783070628905</v>
      </c>
      <c r="R39" s="103">
        <v>345</v>
      </c>
      <c r="S39" s="101" t="s">
        <v>256</v>
      </c>
      <c r="T39" s="101"/>
      <c r="U39" s="101"/>
      <c r="V39" s="101"/>
      <c r="W39" s="101"/>
      <c r="X39" s="101" t="s">
        <v>256</v>
      </c>
      <c r="Y39" s="101"/>
      <c r="Z39" s="101"/>
      <c r="AA39" s="121" t="s">
        <v>350</v>
      </c>
      <c r="AB39" s="122"/>
    </row>
    <row r="40" spans="1:28" s="105" customFormat="1" ht="13.5" customHeight="1">
      <c r="A40" s="101" t="s">
        <v>26</v>
      </c>
      <c r="B40" s="102" t="s">
        <v>351</v>
      </c>
      <c r="C40" s="101" t="s">
        <v>352</v>
      </c>
      <c r="D40" s="103">
        <f t="shared" si="0"/>
        <v>34709</v>
      </c>
      <c r="E40" s="103">
        <f t="shared" si="1"/>
        <v>496</v>
      </c>
      <c r="F40" s="104">
        <f t="shared" si="2"/>
        <v>1.4290241724048518</v>
      </c>
      <c r="G40" s="103">
        <v>496</v>
      </c>
      <c r="H40" s="103">
        <v>0</v>
      </c>
      <c r="I40" s="103">
        <f t="shared" si="3"/>
        <v>34213</v>
      </c>
      <c r="J40" s="104">
        <f t="shared" si="4"/>
        <v>98.570975827595149</v>
      </c>
      <c r="K40" s="103">
        <v>30928</v>
      </c>
      <c r="L40" s="104">
        <f t="shared" si="5"/>
        <v>89.1065717825348</v>
      </c>
      <c r="M40" s="103">
        <v>0</v>
      </c>
      <c r="N40" s="104">
        <f t="shared" si="6"/>
        <v>0</v>
      </c>
      <c r="O40" s="103">
        <v>3285</v>
      </c>
      <c r="P40" s="103">
        <v>199</v>
      </c>
      <c r="Q40" s="104">
        <f t="shared" si="7"/>
        <v>9.464404045060359</v>
      </c>
      <c r="R40" s="103">
        <v>412</v>
      </c>
      <c r="S40" s="101" t="s">
        <v>256</v>
      </c>
      <c r="T40" s="101"/>
      <c r="U40" s="101"/>
      <c r="V40" s="101"/>
      <c r="W40" s="101"/>
      <c r="X40" s="101"/>
      <c r="Y40" s="101"/>
      <c r="Z40" s="101" t="s">
        <v>256</v>
      </c>
      <c r="AA40" s="121" t="s">
        <v>353</v>
      </c>
      <c r="AB40" s="122"/>
    </row>
    <row r="41" spans="1:28" s="105" customFormat="1" ht="13.5" customHeight="1">
      <c r="A41" s="101" t="s">
        <v>26</v>
      </c>
      <c r="B41" s="102" t="s">
        <v>354</v>
      </c>
      <c r="C41" s="101" t="s">
        <v>355</v>
      </c>
      <c r="D41" s="103">
        <f t="shared" si="0"/>
        <v>12696</v>
      </c>
      <c r="E41" s="103">
        <f t="shared" si="1"/>
        <v>3236</v>
      </c>
      <c r="F41" s="104">
        <f t="shared" si="2"/>
        <v>25.488342785129177</v>
      </c>
      <c r="G41" s="103">
        <v>3236</v>
      </c>
      <c r="H41" s="103">
        <v>0</v>
      </c>
      <c r="I41" s="103">
        <f t="shared" si="3"/>
        <v>9460</v>
      </c>
      <c r="J41" s="104">
        <f t="shared" si="4"/>
        <v>74.511657214870837</v>
      </c>
      <c r="K41" s="103">
        <v>904</v>
      </c>
      <c r="L41" s="104">
        <f t="shared" si="5"/>
        <v>7.1203528670447378</v>
      </c>
      <c r="M41" s="103">
        <v>1085</v>
      </c>
      <c r="N41" s="104">
        <f t="shared" si="6"/>
        <v>8.5459987397605541</v>
      </c>
      <c r="O41" s="103">
        <v>7471</v>
      </c>
      <c r="P41" s="103">
        <v>6625</v>
      </c>
      <c r="Q41" s="104">
        <f t="shared" si="7"/>
        <v>58.845305608065537</v>
      </c>
      <c r="R41" s="103">
        <v>105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21" t="s">
        <v>356</v>
      </c>
      <c r="AB41" s="122"/>
    </row>
    <row r="42" spans="1:28" s="105" customFormat="1" ht="13.5" customHeight="1">
      <c r="A42" s="101" t="s">
        <v>26</v>
      </c>
      <c r="B42" s="102" t="s">
        <v>357</v>
      </c>
      <c r="C42" s="101" t="s">
        <v>358</v>
      </c>
      <c r="D42" s="103">
        <f t="shared" si="0"/>
        <v>19686</v>
      </c>
      <c r="E42" s="103">
        <f t="shared" si="1"/>
        <v>2317</v>
      </c>
      <c r="F42" s="104">
        <f t="shared" si="2"/>
        <v>11.769785634461039</v>
      </c>
      <c r="G42" s="103">
        <v>2317</v>
      </c>
      <c r="H42" s="103">
        <v>0</v>
      </c>
      <c r="I42" s="103">
        <f t="shared" si="3"/>
        <v>17369</v>
      </c>
      <c r="J42" s="104">
        <f t="shared" si="4"/>
        <v>88.230214365538956</v>
      </c>
      <c r="K42" s="103">
        <v>11394</v>
      </c>
      <c r="L42" s="104">
        <f t="shared" si="5"/>
        <v>57.878695519658642</v>
      </c>
      <c r="M42" s="103">
        <v>317</v>
      </c>
      <c r="N42" s="104">
        <f t="shared" si="6"/>
        <v>1.6102814182667884</v>
      </c>
      <c r="O42" s="103">
        <v>5658</v>
      </c>
      <c r="P42" s="103">
        <v>5616</v>
      </c>
      <c r="Q42" s="104">
        <f t="shared" si="7"/>
        <v>28.74123742761353</v>
      </c>
      <c r="R42" s="103">
        <v>424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21" t="s">
        <v>359</v>
      </c>
      <c r="AB42" s="122"/>
    </row>
    <row r="43" spans="1:28" s="105" customFormat="1" ht="13.5" customHeight="1">
      <c r="A43" s="101" t="s">
        <v>26</v>
      </c>
      <c r="B43" s="102" t="s">
        <v>360</v>
      </c>
      <c r="C43" s="101" t="s">
        <v>361</v>
      </c>
      <c r="D43" s="103">
        <f t="shared" si="0"/>
        <v>11903</v>
      </c>
      <c r="E43" s="103">
        <f t="shared" si="1"/>
        <v>398</v>
      </c>
      <c r="F43" s="104">
        <f t="shared" si="2"/>
        <v>3.3436948668402926</v>
      </c>
      <c r="G43" s="103">
        <v>398</v>
      </c>
      <c r="H43" s="103">
        <v>0</v>
      </c>
      <c r="I43" s="103">
        <f t="shared" si="3"/>
        <v>11505</v>
      </c>
      <c r="J43" s="104">
        <f t="shared" si="4"/>
        <v>96.656305133159705</v>
      </c>
      <c r="K43" s="103">
        <v>6209</v>
      </c>
      <c r="L43" s="104">
        <f t="shared" si="5"/>
        <v>52.163320171385365</v>
      </c>
      <c r="M43" s="103">
        <v>1291</v>
      </c>
      <c r="N43" s="104">
        <f t="shared" si="6"/>
        <v>10.846005208770897</v>
      </c>
      <c r="O43" s="103">
        <v>4005</v>
      </c>
      <c r="P43" s="103">
        <v>1158</v>
      </c>
      <c r="Q43" s="104">
        <f t="shared" si="7"/>
        <v>33.646979753003443</v>
      </c>
      <c r="R43" s="103">
        <v>34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21" t="s">
        <v>362</v>
      </c>
      <c r="AB43" s="122"/>
    </row>
    <row r="44" spans="1:28" s="105" customFormat="1" ht="13.5" customHeight="1">
      <c r="A44" s="101" t="s">
        <v>26</v>
      </c>
      <c r="B44" s="102" t="s">
        <v>363</v>
      </c>
      <c r="C44" s="101" t="s">
        <v>364</v>
      </c>
      <c r="D44" s="103">
        <f t="shared" si="0"/>
        <v>34330</v>
      </c>
      <c r="E44" s="103">
        <f t="shared" si="1"/>
        <v>683</v>
      </c>
      <c r="F44" s="104">
        <f t="shared" si="2"/>
        <v>1.9895135450043695</v>
      </c>
      <c r="G44" s="103">
        <v>683</v>
      </c>
      <c r="H44" s="103">
        <v>0</v>
      </c>
      <c r="I44" s="103">
        <f t="shared" si="3"/>
        <v>33647</v>
      </c>
      <c r="J44" s="104">
        <f t="shared" si="4"/>
        <v>98.010486454995629</v>
      </c>
      <c r="K44" s="103">
        <v>33159</v>
      </c>
      <c r="L44" s="104">
        <f t="shared" si="5"/>
        <v>96.588989222254583</v>
      </c>
      <c r="M44" s="103">
        <v>0</v>
      </c>
      <c r="N44" s="104">
        <f t="shared" si="6"/>
        <v>0</v>
      </c>
      <c r="O44" s="103">
        <v>488</v>
      </c>
      <c r="P44" s="103">
        <v>183</v>
      </c>
      <c r="Q44" s="104">
        <f t="shared" si="7"/>
        <v>1.4214972327410429</v>
      </c>
      <c r="R44" s="103">
        <v>237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21" t="s">
        <v>365</v>
      </c>
      <c r="AB44" s="122"/>
    </row>
    <row r="45" spans="1:28" s="105" customFormat="1" ht="13.5" customHeight="1">
      <c r="A45" s="101" t="s">
        <v>26</v>
      </c>
      <c r="B45" s="102" t="s">
        <v>366</v>
      </c>
      <c r="C45" s="101" t="s">
        <v>367</v>
      </c>
      <c r="D45" s="103">
        <f t="shared" si="0"/>
        <v>15643</v>
      </c>
      <c r="E45" s="103">
        <f t="shared" si="1"/>
        <v>1069</v>
      </c>
      <c r="F45" s="104">
        <f t="shared" si="2"/>
        <v>6.83372754586716</v>
      </c>
      <c r="G45" s="103">
        <v>1069</v>
      </c>
      <c r="H45" s="103">
        <v>0</v>
      </c>
      <c r="I45" s="103">
        <f t="shared" si="3"/>
        <v>14574</v>
      </c>
      <c r="J45" s="104">
        <f t="shared" si="4"/>
        <v>93.166272454132837</v>
      </c>
      <c r="K45" s="103">
        <v>10660</v>
      </c>
      <c r="L45" s="104">
        <f t="shared" si="5"/>
        <v>68.145496388160836</v>
      </c>
      <c r="M45" s="103">
        <v>597</v>
      </c>
      <c r="N45" s="104">
        <f t="shared" si="6"/>
        <v>3.8164035031643548</v>
      </c>
      <c r="O45" s="103">
        <v>3317</v>
      </c>
      <c r="P45" s="103">
        <v>3317</v>
      </c>
      <c r="Q45" s="104">
        <f t="shared" si="7"/>
        <v>21.204372562807645</v>
      </c>
      <c r="R45" s="103">
        <v>110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21" t="s">
        <v>368</v>
      </c>
      <c r="AB45" s="122"/>
    </row>
    <row r="46" spans="1:28" s="105" customFormat="1" ht="13.5" customHeight="1">
      <c r="A46" s="101" t="s">
        <v>26</v>
      </c>
      <c r="B46" s="102" t="s">
        <v>369</v>
      </c>
      <c r="C46" s="101" t="s">
        <v>370</v>
      </c>
      <c r="D46" s="103">
        <f t="shared" si="0"/>
        <v>17785</v>
      </c>
      <c r="E46" s="103">
        <f t="shared" si="1"/>
        <v>143</v>
      </c>
      <c r="F46" s="104">
        <f t="shared" si="2"/>
        <v>0.80404835535563679</v>
      </c>
      <c r="G46" s="103">
        <v>143</v>
      </c>
      <c r="H46" s="103">
        <v>0</v>
      </c>
      <c r="I46" s="103">
        <f t="shared" si="3"/>
        <v>17642</v>
      </c>
      <c r="J46" s="104">
        <f t="shared" si="4"/>
        <v>99.195951644644367</v>
      </c>
      <c r="K46" s="103">
        <v>9243</v>
      </c>
      <c r="L46" s="104">
        <f t="shared" si="5"/>
        <v>51.970761877987073</v>
      </c>
      <c r="M46" s="103">
        <v>361</v>
      </c>
      <c r="N46" s="104">
        <f t="shared" si="6"/>
        <v>2.0298003935901039</v>
      </c>
      <c r="O46" s="103">
        <v>8038</v>
      </c>
      <c r="P46" s="103">
        <v>5054</v>
      </c>
      <c r="Q46" s="104">
        <f t="shared" si="7"/>
        <v>45.195389373067194</v>
      </c>
      <c r="R46" s="103">
        <v>103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21" t="s">
        <v>371</v>
      </c>
      <c r="AB46" s="122"/>
    </row>
    <row r="47" spans="1:28" s="105" customFormat="1" ht="13.5" customHeight="1">
      <c r="A47" s="101" t="s">
        <v>26</v>
      </c>
      <c r="B47" s="102" t="s">
        <v>372</v>
      </c>
      <c r="C47" s="101" t="s">
        <v>373</v>
      </c>
      <c r="D47" s="103">
        <f t="shared" si="0"/>
        <v>18749</v>
      </c>
      <c r="E47" s="103">
        <f t="shared" si="1"/>
        <v>2706</v>
      </c>
      <c r="F47" s="104">
        <f t="shared" si="2"/>
        <v>14.432769747719879</v>
      </c>
      <c r="G47" s="103">
        <v>2612</v>
      </c>
      <c r="H47" s="103">
        <v>94</v>
      </c>
      <c r="I47" s="103">
        <f t="shared" si="3"/>
        <v>16043</v>
      </c>
      <c r="J47" s="104">
        <f t="shared" si="4"/>
        <v>85.567230252280126</v>
      </c>
      <c r="K47" s="103">
        <v>10677</v>
      </c>
      <c r="L47" s="104">
        <f t="shared" si="5"/>
        <v>56.947037175316019</v>
      </c>
      <c r="M47" s="103">
        <v>1208</v>
      </c>
      <c r="N47" s="104">
        <f t="shared" si="6"/>
        <v>6.4430102938823399</v>
      </c>
      <c r="O47" s="103">
        <v>4158</v>
      </c>
      <c r="P47" s="103">
        <v>1914</v>
      </c>
      <c r="Q47" s="104">
        <f t="shared" si="7"/>
        <v>22.177182783081765</v>
      </c>
      <c r="R47" s="103">
        <v>118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21" t="s">
        <v>374</v>
      </c>
      <c r="AB47" s="122"/>
    </row>
    <row r="48" spans="1:28" s="75" customFormat="1" ht="13.5" customHeight="1">
      <c r="A48" s="192" t="s">
        <v>26</v>
      </c>
      <c r="B48" s="193" t="s">
        <v>375</v>
      </c>
      <c r="C48" s="192" t="s">
        <v>376</v>
      </c>
      <c r="D48" s="194">
        <f t="shared" si="0"/>
        <v>14934</v>
      </c>
      <c r="E48" s="194">
        <f t="shared" si="1"/>
        <v>2356</v>
      </c>
      <c r="F48" s="195">
        <f t="shared" si="2"/>
        <v>15.776081424936386</v>
      </c>
      <c r="G48" s="194">
        <v>2356</v>
      </c>
      <c r="H48" s="194">
        <v>0</v>
      </c>
      <c r="I48" s="194">
        <f t="shared" si="3"/>
        <v>12578</v>
      </c>
      <c r="J48" s="195">
        <f t="shared" si="4"/>
        <v>84.223918575063621</v>
      </c>
      <c r="K48" s="194">
        <v>4093</v>
      </c>
      <c r="L48" s="195">
        <f t="shared" si="5"/>
        <v>27.407258604526586</v>
      </c>
      <c r="M48" s="194">
        <v>793</v>
      </c>
      <c r="N48" s="195">
        <f t="shared" si="6"/>
        <v>5.3100308021963301</v>
      </c>
      <c r="O48" s="194">
        <v>7692</v>
      </c>
      <c r="P48" s="194">
        <v>7692</v>
      </c>
      <c r="Q48" s="195">
        <f t="shared" si="7"/>
        <v>51.506629168340702</v>
      </c>
      <c r="R48" s="194">
        <v>114</v>
      </c>
      <c r="S48" s="192" t="s">
        <v>256</v>
      </c>
      <c r="T48" s="192"/>
      <c r="U48" s="192"/>
      <c r="V48" s="192"/>
      <c r="W48" s="192" t="s">
        <v>256</v>
      </c>
      <c r="X48" s="192"/>
      <c r="Y48" s="192"/>
      <c r="Z48" s="192"/>
      <c r="AA48" s="196" t="s">
        <v>377</v>
      </c>
      <c r="AB48" s="12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22"/>
      <c r="AB208" s="122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22"/>
      <c r="AB209" s="122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22"/>
      <c r="AB210" s="122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22"/>
      <c r="AB211" s="122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22"/>
      <c r="AB212" s="122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22"/>
      <c r="AB213" s="122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22"/>
      <c r="AB214" s="122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22"/>
      <c r="AB215" s="122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22"/>
      <c r="AB216" s="122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22"/>
      <c r="AB217" s="122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22"/>
      <c r="AB218" s="122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22"/>
      <c r="AB219" s="122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22"/>
      <c r="AB220" s="122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22"/>
      <c r="AB221" s="122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22"/>
      <c r="AB222" s="122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22"/>
      <c r="AB223" s="122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22"/>
      <c r="AB224" s="122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22"/>
      <c r="AB225" s="122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22"/>
      <c r="AB226" s="122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22"/>
      <c r="AB227" s="122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22"/>
      <c r="AB228" s="122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22"/>
      <c r="AB229" s="122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22"/>
      <c r="AB230" s="122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22"/>
      <c r="AB231" s="122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22"/>
      <c r="AB232" s="122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22"/>
      <c r="AB233" s="122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22"/>
      <c r="AB234" s="122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22"/>
      <c r="AB235" s="122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22"/>
      <c r="AB236" s="122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22"/>
      <c r="AB237" s="122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22"/>
      <c r="AB238" s="122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22"/>
      <c r="AB239" s="122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22"/>
      <c r="AB240" s="122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22"/>
      <c r="AB241" s="122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22"/>
      <c r="AB242" s="122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22"/>
      <c r="AB243" s="122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22"/>
      <c r="AB244" s="122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22"/>
      <c r="AB245" s="122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22"/>
      <c r="AB246" s="122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22"/>
      <c r="AB247" s="122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22"/>
      <c r="AB248" s="122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22"/>
      <c r="AB249" s="122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22"/>
      <c r="AB250" s="122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22"/>
      <c r="AB251" s="122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22"/>
      <c r="AB252" s="122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22"/>
      <c r="AB253" s="122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22"/>
      <c r="AB254" s="122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22"/>
      <c r="AB255" s="122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22"/>
      <c r="AB256" s="122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22"/>
      <c r="AB257" s="122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22"/>
      <c r="AB258" s="122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22"/>
      <c r="AB259" s="122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22"/>
      <c r="AB260" s="122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22"/>
      <c r="AB261" s="122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22"/>
      <c r="AB262" s="122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22"/>
      <c r="AB263" s="122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22"/>
      <c r="AB264" s="122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22"/>
      <c r="AB265" s="122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22"/>
      <c r="AB266" s="122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22"/>
      <c r="AB267" s="122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22"/>
      <c r="AB268" s="122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22"/>
      <c r="AB269" s="122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22"/>
      <c r="AB270" s="122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22"/>
      <c r="AB271" s="122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22"/>
      <c r="AB272" s="122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22"/>
      <c r="AB273" s="122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22"/>
      <c r="AB274" s="122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22"/>
      <c r="AB275" s="122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22"/>
      <c r="AB276" s="122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22"/>
      <c r="AB277" s="122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22"/>
      <c r="AB278" s="122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22"/>
      <c r="AB279" s="122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22"/>
      <c r="AB280" s="122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22"/>
      <c r="AB281" s="122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22"/>
      <c r="AB282" s="122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22"/>
      <c r="AB283" s="122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22"/>
      <c r="AB284" s="122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22"/>
      <c r="AB285" s="122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22"/>
      <c r="AB286" s="122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22"/>
      <c r="AB287" s="122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22"/>
      <c r="AB288" s="122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22"/>
      <c r="AB289" s="122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22"/>
      <c r="AB290" s="122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22"/>
      <c r="AB291" s="122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22"/>
      <c r="AB292" s="122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22"/>
      <c r="AB293" s="122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22"/>
      <c r="AB294" s="122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22"/>
      <c r="AB295" s="122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22"/>
      <c r="AB296" s="122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22"/>
      <c r="AB297" s="122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22"/>
      <c r="AB298" s="122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22"/>
      <c r="AB299" s="122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22"/>
      <c r="AB300" s="122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22"/>
      <c r="AB301" s="122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22"/>
      <c r="AB302" s="122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22"/>
      <c r="AB303" s="122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22"/>
      <c r="AB304" s="122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22"/>
      <c r="AB305" s="122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22"/>
      <c r="AB306" s="122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22"/>
      <c r="AB307" s="122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22"/>
      <c r="AB308" s="122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22"/>
      <c r="AB309" s="122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22"/>
      <c r="AB310" s="122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22"/>
      <c r="AB311" s="122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22"/>
      <c r="AB312" s="122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22"/>
      <c r="AB313" s="122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22"/>
      <c r="AB314" s="122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22"/>
      <c r="AB315" s="122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22"/>
      <c r="AB316" s="122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22"/>
      <c r="AB317" s="122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22"/>
      <c r="AB318" s="122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22"/>
      <c r="AB319" s="122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22"/>
      <c r="AB320" s="122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22"/>
      <c r="AB321" s="122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22"/>
      <c r="AB322" s="122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22"/>
      <c r="AB323" s="122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22"/>
      <c r="AB324" s="122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22"/>
      <c r="AB325" s="122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22"/>
      <c r="AB326" s="122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22"/>
      <c r="AB327" s="122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22"/>
      <c r="AB328" s="122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22"/>
      <c r="AB329" s="122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22"/>
      <c r="AB330" s="122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22"/>
      <c r="AB331" s="122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22"/>
      <c r="AB332" s="122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22"/>
      <c r="AB333" s="122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22"/>
      <c r="AB334" s="122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22"/>
      <c r="AB335" s="122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22"/>
      <c r="AB336" s="122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22"/>
      <c r="AB337" s="122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22"/>
      <c r="AB338" s="122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22"/>
      <c r="AB339" s="122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22"/>
      <c r="AB340" s="122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22"/>
      <c r="AB341" s="122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22"/>
      <c r="AB342" s="122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22"/>
      <c r="AB343" s="122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22"/>
      <c r="AB344" s="122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22"/>
      <c r="AB345" s="122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22"/>
      <c r="AB346" s="122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22"/>
      <c r="AB347" s="122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22"/>
      <c r="AB348" s="122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22"/>
      <c r="AB349" s="122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22"/>
      <c r="AB350" s="122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22"/>
      <c r="AB351" s="122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22"/>
      <c r="AB352" s="122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22"/>
      <c r="AB353" s="122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22"/>
      <c r="AB354" s="122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22"/>
      <c r="AB355" s="122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22"/>
      <c r="AB356" s="122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22"/>
      <c r="AB357" s="122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22"/>
      <c r="AB358" s="122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22"/>
      <c r="AB359" s="122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22"/>
      <c r="AB360" s="122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22"/>
      <c r="AB361" s="122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22"/>
      <c r="AB362" s="122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22"/>
      <c r="AB363" s="122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22"/>
      <c r="AB364" s="122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22"/>
      <c r="AB365" s="122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22"/>
      <c r="AB366" s="122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22"/>
      <c r="AB367" s="122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22"/>
      <c r="AB368" s="122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22"/>
      <c r="AB369" s="122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22"/>
      <c r="AB370" s="122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22"/>
      <c r="AB371" s="122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22"/>
      <c r="AB372" s="122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22"/>
      <c r="AB373" s="122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22"/>
      <c r="AB374" s="122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22"/>
      <c r="AB375" s="122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22"/>
      <c r="AB376" s="122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22"/>
      <c r="AB377" s="122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22"/>
      <c r="AB378" s="122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22"/>
      <c r="AB379" s="122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22"/>
      <c r="AB380" s="122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22"/>
      <c r="AB381" s="122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22"/>
      <c r="AB382" s="122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22"/>
      <c r="AB383" s="122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22"/>
      <c r="AB384" s="122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22"/>
      <c r="AB385" s="122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22"/>
      <c r="AB386" s="122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22"/>
      <c r="AB387" s="122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22"/>
      <c r="AB388" s="122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22"/>
      <c r="AB389" s="122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22"/>
      <c r="AB390" s="122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22"/>
      <c r="AB391" s="122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22"/>
      <c r="AB392" s="122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22"/>
      <c r="AB393" s="122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22"/>
      <c r="AB394" s="122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22"/>
      <c r="AB395" s="122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22"/>
      <c r="AB396" s="122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22"/>
      <c r="AB397" s="122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22"/>
      <c r="AB398" s="122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22"/>
      <c r="AB399" s="122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22"/>
      <c r="AB400" s="122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22"/>
      <c r="AB401" s="122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22"/>
      <c r="AB402" s="122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22"/>
      <c r="AB403" s="122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22"/>
      <c r="AB404" s="122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22"/>
      <c r="AB405" s="122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22"/>
      <c r="AB406" s="122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22"/>
      <c r="AB407" s="122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22"/>
      <c r="AB408" s="122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22"/>
      <c r="AB409" s="122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22"/>
      <c r="AB410" s="122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22"/>
      <c r="AB411" s="122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22"/>
      <c r="AB412" s="122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22"/>
      <c r="AB413" s="122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22"/>
      <c r="AB414" s="122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22"/>
      <c r="AB415" s="122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22"/>
      <c r="AB416" s="122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22"/>
      <c r="AB417" s="122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22"/>
      <c r="AB418" s="122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22"/>
      <c r="AB419" s="122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22"/>
      <c r="AB420" s="122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22"/>
      <c r="AB421" s="122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22"/>
      <c r="AB422" s="122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22"/>
      <c r="AB423" s="122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22"/>
      <c r="AB424" s="122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22"/>
      <c r="AB425" s="122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22"/>
      <c r="AB426" s="122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22"/>
      <c r="AB427" s="122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22"/>
      <c r="AB428" s="122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22"/>
      <c r="AB429" s="122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22"/>
      <c r="AB430" s="122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22"/>
      <c r="AB431" s="122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22"/>
      <c r="AB432" s="122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22"/>
      <c r="AB433" s="122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22"/>
      <c r="AB434" s="122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22"/>
      <c r="AB435" s="122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22"/>
      <c r="AB436" s="122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22"/>
      <c r="AB437" s="122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22"/>
      <c r="AB438" s="122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22"/>
      <c r="AB439" s="122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22"/>
      <c r="AB440" s="122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22"/>
      <c r="AB441" s="122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22"/>
      <c r="AB442" s="122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22"/>
      <c r="AB443" s="122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22"/>
      <c r="AB444" s="122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22"/>
      <c r="AB445" s="122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22"/>
      <c r="AB446" s="122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22"/>
      <c r="AB447" s="122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22"/>
      <c r="AB448" s="122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22"/>
      <c r="AB449" s="122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22"/>
      <c r="AB450" s="122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22"/>
      <c r="AB451" s="122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22"/>
      <c r="AB452" s="122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22"/>
      <c r="AB453" s="122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22"/>
      <c r="AB454" s="122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22"/>
      <c r="AB455" s="122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22"/>
      <c r="AB456" s="122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22"/>
      <c r="AB457" s="122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22"/>
      <c r="AB458" s="122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22"/>
      <c r="AB459" s="122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22"/>
      <c r="AB460" s="122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22"/>
      <c r="AB461" s="122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22"/>
      <c r="AB462" s="122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22"/>
      <c r="AB463" s="122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22"/>
      <c r="AB464" s="122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22"/>
      <c r="AB465" s="122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22"/>
      <c r="AB466" s="122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22"/>
      <c r="AB467" s="122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22"/>
      <c r="AB468" s="122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22"/>
      <c r="AB469" s="122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22"/>
      <c r="AB470" s="122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22"/>
      <c r="AB471" s="122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22"/>
      <c r="AB472" s="122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22"/>
      <c r="AB473" s="122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22"/>
      <c r="AB474" s="122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22"/>
      <c r="AB475" s="122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22"/>
      <c r="AB476" s="122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22"/>
      <c r="AB477" s="122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22"/>
      <c r="AB478" s="122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22"/>
      <c r="AB479" s="122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22"/>
      <c r="AB480" s="122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22"/>
      <c r="AB481" s="122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22"/>
      <c r="AB482" s="122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22"/>
      <c r="AB483" s="122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22"/>
      <c r="AB484" s="122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22"/>
      <c r="AB485" s="122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22"/>
      <c r="AB486" s="122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22"/>
      <c r="AB487" s="122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22"/>
      <c r="AB488" s="122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22"/>
      <c r="AB489" s="122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22"/>
      <c r="AB490" s="122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22"/>
      <c r="AB491" s="122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22"/>
      <c r="AB492" s="122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22"/>
      <c r="AB493" s="122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22"/>
      <c r="AB494" s="122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22"/>
      <c r="AB495" s="122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22"/>
      <c r="AB496" s="122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22"/>
      <c r="AB497" s="122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22"/>
      <c r="AB498" s="122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22"/>
      <c r="AB499" s="122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22"/>
      <c r="AB500" s="122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22"/>
      <c r="AB501" s="122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22"/>
      <c r="AB502" s="122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22"/>
      <c r="AB503" s="122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22"/>
      <c r="AB504" s="122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22"/>
      <c r="AB505" s="122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22"/>
      <c r="AB506" s="122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22"/>
      <c r="AB507" s="122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22"/>
      <c r="AB508" s="122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22"/>
      <c r="AB509" s="122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22"/>
      <c r="AB510" s="122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22"/>
      <c r="AB511" s="122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22"/>
      <c r="AB512" s="122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22"/>
      <c r="AB513" s="122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22"/>
      <c r="AB514" s="122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22"/>
      <c r="AB515" s="122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22"/>
      <c r="AB516" s="122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22"/>
      <c r="AB517" s="122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22"/>
      <c r="AB518" s="122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22"/>
      <c r="AB519" s="122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22"/>
      <c r="AB520" s="122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22"/>
      <c r="AB521" s="122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22"/>
      <c r="AB522" s="122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22"/>
      <c r="AB523" s="122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22"/>
      <c r="AB524" s="122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22"/>
      <c r="AB525" s="122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22"/>
      <c r="AB526" s="122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22"/>
      <c r="AB527" s="122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22"/>
      <c r="AB528" s="122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22"/>
      <c r="AB529" s="122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22"/>
      <c r="AB530" s="122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22"/>
      <c r="AB531" s="122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22"/>
      <c r="AB532" s="122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22"/>
      <c r="AB533" s="122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22"/>
      <c r="AB534" s="122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22"/>
      <c r="AB535" s="122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22"/>
      <c r="AB536" s="122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22"/>
      <c r="AB537" s="122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22"/>
      <c r="AB538" s="122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22"/>
      <c r="AB539" s="122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22"/>
      <c r="AB540" s="122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22"/>
      <c r="AB541" s="122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22"/>
      <c r="AB542" s="122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22"/>
      <c r="AB543" s="122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22"/>
      <c r="AB544" s="122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22"/>
      <c r="AB545" s="122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22"/>
      <c r="AB546" s="122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22"/>
      <c r="AB547" s="122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22"/>
      <c r="AB548" s="122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22"/>
      <c r="AB549" s="122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22"/>
      <c r="AB550" s="122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22"/>
      <c r="AB551" s="122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22"/>
      <c r="AB552" s="122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22"/>
      <c r="AB553" s="122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22"/>
      <c r="AB554" s="122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22"/>
      <c r="AB555" s="122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22"/>
      <c r="AB556" s="122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22"/>
      <c r="AB557" s="122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22"/>
      <c r="AB558" s="122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22"/>
      <c r="AB559" s="122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22"/>
      <c r="AB560" s="122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22"/>
      <c r="AB561" s="122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22"/>
      <c r="AB562" s="122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22"/>
      <c r="AB563" s="122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22"/>
      <c r="AB564" s="122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22"/>
      <c r="AB565" s="122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22"/>
      <c r="AB566" s="122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22"/>
      <c r="AB567" s="122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22"/>
      <c r="AB568" s="122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22"/>
      <c r="AB569" s="122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22"/>
      <c r="AB570" s="122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22"/>
      <c r="AB571" s="122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22"/>
      <c r="AB572" s="122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22"/>
      <c r="AB573" s="122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22"/>
      <c r="AB574" s="122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22"/>
      <c r="AB575" s="122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22"/>
      <c r="AB576" s="122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22"/>
      <c r="AB577" s="122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22"/>
      <c r="AB578" s="122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22"/>
      <c r="AB579" s="122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22"/>
      <c r="AB580" s="122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22"/>
      <c r="AB581" s="122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22"/>
      <c r="AB582" s="122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22"/>
      <c r="AB583" s="122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22"/>
      <c r="AB584" s="122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22"/>
      <c r="AB585" s="122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22"/>
      <c r="AB586" s="122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22"/>
      <c r="AB587" s="122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22"/>
      <c r="AB588" s="122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22"/>
      <c r="AB589" s="122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22"/>
      <c r="AB590" s="122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22"/>
      <c r="AB591" s="122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22"/>
      <c r="AB592" s="122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22"/>
      <c r="AB593" s="122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22"/>
      <c r="AB594" s="122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22"/>
      <c r="AB595" s="122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22"/>
      <c r="AB596" s="122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22"/>
      <c r="AB597" s="122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22"/>
      <c r="AB598" s="122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22"/>
      <c r="AB599" s="122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22"/>
      <c r="AB600" s="122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22"/>
      <c r="AB601" s="122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22"/>
      <c r="AB602" s="122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22"/>
      <c r="AB603" s="122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22"/>
      <c r="AB604" s="122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22"/>
      <c r="AB605" s="122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22"/>
      <c r="AB606" s="122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22"/>
      <c r="AB607" s="122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22"/>
      <c r="AB608" s="122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22"/>
      <c r="AB609" s="122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22"/>
      <c r="AB610" s="122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22"/>
      <c r="AB611" s="122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22"/>
      <c r="AB612" s="122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22"/>
      <c r="AB613" s="122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22"/>
      <c r="AB614" s="122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22"/>
      <c r="AB615" s="122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22"/>
      <c r="AB616" s="122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22"/>
      <c r="AB617" s="122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22"/>
      <c r="AB618" s="122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22"/>
      <c r="AB619" s="122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22"/>
      <c r="AB620" s="122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22"/>
      <c r="AB621" s="122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22"/>
      <c r="AB622" s="122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22"/>
      <c r="AB623" s="122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22"/>
      <c r="AB624" s="122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22"/>
      <c r="AB625" s="122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22"/>
      <c r="AB626" s="122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22"/>
      <c r="AB627" s="122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22"/>
      <c r="AB628" s="122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22"/>
      <c r="AB629" s="122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22"/>
      <c r="AB630" s="122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22"/>
      <c r="AB631" s="122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22"/>
      <c r="AB632" s="122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22"/>
      <c r="AB633" s="122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22"/>
      <c r="AB634" s="122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22"/>
      <c r="AB635" s="122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22"/>
      <c r="AB636" s="122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22"/>
      <c r="AB637" s="122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22"/>
      <c r="AB638" s="122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22"/>
      <c r="AB639" s="122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22"/>
      <c r="AB640" s="122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22"/>
      <c r="AB641" s="122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22"/>
      <c r="AB642" s="122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22"/>
      <c r="AB643" s="122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22"/>
      <c r="AB644" s="122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22"/>
      <c r="AB645" s="122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22"/>
      <c r="AB646" s="122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22"/>
      <c r="AB647" s="122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22"/>
      <c r="AB648" s="122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22"/>
      <c r="AB649" s="122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22"/>
      <c r="AB650" s="122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22"/>
      <c r="AB651" s="122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22"/>
      <c r="AB652" s="122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22"/>
      <c r="AB653" s="122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22"/>
      <c r="AB654" s="122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22"/>
      <c r="AB655" s="122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22"/>
      <c r="AB656" s="122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22"/>
      <c r="AB657" s="122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22"/>
      <c r="AB658" s="122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22"/>
      <c r="AB659" s="122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22"/>
      <c r="AB660" s="122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22"/>
      <c r="AB661" s="122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22"/>
      <c r="AB662" s="122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22"/>
      <c r="AB663" s="122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22"/>
      <c r="AB664" s="122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22"/>
      <c r="AB665" s="122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22"/>
      <c r="AB666" s="122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22"/>
      <c r="AB667" s="122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22"/>
      <c r="AB668" s="122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22"/>
      <c r="AB669" s="122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22"/>
      <c r="AB670" s="122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22"/>
      <c r="AB671" s="122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22"/>
      <c r="AB672" s="122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22"/>
      <c r="AB673" s="122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22"/>
      <c r="AB674" s="122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22"/>
      <c r="AB675" s="122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22"/>
      <c r="AB676" s="122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22"/>
      <c r="AB677" s="122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22"/>
      <c r="AB678" s="122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22"/>
      <c r="AB679" s="122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22"/>
      <c r="AB680" s="122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22"/>
      <c r="AB681" s="122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22"/>
      <c r="AB682" s="122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22"/>
      <c r="AB683" s="122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22"/>
      <c r="AB684" s="122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22"/>
      <c r="AB685" s="122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22"/>
      <c r="AB686" s="122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22"/>
      <c r="AB687" s="122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22"/>
      <c r="AB688" s="122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22"/>
      <c r="AB689" s="122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22"/>
      <c r="AB690" s="122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22"/>
      <c r="AB691" s="122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22"/>
      <c r="AB692" s="122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22"/>
      <c r="AB693" s="122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22"/>
      <c r="AB694" s="122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22"/>
      <c r="AB695" s="122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22"/>
      <c r="AB696" s="122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22"/>
      <c r="AB697" s="122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22"/>
      <c r="AB698" s="122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22"/>
      <c r="AB699" s="122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22"/>
      <c r="AB700" s="122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22"/>
      <c r="AB701" s="122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22"/>
      <c r="AB702" s="122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22"/>
      <c r="AB703" s="122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22"/>
      <c r="AB704" s="122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22"/>
      <c r="AB705" s="122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22"/>
      <c r="AB706" s="122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22"/>
      <c r="AB707" s="122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22"/>
      <c r="AB708" s="122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22"/>
      <c r="AB709" s="122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22"/>
      <c r="AB710" s="122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22"/>
      <c r="AB711" s="122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22"/>
      <c r="AB712" s="122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22"/>
      <c r="AB713" s="122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22"/>
      <c r="AB714" s="122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22"/>
      <c r="AB715" s="122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22"/>
      <c r="AB716" s="122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22"/>
      <c r="AB717" s="122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22"/>
      <c r="AB718" s="122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22"/>
      <c r="AB719" s="122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22"/>
      <c r="AB720" s="122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22"/>
      <c r="AB721" s="122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22"/>
      <c r="AB722" s="122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22"/>
      <c r="AB723" s="122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22"/>
      <c r="AB724" s="122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22"/>
      <c r="AB725" s="122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22"/>
      <c r="AB726" s="122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22"/>
      <c r="AB727" s="122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22"/>
      <c r="AB728" s="122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22"/>
      <c r="AB729" s="122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22"/>
      <c r="AB730" s="122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22"/>
      <c r="AB731" s="122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22"/>
      <c r="AB732" s="122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22"/>
      <c r="AB733" s="122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22"/>
      <c r="AB734" s="122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22"/>
      <c r="AB735" s="122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22"/>
      <c r="AB736" s="122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22"/>
      <c r="AB737" s="122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22"/>
      <c r="AB738" s="122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22"/>
      <c r="AB739" s="122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22"/>
      <c r="AB740" s="122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22"/>
      <c r="AB741" s="122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22"/>
      <c r="AB742" s="122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22"/>
      <c r="AB743" s="122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22"/>
      <c r="AB744" s="122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22"/>
      <c r="AB745" s="122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22"/>
      <c r="AB746" s="122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22"/>
      <c r="AB747" s="122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22"/>
      <c r="AB748" s="122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22"/>
      <c r="AB749" s="122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22"/>
      <c r="AB750" s="122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22"/>
      <c r="AB751" s="122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22"/>
      <c r="AB752" s="122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22"/>
      <c r="AB753" s="122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22"/>
      <c r="AB754" s="122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22"/>
      <c r="AB755" s="122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22"/>
      <c r="AB756" s="122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22"/>
      <c r="AB757" s="122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22"/>
      <c r="AB758" s="122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22"/>
      <c r="AB759" s="122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22"/>
      <c r="AB760" s="122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22"/>
      <c r="AB761" s="122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22"/>
      <c r="AB762" s="122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22"/>
      <c r="AB763" s="122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22"/>
      <c r="AB764" s="122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22"/>
      <c r="AB765" s="122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22"/>
      <c r="AB766" s="122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22"/>
      <c r="AB767" s="122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22"/>
      <c r="AB768" s="122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22"/>
      <c r="AB769" s="122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22"/>
      <c r="AB770" s="122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22"/>
      <c r="AB771" s="122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22"/>
      <c r="AB772" s="122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22"/>
      <c r="AB773" s="122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22"/>
      <c r="AB774" s="122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22"/>
      <c r="AB775" s="122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22"/>
      <c r="AB776" s="122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22"/>
      <c r="AB777" s="122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22"/>
      <c r="AB778" s="122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22"/>
      <c r="AB779" s="122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22"/>
      <c r="AB780" s="122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22"/>
      <c r="AB781" s="122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22"/>
      <c r="AB782" s="122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22"/>
      <c r="AB783" s="122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22"/>
      <c r="AB784" s="122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22"/>
      <c r="AB785" s="122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22"/>
      <c r="AB786" s="122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22"/>
      <c r="AB787" s="122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22"/>
      <c r="AB788" s="122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22"/>
      <c r="AB789" s="122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22"/>
      <c r="AB790" s="122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22"/>
      <c r="AB791" s="122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22"/>
      <c r="AB792" s="122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22"/>
      <c r="AB793" s="122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22"/>
      <c r="AB794" s="122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22"/>
      <c r="AB795" s="122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22"/>
      <c r="AB796" s="122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22"/>
      <c r="AB797" s="122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22"/>
      <c r="AB798" s="122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22"/>
      <c r="AB799" s="122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22"/>
      <c r="AB800" s="122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22"/>
      <c r="AB801" s="122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22"/>
      <c r="AB802" s="122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22"/>
      <c r="AB803" s="122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22"/>
      <c r="AB804" s="122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22"/>
      <c r="AB805" s="122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22"/>
      <c r="AB806" s="122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22"/>
      <c r="AB807" s="122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22"/>
      <c r="AB808" s="122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22"/>
      <c r="AB809" s="122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22"/>
      <c r="AB810" s="122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22"/>
      <c r="AB811" s="122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22"/>
      <c r="AB812" s="122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22"/>
      <c r="AB813" s="122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22"/>
      <c r="AB814" s="122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22"/>
      <c r="AB815" s="122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22"/>
      <c r="AB816" s="122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22"/>
      <c r="AB817" s="122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22"/>
      <c r="AB818" s="122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22"/>
      <c r="AB819" s="122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22"/>
      <c r="AB820" s="122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22"/>
      <c r="AB821" s="122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22"/>
      <c r="AB822" s="122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22"/>
      <c r="AB823" s="122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22"/>
      <c r="AB824" s="122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22"/>
      <c r="AB825" s="122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22"/>
      <c r="AB826" s="122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22"/>
      <c r="AB827" s="122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22"/>
      <c r="AB828" s="122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22"/>
      <c r="AB829" s="122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22"/>
      <c r="AB830" s="122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22"/>
      <c r="AB831" s="122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22"/>
      <c r="AB832" s="122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22"/>
      <c r="AB833" s="122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22"/>
      <c r="AB834" s="122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22"/>
      <c r="AB835" s="122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22"/>
      <c r="AB836" s="122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22"/>
      <c r="AB837" s="122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22"/>
      <c r="AB838" s="122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22"/>
      <c r="AB839" s="122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22"/>
      <c r="AB840" s="122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22"/>
      <c r="AB841" s="122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22"/>
      <c r="AB842" s="122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22"/>
      <c r="AB843" s="122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22"/>
      <c r="AB844" s="122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22"/>
      <c r="AB845" s="122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22"/>
      <c r="AB846" s="122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22"/>
      <c r="AB847" s="122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22"/>
      <c r="AB848" s="122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22"/>
      <c r="AB849" s="122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22"/>
      <c r="AB850" s="122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22"/>
      <c r="AB851" s="122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22"/>
      <c r="AB852" s="122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22"/>
      <c r="AB853" s="122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22"/>
      <c r="AB854" s="122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22"/>
      <c r="AB855" s="122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22"/>
      <c r="AB856" s="122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22"/>
      <c r="AB857" s="122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22"/>
      <c r="AB858" s="122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22"/>
      <c r="AB859" s="122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22"/>
      <c r="AB860" s="122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22"/>
      <c r="AB861" s="122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22"/>
      <c r="AB862" s="122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22"/>
      <c r="AB863" s="122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22"/>
      <c r="AB864" s="122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22"/>
      <c r="AB865" s="122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22"/>
      <c r="AB866" s="122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22"/>
      <c r="AB867" s="122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22"/>
      <c r="AB868" s="122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22"/>
      <c r="AB869" s="122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22"/>
      <c r="AB870" s="122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22"/>
      <c r="AB871" s="122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22"/>
      <c r="AB872" s="122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22"/>
      <c r="AB873" s="122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22"/>
      <c r="AB874" s="122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22"/>
      <c r="AB875" s="122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22"/>
      <c r="AB876" s="122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22"/>
      <c r="AB877" s="122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22"/>
      <c r="AB878" s="122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22"/>
      <c r="AB879" s="122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22"/>
      <c r="AB880" s="122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22"/>
      <c r="AB881" s="122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22"/>
      <c r="AB882" s="122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22"/>
      <c r="AB883" s="122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22"/>
      <c r="AB884" s="122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22"/>
      <c r="AB885" s="122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22"/>
      <c r="AB886" s="122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22"/>
      <c r="AB887" s="122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22"/>
      <c r="AB888" s="122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22"/>
      <c r="AB889" s="122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22"/>
      <c r="AB890" s="122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22"/>
      <c r="AB891" s="122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22"/>
      <c r="AB892" s="122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22"/>
      <c r="AB893" s="122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22"/>
      <c r="AB894" s="122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22"/>
      <c r="AB895" s="122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22"/>
      <c r="AB896" s="122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22"/>
      <c r="AB897" s="122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22"/>
      <c r="AB898" s="122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22"/>
      <c r="AB899" s="122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22"/>
      <c r="AB900" s="122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22"/>
      <c r="AB901" s="122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22"/>
      <c r="AB902" s="122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22"/>
      <c r="AB903" s="122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22"/>
      <c r="AB904" s="122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22"/>
      <c r="AB905" s="122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22"/>
      <c r="AB906" s="122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22"/>
      <c r="AB907" s="122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22"/>
      <c r="AB908" s="122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22"/>
      <c r="AB909" s="122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22"/>
      <c r="AB910" s="122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22"/>
      <c r="AB911" s="122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22"/>
      <c r="AB912" s="122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22"/>
      <c r="AB913" s="122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22"/>
      <c r="AB914" s="122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22"/>
      <c r="AB915" s="122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22"/>
      <c r="AB916" s="122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22"/>
      <c r="AB917" s="122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22"/>
      <c r="AB918" s="122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22"/>
      <c r="AB919" s="122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22"/>
      <c r="AB920" s="122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22"/>
      <c r="AB921" s="122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22"/>
      <c r="AB922" s="122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22"/>
      <c r="AB923" s="122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22"/>
      <c r="AB924" s="122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22"/>
      <c r="AB925" s="122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22"/>
      <c r="AB926" s="122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22"/>
      <c r="AB927" s="122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22"/>
      <c r="AB928" s="122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22"/>
      <c r="AB929" s="122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22"/>
      <c r="AB930" s="122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22"/>
      <c r="AB931" s="122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22"/>
      <c r="AB932" s="122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22"/>
      <c r="AB933" s="122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22"/>
      <c r="AB934" s="122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22"/>
      <c r="AB935" s="122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22"/>
      <c r="AB936" s="122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22"/>
      <c r="AB937" s="122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22"/>
      <c r="AB938" s="122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22"/>
      <c r="AB939" s="122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22"/>
      <c r="AB940" s="122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22"/>
      <c r="AB941" s="122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22"/>
      <c r="AB942" s="122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22"/>
      <c r="AB943" s="122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22"/>
      <c r="AB944" s="122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22"/>
      <c r="AB945" s="122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22"/>
      <c r="AB946" s="122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22"/>
      <c r="AB947" s="122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22"/>
      <c r="AB948" s="122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22"/>
      <c r="AB949" s="122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22"/>
      <c r="AB950" s="122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22"/>
      <c r="AB951" s="122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22"/>
      <c r="AB952" s="122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22"/>
      <c r="AB953" s="122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22"/>
      <c r="AB954" s="122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22"/>
      <c r="AB955" s="122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22"/>
      <c r="AB956" s="122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22"/>
      <c r="AB957" s="122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22"/>
      <c r="AB958" s="122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22"/>
      <c r="AB959" s="122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22"/>
      <c r="AB960" s="122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22"/>
      <c r="AB961" s="122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22"/>
      <c r="AB962" s="122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22"/>
      <c r="AB963" s="122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22"/>
      <c r="AB964" s="122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22"/>
      <c r="AB965" s="122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22"/>
      <c r="AB966" s="122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22"/>
      <c r="AB967" s="122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22"/>
      <c r="AB968" s="122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22"/>
      <c r="AB969" s="122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22"/>
      <c r="AB970" s="122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22"/>
      <c r="AB971" s="122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22"/>
      <c r="AB972" s="122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22"/>
      <c r="AB973" s="122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22"/>
      <c r="AB974" s="122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22"/>
      <c r="AB975" s="122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22"/>
      <c r="AB976" s="122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22"/>
      <c r="AB977" s="122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22"/>
      <c r="AB978" s="122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22"/>
      <c r="AB979" s="122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22"/>
      <c r="AB980" s="122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22"/>
      <c r="AB981" s="122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22"/>
      <c r="AB982" s="122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22"/>
      <c r="AB983" s="122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22"/>
      <c r="AB984" s="122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22"/>
      <c r="AB985" s="122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22"/>
      <c r="AB986" s="122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22"/>
      <c r="AB987" s="122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22"/>
      <c r="AB988" s="122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22"/>
      <c r="AB989" s="122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22"/>
      <c r="AB990" s="122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22"/>
      <c r="AB991" s="122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22"/>
      <c r="AB992" s="122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22"/>
      <c r="AB993" s="122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22"/>
      <c r="AB994" s="122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22"/>
      <c r="AB995" s="122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22"/>
      <c r="AB996" s="122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22"/>
      <c r="AB997" s="122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22"/>
      <c r="AB998" s="122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22"/>
      <c r="AB999" s="122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22"/>
      <c r="AB1000" s="122"/>
    </row>
  </sheetData>
  <sortState ref="A8:AA48">
    <sortCondition ref="A8:A48"/>
    <sortCondition ref="B8:B48"/>
    <sortCondition ref="C8:C4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兵庫県</v>
      </c>
      <c r="B7" s="107" t="str">
        <f>水洗化人口等!B7</f>
        <v>28000</v>
      </c>
      <c r="C7" s="106" t="s">
        <v>200</v>
      </c>
      <c r="D7" s="108">
        <f t="shared" ref="D7:D48" si="0">SUM(E7,+H7,+K7)</f>
        <v>315223</v>
      </c>
      <c r="E7" s="108">
        <f t="shared" ref="E7:E48" si="1">SUM(F7:G7)</f>
        <v>33410</v>
      </c>
      <c r="F7" s="108">
        <f>SUM(F$8:F$1000)</f>
        <v>22035</v>
      </c>
      <c r="G7" s="108">
        <f>SUM(G$8:G$1000)</f>
        <v>11375</v>
      </c>
      <c r="H7" s="108">
        <f t="shared" ref="H7:H48" si="2">SUM(I7:J7)</f>
        <v>81504</v>
      </c>
      <c r="I7" s="108">
        <f>SUM(I$8:I$1000)</f>
        <v>48875</v>
      </c>
      <c r="J7" s="108">
        <f>SUM(J$8:J$1000)</f>
        <v>32629</v>
      </c>
      <c r="K7" s="108">
        <f t="shared" ref="K7:K48" si="3">SUM(L7:M7)</f>
        <v>200309</v>
      </c>
      <c r="L7" s="108">
        <f>SUM(L$8:L$1000)</f>
        <v>20885</v>
      </c>
      <c r="M7" s="108">
        <f>SUM(M$8:M$1000)</f>
        <v>179424</v>
      </c>
      <c r="N7" s="108">
        <f t="shared" ref="N7:N48" si="4">SUM(O7,+V7,+AC7)</f>
        <v>315669</v>
      </c>
      <c r="O7" s="108">
        <f t="shared" ref="O7:O48" si="5">SUM(P7:U7)</f>
        <v>91795</v>
      </c>
      <c r="P7" s="108">
        <f t="shared" ref="P7:U7" si="6">SUM(P$8:P$1000)</f>
        <v>58177</v>
      </c>
      <c r="Q7" s="108">
        <f t="shared" si="6"/>
        <v>0</v>
      </c>
      <c r="R7" s="108">
        <f t="shared" si="6"/>
        <v>0</v>
      </c>
      <c r="S7" s="108">
        <f t="shared" si="6"/>
        <v>33618</v>
      </c>
      <c r="T7" s="108">
        <f t="shared" si="6"/>
        <v>0</v>
      </c>
      <c r="U7" s="108">
        <f t="shared" si="6"/>
        <v>0</v>
      </c>
      <c r="V7" s="108">
        <f t="shared" ref="V7:V48" si="7">SUM(W7:AB7)</f>
        <v>223428</v>
      </c>
      <c r="W7" s="108">
        <f t="shared" ref="W7:AB7" si="8">SUM(W$8:W$1000)</f>
        <v>183483</v>
      </c>
      <c r="X7" s="108">
        <f t="shared" si="8"/>
        <v>0</v>
      </c>
      <c r="Y7" s="108">
        <f t="shared" si="8"/>
        <v>0</v>
      </c>
      <c r="Z7" s="108">
        <f t="shared" si="8"/>
        <v>39945</v>
      </c>
      <c r="AA7" s="108">
        <f t="shared" si="8"/>
        <v>0</v>
      </c>
      <c r="AB7" s="108">
        <f t="shared" si="8"/>
        <v>0</v>
      </c>
      <c r="AC7" s="108">
        <f t="shared" ref="AC7:AC48" si="9">SUM(AD7:AE7)</f>
        <v>446</v>
      </c>
      <c r="AD7" s="108">
        <f>SUM(AD$8:AD$1000)</f>
        <v>446</v>
      </c>
      <c r="AE7" s="108">
        <f>SUM(AE$8:AE$1000)</f>
        <v>0</v>
      </c>
      <c r="AF7" s="108">
        <f t="shared" ref="AF7:AF48" si="10">SUM(AG7:AI7)</f>
        <v>16932</v>
      </c>
      <c r="AG7" s="108">
        <f>SUM(AG$8:AG$1000)</f>
        <v>16932</v>
      </c>
      <c r="AH7" s="108">
        <f>SUM(AH$8:AH$1000)</f>
        <v>0</v>
      </c>
      <c r="AI7" s="108">
        <f>SUM(AI$8:AI$1000)</f>
        <v>0</v>
      </c>
      <c r="AJ7" s="108">
        <f t="shared" ref="AJ7:AJ48" si="11">SUM(AK7:AS7)</f>
        <v>17550</v>
      </c>
      <c r="AK7" s="108">
        <f t="shared" ref="AK7:AS7" si="12">SUM(AK$8:AK$1000)</f>
        <v>725</v>
      </c>
      <c r="AL7" s="108">
        <f t="shared" si="12"/>
        <v>0</v>
      </c>
      <c r="AM7" s="108">
        <f t="shared" si="12"/>
        <v>2281</v>
      </c>
      <c r="AN7" s="108">
        <f t="shared" si="12"/>
        <v>2523</v>
      </c>
      <c r="AO7" s="108">
        <f t="shared" si="12"/>
        <v>0</v>
      </c>
      <c r="AP7" s="108">
        <f t="shared" si="12"/>
        <v>9635</v>
      </c>
      <c r="AQ7" s="108">
        <f t="shared" si="12"/>
        <v>49</v>
      </c>
      <c r="AR7" s="108">
        <f t="shared" si="12"/>
        <v>45</v>
      </c>
      <c r="AS7" s="108">
        <f t="shared" si="12"/>
        <v>2292</v>
      </c>
      <c r="AT7" s="108">
        <f t="shared" ref="AT7:AT48" si="13">SUM(AU7:AY7)</f>
        <v>108</v>
      </c>
      <c r="AU7" s="108">
        <f>SUM(AU$8:AU$1000)</f>
        <v>107</v>
      </c>
      <c r="AV7" s="108">
        <f>SUM(AV$8:AV$1000)</f>
        <v>0</v>
      </c>
      <c r="AW7" s="108">
        <f>SUM(AW$8:AW$1000)</f>
        <v>1</v>
      </c>
      <c r="AX7" s="108">
        <f>SUM(AX$8:AX$1000)</f>
        <v>0</v>
      </c>
      <c r="AY7" s="108">
        <f>SUM(AY$8:AY$1000)</f>
        <v>0</v>
      </c>
      <c r="AZ7" s="108">
        <f t="shared" ref="AZ7:AZ48" si="14">SUM(BA7:BC7)</f>
        <v>416</v>
      </c>
      <c r="BA7" s="108">
        <f>SUM(BA$8:BA$1000)</f>
        <v>416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26</v>
      </c>
      <c r="B8" s="113" t="s">
        <v>254</v>
      </c>
      <c r="C8" s="101" t="s">
        <v>255</v>
      </c>
      <c r="D8" s="103">
        <f t="shared" si="0"/>
        <v>20776</v>
      </c>
      <c r="E8" s="103">
        <f t="shared" si="1"/>
        <v>2006</v>
      </c>
      <c r="F8" s="103">
        <v>2006</v>
      </c>
      <c r="G8" s="103">
        <v>0</v>
      </c>
      <c r="H8" s="103">
        <f t="shared" si="2"/>
        <v>33</v>
      </c>
      <c r="I8" s="103">
        <v>33</v>
      </c>
      <c r="J8" s="103">
        <v>0</v>
      </c>
      <c r="K8" s="103">
        <f t="shared" si="3"/>
        <v>18737</v>
      </c>
      <c r="L8" s="103">
        <v>788</v>
      </c>
      <c r="M8" s="103">
        <v>17949</v>
      </c>
      <c r="N8" s="103">
        <f t="shared" si="4"/>
        <v>20842</v>
      </c>
      <c r="O8" s="103">
        <f t="shared" si="5"/>
        <v>2827</v>
      </c>
      <c r="P8" s="103">
        <v>2827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 t="shared" si="7"/>
        <v>17949</v>
      </c>
      <c r="W8" s="103">
        <v>17949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 t="shared" si="9"/>
        <v>66</v>
      </c>
      <c r="AD8" s="103">
        <v>66</v>
      </c>
      <c r="AE8" s="103">
        <v>0</v>
      </c>
      <c r="AF8" s="103">
        <f t="shared" si="10"/>
        <v>55</v>
      </c>
      <c r="AG8" s="103">
        <v>55</v>
      </c>
      <c r="AH8" s="103">
        <v>0</v>
      </c>
      <c r="AI8" s="103">
        <v>0</v>
      </c>
      <c r="AJ8" s="103">
        <f t="shared" si="11"/>
        <v>55</v>
      </c>
      <c r="AK8" s="103">
        <v>0</v>
      </c>
      <c r="AL8" s="103">
        <v>0</v>
      </c>
      <c r="AM8" s="103">
        <v>10</v>
      </c>
      <c r="AN8" s="103">
        <v>0</v>
      </c>
      <c r="AO8" s="103">
        <v>0</v>
      </c>
      <c r="AP8" s="103">
        <v>0</v>
      </c>
      <c r="AQ8" s="103">
        <v>0</v>
      </c>
      <c r="AR8" s="103">
        <v>45</v>
      </c>
      <c r="AS8" s="103">
        <v>0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26</v>
      </c>
      <c r="B9" s="113" t="s">
        <v>258</v>
      </c>
      <c r="C9" s="101" t="s">
        <v>259</v>
      </c>
      <c r="D9" s="103">
        <f t="shared" si="0"/>
        <v>25260</v>
      </c>
      <c r="E9" s="103">
        <f t="shared" si="1"/>
        <v>6890</v>
      </c>
      <c r="F9" s="103">
        <v>6890</v>
      </c>
      <c r="G9" s="103">
        <v>0</v>
      </c>
      <c r="H9" s="103">
        <f t="shared" si="2"/>
        <v>822</v>
      </c>
      <c r="I9" s="103">
        <v>822</v>
      </c>
      <c r="J9" s="103">
        <v>0</v>
      </c>
      <c r="K9" s="103">
        <f t="shared" si="3"/>
        <v>17548</v>
      </c>
      <c r="L9" s="103">
        <v>1331</v>
      </c>
      <c r="M9" s="103">
        <v>16217</v>
      </c>
      <c r="N9" s="103">
        <f t="shared" si="4"/>
        <v>25260</v>
      </c>
      <c r="O9" s="103">
        <f t="shared" si="5"/>
        <v>9043</v>
      </c>
      <c r="P9" s="103">
        <v>9043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 t="shared" si="7"/>
        <v>16217</v>
      </c>
      <c r="W9" s="103">
        <v>16217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 t="shared" si="9"/>
        <v>0</v>
      </c>
      <c r="AD9" s="103">
        <v>0</v>
      </c>
      <c r="AE9" s="103">
        <v>0</v>
      </c>
      <c r="AF9" s="103">
        <f t="shared" si="10"/>
        <v>840</v>
      </c>
      <c r="AG9" s="103">
        <v>840</v>
      </c>
      <c r="AH9" s="103">
        <v>0</v>
      </c>
      <c r="AI9" s="103">
        <v>0</v>
      </c>
      <c r="AJ9" s="103">
        <f t="shared" si="11"/>
        <v>840</v>
      </c>
      <c r="AK9" s="103">
        <v>0</v>
      </c>
      <c r="AL9" s="103">
        <v>0</v>
      </c>
      <c r="AM9" s="103">
        <v>682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158</v>
      </c>
      <c r="AT9" s="103">
        <f t="shared" si="13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26</v>
      </c>
      <c r="B10" s="113" t="s">
        <v>261</v>
      </c>
      <c r="C10" s="101" t="s">
        <v>262</v>
      </c>
      <c r="D10" s="103">
        <f t="shared" si="0"/>
        <v>4752</v>
      </c>
      <c r="E10" s="103">
        <f t="shared" si="1"/>
        <v>0</v>
      </c>
      <c r="F10" s="103">
        <v>0</v>
      </c>
      <c r="G10" s="103">
        <v>0</v>
      </c>
      <c r="H10" s="103">
        <f t="shared" si="2"/>
        <v>768</v>
      </c>
      <c r="I10" s="103">
        <v>768</v>
      </c>
      <c r="J10" s="103">
        <v>0</v>
      </c>
      <c r="K10" s="103">
        <f t="shared" si="3"/>
        <v>3984</v>
      </c>
      <c r="L10" s="103">
        <v>0</v>
      </c>
      <c r="M10" s="103">
        <v>3984</v>
      </c>
      <c r="N10" s="103">
        <f t="shared" si="4"/>
        <v>4752</v>
      </c>
      <c r="O10" s="103">
        <f t="shared" si="5"/>
        <v>768</v>
      </c>
      <c r="P10" s="103">
        <v>0</v>
      </c>
      <c r="Q10" s="103">
        <v>0</v>
      </c>
      <c r="R10" s="103">
        <v>0</v>
      </c>
      <c r="S10" s="103">
        <v>768</v>
      </c>
      <c r="T10" s="103">
        <v>0</v>
      </c>
      <c r="U10" s="103">
        <v>0</v>
      </c>
      <c r="V10" s="103">
        <f t="shared" si="7"/>
        <v>3984</v>
      </c>
      <c r="W10" s="103">
        <v>0</v>
      </c>
      <c r="X10" s="103">
        <v>0</v>
      </c>
      <c r="Y10" s="103">
        <v>0</v>
      </c>
      <c r="Z10" s="103">
        <v>3984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0</v>
      </c>
      <c r="AG10" s="103">
        <v>0</v>
      </c>
      <c r="AH10" s="103">
        <v>0</v>
      </c>
      <c r="AI10" s="103">
        <v>0</v>
      </c>
      <c r="AJ10" s="103">
        <f t="shared" si="11"/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26</v>
      </c>
      <c r="B11" s="113" t="s">
        <v>264</v>
      </c>
      <c r="C11" s="101" t="s">
        <v>265</v>
      </c>
      <c r="D11" s="103">
        <f t="shared" si="0"/>
        <v>4716</v>
      </c>
      <c r="E11" s="103">
        <f t="shared" si="1"/>
        <v>0</v>
      </c>
      <c r="F11" s="103">
        <v>0</v>
      </c>
      <c r="G11" s="103">
        <v>0</v>
      </c>
      <c r="H11" s="103">
        <f t="shared" si="2"/>
        <v>1894</v>
      </c>
      <c r="I11" s="103">
        <v>1894</v>
      </c>
      <c r="J11" s="103">
        <v>0</v>
      </c>
      <c r="K11" s="103">
        <f t="shared" si="3"/>
        <v>2822</v>
      </c>
      <c r="L11" s="103">
        <v>0</v>
      </c>
      <c r="M11" s="103">
        <v>2822</v>
      </c>
      <c r="N11" s="103">
        <f t="shared" si="4"/>
        <v>4716</v>
      </c>
      <c r="O11" s="103">
        <f t="shared" si="5"/>
        <v>1894</v>
      </c>
      <c r="P11" s="103">
        <v>0</v>
      </c>
      <c r="Q11" s="103">
        <v>0</v>
      </c>
      <c r="R11" s="103">
        <v>0</v>
      </c>
      <c r="S11" s="103">
        <v>1894</v>
      </c>
      <c r="T11" s="103">
        <v>0</v>
      </c>
      <c r="U11" s="103">
        <v>0</v>
      </c>
      <c r="V11" s="103">
        <f t="shared" si="7"/>
        <v>2822</v>
      </c>
      <c r="W11" s="103">
        <v>0</v>
      </c>
      <c r="X11" s="103">
        <v>0</v>
      </c>
      <c r="Y11" s="103">
        <v>0</v>
      </c>
      <c r="Z11" s="103">
        <v>2822</v>
      </c>
      <c r="AA11" s="103">
        <v>0</v>
      </c>
      <c r="AB11" s="103">
        <v>0</v>
      </c>
      <c r="AC11" s="103">
        <f t="shared" si="9"/>
        <v>0</v>
      </c>
      <c r="AD11" s="103">
        <v>0</v>
      </c>
      <c r="AE11" s="103">
        <v>0</v>
      </c>
      <c r="AF11" s="103">
        <f t="shared" si="10"/>
        <v>0</v>
      </c>
      <c r="AG11" s="103">
        <v>0</v>
      </c>
      <c r="AH11" s="103">
        <v>0</v>
      </c>
      <c r="AI11" s="103">
        <v>0</v>
      </c>
      <c r="AJ11" s="103">
        <f t="shared" si="11"/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26</v>
      </c>
      <c r="B12" s="113" t="s">
        <v>267</v>
      </c>
      <c r="C12" s="101" t="s">
        <v>268</v>
      </c>
      <c r="D12" s="103">
        <f t="shared" si="0"/>
        <v>2150</v>
      </c>
      <c r="E12" s="103">
        <f t="shared" si="1"/>
        <v>0</v>
      </c>
      <c r="F12" s="103">
        <v>0</v>
      </c>
      <c r="G12" s="103">
        <v>0</v>
      </c>
      <c r="H12" s="103">
        <f t="shared" si="2"/>
        <v>916</v>
      </c>
      <c r="I12" s="103">
        <v>916</v>
      </c>
      <c r="J12" s="103">
        <v>0</v>
      </c>
      <c r="K12" s="103">
        <f t="shared" si="3"/>
        <v>1234</v>
      </c>
      <c r="L12" s="103">
        <v>140</v>
      </c>
      <c r="M12" s="103">
        <v>1094</v>
      </c>
      <c r="N12" s="103">
        <f t="shared" si="4"/>
        <v>2150</v>
      </c>
      <c r="O12" s="103">
        <f t="shared" si="5"/>
        <v>1056</v>
      </c>
      <c r="P12" s="103">
        <v>0</v>
      </c>
      <c r="Q12" s="103">
        <v>0</v>
      </c>
      <c r="R12" s="103">
        <v>0</v>
      </c>
      <c r="S12" s="103">
        <v>1056</v>
      </c>
      <c r="T12" s="103">
        <v>0</v>
      </c>
      <c r="U12" s="103">
        <v>0</v>
      </c>
      <c r="V12" s="103">
        <f t="shared" si="7"/>
        <v>1094</v>
      </c>
      <c r="W12" s="103">
        <v>0</v>
      </c>
      <c r="X12" s="103">
        <v>0</v>
      </c>
      <c r="Y12" s="103">
        <v>0</v>
      </c>
      <c r="Z12" s="103">
        <v>1094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0</v>
      </c>
      <c r="AG12" s="103">
        <v>0</v>
      </c>
      <c r="AH12" s="103">
        <v>0</v>
      </c>
      <c r="AI12" s="103">
        <v>0</v>
      </c>
      <c r="AJ12" s="103">
        <f t="shared" si="11"/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26</v>
      </c>
      <c r="B13" s="113" t="s">
        <v>270</v>
      </c>
      <c r="C13" s="101" t="s">
        <v>271</v>
      </c>
      <c r="D13" s="103">
        <f t="shared" si="0"/>
        <v>16470</v>
      </c>
      <c r="E13" s="103">
        <f t="shared" si="1"/>
        <v>0</v>
      </c>
      <c r="F13" s="103">
        <v>0</v>
      </c>
      <c r="G13" s="103">
        <v>0</v>
      </c>
      <c r="H13" s="103">
        <f t="shared" si="2"/>
        <v>0</v>
      </c>
      <c r="I13" s="103">
        <v>0</v>
      </c>
      <c r="J13" s="103">
        <v>0</v>
      </c>
      <c r="K13" s="103">
        <f t="shared" si="3"/>
        <v>16470</v>
      </c>
      <c r="L13" s="103">
        <v>3989</v>
      </c>
      <c r="M13" s="103">
        <v>12481</v>
      </c>
      <c r="N13" s="103">
        <f t="shared" si="4"/>
        <v>16470</v>
      </c>
      <c r="O13" s="103">
        <f t="shared" si="5"/>
        <v>3989</v>
      </c>
      <c r="P13" s="103">
        <v>3989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12481</v>
      </c>
      <c r="W13" s="103">
        <v>12481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0</v>
      </c>
      <c r="AD13" s="103">
        <v>0</v>
      </c>
      <c r="AE13" s="103">
        <v>0</v>
      </c>
      <c r="AF13" s="103">
        <f t="shared" si="10"/>
        <v>723</v>
      </c>
      <c r="AG13" s="103">
        <v>723</v>
      </c>
      <c r="AH13" s="103">
        <v>0</v>
      </c>
      <c r="AI13" s="103">
        <v>0</v>
      </c>
      <c r="AJ13" s="103">
        <f t="shared" si="11"/>
        <v>723</v>
      </c>
      <c r="AK13" s="103">
        <v>0</v>
      </c>
      <c r="AL13" s="103">
        <v>0</v>
      </c>
      <c r="AM13" s="103">
        <v>18</v>
      </c>
      <c r="AN13" s="103">
        <v>705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26</v>
      </c>
      <c r="B14" s="113" t="s">
        <v>273</v>
      </c>
      <c r="C14" s="101" t="s">
        <v>274</v>
      </c>
      <c r="D14" s="103">
        <f t="shared" si="0"/>
        <v>65</v>
      </c>
      <c r="E14" s="103">
        <f t="shared" si="1"/>
        <v>0</v>
      </c>
      <c r="F14" s="103">
        <v>0</v>
      </c>
      <c r="G14" s="103">
        <v>0</v>
      </c>
      <c r="H14" s="103">
        <f t="shared" si="2"/>
        <v>65</v>
      </c>
      <c r="I14" s="103">
        <v>31</v>
      </c>
      <c r="J14" s="103">
        <v>34</v>
      </c>
      <c r="K14" s="103">
        <f t="shared" si="3"/>
        <v>0</v>
      </c>
      <c r="L14" s="103">
        <v>0</v>
      </c>
      <c r="M14" s="103">
        <v>0</v>
      </c>
      <c r="N14" s="103">
        <f t="shared" si="4"/>
        <v>65</v>
      </c>
      <c r="O14" s="103">
        <f t="shared" si="5"/>
        <v>31</v>
      </c>
      <c r="P14" s="103">
        <v>31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34</v>
      </c>
      <c r="W14" s="103">
        <v>34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0</v>
      </c>
      <c r="AD14" s="103">
        <v>0</v>
      </c>
      <c r="AE14" s="103">
        <v>0</v>
      </c>
      <c r="AF14" s="103">
        <f t="shared" si="10"/>
        <v>0</v>
      </c>
      <c r="AG14" s="103">
        <v>0</v>
      </c>
      <c r="AH14" s="103">
        <v>0</v>
      </c>
      <c r="AI14" s="103">
        <v>0</v>
      </c>
      <c r="AJ14" s="103">
        <f t="shared" si="11"/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26</v>
      </c>
      <c r="B15" s="113" t="s">
        <v>276</v>
      </c>
      <c r="C15" s="101" t="s">
        <v>277</v>
      </c>
      <c r="D15" s="103">
        <f t="shared" si="0"/>
        <v>952</v>
      </c>
      <c r="E15" s="103">
        <f t="shared" si="1"/>
        <v>0</v>
      </c>
      <c r="F15" s="103">
        <v>0</v>
      </c>
      <c r="G15" s="103">
        <v>0</v>
      </c>
      <c r="H15" s="103">
        <f t="shared" si="2"/>
        <v>455</v>
      </c>
      <c r="I15" s="103">
        <v>455</v>
      </c>
      <c r="J15" s="103">
        <v>0</v>
      </c>
      <c r="K15" s="103">
        <f t="shared" si="3"/>
        <v>497</v>
      </c>
      <c r="L15" s="103">
        <v>0</v>
      </c>
      <c r="M15" s="103">
        <v>497</v>
      </c>
      <c r="N15" s="103">
        <f t="shared" si="4"/>
        <v>952</v>
      </c>
      <c r="O15" s="103">
        <f t="shared" si="5"/>
        <v>455</v>
      </c>
      <c r="P15" s="103">
        <v>0</v>
      </c>
      <c r="Q15" s="103">
        <v>0</v>
      </c>
      <c r="R15" s="103">
        <v>0</v>
      </c>
      <c r="S15" s="103">
        <v>455</v>
      </c>
      <c r="T15" s="103">
        <v>0</v>
      </c>
      <c r="U15" s="103">
        <v>0</v>
      </c>
      <c r="V15" s="103">
        <f t="shared" si="7"/>
        <v>497</v>
      </c>
      <c r="W15" s="103">
        <v>0</v>
      </c>
      <c r="X15" s="103">
        <v>0</v>
      </c>
      <c r="Y15" s="103">
        <v>0</v>
      </c>
      <c r="Z15" s="103">
        <v>497</v>
      </c>
      <c r="AA15" s="103">
        <v>0</v>
      </c>
      <c r="AB15" s="103">
        <v>0</v>
      </c>
      <c r="AC15" s="103">
        <f t="shared" si="9"/>
        <v>0</v>
      </c>
      <c r="AD15" s="103">
        <v>0</v>
      </c>
      <c r="AE15" s="103">
        <v>0</v>
      </c>
      <c r="AF15" s="103">
        <f t="shared" si="10"/>
        <v>0</v>
      </c>
      <c r="AG15" s="103">
        <v>0</v>
      </c>
      <c r="AH15" s="103">
        <v>0</v>
      </c>
      <c r="AI15" s="103">
        <v>0</v>
      </c>
      <c r="AJ15" s="103">
        <f t="shared" si="11"/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26</v>
      </c>
      <c r="B16" s="113" t="s">
        <v>279</v>
      </c>
      <c r="C16" s="101" t="s">
        <v>280</v>
      </c>
      <c r="D16" s="103">
        <f t="shared" si="0"/>
        <v>1561</v>
      </c>
      <c r="E16" s="103">
        <f t="shared" si="1"/>
        <v>513</v>
      </c>
      <c r="F16" s="103">
        <v>513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1048</v>
      </c>
      <c r="L16" s="103">
        <v>0</v>
      </c>
      <c r="M16" s="103">
        <v>1048</v>
      </c>
      <c r="N16" s="103">
        <f t="shared" si="4"/>
        <v>1561</v>
      </c>
      <c r="O16" s="103">
        <f t="shared" si="5"/>
        <v>513</v>
      </c>
      <c r="P16" s="103">
        <v>0</v>
      </c>
      <c r="Q16" s="103">
        <v>0</v>
      </c>
      <c r="R16" s="103">
        <v>0</v>
      </c>
      <c r="S16" s="103">
        <v>513</v>
      </c>
      <c r="T16" s="103">
        <v>0</v>
      </c>
      <c r="U16" s="103">
        <v>0</v>
      </c>
      <c r="V16" s="103">
        <f t="shared" si="7"/>
        <v>1048</v>
      </c>
      <c r="W16" s="103">
        <v>0</v>
      </c>
      <c r="X16" s="103">
        <v>0</v>
      </c>
      <c r="Y16" s="103">
        <v>0</v>
      </c>
      <c r="Z16" s="103">
        <v>1048</v>
      </c>
      <c r="AA16" s="103">
        <v>0</v>
      </c>
      <c r="AB16" s="103">
        <v>0</v>
      </c>
      <c r="AC16" s="103">
        <f t="shared" si="9"/>
        <v>0</v>
      </c>
      <c r="AD16" s="103">
        <v>0</v>
      </c>
      <c r="AE16" s="103">
        <v>0</v>
      </c>
      <c r="AF16" s="103">
        <f t="shared" si="10"/>
        <v>0</v>
      </c>
      <c r="AG16" s="103">
        <v>0</v>
      </c>
      <c r="AH16" s="103">
        <v>0</v>
      </c>
      <c r="AI16" s="103">
        <v>0</v>
      </c>
      <c r="AJ16" s="103">
        <f t="shared" si="11"/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26</v>
      </c>
      <c r="B17" s="113" t="s">
        <v>282</v>
      </c>
      <c r="C17" s="101" t="s">
        <v>283</v>
      </c>
      <c r="D17" s="103">
        <f t="shared" si="0"/>
        <v>5773</v>
      </c>
      <c r="E17" s="103">
        <f t="shared" si="1"/>
        <v>0</v>
      </c>
      <c r="F17" s="103">
        <v>0</v>
      </c>
      <c r="G17" s="103">
        <v>0</v>
      </c>
      <c r="H17" s="103">
        <f t="shared" si="2"/>
        <v>3033</v>
      </c>
      <c r="I17" s="103">
        <v>3033</v>
      </c>
      <c r="J17" s="103">
        <v>0</v>
      </c>
      <c r="K17" s="103">
        <f t="shared" si="3"/>
        <v>2740</v>
      </c>
      <c r="L17" s="103">
        <v>0</v>
      </c>
      <c r="M17" s="103">
        <v>2740</v>
      </c>
      <c r="N17" s="103">
        <f t="shared" si="4"/>
        <v>5773</v>
      </c>
      <c r="O17" s="103">
        <f t="shared" si="5"/>
        <v>3033</v>
      </c>
      <c r="P17" s="103">
        <v>0</v>
      </c>
      <c r="Q17" s="103">
        <v>0</v>
      </c>
      <c r="R17" s="103">
        <v>0</v>
      </c>
      <c r="S17" s="103">
        <v>3033</v>
      </c>
      <c r="T17" s="103">
        <v>0</v>
      </c>
      <c r="U17" s="103">
        <v>0</v>
      </c>
      <c r="V17" s="103">
        <f t="shared" si="7"/>
        <v>2740</v>
      </c>
      <c r="W17" s="103">
        <v>0</v>
      </c>
      <c r="X17" s="103">
        <v>0</v>
      </c>
      <c r="Y17" s="103">
        <v>0</v>
      </c>
      <c r="Z17" s="103">
        <v>2740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0</v>
      </c>
      <c r="AG17" s="103">
        <v>0</v>
      </c>
      <c r="AH17" s="103">
        <v>0</v>
      </c>
      <c r="AI17" s="103">
        <v>0</v>
      </c>
      <c r="AJ17" s="103">
        <f t="shared" si="11"/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26</v>
      </c>
      <c r="B18" s="113" t="s">
        <v>285</v>
      </c>
      <c r="C18" s="101" t="s">
        <v>286</v>
      </c>
      <c r="D18" s="103">
        <f t="shared" si="0"/>
        <v>39158</v>
      </c>
      <c r="E18" s="103">
        <f t="shared" si="1"/>
        <v>7488</v>
      </c>
      <c r="F18" s="103">
        <v>7488</v>
      </c>
      <c r="G18" s="103">
        <v>0</v>
      </c>
      <c r="H18" s="103">
        <f t="shared" si="2"/>
        <v>12135</v>
      </c>
      <c r="I18" s="103">
        <v>12135</v>
      </c>
      <c r="J18" s="103">
        <v>0</v>
      </c>
      <c r="K18" s="103">
        <f t="shared" si="3"/>
        <v>19535</v>
      </c>
      <c r="L18" s="103">
        <v>0</v>
      </c>
      <c r="M18" s="103">
        <v>19535</v>
      </c>
      <c r="N18" s="103">
        <f t="shared" si="4"/>
        <v>39158</v>
      </c>
      <c r="O18" s="103">
        <f t="shared" si="5"/>
        <v>19623</v>
      </c>
      <c r="P18" s="103">
        <v>0</v>
      </c>
      <c r="Q18" s="103">
        <v>0</v>
      </c>
      <c r="R18" s="103">
        <v>0</v>
      </c>
      <c r="S18" s="103">
        <v>19623</v>
      </c>
      <c r="T18" s="103">
        <v>0</v>
      </c>
      <c r="U18" s="103">
        <v>0</v>
      </c>
      <c r="V18" s="103">
        <f t="shared" si="7"/>
        <v>19535</v>
      </c>
      <c r="W18" s="103">
        <v>0</v>
      </c>
      <c r="X18" s="103">
        <v>0</v>
      </c>
      <c r="Y18" s="103">
        <v>0</v>
      </c>
      <c r="Z18" s="103">
        <v>19535</v>
      </c>
      <c r="AA18" s="103">
        <v>0</v>
      </c>
      <c r="AB18" s="103">
        <v>0</v>
      </c>
      <c r="AC18" s="103">
        <f t="shared" si="9"/>
        <v>0</v>
      </c>
      <c r="AD18" s="103">
        <v>0</v>
      </c>
      <c r="AE18" s="103">
        <v>0</v>
      </c>
      <c r="AF18" s="103">
        <f t="shared" si="10"/>
        <v>0</v>
      </c>
      <c r="AG18" s="103">
        <v>0</v>
      </c>
      <c r="AH18" s="103">
        <v>0</v>
      </c>
      <c r="AI18" s="103">
        <v>0</v>
      </c>
      <c r="AJ18" s="103">
        <f t="shared" si="11"/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 t="shared" si="13"/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 t="shared" si="14"/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26</v>
      </c>
      <c r="B19" s="113" t="s">
        <v>288</v>
      </c>
      <c r="C19" s="101" t="s">
        <v>289</v>
      </c>
      <c r="D19" s="103">
        <f t="shared" si="0"/>
        <v>1781</v>
      </c>
      <c r="E19" s="103">
        <f t="shared" si="1"/>
        <v>732</v>
      </c>
      <c r="F19" s="103">
        <v>732</v>
      </c>
      <c r="G19" s="103">
        <v>0</v>
      </c>
      <c r="H19" s="103">
        <f t="shared" si="2"/>
        <v>0</v>
      </c>
      <c r="I19" s="103">
        <v>0</v>
      </c>
      <c r="J19" s="103">
        <v>0</v>
      </c>
      <c r="K19" s="103">
        <f t="shared" si="3"/>
        <v>1049</v>
      </c>
      <c r="L19" s="103">
        <v>0</v>
      </c>
      <c r="M19" s="103">
        <v>1049</v>
      </c>
      <c r="N19" s="103">
        <f t="shared" si="4"/>
        <v>1781</v>
      </c>
      <c r="O19" s="103">
        <f t="shared" si="5"/>
        <v>732</v>
      </c>
      <c r="P19" s="103">
        <v>0</v>
      </c>
      <c r="Q19" s="103">
        <v>0</v>
      </c>
      <c r="R19" s="103">
        <v>0</v>
      </c>
      <c r="S19" s="103">
        <v>732</v>
      </c>
      <c r="T19" s="103">
        <v>0</v>
      </c>
      <c r="U19" s="103">
        <v>0</v>
      </c>
      <c r="V19" s="103">
        <f t="shared" si="7"/>
        <v>1049</v>
      </c>
      <c r="W19" s="103">
        <v>0</v>
      </c>
      <c r="X19" s="103">
        <v>0</v>
      </c>
      <c r="Y19" s="103">
        <v>0</v>
      </c>
      <c r="Z19" s="103">
        <v>1049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0</v>
      </c>
      <c r="AG19" s="103">
        <v>0</v>
      </c>
      <c r="AH19" s="103">
        <v>0</v>
      </c>
      <c r="AI19" s="103">
        <v>0</v>
      </c>
      <c r="AJ19" s="103">
        <f t="shared" si="11"/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26</v>
      </c>
      <c r="B20" s="113" t="s">
        <v>291</v>
      </c>
      <c r="C20" s="101" t="s">
        <v>292</v>
      </c>
      <c r="D20" s="103">
        <f t="shared" si="0"/>
        <v>6984</v>
      </c>
      <c r="E20" s="103">
        <f t="shared" si="1"/>
        <v>0</v>
      </c>
      <c r="F20" s="103">
        <v>0</v>
      </c>
      <c r="G20" s="103">
        <v>0</v>
      </c>
      <c r="H20" s="103">
        <f t="shared" si="2"/>
        <v>3051</v>
      </c>
      <c r="I20" s="103">
        <v>3051</v>
      </c>
      <c r="J20" s="103">
        <v>0</v>
      </c>
      <c r="K20" s="103">
        <f t="shared" si="3"/>
        <v>3933</v>
      </c>
      <c r="L20" s="103">
        <v>230</v>
      </c>
      <c r="M20" s="103">
        <v>3703</v>
      </c>
      <c r="N20" s="103">
        <f t="shared" si="4"/>
        <v>6984</v>
      </c>
      <c r="O20" s="103">
        <f t="shared" si="5"/>
        <v>3281</v>
      </c>
      <c r="P20" s="103">
        <v>3281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3703</v>
      </c>
      <c r="W20" s="103">
        <v>3703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20</v>
      </c>
      <c r="AG20" s="103">
        <v>20</v>
      </c>
      <c r="AH20" s="103">
        <v>0</v>
      </c>
      <c r="AI20" s="103">
        <v>0</v>
      </c>
      <c r="AJ20" s="103">
        <f t="shared" si="11"/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 t="shared" si="13"/>
        <v>20</v>
      </c>
      <c r="AU20" s="103">
        <v>20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26</v>
      </c>
      <c r="BA20" s="103">
        <v>26</v>
      </c>
      <c r="BB20" s="103">
        <v>0</v>
      </c>
      <c r="BC20" s="103">
        <v>0</v>
      </c>
    </row>
    <row r="21" spans="1:55" s="105" customFormat="1" ht="13.5" customHeight="1">
      <c r="A21" s="115" t="s">
        <v>26</v>
      </c>
      <c r="B21" s="113" t="s">
        <v>294</v>
      </c>
      <c r="C21" s="101" t="s">
        <v>295</v>
      </c>
      <c r="D21" s="103">
        <f t="shared" si="0"/>
        <v>3419</v>
      </c>
      <c r="E21" s="103">
        <f t="shared" si="1"/>
        <v>0</v>
      </c>
      <c r="F21" s="103">
        <v>0</v>
      </c>
      <c r="G21" s="103">
        <v>0</v>
      </c>
      <c r="H21" s="103">
        <f t="shared" si="2"/>
        <v>1030</v>
      </c>
      <c r="I21" s="103">
        <v>1030</v>
      </c>
      <c r="J21" s="103">
        <v>0</v>
      </c>
      <c r="K21" s="103">
        <f t="shared" si="3"/>
        <v>2389</v>
      </c>
      <c r="L21" s="103">
        <v>0</v>
      </c>
      <c r="M21" s="103">
        <v>2389</v>
      </c>
      <c r="N21" s="103">
        <f t="shared" si="4"/>
        <v>3419</v>
      </c>
      <c r="O21" s="103">
        <f t="shared" si="5"/>
        <v>1030</v>
      </c>
      <c r="P21" s="103">
        <v>1030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 t="shared" si="7"/>
        <v>2389</v>
      </c>
      <c r="W21" s="103">
        <v>2389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109</v>
      </c>
      <c r="AG21" s="103">
        <v>109</v>
      </c>
      <c r="AH21" s="103">
        <v>0</v>
      </c>
      <c r="AI21" s="103">
        <v>0</v>
      </c>
      <c r="AJ21" s="103">
        <f t="shared" si="11"/>
        <v>109</v>
      </c>
      <c r="AK21" s="103">
        <v>0</v>
      </c>
      <c r="AL21" s="103">
        <v>0</v>
      </c>
      <c r="AM21" s="103">
        <v>109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26</v>
      </c>
      <c r="B22" s="113" t="s">
        <v>297</v>
      </c>
      <c r="C22" s="101" t="s">
        <v>298</v>
      </c>
      <c r="D22" s="103">
        <f t="shared" si="0"/>
        <v>11115</v>
      </c>
      <c r="E22" s="103">
        <f t="shared" si="1"/>
        <v>0</v>
      </c>
      <c r="F22" s="103">
        <v>0</v>
      </c>
      <c r="G22" s="103">
        <v>0</v>
      </c>
      <c r="H22" s="103">
        <f t="shared" si="2"/>
        <v>0</v>
      </c>
      <c r="I22" s="103">
        <v>0</v>
      </c>
      <c r="J22" s="103">
        <v>0</v>
      </c>
      <c r="K22" s="103">
        <f t="shared" si="3"/>
        <v>11115</v>
      </c>
      <c r="L22" s="103">
        <v>3715</v>
      </c>
      <c r="M22" s="103">
        <v>7400</v>
      </c>
      <c r="N22" s="103">
        <f t="shared" si="4"/>
        <v>11115</v>
      </c>
      <c r="O22" s="103">
        <f t="shared" si="5"/>
        <v>3715</v>
      </c>
      <c r="P22" s="103">
        <v>3715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7400</v>
      </c>
      <c r="W22" s="103">
        <v>7400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0</v>
      </c>
      <c r="AD22" s="103">
        <v>0</v>
      </c>
      <c r="AE22" s="103">
        <v>0</v>
      </c>
      <c r="AF22" s="103">
        <f t="shared" si="10"/>
        <v>454</v>
      </c>
      <c r="AG22" s="103">
        <v>454</v>
      </c>
      <c r="AH22" s="103">
        <v>0</v>
      </c>
      <c r="AI22" s="103">
        <v>0</v>
      </c>
      <c r="AJ22" s="103">
        <f t="shared" si="11"/>
        <v>454</v>
      </c>
      <c r="AK22" s="103">
        <v>0</v>
      </c>
      <c r="AL22" s="103">
        <v>0</v>
      </c>
      <c r="AM22" s="103">
        <v>454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26</v>
      </c>
      <c r="B23" s="113" t="s">
        <v>300</v>
      </c>
      <c r="C23" s="101" t="s">
        <v>301</v>
      </c>
      <c r="D23" s="103">
        <f t="shared" si="0"/>
        <v>9725</v>
      </c>
      <c r="E23" s="103">
        <f t="shared" si="1"/>
        <v>964</v>
      </c>
      <c r="F23" s="103">
        <v>964</v>
      </c>
      <c r="G23" s="103">
        <v>0</v>
      </c>
      <c r="H23" s="103">
        <f t="shared" si="2"/>
        <v>3051</v>
      </c>
      <c r="I23" s="103">
        <v>3051</v>
      </c>
      <c r="J23" s="103">
        <v>0</v>
      </c>
      <c r="K23" s="103">
        <f t="shared" si="3"/>
        <v>5710</v>
      </c>
      <c r="L23" s="103">
        <v>0</v>
      </c>
      <c r="M23" s="103">
        <v>5710</v>
      </c>
      <c r="N23" s="103">
        <f t="shared" si="4"/>
        <v>9725</v>
      </c>
      <c r="O23" s="103">
        <f t="shared" si="5"/>
        <v>4015</v>
      </c>
      <c r="P23" s="103">
        <v>0</v>
      </c>
      <c r="Q23" s="103">
        <v>0</v>
      </c>
      <c r="R23" s="103">
        <v>0</v>
      </c>
      <c r="S23" s="103">
        <v>4015</v>
      </c>
      <c r="T23" s="103">
        <v>0</v>
      </c>
      <c r="U23" s="103">
        <v>0</v>
      </c>
      <c r="V23" s="103">
        <f t="shared" si="7"/>
        <v>5710</v>
      </c>
      <c r="W23" s="103">
        <v>5710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5710</v>
      </c>
      <c r="AG23" s="103">
        <v>5710</v>
      </c>
      <c r="AH23" s="103">
        <v>0</v>
      </c>
      <c r="AI23" s="103">
        <v>0</v>
      </c>
      <c r="AJ23" s="103">
        <f t="shared" si="11"/>
        <v>5710</v>
      </c>
      <c r="AK23" s="103">
        <v>0</v>
      </c>
      <c r="AL23" s="103">
        <v>0</v>
      </c>
      <c r="AM23" s="103">
        <v>224</v>
      </c>
      <c r="AN23" s="103">
        <v>0</v>
      </c>
      <c r="AO23" s="103">
        <v>0</v>
      </c>
      <c r="AP23" s="103">
        <v>5443</v>
      </c>
      <c r="AQ23" s="103">
        <v>0</v>
      </c>
      <c r="AR23" s="103">
        <v>0</v>
      </c>
      <c r="AS23" s="103">
        <v>43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26</v>
      </c>
      <c r="B24" s="113" t="s">
        <v>303</v>
      </c>
      <c r="C24" s="101" t="s">
        <v>304</v>
      </c>
      <c r="D24" s="103">
        <f t="shared" si="0"/>
        <v>2552</v>
      </c>
      <c r="E24" s="103">
        <f t="shared" si="1"/>
        <v>0</v>
      </c>
      <c r="F24" s="103">
        <v>0</v>
      </c>
      <c r="G24" s="103">
        <v>0</v>
      </c>
      <c r="H24" s="103">
        <f t="shared" si="2"/>
        <v>1582</v>
      </c>
      <c r="I24" s="103">
        <v>1582</v>
      </c>
      <c r="J24" s="103">
        <v>0</v>
      </c>
      <c r="K24" s="103">
        <f t="shared" si="3"/>
        <v>970</v>
      </c>
      <c r="L24" s="103">
        <v>0</v>
      </c>
      <c r="M24" s="103">
        <v>970</v>
      </c>
      <c r="N24" s="103">
        <f t="shared" si="4"/>
        <v>2552</v>
      </c>
      <c r="O24" s="103">
        <f t="shared" si="5"/>
        <v>1582</v>
      </c>
      <c r="P24" s="103">
        <v>1582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970</v>
      </c>
      <c r="W24" s="103">
        <v>970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0</v>
      </c>
      <c r="AG24" s="103">
        <v>0</v>
      </c>
      <c r="AH24" s="103">
        <v>0</v>
      </c>
      <c r="AI24" s="103">
        <v>0</v>
      </c>
      <c r="AJ24" s="103">
        <f t="shared" si="11"/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26</v>
      </c>
      <c r="B25" s="113" t="s">
        <v>306</v>
      </c>
      <c r="C25" s="101" t="s">
        <v>307</v>
      </c>
      <c r="D25" s="103">
        <f t="shared" si="0"/>
        <v>6214</v>
      </c>
      <c r="E25" s="103">
        <f t="shared" si="1"/>
        <v>0</v>
      </c>
      <c r="F25" s="103">
        <v>0</v>
      </c>
      <c r="G25" s="103">
        <v>0</v>
      </c>
      <c r="H25" s="103">
        <f t="shared" si="2"/>
        <v>1850</v>
      </c>
      <c r="I25" s="103">
        <v>1850</v>
      </c>
      <c r="J25" s="103">
        <v>0</v>
      </c>
      <c r="K25" s="103">
        <f t="shared" si="3"/>
        <v>4364</v>
      </c>
      <c r="L25" s="103">
        <v>0</v>
      </c>
      <c r="M25" s="103">
        <v>4364</v>
      </c>
      <c r="N25" s="103">
        <f t="shared" si="4"/>
        <v>6214</v>
      </c>
      <c r="O25" s="103">
        <f t="shared" si="5"/>
        <v>1850</v>
      </c>
      <c r="P25" s="103">
        <v>1850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4364</v>
      </c>
      <c r="W25" s="103">
        <v>4364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24</v>
      </c>
      <c r="AG25" s="103">
        <v>24</v>
      </c>
      <c r="AH25" s="103">
        <v>0</v>
      </c>
      <c r="AI25" s="103">
        <v>0</v>
      </c>
      <c r="AJ25" s="103">
        <f t="shared" si="11"/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24</v>
      </c>
      <c r="AU25" s="103">
        <v>24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26</v>
      </c>
      <c r="B26" s="113" t="s">
        <v>309</v>
      </c>
      <c r="C26" s="101" t="s">
        <v>310</v>
      </c>
      <c r="D26" s="103">
        <f t="shared" si="0"/>
        <v>9916</v>
      </c>
      <c r="E26" s="103">
        <f t="shared" si="1"/>
        <v>0</v>
      </c>
      <c r="F26" s="103">
        <v>0</v>
      </c>
      <c r="G26" s="103">
        <v>0</v>
      </c>
      <c r="H26" s="103">
        <f t="shared" si="2"/>
        <v>1514</v>
      </c>
      <c r="I26" s="103">
        <v>1514</v>
      </c>
      <c r="J26" s="103">
        <v>0</v>
      </c>
      <c r="K26" s="103">
        <f t="shared" si="3"/>
        <v>8402</v>
      </c>
      <c r="L26" s="103">
        <v>0</v>
      </c>
      <c r="M26" s="103">
        <v>8402</v>
      </c>
      <c r="N26" s="103">
        <f t="shared" si="4"/>
        <v>10232</v>
      </c>
      <c r="O26" s="103">
        <f t="shared" si="5"/>
        <v>1514</v>
      </c>
      <c r="P26" s="103">
        <v>1514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8402</v>
      </c>
      <c r="W26" s="103">
        <v>8402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316</v>
      </c>
      <c r="AD26" s="103">
        <v>316</v>
      </c>
      <c r="AE26" s="103">
        <v>0</v>
      </c>
      <c r="AF26" s="103">
        <f t="shared" si="10"/>
        <v>37</v>
      </c>
      <c r="AG26" s="103">
        <v>37</v>
      </c>
      <c r="AH26" s="103">
        <v>0</v>
      </c>
      <c r="AI26" s="103">
        <v>0</v>
      </c>
      <c r="AJ26" s="103">
        <f t="shared" si="11"/>
        <v>37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37</v>
      </c>
      <c r="AR26" s="103">
        <v>0</v>
      </c>
      <c r="AS26" s="103">
        <v>0</v>
      </c>
      <c r="AT26" s="103">
        <f t="shared" si="13"/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26</v>
      </c>
      <c r="B27" s="113" t="s">
        <v>312</v>
      </c>
      <c r="C27" s="101" t="s">
        <v>313</v>
      </c>
      <c r="D27" s="103">
        <f t="shared" si="0"/>
        <v>13382</v>
      </c>
      <c r="E27" s="103">
        <f t="shared" si="1"/>
        <v>0</v>
      </c>
      <c r="F27" s="103">
        <v>0</v>
      </c>
      <c r="G27" s="103">
        <v>0</v>
      </c>
      <c r="H27" s="103">
        <f t="shared" si="2"/>
        <v>13382</v>
      </c>
      <c r="I27" s="103">
        <v>3700</v>
      </c>
      <c r="J27" s="103">
        <v>9682</v>
      </c>
      <c r="K27" s="103">
        <f t="shared" si="3"/>
        <v>0</v>
      </c>
      <c r="L27" s="103">
        <v>0</v>
      </c>
      <c r="M27" s="103">
        <v>0</v>
      </c>
      <c r="N27" s="103">
        <f t="shared" si="4"/>
        <v>13382</v>
      </c>
      <c r="O27" s="103">
        <f t="shared" si="5"/>
        <v>3700</v>
      </c>
      <c r="P27" s="103">
        <v>3700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9682</v>
      </c>
      <c r="W27" s="103">
        <v>9682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0</v>
      </c>
      <c r="AD27" s="103">
        <v>0</v>
      </c>
      <c r="AE27" s="103">
        <v>0</v>
      </c>
      <c r="AF27" s="103">
        <f t="shared" si="10"/>
        <v>715</v>
      </c>
      <c r="AG27" s="103">
        <v>715</v>
      </c>
      <c r="AH27" s="103">
        <v>0</v>
      </c>
      <c r="AI27" s="103">
        <v>0</v>
      </c>
      <c r="AJ27" s="103">
        <f t="shared" si="11"/>
        <v>715</v>
      </c>
      <c r="AK27" s="103">
        <v>0</v>
      </c>
      <c r="AL27" s="103">
        <v>0</v>
      </c>
      <c r="AM27" s="103">
        <v>5</v>
      </c>
      <c r="AN27" s="103">
        <v>710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 t="shared" si="13"/>
        <v>1</v>
      </c>
      <c r="AU27" s="103">
        <v>0</v>
      </c>
      <c r="AV27" s="103">
        <v>0</v>
      </c>
      <c r="AW27" s="103">
        <v>1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26</v>
      </c>
      <c r="B28" s="113" t="s">
        <v>315</v>
      </c>
      <c r="C28" s="101" t="s">
        <v>316</v>
      </c>
      <c r="D28" s="103">
        <f t="shared" si="0"/>
        <v>4192</v>
      </c>
      <c r="E28" s="103">
        <f t="shared" si="1"/>
        <v>1376</v>
      </c>
      <c r="F28" s="103">
        <v>1376</v>
      </c>
      <c r="G28" s="103">
        <v>0</v>
      </c>
      <c r="H28" s="103">
        <f t="shared" si="2"/>
        <v>2816</v>
      </c>
      <c r="I28" s="103">
        <v>0</v>
      </c>
      <c r="J28" s="103">
        <v>2816</v>
      </c>
      <c r="K28" s="103">
        <f t="shared" si="3"/>
        <v>0</v>
      </c>
      <c r="L28" s="103">
        <v>0</v>
      </c>
      <c r="M28" s="103">
        <v>0</v>
      </c>
      <c r="N28" s="103">
        <f t="shared" si="4"/>
        <v>4192</v>
      </c>
      <c r="O28" s="103">
        <f t="shared" si="5"/>
        <v>1376</v>
      </c>
      <c r="P28" s="103">
        <v>1376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2816</v>
      </c>
      <c r="W28" s="103">
        <v>2816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4192</v>
      </c>
      <c r="AG28" s="103">
        <v>4192</v>
      </c>
      <c r="AH28" s="103">
        <v>0</v>
      </c>
      <c r="AI28" s="103">
        <v>0</v>
      </c>
      <c r="AJ28" s="103">
        <f t="shared" si="11"/>
        <v>4192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4192</v>
      </c>
      <c r="AQ28" s="103">
        <v>0</v>
      </c>
      <c r="AR28" s="103">
        <v>0</v>
      </c>
      <c r="AS28" s="103">
        <v>0</v>
      </c>
      <c r="AT28" s="103">
        <f t="shared" si="13"/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26</v>
      </c>
      <c r="B29" s="113" t="s">
        <v>318</v>
      </c>
      <c r="C29" s="101" t="s">
        <v>319</v>
      </c>
      <c r="D29" s="103">
        <f t="shared" si="0"/>
        <v>2004</v>
      </c>
      <c r="E29" s="103">
        <f t="shared" si="1"/>
        <v>0</v>
      </c>
      <c r="F29" s="103">
        <v>0</v>
      </c>
      <c r="G29" s="103">
        <v>0</v>
      </c>
      <c r="H29" s="103">
        <f t="shared" si="2"/>
        <v>2004</v>
      </c>
      <c r="I29" s="103">
        <v>635</v>
      </c>
      <c r="J29" s="103">
        <v>1369</v>
      </c>
      <c r="K29" s="103">
        <f t="shared" si="3"/>
        <v>0</v>
      </c>
      <c r="L29" s="103">
        <v>0</v>
      </c>
      <c r="M29" s="103">
        <v>0</v>
      </c>
      <c r="N29" s="103">
        <f t="shared" si="4"/>
        <v>2004</v>
      </c>
      <c r="O29" s="103">
        <f t="shared" si="5"/>
        <v>635</v>
      </c>
      <c r="P29" s="103">
        <v>635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1369</v>
      </c>
      <c r="W29" s="103">
        <v>1369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766</v>
      </c>
      <c r="AG29" s="103">
        <v>766</v>
      </c>
      <c r="AH29" s="103">
        <v>0</v>
      </c>
      <c r="AI29" s="103">
        <v>0</v>
      </c>
      <c r="AJ29" s="103">
        <f t="shared" si="11"/>
        <v>766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766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26</v>
      </c>
      <c r="B30" s="113" t="s">
        <v>321</v>
      </c>
      <c r="C30" s="101" t="s">
        <v>322</v>
      </c>
      <c r="D30" s="103">
        <f t="shared" si="0"/>
        <v>14718</v>
      </c>
      <c r="E30" s="103">
        <f t="shared" si="1"/>
        <v>5094</v>
      </c>
      <c r="F30" s="103">
        <v>0</v>
      </c>
      <c r="G30" s="103">
        <v>5094</v>
      </c>
      <c r="H30" s="103">
        <f t="shared" si="2"/>
        <v>7135</v>
      </c>
      <c r="I30" s="103">
        <v>0</v>
      </c>
      <c r="J30" s="103">
        <v>7135</v>
      </c>
      <c r="K30" s="103">
        <f t="shared" si="3"/>
        <v>2489</v>
      </c>
      <c r="L30" s="103">
        <v>2489</v>
      </c>
      <c r="M30" s="103">
        <v>0</v>
      </c>
      <c r="N30" s="103">
        <f t="shared" si="4"/>
        <v>14735</v>
      </c>
      <c r="O30" s="103">
        <f t="shared" si="5"/>
        <v>2489</v>
      </c>
      <c r="P30" s="103">
        <v>2489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12229</v>
      </c>
      <c r="W30" s="103">
        <v>12229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17</v>
      </c>
      <c r="AD30" s="103">
        <v>17</v>
      </c>
      <c r="AE30" s="103">
        <v>0</v>
      </c>
      <c r="AF30" s="103">
        <f t="shared" si="10"/>
        <v>7</v>
      </c>
      <c r="AG30" s="103">
        <v>7</v>
      </c>
      <c r="AH30" s="103">
        <v>0</v>
      </c>
      <c r="AI30" s="103">
        <v>0</v>
      </c>
      <c r="AJ30" s="103">
        <f t="shared" si="11"/>
        <v>7</v>
      </c>
      <c r="AK30" s="103">
        <v>0</v>
      </c>
      <c r="AL30" s="103">
        <v>0</v>
      </c>
      <c r="AM30" s="103">
        <v>7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390</v>
      </c>
      <c r="BA30" s="103">
        <v>390</v>
      </c>
      <c r="BB30" s="103">
        <v>0</v>
      </c>
      <c r="BC30" s="103">
        <v>0</v>
      </c>
    </row>
    <row r="31" spans="1:55" s="105" customFormat="1" ht="13.5" customHeight="1">
      <c r="A31" s="115" t="s">
        <v>26</v>
      </c>
      <c r="B31" s="113" t="s">
        <v>324</v>
      </c>
      <c r="C31" s="101" t="s">
        <v>325</v>
      </c>
      <c r="D31" s="103">
        <f t="shared" si="0"/>
        <v>12948</v>
      </c>
      <c r="E31" s="103">
        <f t="shared" si="1"/>
        <v>0</v>
      </c>
      <c r="F31" s="103">
        <v>0</v>
      </c>
      <c r="G31" s="103">
        <v>0</v>
      </c>
      <c r="H31" s="103">
        <f t="shared" si="2"/>
        <v>0</v>
      </c>
      <c r="I31" s="103">
        <v>0</v>
      </c>
      <c r="J31" s="103">
        <v>0</v>
      </c>
      <c r="K31" s="103">
        <f t="shared" si="3"/>
        <v>12948</v>
      </c>
      <c r="L31" s="103">
        <v>2948</v>
      </c>
      <c r="M31" s="103">
        <v>10000</v>
      </c>
      <c r="N31" s="103">
        <f t="shared" si="4"/>
        <v>12948</v>
      </c>
      <c r="O31" s="103">
        <f t="shared" si="5"/>
        <v>2948</v>
      </c>
      <c r="P31" s="103">
        <v>2948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 t="shared" si="7"/>
        <v>10000</v>
      </c>
      <c r="W31" s="103">
        <v>10000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 t="shared" si="9"/>
        <v>0</v>
      </c>
      <c r="AD31" s="103">
        <v>0</v>
      </c>
      <c r="AE31" s="103">
        <v>0</v>
      </c>
      <c r="AF31" s="103">
        <f t="shared" si="10"/>
        <v>862</v>
      </c>
      <c r="AG31" s="103">
        <v>862</v>
      </c>
      <c r="AH31" s="103">
        <v>0</v>
      </c>
      <c r="AI31" s="103">
        <v>0</v>
      </c>
      <c r="AJ31" s="103">
        <f t="shared" si="11"/>
        <v>862</v>
      </c>
      <c r="AK31" s="103">
        <v>0</v>
      </c>
      <c r="AL31" s="103">
        <v>0</v>
      </c>
      <c r="AM31" s="103">
        <v>38</v>
      </c>
      <c r="AN31" s="103">
        <v>774</v>
      </c>
      <c r="AO31" s="103">
        <v>0</v>
      </c>
      <c r="AP31" s="103">
        <v>0</v>
      </c>
      <c r="AQ31" s="103">
        <v>0</v>
      </c>
      <c r="AR31" s="103">
        <v>0</v>
      </c>
      <c r="AS31" s="103">
        <v>50</v>
      </c>
      <c r="AT31" s="103">
        <f t="shared" si="13"/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 t="shared" si="14"/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26</v>
      </c>
      <c r="B32" s="113" t="s">
        <v>327</v>
      </c>
      <c r="C32" s="101" t="s">
        <v>328</v>
      </c>
      <c r="D32" s="103">
        <f t="shared" si="0"/>
        <v>7149</v>
      </c>
      <c r="E32" s="103">
        <f t="shared" si="1"/>
        <v>7149</v>
      </c>
      <c r="F32" s="103">
        <v>868</v>
      </c>
      <c r="G32" s="103">
        <v>6281</v>
      </c>
      <c r="H32" s="103">
        <f t="shared" si="2"/>
        <v>0</v>
      </c>
      <c r="I32" s="103">
        <v>0</v>
      </c>
      <c r="J32" s="103">
        <v>0</v>
      </c>
      <c r="K32" s="103">
        <f t="shared" si="3"/>
        <v>0</v>
      </c>
      <c r="L32" s="103">
        <v>0</v>
      </c>
      <c r="M32" s="103">
        <v>0</v>
      </c>
      <c r="N32" s="103">
        <f t="shared" si="4"/>
        <v>7149</v>
      </c>
      <c r="O32" s="103">
        <f t="shared" si="5"/>
        <v>868</v>
      </c>
      <c r="P32" s="103">
        <v>868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 t="shared" si="7"/>
        <v>6281</v>
      </c>
      <c r="W32" s="103">
        <v>6281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 t="shared" si="9"/>
        <v>0</v>
      </c>
      <c r="AD32" s="103">
        <v>0</v>
      </c>
      <c r="AE32" s="103">
        <v>0</v>
      </c>
      <c r="AF32" s="103">
        <f t="shared" si="10"/>
        <v>13</v>
      </c>
      <c r="AG32" s="103">
        <v>13</v>
      </c>
      <c r="AH32" s="103">
        <v>0</v>
      </c>
      <c r="AI32" s="103">
        <v>0</v>
      </c>
      <c r="AJ32" s="103">
        <f t="shared" si="11"/>
        <v>320</v>
      </c>
      <c r="AK32" s="103">
        <v>320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 t="shared" si="13"/>
        <v>13</v>
      </c>
      <c r="AU32" s="103">
        <v>13</v>
      </c>
      <c r="AV32" s="103">
        <v>0</v>
      </c>
      <c r="AW32" s="103">
        <v>0</v>
      </c>
      <c r="AX32" s="103">
        <v>0</v>
      </c>
      <c r="AY32" s="103">
        <v>0</v>
      </c>
      <c r="AZ32" s="103">
        <f t="shared" si="14"/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26</v>
      </c>
      <c r="B33" s="113" t="s">
        <v>330</v>
      </c>
      <c r="C33" s="101" t="s">
        <v>331</v>
      </c>
      <c r="D33" s="103">
        <f t="shared" si="0"/>
        <v>8705</v>
      </c>
      <c r="E33" s="103">
        <f t="shared" si="1"/>
        <v>0</v>
      </c>
      <c r="F33" s="103">
        <v>0</v>
      </c>
      <c r="G33" s="103">
        <v>0</v>
      </c>
      <c r="H33" s="103">
        <f t="shared" si="2"/>
        <v>0</v>
      </c>
      <c r="I33" s="103">
        <v>0</v>
      </c>
      <c r="J33" s="103">
        <v>0</v>
      </c>
      <c r="K33" s="103">
        <f t="shared" si="3"/>
        <v>8705</v>
      </c>
      <c r="L33" s="103">
        <v>1529</v>
      </c>
      <c r="M33" s="103">
        <v>7176</v>
      </c>
      <c r="N33" s="103">
        <f t="shared" si="4"/>
        <v>8705</v>
      </c>
      <c r="O33" s="103">
        <f t="shared" si="5"/>
        <v>1529</v>
      </c>
      <c r="P33" s="103">
        <v>0</v>
      </c>
      <c r="Q33" s="103">
        <v>0</v>
      </c>
      <c r="R33" s="103">
        <v>0</v>
      </c>
      <c r="S33" s="103">
        <v>1529</v>
      </c>
      <c r="T33" s="103">
        <v>0</v>
      </c>
      <c r="U33" s="103">
        <v>0</v>
      </c>
      <c r="V33" s="103">
        <f t="shared" si="7"/>
        <v>7176</v>
      </c>
      <c r="W33" s="103">
        <v>0</v>
      </c>
      <c r="X33" s="103">
        <v>0</v>
      </c>
      <c r="Y33" s="103">
        <v>0</v>
      </c>
      <c r="Z33" s="103">
        <v>7176</v>
      </c>
      <c r="AA33" s="103">
        <v>0</v>
      </c>
      <c r="AB33" s="103">
        <v>0</v>
      </c>
      <c r="AC33" s="103">
        <f t="shared" si="9"/>
        <v>0</v>
      </c>
      <c r="AD33" s="103">
        <v>0</v>
      </c>
      <c r="AE33" s="103">
        <v>0</v>
      </c>
      <c r="AF33" s="103">
        <f t="shared" si="10"/>
        <v>0</v>
      </c>
      <c r="AG33" s="103">
        <v>0</v>
      </c>
      <c r="AH33" s="103">
        <v>0</v>
      </c>
      <c r="AI33" s="103">
        <v>0</v>
      </c>
      <c r="AJ33" s="103">
        <f t="shared" si="11"/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 t="shared" si="13"/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 t="shared" si="14"/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26</v>
      </c>
      <c r="B34" s="113" t="s">
        <v>333</v>
      </c>
      <c r="C34" s="101" t="s">
        <v>334</v>
      </c>
      <c r="D34" s="103">
        <f t="shared" si="0"/>
        <v>7780</v>
      </c>
      <c r="E34" s="103">
        <f t="shared" si="1"/>
        <v>0</v>
      </c>
      <c r="F34" s="103">
        <v>0</v>
      </c>
      <c r="G34" s="103">
        <v>0</v>
      </c>
      <c r="H34" s="103">
        <f t="shared" si="2"/>
        <v>1107</v>
      </c>
      <c r="I34" s="103">
        <v>1107</v>
      </c>
      <c r="J34" s="103">
        <v>0</v>
      </c>
      <c r="K34" s="103">
        <f t="shared" si="3"/>
        <v>6673</v>
      </c>
      <c r="L34" s="103">
        <v>0</v>
      </c>
      <c r="M34" s="103">
        <v>6673</v>
      </c>
      <c r="N34" s="103">
        <f t="shared" si="4"/>
        <v>7780</v>
      </c>
      <c r="O34" s="103">
        <f t="shared" si="5"/>
        <v>1107</v>
      </c>
      <c r="P34" s="103">
        <v>1107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 t="shared" si="7"/>
        <v>6673</v>
      </c>
      <c r="W34" s="103">
        <v>6673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 t="shared" si="9"/>
        <v>0</v>
      </c>
      <c r="AD34" s="103">
        <v>0</v>
      </c>
      <c r="AE34" s="103">
        <v>0</v>
      </c>
      <c r="AF34" s="103">
        <f t="shared" si="10"/>
        <v>114</v>
      </c>
      <c r="AG34" s="103">
        <v>114</v>
      </c>
      <c r="AH34" s="103">
        <v>0</v>
      </c>
      <c r="AI34" s="103">
        <v>0</v>
      </c>
      <c r="AJ34" s="103">
        <f t="shared" si="11"/>
        <v>114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114</v>
      </c>
      <c r="AT34" s="103">
        <f t="shared" si="13"/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 t="shared" si="14"/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26</v>
      </c>
      <c r="B35" s="113" t="s">
        <v>336</v>
      </c>
      <c r="C35" s="101" t="s">
        <v>337</v>
      </c>
      <c r="D35" s="103">
        <f t="shared" si="0"/>
        <v>7768</v>
      </c>
      <c r="E35" s="103">
        <f t="shared" si="1"/>
        <v>0</v>
      </c>
      <c r="F35" s="103">
        <v>0</v>
      </c>
      <c r="G35" s="103">
        <v>0</v>
      </c>
      <c r="H35" s="103">
        <f t="shared" si="2"/>
        <v>7299</v>
      </c>
      <c r="I35" s="103">
        <v>2638</v>
      </c>
      <c r="J35" s="103">
        <v>4661</v>
      </c>
      <c r="K35" s="103">
        <f t="shared" si="3"/>
        <v>469</v>
      </c>
      <c r="L35" s="103">
        <v>344</v>
      </c>
      <c r="M35" s="103">
        <v>125</v>
      </c>
      <c r="N35" s="103">
        <f t="shared" si="4"/>
        <v>7768</v>
      </c>
      <c r="O35" s="103">
        <f t="shared" si="5"/>
        <v>2982</v>
      </c>
      <c r="P35" s="103">
        <v>2982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 t="shared" si="7"/>
        <v>4786</v>
      </c>
      <c r="W35" s="103">
        <v>4786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 t="shared" si="9"/>
        <v>0</v>
      </c>
      <c r="AD35" s="103">
        <v>0</v>
      </c>
      <c r="AE35" s="103">
        <v>0</v>
      </c>
      <c r="AF35" s="103">
        <f t="shared" si="10"/>
        <v>30</v>
      </c>
      <c r="AG35" s="103">
        <v>30</v>
      </c>
      <c r="AH35" s="103">
        <v>0</v>
      </c>
      <c r="AI35" s="103">
        <v>0</v>
      </c>
      <c r="AJ35" s="103">
        <f t="shared" si="11"/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 t="shared" si="13"/>
        <v>30</v>
      </c>
      <c r="AU35" s="103">
        <v>30</v>
      </c>
      <c r="AV35" s="103">
        <v>0</v>
      </c>
      <c r="AW35" s="103">
        <v>0</v>
      </c>
      <c r="AX35" s="103">
        <v>0</v>
      </c>
      <c r="AY35" s="103">
        <v>0</v>
      </c>
      <c r="AZ35" s="103">
        <f t="shared" si="14"/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26</v>
      </c>
      <c r="B36" s="113" t="s">
        <v>339</v>
      </c>
      <c r="C36" s="101" t="s">
        <v>340</v>
      </c>
      <c r="D36" s="103">
        <f t="shared" si="0"/>
        <v>6897</v>
      </c>
      <c r="E36" s="103">
        <f t="shared" si="1"/>
        <v>0</v>
      </c>
      <c r="F36" s="103">
        <v>0</v>
      </c>
      <c r="G36" s="103">
        <v>0</v>
      </c>
      <c r="H36" s="103">
        <f t="shared" si="2"/>
        <v>2017</v>
      </c>
      <c r="I36" s="103">
        <v>2017</v>
      </c>
      <c r="J36" s="103">
        <v>0</v>
      </c>
      <c r="K36" s="103">
        <f t="shared" si="3"/>
        <v>4880</v>
      </c>
      <c r="L36" s="103">
        <v>0</v>
      </c>
      <c r="M36" s="103">
        <v>4880</v>
      </c>
      <c r="N36" s="103">
        <f t="shared" si="4"/>
        <v>6897</v>
      </c>
      <c r="O36" s="103">
        <f t="shared" si="5"/>
        <v>2017</v>
      </c>
      <c r="P36" s="103">
        <v>2017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 t="shared" si="7"/>
        <v>4880</v>
      </c>
      <c r="W36" s="103">
        <v>4880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 t="shared" si="9"/>
        <v>0</v>
      </c>
      <c r="AD36" s="103">
        <v>0</v>
      </c>
      <c r="AE36" s="103">
        <v>0</v>
      </c>
      <c r="AF36" s="103">
        <f t="shared" si="10"/>
        <v>98</v>
      </c>
      <c r="AG36" s="103">
        <v>98</v>
      </c>
      <c r="AH36" s="103">
        <v>0</v>
      </c>
      <c r="AI36" s="103">
        <v>0</v>
      </c>
      <c r="AJ36" s="103">
        <f t="shared" si="11"/>
        <v>98</v>
      </c>
      <c r="AK36" s="103">
        <v>0</v>
      </c>
      <c r="AL36" s="103">
        <v>0</v>
      </c>
      <c r="AM36" s="103">
        <v>8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90</v>
      </c>
      <c r="AT36" s="103">
        <f t="shared" si="13"/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 t="shared" si="14"/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26</v>
      </c>
      <c r="B37" s="113" t="s">
        <v>342</v>
      </c>
      <c r="C37" s="101" t="s">
        <v>343</v>
      </c>
      <c r="D37" s="103">
        <f t="shared" si="0"/>
        <v>562</v>
      </c>
      <c r="E37" s="103">
        <f t="shared" si="1"/>
        <v>0</v>
      </c>
      <c r="F37" s="103">
        <v>0</v>
      </c>
      <c r="G37" s="103">
        <v>0</v>
      </c>
      <c r="H37" s="103">
        <f t="shared" si="2"/>
        <v>414</v>
      </c>
      <c r="I37" s="103">
        <v>414</v>
      </c>
      <c r="J37" s="103">
        <v>0</v>
      </c>
      <c r="K37" s="103">
        <f t="shared" si="3"/>
        <v>148</v>
      </c>
      <c r="L37" s="103">
        <v>0</v>
      </c>
      <c r="M37" s="103">
        <v>148</v>
      </c>
      <c r="N37" s="103">
        <f t="shared" si="4"/>
        <v>562</v>
      </c>
      <c r="O37" s="103">
        <f t="shared" si="5"/>
        <v>414</v>
      </c>
      <c r="P37" s="103">
        <v>414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 t="shared" si="7"/>
        <v>148</v>
      </c>
      <c r="W37" s="103">
        <v>148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 t="shared" si="9"/>
        <v>0</v>
      </c>
      <c r="AD37" s="103">
        <v>0</v>
      </c>
      <c r="AE37" s="103">
        <v>0</v>
      </c>
      <c r="AF37" s="103">
        <f t="shared" si="10"/>
        <v>15</v>
      </c>
      <c r="AG37" s="103">
        <v>15</v>
      </c>
      <c r="AH37" s="103">
        <v>0</v>
      </c>
      <c r="AI37" s="103">
        <v>0</v>
      </c>
      <c r="AJ37" s="103">
        <f t="shared" si="11"/>
        <v>15</v>
      </c>
      <c r="AK37" s="103">
        <v>0</v>
      </c>
      <c r="AL37" s="103">
        <v>0</v>
      </c>
      <c r="AM37" s="103">
        <v>15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 t="shared" si="13"/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 t="shared" si="14"/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26</v>
      </c>
      <c r="B38" s="113" t="s">
        <v>345</v>
      </c>
      <c r="C38" s="101" t="s">
        <v>346</v>
      </c>
      <c r="D38" s="103">
        <f t="shared" si="0"/>
        <v>8752</v>
      </c>
      <c r="E38" s="103">
        <f t="shared" si="1"/>
        <v>0</v>
      </c>
      <c r="F38" s="103">
        <v>0</v>
      </c>
      <c r="G38" s="103">
        <v>0</v>
      </c>
      <c r="H38" s="103">
        <f t="shared" si="2"/>
        <v>0</v>
      </c>
      <c r="I38" s="103">
        <v>0</v>
      </c>
      <c r="J38" s="103">
        <v>0</v>
      </c>
      <c r="K38" s="103">
        <f t="shared" si="3"/>
        <v>8752</v>
      </c>
      <c r="L38" s="103">
        <v>835</v>
      </c>
      <c r="M38" s="103">
        <v>7917</v>
      </c>
      <c r="N38" s="103">
        <f t="shared" si="4"/>
        <v>8752</v>
      </c>
      <c r="O38" s="103">
        <f t="shared" si="5"/>
        <v>835</v>
      </c>
      <c r="P38" s="103">
        <v>835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 t="shared" si="7"/>
        <v>7917</v>
      </c>
      <c r="W38" s="103">
        <v>7917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 t="shared" si="9"/>
        <v>0</v>
      </c>
      <c r="AD38" s="103">
        <v>0</v>
      </c>
      <c r="AE38" s="103">
        <v>0</v>
      </c>
      <c r="AF38" s="103">
        <f t="shared" si="10"/>
        <v>0</v>
      </c>
      <c r="AG38" s="103">
        <v>0</v>
      </c>
      <c r="AH38" s="103">
        <v>0</v>
      </c>
      <c r="AI38" s="103">
        <v>0</v>
      </c>
      <c r="AJ38" s="103">
        <f t="shared" si="11"/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 t="shared" si="13"/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 t="shared" si="14"/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26</v>
      </c>
      <c r="B39" s="113" t="s">
        <v>348</v>
      </c>
      <c r="C39" s="101" t="s">
        <v>349</v>
      </c>
      <c r="D39" s="103">
        <f t="shared" si="0"/>
        <v>5605</v>
      </c>
      <c r="E39" s="103">
        <f t="shared" si="1"/>
        <v>0</v>
      </c>
      <c r="F39" s="103">
        <v>0</v>
      </c>
      <c r="G39" s="103">
        <v>0</v>
      </c>
      <c r="H39" s="103">
        <f t="shared" si="2"/>
        <v>0</v>
      </c>
      <c r="I39" s="103">
        <v>0</v>
      </c>
      <c r="J39" s="103">
        <v>0</v>
      </c>
      <c r="K39" s="103">
        <f t="shared" si="3"/>
        <v>5605</v>
      </c>
      <c r="L39" s="103">
        <v>2547</v>
      </c>
      <c r="M39" s="103">
        <v>3058</v>
      </c>
      <c r="N39" s="103">
        <f t="shared" si="4"/>
        <v>5605</v>
      </c>
      <c r="O39" s="103">
        <f t="shared" si="5"/>
        <v>2547</v>
      </c>
      <c r="P39" s="103">
        <v>2547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 t="shared" si="7"/>
        <v>3058</v>
      </c>
      <c r="W39" s="103">
        <v>3058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 t="shared" si="9"/>
        <v>0</v>
      </c>
      <c r="AD39" s="103">
        <v>0</v>
      </c>
      <c r="AE39" s="103">
        <v>0</v>
      </c>
      <c r="AF39" s="103">
        <f t="shared" si="10"/>
        <v>147</v>
      </c>
      <c r="AG39" s="103">
        <v>147</v>
      </c>
      <c r="AH39" s="103">
        <v>0</v>
      </c>
      <c r="AI39" s="103">
        <v>0</v>
      </c>
      <c r="AJ39" s="103">
        <f t="shared" si="11"/>
        <v>147</v>
      </c>
      <c r="AK39" s="103">
        <v>0</v>
      </c>
      <c r="AL39" s="103">
        <v>0</v>
      </c>
      <c r="AM39" s="103">
        <v>0</v>
      </c>
      <c r="AN39" s="103">
        <v>147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 t="shared" si="13"/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 t="shared" si="14"/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26</v>
      </c>
      <c r="B40" s="113" t="s">
        <v>351</v>
      </c>
      <c r="C40" s="101" t="s">
        <v>352</v>
      </c>
      <c r="D40" s="103">
        <f t="shared" si="0"/>
        <v>3026</v>
      </c>
      <c r="E40" s="103">
        <f t="shared" si="1"/>
        <v>0</v>
      </c>
      <c r="F40" s="103">
        <v>0</v>
      </c>
      <c r="G40" s="103">
        <v>0</v>
      </c>
      <c r="H40" s="103">
        <f t="shared" si="2"/>
        <v>746</v>
      </c>
      <c r="I40" s="103">
        <v>746</v>
      </c>
      <c r="J40" s="103">
        <v>0</v>
      </c>
      <c r="K40" s="103">
        <f t="shared" si="3"/>
        <v>2280</v>
      </c>
      <c r="L40" s="103">
        <v>0</v>
      </c>
      <c r="M40" s="103">
        <v>2280</v>
      </c>
      <c r="N40" s="103">
        <f t="shared" si="4"/>
        <v>3026</v>
      </c>
      <c r="O40" s="103">
        <f t="shared" si="5"/>
        <v>746</v>
      </c>
      <c r="P40" s="103">
        <v>746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 t="shared" si="7"/>
        <v>2280</v>
      </c>
      <c r="W40" s="103">
        <v>2280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 t="shared" si="9"/>
        <v>0</v>
      </c>
      <c r="AD40" s="103">
        <v>0</v>
      </c>
      <c r="AE40" s="103">
        <v>0</v>
      </c>
      <c r="AF40" s="103">
        <f t="shared" si="10"/>
        <v>85</v>
      </c>
      <c r="AG40" s="103">
        <v>85</v>
      </c>
      <c r="AH40" s="103">
        <v>0</v>
      </c>
      <c r="AI40" s="103">
        <v>0</v>
      </c>
      <c r="AJ40" s="103">
        <f t="shared" si="11"/>
        <v>85</v>
      </c>
      <c r="AK40" s="103">
        <v>0</v>
      </c>
      <c r="AL40" s="103">
        <v>0</v>
      </c>
      <c r="AM40" s="103">
        <v>1</v>
      </c>
      <c r="AN40" s="103">
        <v>79</v>
      </c>
      <c r="AO40" s="103">
        <v>0</v>
      </c>
      <c r="AP40" s="103">
        <v>0</v>
      </c>
      <c r="AQ40" s="103">
        <v>0</v>
      </c>
      <c r="AR40" s="103">
        <v>0</v>
      </c>
      <c r="AS40" s="103">
        <v>5</v>
      </c>
      <c r="AT40" s="103">
        <f t="shared" si="13"/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 t="shared" si="14"/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26</v>
      </c>
      <c r="B41" s="113" t="s">
        <v>354</v>
      </c>
      <c r="C41" s="101" t="s">
        <v>355</v>
      </c>
      <c r="D41" s="103">
        <f t="shared" si="0"/>
        <v>8075</v>
      </c>
      <c r="E41" s="103">
        <f t="shared" si="1"/>
        <v>0</v>
      </c>
      <c r="F41" s="103">
        <v>0</v>
      </c>
      <c r="G41" s="103">
        <v>0</v>
      </c>
      <c r="H41" s="103">
        <f t="shared" si="2"/>
        <v>8075</v>
      </c>
      <c r="I41" s="103">
        <v>1764</v>
      </c>
      <c r="J41" s="103">
        <v>6311</v>
      </c>
      <c r="K41" s="103">
        <f t="shared" si="3"/>
        <v>0</v>
      </c>
      <c r="L41" s="103">
        <v>0</v>
      </c>
      <c r="M41" s="103">
        <v>0</v>
      </c>
      <c r="N41" s="103">
        <f t="shared" si="4"/>
        <v>8075</v>
      </c>
      <c r="O41" s="103">
        <f t="shared" si="5"/>
        <v>1764</v>
      </c>
      <c r="P41" s="103">
        <v>1764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 t="shared" si="7"/>
        <v>6311</v>
      </c>
      <c r="W41" s="103">
        <v>6311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 t="shared" si="9"/>
        <v>0</v>
      </c>
      <c r="AD41" s="103">
        <v>0</v>
      </c>
      <c r="AE41" s="103">
        <v>0</v>
      </c>
      <c r="AF41" s="103">
        <f t="shared" si="10"/>
        <v>379</v>
      </c>
      <c r="AG41" s="103">
        <v>379</v>
      </c>
      <c r="AH41" s="103">
        <v>0</v>
      </c>
      <c r="AI41" s="103">
        <v>0</v>
      </c>
      <c r="AJ41" s="103">
        <f t="shared" si="11"/>
        <v>379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379</v>
      </c>
      <c r="AT41" s="103">
        <f t="shared" si="13"/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 t="shared" si="14"/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26</v>
      </c>
      <c r="B42" s="113" t="s">
        <v>357</v>
      </c>
      <c r="C42" s="101" t="s">
        <v>358</v>
      </c>
      <c r="D42" s="103">
        <f t="shared" si="0"/>
        <v>4897</v>
      </c>
      <c r="E42" s="103">
        <f t="shared" si="1"/>
        <v>0</v>
      </c>
      <c r="F42" s="103">
        <v>0</v>
      </c>
      <c r="G42" s="103">
        <v>0</v>
      </c>
      <c r="H42" s="103">
        <f t="shared" si="2"/>
        <v>1268</v>
      </c>
      <c r="I42" s="103">
        <v>1268</v>
      </c>
      <c r="J42" s="103">
        <v>0</v>
      </c>
      <c r="K42" s="103">
        <f t="shared" si="3"/>
        <v>3629</v>
      </c>
      <c r="L42" s="103">
        <v>0</v>
      </c>
      <c r="M42" s="103">
        <v>3629</v>
      </c>
      <c r="N42" s="103">
        <f t="shared" si="4"/>
        <v>4897</v>
      </c>
      <c r="O42" s="103">
        <f t="shared" si="5"/>
        <v>1268</v>
      </c>
      <c r="P42" s="103">
        <v>1268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 t="shared" si="7"/>
        <v>3629</v>
      </c>
      <c r="W42" s="103">
        <v>3629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 t="shared" si="9"/>
        <v>0</v>
      </c>
      <c r="AD42" s="103">
        <v>0</v>
      </c>
      <c r="AE42" s="103">
        <v>0</v>
      </c>
      <c r="AF42" s="103">
        <f t="shared" si="10"/>
        <v>229</v>
      </c>
      <c r="AG42" s="103">
        <v>229</v>
      </c>
      <c r="AH42" s="103">
        <v>0</v>
      </c>
      <c r="AI42" s="103">
        <v>0</v>
      </c>
      <c r="AJ42" s="103">
        <f t="shared" si="11"/>
        <v>229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229</v>
      </c>
      <c r="AT42" s="103">
        <f t="shared" si="13"/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 t="shared" si="14"/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26</v>
      </c>
      <c r="B43" s="113" t="s">
        <v>360</v>
      </c>
      <c r="C43" s="101" t="s">
        <v>361</v>
      </c>
      <c r="D43" s="103">
        <f t="shared" si="0"/>
        <v>8749</v>
      </c>
      <c r="E43" s="103">
        <f t="shared" si="1"/>
        <v>0</v>
      </c>
      <c r="F43" s="103">
        <v>0</v>
      </c>
      <c r="G43" s="103">
        <v>0</v>
      </c>
      <c r="H43" s="103">
        <f t="shared" si="2"/>
        <v>121</v>
      </c>
      <c r="I43" s="103">
        <v>121</v>
      </c>
      <c r="J43" s="103">
        <v>0</v>
      </c>
      <c r="K43" s="103">
        <f t="shared" si="3"/>
        <v>8628</v>
      </c>
      <c r="L43" s="103">
        <v>0</v>
      </c>
      <c r="M43" s="103">
        <v>8628</v>
      </c>
      <c r="N43" s="103">
        <f t="shared" si="4"/>
        <v>8749</v>
      </c>
      <c r="O43" s="103">
        <f t="shared" si="5"/>
        <v>121</v>
      </c>
      <c r="P43" s="103">
        <v>121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 t="shared" si="7"/>
        <v>8628</v>
      </c>
      <c r="W43" s="103">
        <v>8628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 t="shared" si="9"/>
        <v>0</v>
      </c>
      <c r="AD43" s="103">
        <v>0</v>
      </c>
      <c r="AE43" s="103">
        <v>0</v>
      </c>
      <c r="AF43" s="103">
        <f t="shared" si="10"/>
        <v>411</v>
      </c>
      <c r="AG43" s="103">
        <v>411</v>
      </c>
      <c r="AH43" s="103">
        <v>0</v>
      </c>
      <c r="AI43" s="103">
        <v>0</v>
      </c>
      <c r="AJ43" s="103">
        <f t="shared" si="11"/>
        <v>411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411</v>
      </c>
      <c r="AT43" s="103">
        <f t="shared" si="13"/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 t="shared" si="14"/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26</v>
      </c>
      <c r="B44" s="113" t="s">
        <v>363</v>
      </c>
      <c r="C44" s="101" t="s">
        <v>364</v>
      </c>
      <c r="D44" s="103">
        <f t="shared" si="0"/>
        <v>1203</v>
      </c>
      <c r="E44" s="103">
        <f t="shared" si="1"/>
        <v>0</v>
      </c>
      <c r="F44" s="103">
        <v>0</v>
      </c>
      <c r="G44" s="103">
        <v>0</v>
      </c>
      <c r="H44" s="103">
        <f t="shared" si="2"/>
        <v>491</v>
      </c>
      <c r="I44" s="103">
        <v>491</v>
      </c>
      <c r="J44" s="103">
        <v>0</v>
      </c>
      <c r="K44" s="103">
        <f t="shared" si="3"/>
        <v>712</v>
      </c>
      <c r="L44" s="103">
        <v>0</v>
      </c>
      <c r="M44" s="103">
        <v>712</v>
      </c>
      <c r="N44" s="103">
        <f t="shared" si="4"/>
        <v>1203</v>
      </c>
      <c r="O44" s="103">
        <f t="shared" si="5"/>
        <v>491</v>
      </c>
      <c r="P44" s="103">
        <v>491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 t="shared" si="7"/>
        <v>712</v>
      </c>
      <c r="W44" s="103">
        <v>712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 t="shared" si="9"/>
        <v>0</v>
      </c>
      <c r="AD44" s="103">
        <v>0</v>
      </c>
      <c r="AE44" s="103">
        <v>0</v>
      </c>
      <c r="AF44" s="103">
        <f t="shared" si="10"/>
        <v>18</v>
      </c>
      <c r="AG44" s="103">
        <v>18</v>
      </c>
      <c r="AH44" s="103">
        <v>0</v>
      </c>
      <c r="AI44" s="103">
        <v>0</v>
      </c>
      <c r="AJ44" s="103">
        <f t="shared" si="11"/>
        <v>18</v>
      </c>
      <c r="AK44" s="103">
        <v>0</v>
      </c>
      <c r="AL44" s="103">
        <v>0</v>
      </c>
      <c r="AM44" s="103">
        <v>1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17</v>
      </c>
      <c r="AT44" s="103">
        <f t="shared" si="13"/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 t="shared" si="14"/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26</v>
      </c>
      <c r="B45" s="113" t="s">
        <v>366</v>
      </c>
      <c r="C45" s="101" t="s">
        <v>367</v>
      </c>
      <c r="D45" s="103">
        <f t="shared" si="0"/>
        <v>2226</v>
      </c>
      <c r="E45" s="103">
        <f t="shared" si="1"/>
        <v>0</v>
      </c>
      <c r="F45" s="103">
        <v>0</v>
      </c>
      <c r="G45" s="103">
        <v>0</v>
      </c>
      <c r="H45" s="103">
        <f t="shared" si="2"/>
        <v>462</v>
      </c>
      <c r="I45" s="103">
        <v>462</v>
      </c>
      <c r="J45" s="103">
        <v>0</v>
      </c>
      <c r="K45" s="103">
        <f t="shared" si="3"/>
        <v>1764</v>
      </c>
      <c r="L45" s="103">
        <v>0</v>
      </c>
      <c r="M45" s="103">
        <v>1764</v>
      </c>
      <c r="N45" s="103">
        <f t="shared" si="4"/>
        <v>2226</v>
      </c>
      <c r="O45" s="103">
        <f t="shared" si="5"/>
        <v>462</v>
      </c>
      <c r="P45" s="103">
        <v>462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 t="shared" si="7"/>
        <v>1764</v>
      </c>
      <c r="W45" s="103">
        <v>1764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 t="shared" si="9"/>
        <v>0</v>
      </c>
      <c r="AD45" s="103">
        <v>0</v>
      </c>
      <c r="AE45" s="103">
        <v>0</v>
      </c>
      <c r="AF45" s="103">
        <f t="shared" si="10"/>
        <v>3</v>
      </c>
      <c r="AG45" s="103">
        <v>3</v>
      </c>
      <c r="AH45" s="103">
        <v>0</v>
      </c>
      <c r="AI45" s="103">
        <v>0</v>
      </c>
      <c r="AJ45" s="103">
        <f t="shared" si="11"/>
        <v>19</v>
      </c>
      <c r="AK45" s="103">
        <v>19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 t="shared" si="13"/>
        <v>3</v>
      </c>
      <c r="AU45" s="103">
        <v>3</v>
      </c>
      <c r="AV45" s="103">
        <v>0</v>
      </c>
      <c r="AW45" s="103">
        <v>0</v>
      </c>
      <c r="AX45" s="103">
        <v>0</v>
      </c>
      <c r="AY45" s="103">
        <v>0</v>
      </c>
      <c r="AZ45" s="103">
        <f t="shared" si="14"/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26</v>
      </c>
      <c r="B46" s="113" t="s">
        <v>369</v>
      </c>
      <c r="C46" s="101" t="s">
        <v>370</v>
      </c>
      <c r="D46" s="103">
        <f t="shared" si="0"/>
        <v>6718</v>
      </c>
      <c r="E46" s="103">
        <f t="shared" si="1"/>
        <v>0</v>
      </c>
      <c r="F46" s="103">
        <v>0</v>
      </c>
      <c r="G46" s="103">
        <v>0</v>
      </c>
      <c r="H46" s="103">
        <f t="shared" si="2"/>
        <v>481</v>
      </c>
      <c r="I46" s="103">
        <v>481</v>
      </c>
      <c r="J46" s="103">
        <v>0</v>
      </c>
      <c r="K46" s="103">
        <f t="shared" si="3"/>
        <v>6237</v>
      </c>
      <c r="L46" s="103">
        <v>0</v>
      </c>
      <c r="M46" s="103">
        <v>6237</v>
      </c>
      <c r="N46" s="103">
        <f t="shared" si="4"/>
        <v>6718</v>
      </c>
      <c r="O46" s="103">
        <f t="shared" si="5"/>
        <v>481</v>
      </c>
      <c r="P46" s="103">
        <v>481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 t="shared" si="7"/>
        <v>6237</v>
      </c>
      <c r="W46" s="103">
        <v>6237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 t="shared" si="9"/>
        <v>0</v>
      </c>
      <c r="AD46" s="103">
        <v>0</v>
      </c>
      <c r="AE46" s="103">
        <v>0</v>
      </c>
      <c r="AF46" s="103">
        <f t="shared" si="10"/>
        <v>46</v>
      </c>
      <c r="AG46" s="103">
        <v>46</v>
      </c>
      <c r="AH46" s="103">
        <v>0</v>
      </c>
      <c r="AI46" s="103">
        <v>0</v>
      </c>
      <c r="AJ46" s="103">
        <f t="shared" si="11"/>
        <v>398</v>
      </c>
      <c r="AK46" s="103">
        <v>368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30</v>
      </c>
      <c r="AT46" s="103">
        <f t="shared" si="13"/>
        <v>16</v>
      </c>
      <c r="AU46" s="103">
        <v>16</v>
      </c>
      <c r="AV46" s="103">
        <v>0</v>
      </c>
      <c r="AW46" s="103">
        <v>0</v>
      </c>
      <c r="AX46" s="103">
        <v>0</v>
      </c>
      <c r="AY46" s="103">
        <v>0</v>
      </c>
      <c r="AZ46" s="103">
        <f t="shared" si="14"/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26</v>
      </c>
      <c r="B47" s="113" t="s">
        <v>372</v>
      </c>
      <c r="C47" s="101" t="s">
        <v>373</v>
      </c>
      <c r="D47" s="103">
        <f t="shared" si="0"/>
        <v>3761</v>
      </c>
      <c r="E47" s="103">
        <f t="shared" si="1"/>
        <v>1198</v>
      </c>
      <c r="F47" s="103">
        <v>1198</v>
      </c>
      <c r="G47" s="103">
        <v>0</v>
      </c>
      <c r="H47" s="103">
        <f t="shared" si="2"/>
        <v>0</v>
      </c>
      <c r="I47" s="103">
        <v>0</v>
      </c>
      <c r="J47" s="103">
        <v>0</v>
      </c>
      <c r="K47" s="103">
        <f t="shared" si="3"/>
        <v>2563</v>
      </c>
      <c r="L47" s="103">
        <v>0</v>
      </c>
      <c r="M47" s="103">
        <v>2563</v>
      </c>
      <c r="N47" s="103">
        <f t="shared" si="4"/>
        <v>3808</v>
      </c>
      <c r="O47" s="103">
        <f t="shared" si="5"/>
        <v>1198</v>
      </c>
      <c r="P47" s="103">
        <v>1198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 t="shared" si="7"/>
        <v>2563</v>
      </c>
      <c r="W47" s="103">
        <v>2563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 t="shared" si="9"/>
        <v>47</v>
      </c>
      <c r="AD47" s="103">
        <v>47</v>
      </c>
      <c r="AE47" s="103">
        <v>0</v>
      </c>
      <c r="AF47" s="103">
        <f t="shared" si="10"/>
        <v>13</v>
      </c>
      <c r="AG47" s="103">
        <v>13</v>
      </c>
      <c r="AH47" s="103">
        <v>0</v>
      </c>
      <c r="AI47" s="103">
        <v>0</v>
      </c>
      <c r="AJ47" s="103">
        <f t="shared" si="11"/>
        <v>30</v>
      </c>
      <c r="AK47" s="103">
        <v>18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12</v>
      </c>
      <c r="AR47" s="103">
        <v>0</v>
      </c>
      <c r="AS47" s="103">
        <v>0</v>
      </c>
      <c r="AT47" s="103">
        <f t="shared" si="13"/>
        <v>1</v>
      </c>
      <c r="AU47" s="103">
        <v>1</v>
      </c>
      <c r="AV47" s="103">
        <v>0</v>
      </c>
      <c r="AW47" s="103">
        <v>0</v>
      </c>
      <c r="AX47" s="103">
        <v>0</v>
      </c>
      <c r="AY47" s="103">
        <v>0</v>
      </c>
      <c r="AZ47" s="103">
        <f t="shared" si="14"/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26</v>
      </c>
      <c r="B48" s="113" t="s">
        <v>375</v>
      </c>
      <c r="C48" s="101" t="s">
        <v>376</v>
      </c>
      <c r="D48" s="103">
        <f t="shared" si="0"/>
        <v>2767</v>
      </c>
      <c r="E48" s="103">
        <f t="shared" si="1"/>
        <v>0</v>
      </c>
      <c r="F48" s="103">
        <v>0</v>
      </c>
      <c r="G48" s="103">
        <v>0</v>
      </c>
      <c r="H48" s="103">
        <f t="shared" si="2"/>
        <v>1487</v>
      </c>
      <c r="I48" s="103">
        <v>866</v>
      </c>
      <c r="J48" s="103">
        <v>621</v>
      </c>
      <c r="K48" s="103">
        <f t="shared" si="3"/>
        <v>1280</v>
      </c>
      <c r="L48" s="103">
        <v>0</v>
      </c>
      <c r="M48" s="103">
        <v>1280</v>
      </c>
      <c r="N48" s="103">
        <f t="shared" si="4"/>
        <v>2767</v>
      </c>
      <c r="O48" s="103">
        <f t="shared" si="5"/>
        <v>866</v>
      </c>
      <c r="P48" s="103">
        <v>866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 t="shared" si="7"/>
        <v>1901</v>
      </c>
      <c r="W48" s="103">
        <v>1901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 t="shared" si="9"/>
        <v>0</v>
      </c>
      <c r="AD48" s="103">
        <v>0</v>
      </c>
      <c r="AE48" s="103">
        <v>0</v>
      </c>
      <c r="AF48" s="103">
        <f t="shared" si="10"/>
        <v>817</v>
      </c>
      <c r="AG48" s="103">
        <v>817</v>
      </c>
      <c r="AH48" s="103">
        <v>0</v>
      </c>
      <c r="AI48" s="103">
        <v>0</v>
      </c>
      <c r="AJ48" s="103">
        <f t="shared" si="11"/>
        <v>817</v>
      </c>
      <c r="AK48" s="103">
        <v>0</v>
      </c>
      <c r="AL48" s="103">
        <v>0</v>
      </c>
      <c r="AM48" s="103">
        <v>709</v>
      </c>
      <c r="AN48" s="103">
        <v>108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 t="shared" si="13"/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 t="shared" si="14"/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8">
    <sortCondition ref="A8:A48"/>
    <sortCondition ref="B8:B48"/>
    <sortCondition ref="C8:C4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28000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28100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28201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28202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28203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28204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28205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28206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28207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28208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28209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28210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28212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28213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28214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28215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28216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28217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28218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28219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28220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28221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28222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28223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28224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28225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28226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28227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28228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28229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28301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28365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28381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28382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28442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28443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28446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28464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28481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28501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28585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28586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2018-02-26T02:21:34Z</dcterms:modified>
</cp:coreProperties>
</file>