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27大阪府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組合分担金内訳!$A$6:$BE$49</definedName>
    <definedName name="_xlnm._FilterDatabase" localSheetId="3" hidden="1">'廃棄物事業経費（歳出）'!$A$6:$CI$60</definedName>
    <definedName name="_xlnm._FilterDatabase" localSheetId="2" hidden="1">'廃棄物事業経費（歳入）'!$A$6:$AE$60</definedName>
    <definedName name="_xlnm._FilterDatabase" localSheetId="0" hidden="1">'廃棄物事業経費（市町村）'!$A$6:$DJ$49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組合分担金内訳!$2:$50</definedName>
    <definedName name="_xlnm.Print_Area" localSheetId="3">'廃棄物事業経費（歳出）'!$2:$61</definedName>
    <definedName name="_xlnm.Print_Area" localSheetId="2">'廃棄物事業経費（歳入）'!$2:$61</definedName>
    <definedName name="_xlnm.Print_Area" localSheetId="0">'廃棄物事業経費（市町村）'!$2:$50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I22" i="5" s="1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T55" i="4"/>
  <c r="AT56" i="4"/>
  <c r="AT57" i="4"/>
  <c r="AT58" i="4"/>
  <c r="AT59" i="4"/>
  <c r="AT60" i="4"/>
  <c r="AT6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O32" i="4"/>
  <c r="AO33" i="4"/>
  <c r="AO34" i="4"/>
  <c r="AO35" i="4"/>
  <c r="AO36" i="4"/>
  <c r="AO37" i="4"/>
  <c r="AO38" i="4"/>
  <c r="AO39" i="4"/>
  <c r="AO40" i="4"/>
  <c r="AO41" i="4"/>
  <c r="AO42" i="4"/>
  <c r="AO43" i="4"/>
  <c r="AO44" i="4"/>
  <c r="AO45" i="4"/>
  <c r="AO46" i="4"/>
  <c r="AO47" i="4"/>
  <c r="AO48" i="4"/>
  <c r="AO49" i="4"/>
  <c r="AO50" i="4"/>
  <c r="AO51" i="4"/>
  <c r="AO52" i="4"/>
  <c r="AO53" i="4"/>
  <c r="AO54" i="4"/>
  <c r="AO55" i="4"/>
  <c r="AO56" i="4"/>
  <c r="AO57" i="4"/>
  <c r="AO58" i="4"/>
  <c r="AO59" i="4"/>
  <c r="AO60" i="4"/>
  <c r="AO61" i="4"/>
  <c r="AN8" i="4"/>
  <c r="BG8" i="4" s="1"/>
  <c r="AN9" i="4"/>
  <c r="AN10" i="4"/>
  <c r="BG10" i="4" s="1"/>
  <c r="AN11" i="4"/>
  <c r="AN12" i="4"/>
  <c r="BG12" i="4" s="1"/>
  <c r="AN13" i="4"/>
  <c r="AN14" i="4"/>
  <c r="BG14" i="4" s="1"/>
  <c r="AN15" i="4"/>
  <c r="AN16" i="4"/>
  <c r="BG16" i="4" s="1"/>
  <c r="AN17" i="4"/>
  <c r="AN18" i="4"/>
  <c r="BG18" i="4" s="1"/>
  <c r="AN19" i="4"/>
  <c r="AN20" i="4"/>
  <c r="BG20" i="4" s="1"/>
  <c r="AN21" i="4"/>
  <c r="AN22" i="4"/>
  <c r="BG22" i="4" s="1"/>
  <c r="AN23" i="4"/>
  <c r="AN24" i="4"/>
  <c r="BG24" i="4" s="1"/>
  <c r="AN25" i="4"/>
  <c r="AN26" i="4"/>
  <c r="BG26" i="4" s="1"/>
  <c r="AN27" i="4"/>
  <c r="AN28" i="4"/>
  <c r="BG28" i="4" s="1"/>
  <c r="AN29" i="4"/>
  <c r="AN30" i="4"/>
  <c r="BG30" i="4" s="1"/>
  <c r="AN31" i="4"/>
  <c r="AN32" i="4"/>
  <c r="BG32" i="4" s="1"/>
  <c r="AN33" i="4"/>
  <c r="AN34" i="4"/>
  <c r="BG34" i="4" s="1"/>
  <c r="AN35" i="4"/>
  <c r="AN36" i="4"/>
  <c r="BG36" i="4" s="1"/>
  <c r="AN37" i="4"/>
  <c r="AN38" i="4"/>
  <c r="BG38" i="4" s="1"/>
  <c r="AN39" i="4"/>
  <c r="AN40" i="4"/>
  <c r="BG40" i="4" s="1"/>
  <c r="AN41" i="4"/>
  <c r="AN42" i="4"/>
  <c r="BG42" i="4" s="1"/>
  <c r="AN43" i="4"/>
  <c r="AN44" i="4"/>
  <c r="BG44" i="4" s="1"/>
  <c r="AN45" i="4"/>
  <c r="AN46" i="4"/>
  <c r="BG46" i="4" s="1"/>
  <c r="AN47" i="4"/>
  <c r="AN48" i="4"/>
  <c r="BG48" i="4" s="1"/>
  <c r="AN49" i="4"/>
  <c r="AN50" i="4"/>
  <c r="BG50" i="4" s="1"/>
  <c r="AN51" i="4"/>
  <c r="AN52" i="4"/>
  <c r="BG52" i="4" s="1"/>
  <c r="AN53" i="4"/>
  <c r="AN54" i="4"/>
  <c r="BG54" i="4" s="1"/>
  <c r="AN55" i="4"/>
  <c r="AN56" i="4"/>
  <c r="BG56" i="4" s="1"/>
  <c r="AN57" i="4"/>
  <c r="AN58" i="4"/>
  <c r="BG58" i="4" s="1"/>
  <c r="AN59" i="4"/>
  <c r="AN60" i="4"/>
  <c r="BG60" i="4" s="1"/>
  <c r="AN61" i="4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W55" i="4"/>
  <c r="CA55" i="4" s="1"/>
  <c r="W56" i="4"/>
  <c r="CA56" i="4" s="1"/>
  <c r="W57" i="4"/>
  <c r="CA57" i="4" s="1"/>
  <c r="W58" i="4"/>
  <c r="CA58" i="4" s="1"/>
  <c r="W59" i="4"/>
  <c r="CA59" i="4" s="1"/>
  <c r="W60" i="4"/>
  <c r="CA60" i="4" s="1"/>
  <c r="W61" i="4"/>
  <c r="CA6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R55" i="4"/>
  <c r="BV55" i="4" s="1"/>
  <c r="R56" i="4"/>
  <c r="BV56" i="4" s="1"/>
  <c r="R57" i="4"/>
  <c r="BV57" i="4" s="1"/>
  <c r="R58" i="4"/>
  <c r="BV58" i="4" s="1"/>
  <c r="R59" i="4"/>
  <c r="BV59" i="4" s="1"/>
  <c r="R60" i="4"/>
  <c r="BV60" i="4" s="1"/>
  <c r="R61" i="4"/>
  <c r="BV6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M55" i="4"/>
  <c r="BQ55" i="4" s="1"/>
  <c r="M56" i="4"/>
  <c r="BQ56" i="4" s="1"/>
  <c r="M57" i="4"/>
  <c r="BQ57" i="4" s="1"/>
  <c r="M58" i="4"/>
  <c r="BQ58" i="4" s="1"/>
  <c r="M59" i="4"/>
  <c r="BQ59" i="4" s="1"/>
  <c r="M60" i="4"/>
  <c r="BQ60" i="4" s="1"/>
  <c r="M61" i="4"/>
  <c r="BQ6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L32" i="4"/>
  <c r="BP32" i="4" s="1"/>
  <c r="L33" i="4"/>
  <c r="BP33" i="4" s="1"/>
  <c r="L34" i="4"/>
  <c r="BP34" i="4" s="1"/>
  <c r="L35" i="4"/>
  <c r="BP35" i="4" s="1"/>
  <c r="L36" i="4"/>
  <c r="BP36" i="4" s="1"/>
  <c r="L37" i="4"/>
  <c r="BP37" i="4" s="1"/>
  <c r="L38" i="4"/>
  <c r="BP38" i="4" s="1"/>
  <c r="L39" i="4"/>
  <c r="BP39" i="4" s="1"/>
  <c r="L40" i="4"/>
  <c r="BP40" i="4" s="1"/>
  <c r="L41" i="4"/>
  <c r="BP41" i="4" s="1"/>
  <c r="L42" i="4"/>
  <c r="BP42" i="4" s="1"/>
  <c r="L43" i="4"/>
  <c r="BP43" i="4" s="1"/>
  <c r="L44" i="4"/>
  <c r="BP44" i="4" s="1"/>
  <c r="L45" i="4"/>
  <c r="BP45" i="4" s="1"/>
  <c r="L46" i="4"/>
  <c r="BP46" i="4" s="1"/>
  <c r="L47" i="4"/>
  <c r="BP47" i="4" s="1"/>
  <c r="L48" i="4"/>
  <c r="BP48" i="4" s="1"/>
  <c r="L49" i="4"/>
  <c r="BP49" i="4" s="1"/>
  <c r="L50" i="4"/>
  <c r="BP50" i="4" s="1"/>
  <c r="L51" i="4"/>
  <c r="BP51" i="4" s="1"/>
  <c r="L52" i="4"/>
  <c r="BP52" i="4" s="1"/>
  <c r="L53" i="4"/>
  <c r="BP53" i="4" s="1"/>
  <c r="L54" i="4"/>
  <c r="BP54" i="4" s="1"/>
  <c r="L55" i="4"/>
  <c r="BP55" i="4" s="1"/>
  <c r="L56" i="4"/>
  <c r="BP56" i="4" s="1"/>
  <c r="L57" i="4"/>
  <c r="BP57" i="4" s="1"/>
  <c r="L58" i="4"/>
  <c r="BP58" i="4" s="1"/>
  <c r="L59" i="4"/>
  <c r="BP59" i="4" s="1"/>
  <c r="L60" i="4"/>
  <c r="BP60" i="4" s="1"/>
  <c r="L61" i="4"/>
  <c r="BP6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E32" i="4"/>
  <c r="BI32" i="4" s="1"/>
  <c r="E33" i="4"/>
  <c r="BI33" i="4" s="1"/>
  <c r="E34" i="4"/>
  <c r="BI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BI40" i="4" s="1"/>
  <c r="E41" i="4"/>
  <c r="BI41" i="4" s="1"/>
  <c r="E42" i="4"/>
  <c r="BI42" i="4" s="1"/>
  <c r="E43" i="4"/>
  <c r="BI43" i="4" s="1"/>
  <c r="E44" i="4"/>
  <c r="BI44" i="4" s="1"/>
  <c r="E45" i="4"/>
  <c r="BI45" i="4" s="1"/>
  <c r="E46" i="4"/>
  <c r="BI46" i="4" s="1"/>
  <c r="E47" i="4"/>
  <c r="BI47" i="4" s="1"/>
  <c r="E48" i="4"/>
  <c r="BI48" i="4" s="1"/>
  <c r="E49" i="4"/>
  <c r="BI49" i="4" s="1"/>
  <c r="E50" i="4"/>
  <c r="BI50" i="4" s="1"/>
  <c r="E51" i="4"/>
  <c r="BI51" i="4" s="1"/>
  <c r="E52" i="4"/>
  <c r="BI52" i="4" s="1"/>
  <c r="E53" i="4"/>
  <c r="BI53" i="4" s="1"/>
  <c r="E54" i="4"/>
  <c r="BI54" i="4" s="1"/>
  <c r="E55" i="4"/>
  <c r="BI55" i="4" s="1"/>
  <c r="E56" i="4"/>
  <c r="BI56" i="4" s="1"/>
  <c r="E57" i="4"/>
  <c r="BI57" i="4" s="1"/>
  <c r="E58" i="4"/>
  <c r="BI58" i="4" s="1"/>
  <c r="E59" i="4"/>
  <c r="BI59" i="4" s="1"/>
  <c r="E60" i="4"/>
  <c r="BI60" i="4" s="1"/>
  <c r="E61" i="4"/>
  <c r="BI61" i="4" s="1"/>
  <c r="D8" i="4"/>
  <c r="BH8" i="4" s="1"/>
  <c r="D9" i="4"/>
  <c r="BH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BH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AE22" i="4" s="1"/>
  <c r="CI22" i="4" s="1"/>
  <c r="D23" i="4"/>
  <c r="BH23" i="4" s="1"/>
  <c r="D24" i="4"/>
  <c r="BH24" i="4" s="1"/>
  <c r="D25" i="4"/>
  <c r="BH25" i="4" s="1"/>
  <c r="D26" i="4"/>
  <c r="AE26" i="4" s="1"/>
  <c r="CI26" i="4" s="1"/>
  <c r="D27" i="4"/>
  <c r="BH27" i="4" s="1"/>
  <c r="D28" i="4"/>
  <c r="BH28" i="4" s="1"/>
  <c r="D29" i="4"/>
  <c r="BH29" i="4" s="1"/>
  <c r="D30" i="4"/>
  <c r="AE30" i="4" s="1"/>
  <c r="CI30" i="4" s="1"/>
  <c r="D31" i="4"/>
  <c r="BH31" i="4" s="1"/>
  <c r="D32" i="4"/>
  <c r="BH32" i="4" s="1"/>
  <c r="D33" i="4"/>
  <c r="BH33" i="4" s="1"/>
  <c r="D34" i="4"/>
  <c r="AE34" i="4" s="1"/>
  <c r="CI34" i="4" s="1"/>
  <c r="D35" i="4"/>
  <c r="BH35" i="4" s="1"/>
  <c r="D36" i="4"/>
  <c r="BH36" i="4" s="1"/>
  <c r="D37" i="4"/>
  <c r="BH37" i="4" s="1"/>
  <c r="D38" i="4"/>
  <c r="AE38" i="4" s="1"/>
  <c r="CI38" i="4" s="1"/>
  <c r="D39" i="4"/>
  <c r="BH39" i="4" s="1"/>
  <c r="D40" i="4"/>
  <c r="BH40" i="4" s="1"/>
  <c r="D41" i="4"/>
  <c r="BH41" i="4" s="1"/>
  <c r="D42" i="4"/>
  <c r="AE42" i="4" s="1"/>
  <c r="CI42" i="4" s="1"/>
  <c r="D43" i="4"/>
  <c r="BH43" i="4" s="1"/>
  <c r="D44" i="4"/>
  <c r="BH44" i="4" s="1"/>
  <c r="D45" i="4"/>
  <c r="BH45" i="4" s="1"/>
  <c r="D46" i="4"/>
  <c r="AE46" i="4" s="1"/>
  <c r="CI46" i="4" s="1"/>
  <c r="D47" i="4"/>
  <c r="BH47" i="4" s="1"/>
  <c r="D48" i="4"/>
  <c r="BH48" i="4" s="1"/>
  <c r="D49" i="4"/>
  <c r="BH49" i="4" s="1"/>
  <c r="D50" i="4"/>
  <c r="AE50" i="4" s="1"/>
  <c r="CI50" i="4" s="1"/>
  <c r="D51" i="4"/>
  <c r="BH51" i="4" s="1"/>
  <c r="D52" i="4"/>
  <c r="BH52" i="4" s="1"/>
  <c r="D53" i="4"/>
  <c r="BH53" i="4" s="1"/>
  <c r="D54" i="4"/>
  <c r="AE54" i="4" s="1"/>
  <c r="CI54" i="4" s="1"/>
  <c r="D55" i="4"/>
  <c r="BH55" i="4" s="1"/>
  <c r="D56" i="4"/>
  <c r="BH56" i="4" s="1"/>
  <c r="D57" i="4"/>
  <c r="BH57" i="4" s="1"/>
  <c r="D58" i="4"/>
  <c r="AE58" i="4" s="1"/>
  <c r="CI58" i="4" s="1"/>
  <c r="D59" i="4"/>
  <c r="BH59" i="4" s="1"/>
  <c r="D60" i="4"/>
  <c r="BH60" i="4" s="1"/>
  <c r="D61" i="4"/>
  <c r="BH6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W33" i="3" s="1"/>
  <c r="E34" i="3"/>
  <c r="W34" i="3" s="1"/>
  <c r="E35" i="3"/>
  <c r="W35" i="3" s="1"/>
  <c r="E36" i="3"/>
  <c r="W36" i="3" s="1"/>
  <c r="E37" i="3"/>
  <c r="W37" i="3" s="1"/>
  <c r="E38" i="3"/>
  <c r="W38" i="3" s="1"/>
  <c r="E39" i="3"/>
  <c r="W39" i="3" s="1"/>
  <c r="E40" i="3"/>
  <c r="W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W46" i="3" s="1"/>
  <c r="E47" i="3"/>
  <c r="W47" i="3" s="1"/>
  <c r="E48" i="3"/>
  <c r="W48" i="3" s="1"/>
  <c r="E49" i="3"/>
  <c r="W49" i="3" s="1"/>
  <c r="E50" i="3"/>
  <c r="W50" i="3" s="1"/>
  <c r="E51" i="3"/>
  <c r="W51" i="3" s="1"/>
  <c r="E52" i="3"/>
  <c r="W52" i="3" s="1"/>
  <c r="E53" i="3"/>
  <c r="W53" i="3" s="1"/>
  <c r="E54" i="3"/>
  <c r="W54" i="3" s="1"/>
  <c r="E55" i="3"/>
  <c r="W55" i="3" s="1"/>
  <c r="E56" i="3"/>
  <c r="W56" i="3" s="1"/>
  <c r="E57" i="3"/>
  <c r="W57" i="3" s="1"/>
  <c r="E58" i="3"/>
  <c r="W58" i="3" s="1"/>
  <c r="E59" i="3"/>
  <c r="W59" i="3" s="1"/>
  <c r="E60" i="3"/>
  <c r="W60" i="3" s="1"/>
  <c r="E61" i="3"/>
  <c r="W6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V15" i="3" s="1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32" i="3"/>
  <c r="V32" i="3" s="1"/>
  <c r="D33" i="3"/>
  <c r="V33" i="3" s="1"/>
  <c r="D34" i="3"/>
  <c r="V34" i="3" s="1"/>
  <c r="D35" i="3"/>
  <c r="V35" i="3" s="1"/>
  <c r="D36" i="3"/>
  <c r="V36" i="3" s="1"/>
  <c r="D37" i="3"/>
  <c r="V37" i="3" s="1"/>
  <c r="D38" i="3"/>
  <c r="V38" i="3" s="1"/>
  <c r="D39" i="3"/>
  <c r="V39" i="3" s="1"/>
  <c r="D40" i="3"/>
  <c r="V40" i="3" s="1"/>
  <c r="D41" i="3"/>
  <c r="V41" i="3" s="1"/>
  <c r="D42" i="3"/>
  <c r="V42" i="3" s="1"/>
  <c r="D43" i="3"/>
  <c r="V43" i="3" s="1"/>
  <c r="D44" i="3"/>
  <c r="V44" i="3" s="1"/>
  <c r="D45" i="3"/>
  <c r="V45" i="3" s="1"/>
  <c r="D46" i="3"/>
  <c r="V46" i="3" s="1"/>
  <c r="D47" i="3"/>
  <c r="V47" i="3" s="1"/>
  <c r="D48" i="3"/>
  <c r="V48" i="3" s="1"/>
  <c r="D49" i="3"/>
  <c r="V49" i="3" s="1"/>
  <c r="D50" i="3"/>
  <c r="V50" i="3" s="1"/>
  <c r="D51" i="3"/>
  <c r="V51" i="3" s="1"/>
  <c r="D52" i="3"/>
  <c r="V52" i="3" s="1"/>
  <c r="D53" i="3"/>
  <c r="V53" i="3" s="1"/>
  <c r="D54" i="3"/>
  <c r="V54" i="3" s="1"/>
  <c r="D55" i="3"/>
  <c r="V55" i="3" s="1"/>
  <c r="D56" i="3"/>
  <c r="V56" i="3" s="1"/>
  <c r="D57" i="3"/>
  <c r="V57" i="3" s="1"/>
  <c r="D58" i="3"/>
  <c r="V58" i="3" s="1"/>
  <c r="D59" i="3"/>
  <c r="V59" i="3" s="1"/>
  <c r="D60" i="3"/>
  <c r="V60" i="3" s="1"/>
  <c r="D61" i="3"/>
  <c r="V61" i="3" s="1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BZ8" i="2"/>
  <c r="BZ9" i="2"/>
  <c r="DB9" i="2" s="1"/>
  <c r="BZ10" i="2"/>
  <c r="BZ11" i="2"/>
  <c r="DB11" i="2" s="1"/>
  <c r="BZ12" i="2"/>
  <c r="BZ13" i="2"/>
  <c r="DB13" i="2" s="1"/>
  <c r="BZ14" i="2"/>
  <c r="BZ15" i="2"/>
  <c r="DB15" i="2" s="1"/>
  <c r="BZ16" i="2"/>
  <c r="BZ17" i="2"/>
  <c r="DB17" i="2" s="1"/>
  <c r="BZ18" i="2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O9" i="2"/>
  <c r="CQ9" i="2" s="1"/>
  <c r="BO11" i="2"/>
  <c r="CQ11" i="2" s="1"/>
  <c r="BO13" i="2"/>
  <c r="CQ13" i="2" s="1"/>
  <c r="BO15" i="2"/>
  <c r="CQ15" i="2" s="1"/>
  <c r="BO17" i="2"/>
  <c r="CQ17" i="2" s="1"/>
  <c r="BH8" i="2"/>
  <c r="BG8" i="2" s="1"/>
  <c r="CI8" i="2" s="1"/>
  <c r="BH9" i="2"/>
  <c r="CJ9" i="2" s="1"/>
  <c r="BH10" i="2"/>
  <c r="BG10" i="2" s="1"/>
  <c r="CI10" i="2" s="1"/>
  <c r="BH11" i="2"/>
  <c r="CJ11" i="2" s="1"/>
  <c r="BH12" i="2"/>
  <c r="BG12" i="2" s="1"/>
  <c r="CI12" i="2" s="1"/>
  <c r="BH13" i="2"/>
  <c r="CJ13" i="2" s="1"/>
  <c r="BH14" i="2"/>
  <c r="BG14" i="2" s="1"/>
  <c r="CI14" i="2" s="1"/>
  <c r="BH15" i="2"/>
  <c r="CJ15" i="2" s="1"/>
  <c r="BH16" i="2"/>
  <c r="BG16" i="2" s="1"/>
  <c r="CI16" i="2" s="1"/>
  <c r="BH17" i="2"/>
  <c r="CJ17" i="2" s="1"/>
  <c r="BH18" i="2"/>
  <c r="BG18" i="2" s="1"/>
  <c r="CI18" i="2" s="1"/>
  <c r="BG9" i="2"/>
  <c r="CI9" i="2" s="1"/>
  <c r="BG11" i="2"/>
  <c r="CI11" i="2" s="1"/>
  <c r="BG13" i="2"/>
  <c r="CI13" i="2" s="1"/>
  <c r="BG15" i="2"/>
  <c r="CI15" i="2" s="1"/>
  <c r="BG17" i="2"/>
  <c r="CI17" i="2" s="1"/>
  <c r="AX8" i="2"/>
  <c r="AX9" i="2"/>
  <c r="AX10" i="2"/>
  <c r="AX11" i="2"/>
  <c r="AX12" i="2"/>
  <c r="AX13" i="2"/>
  <c r="AX14" i="2"/>
  <c r="AX15" i="2"/>
  <c r="AX16" i="2"/>
  <c r="AX17" i="2"/>
  <c r="AX18" i="2"/>
  <c r="AS8" i="2"/>
  <c r="AS9" i="2"/>
  <c r="AS10" i="2"/>
  <c r="AS11" i="2"/>
  <c r="AS12" i="2"/>
  <c r="AS13" i="2"/>
  <c r="AS14" i="2"/>
  <c r="AS15" i="2"/>
  <c r="AS16" i="2"/>
  <c r="AS17" i="2"/>
  <c r="AS18" i="2"/>
  <c r="AN8" i="2"/>
  <c r="AN9" i="2"/>
  <c r="AN10" i="2"/>
  <c r="AN11" i="2"/>
  <c r="AN12" i="2"/>
  <c r="AN13" i="2"/>
  <c r="AN14" i="2"/>
  <c r="AN15" i="2"/>
  <c r="AN16" i="2"/>
  <c r="AN17" i="2"/>
  <c r="AN18" i="2"/>
  <c r="AM9" i="2"/>
  <c r="BF9" i="2" s="1"/>
  <c r="AM11" i="2"/>
  <c r="BF11" i="2" s="1"/>
  <c r="AM13" i="2"/>
  <c r="BF13" i="2" s="1"/>
  <c r="AM15" i="2"/>
  <c r="BF15" i="2" s="1"/>
  <c r="AM17" i="2"/>
  <c r="BF17" i="2" s="1"/>
  <c r="AF8" i="2"/>
  <c r="AE8" i="2" s="1"/>
  <c r="AF9" i="2"/>
  <c r="AF10" i="2"/>
  <c r="AE10" i="2" s="1"/>
  <c r="AF11" i="2"/>
  <c r="AF12" i="2"/>
  <c r="AE12" i="2" s="1"/>
  <c r="AF13" i="2"/>
  <c r="AF14" i="2"/>
  <c r="AE14" i="2" s="1"/>
  <c r="AF15" i="2"/>
  <c r="AF16" i="2"/>
  <c r="AE16" i="2" s="1"/>
  <c r="AF17" i="2"/>
  <c r="AF18" i="2"/>
  <c r="AE18" i="2" s="1"/>
  <c r="AE9" i="2"/>
  <c r="AE11" i="2"/>
  <c r="AE13" i="2"/>
  <c r="AE15" i="2"/>
  <c r="AE17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N8" i="2"/>
  <c r="N9" i="2"/>
  <c r="M9" i="2" s="1"/>
  <c r="N10" i="2"/>
  <c r="N11" i="2"/>
  <c r="M11" i="2" s="1"/>
  <c r="N12" i="2"/>
  <c r="N13" i="2"/>
  <c r="M13" i="2" s="1"/>
  <c r="N14" i="2"/>
  <c r="N15" i="2"/>
  <c r="M15" i="2" s="1"/>
  <c r="N16" i="2"/>
  <c r="N17" i="2"/>
  <c r="M17" i="2" s="1"/>
  <c r="N18" i="2"/>
  <c r="M8" i="2"/>
  <c r="M10" i="2"/>
  <c r="M12" i="2"/>
  <c r="M14" i="2"/>
  <c r="M16" i="2"/>
  <c r="M18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D8" i="2"/>
  <c r="V8" i="2" s="1"/>
  <c r="D10" i="2"/>
  <c r="V10" i="2" s="1"/>
  <c r="D12" i="2"/>
  <c r="V12" i="2" s="1"/>
  <c r="D14" i="2"/>
  <c r="V14" i="2" s="1"/>
  <c r="D16" i="2"/>
  <c r="V16" i="2" s="1"/>
  <c r="D18" i="2"/>
  <c r="V1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BZ8" i="1"/>
  <c r="BZ9" i="1"/>
  <c r="BZ10" i="1"/>
  <c r="BZ11" i="1"/>
  <c r="BZ12" i="1"/>
  <c r="BZ13" i="1"/>
  <c r="BZ14" i="1"/>
  <c r="BZ15" i="1"/>
  <c r="BZ16" i="1"/>
  <c r="BZ17" i="1"/>
  <c r="BZ18" i="1"/>
  <c r="BZ19" i="1"/>
  <c r="BZ20" i="1"/>
  <c r="BZ21" i="1"/>
  <c r="BZ22" i="1"/>
  <c r="BZ23" i="1"/>
  <c r="BZ24" i="1"/>
  <c r="BZ25" i="1"/>
  <c r="BZ26" i="1"/>
  <c r="BZ27" i="1"/>
  <c r="BZ28" i="1"/>
  <c r="BZ29" i="1"/>
  <c r="BZ30" i="1"/>
  <c r="BZ31" i="1"/>
  <c r="BZ32" i="1"/>
  <c r="BZ33" i="1"/>
  <c r="BZ34" i="1"/>
  <c r="BZ35" i="1"/>
  <c r="BZ36" i="1"/>
  <c r="BZ37" i="1"/>
  <c r="BZ38" i="1"/>
  <c r="BZ39" i="1"/>
  <c r="BZ40" i="1"/>
  <c r="BZ41" i="1"/>
  <c r="BZ42" i="1"/>
  <c r="BZ43" i="1"/>
  <c r="BZ44" i="1"/>
  <c r="BZ45" i="1"/>
  <c r="BZ46" i="1"/>
  <c r="BZ47" i="1"/>
  <c r="BZ48" i="1"/>
  <c r="BZ49" i="1"/>
  <c r="BZ50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37" i="1"/>
  <c r="BP38" i="1"/>
  <c r="BP39" i="1"/>
  <c r="BP40" i="1"/>
  <c r="BP41" i="1"/>
  <c r="BP42" i="1"/>
  <c r="BP43" i="1"/>
  <c r="BP44" i="1"/>
  <c r="BP45" i="1"/>
  <c r="BP46" i="1"/>
  <c r="BP47" i="1"/>
  <c r="BP48" i="1"/>
  <c r="BP49" i="1"/>
  <c r="BP50" i="1"/>
  <c r="BO8" i="1"/>
  <c r="BO9" i="1"/>
  <c r="BO10" i="1"/>
  <c r="BO11" i="1"/>
  <c r="BO12" i="1"/>
  <c r="BO13" i="1"/>
  <c r="BO14" i="1"/>
  <c r="BO15" i="1"/>
  <c r="BO16" i="1"/>
  <c r="BO17" i="1"/>
  <c r="BO18" i="1"/>
  <c r="BO19" i="1"/>
  <c r="BO20" i="1"/>
  <c r="BO21" i="1"/>
  <c r="BO22" i="1"/>
  <c r="BO23" i="1"/>
  <c r="BO24" i="1"/>
  <c r="BO25" i="1"/>
  <c r="BO26" i="1"/>
  <c r="BO27" i="1"/>
  <c r="BO28" i="1"/>
  <c r="BO29" i="1"/>
  <c r="BO30" i="1"/>
  <c r="BO31" i="1"/>
  <c r="BO32" i="1"/>
  <c r="BO33" i="1"/>
  <c r="BO34" i="1"/>
  <c r="BO35" i="1"/>
  <c r="BO36" i="1"/>
  <c r="BO37" i="1"/>
  <c r="BO38" i="1"/>
  <c r="BO39" i="1"/>
  <c r="BO40" i="1"/>
  <c r="BO41" i="1"/>
  <c r="BO42" i="1"/>
  <c r="BO43" i="1"/>
  <c r="BO44" i="1"/>
  <c r="BO45" i="1"/>
  <c r="BO46" i="1"/>
  <c r="BO47" i="1"/>
  <c r="BO48" i="1"/>
  <c r="BO49" i="1"/>
  <c r="BO50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H32" i="1"/>
  <c r="BH33" i="1"/>
  <c r="BH34" i="1"/>
  <c r="BH35" i="1"/>
  <c r="BH36" i="1"/>
  <c r="BH37" i="1"/>
  <c r="BH38" i="1"/>
  <c r="BH39" i="1"/>
  <c r="BH40" i="1"/>
  <c r="BH41" i="1"/>
  <c r="BH42" i="1"/>
  <c r="BH43" i="1"/>
  <c r="BH44" i="1"/>
  <c r="BH45" i="1"/>
  <c r="BH46" i="1"/>
  <c r="BH47" i="1"/>
  <c r="BH48" i="1"/>
  <c r="BH49" i="1"/>
  <c r="BH50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BF46" i="1" s="1"/>
  <c r="AM47" i="1"/>
  <c r="AM48" i="1"/>
  <c r="BF48" i="1" s="1"/>
  <c r="AM49" i="1"/>
  <c r="AM50" i="1"/>
  <c r="BF50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AE61" i="4" l="1"/>
  <c r="AE59" i="4"/>
  <c r="AE57" i="4"/>
  <c r="AE55" i="4"/>
  <c r="AE53" i="4"/>
  <c r="AE51" i="4"/>
  <c r="AE49" i="4"/>
  <c r="AE47" i="4"/>
  <c r="AE45" i="4"/>
  <c r="AE43" i="4"/>
  <c r="AE41" i="4"/>
  <c r="AE39" i="4"/>
  <c r="AE37" i="4"/>
  <c r="AE35" i="4"/>
  <c r="AE33" i="4"/>
  <c r="AE31" i="4"/>
  <c r="AE29" i="4"/>
  <c r="AE27" i="4"/>
  <c r="AE25" i="4"/>
  <c r="AE23" i="4"/>
  <c r="AE21" i="4"/>
  <c r="AE19" i="4"/>
  <c r="AE17" i="4"/>
  <c r="AE15" i="4"/>
  <c r="AE13" i="4"/>
  <c r="AE11" i="4"/>
  <c r="AE9" i="4"/>
  <c r="BG61" i="4"/>
  <c r="BG59" i="4"/>
  <c r="BG57" i="4"/>
  <c r="BG55" i="4"/>
  <c r="BG53" i="4"/>
  <c r="BG51" i="4"/>
  <c r="BG49" i="4"/>
  <c r="BG47" i="4"/>
  <c r="BG45" i="4"/>
  <c r="BG43" i="4"/>
  <c r="BG41" i="4"/>
  <c r="BG39" i="4"/>
  <c r="BG37" i="4"/>
  <c r="BG35" i="4"/>
  <c r="BG33" i="4"/>
  <c r="BG31" i="4"/>
  <c r="BG29" i="4"/>
  <c r="BG27" i="4"/>
  <c r="BG25" i="4"/>
  <c r="BG23" i="4"/>
  <c r="BG21" i="4"/>
  <c r="BG19" i="4"/>
  <c r="BG17" i="4"/>
  <c r="BG15" i="4"/>
  <c r="BG13" i="4"/>
  <c r="BG11" i="4"/>
  <c r="BG9" i="4"/>
  <c r="BH58" i="4"/>
  <c r="BH54" i="4"/>
  <c r="BH50" i="4"/>
  <c r="BH46" i="4"/>
  <c r="BH42" i="4"/>
  <c r="BH38" i="4"/>
  <c r="BH34" i="4"/>
  <c r="BH30" i="4"/>
  <c r="BH26" i="4"/>
  <c r="BH22" i="4"/>
  <c r="AE60" i="4"/>
  <c r="CI60" i="4" s="1"/>
  <c r="AE56" i="4"/>
  <c r="CI56" i="4" s="1"/>
  <c r="AE52" i="4"/>
  <c r="CI52" i="4" s="1"/>
  <c r="AE48" i="4"/>
  <c r="CI48" i="4" s="1"/>
  <c r="AE44" i="4"/>
  <c r="CI44" i="4" s="1"/>
  <c r="AE40" i="4"/>
  <c r="CI40" i="4" s="1"/>
  <c r="AE36" i="4"/>
  <c r="CI36" i="4" s="1"/>
  <c r="AE32" i="4"/>
  <c r="CI32" i="4" s="1"/>
  <c r="AE28" i="4"/>
  <c r="CI28" i="4" s="1"/>
  <c r="AE24" i="4"/>
  <c r="CI24" i="4" s="1"/>
  <c r="AE20" i="4"/>
  <c r="CI20" i="4" s="1"/>
  <c r="AE18" i="4"/>
  <c r="CI18" i="4" s="1"/>
  <c r="AE16" i="4"/>
  <c r="CI16" i="4" s="1"/>
  <c r="AE14" i="4"/>
  <c r="CI14" i="4" s="1"/>
  <c r="AE12" i="4"/>
  <c r="CI12" i="4" s="1"/>
  <c r="AE10" i="4"/>
  <c r="CI10" i="4" s="1"/>
  <c r="AE8" i="4"/>
  <c r="CI8" i="4" s="1"/>
  <c r="D17" i="2"/>
  <c r="V17" i="2" s="1"/>
  <c r="D15" i="2"/>
  <c r="V15" i="2" s="1"/>
  <c r="D13" i="2"/>
  <c r="V13" i="2" s="1"/>
  <c r="D11" i="2"/>
  <c r="V11" i="2" s="1"/>
  <c r="D9" i="2"/>
  <c r="V9" i="2" s="1"/>
  <c r="BO18" i="2"/>
  <c r="BO16" i="2"/>
  <c r="BO14" i="2"/>
  <c r="BO12" i="2"/>
  <c r="BO10" i="2"/>
  <c r="BO8" i="2"/>
  <c r="CH17" i="2"/>
  <c r="DJ17" i="2" s="1"/>
  <c r="CH15" i="2"/>
  <c r="DJ15" i="2" s="1"/>
  <c r="CH13" i="2"/>
  <c r="DJ13" i="2" s="1"/>
  <c r="CH11" i="2"/>
  <c r="DJ11" i="2" s="1"/>
  <c r="CH9" i="2"/>
  <c r="DJ9" i="2" s="1"/>
  <c r="DB18" i="2"/>
  <c r="DB16" i="2"/>
  <c r="DB14" i="2"/>
  <c r="DB12" i="2"/>
  <c r="DB10" i="2"/>
  <c r="DB8" i="2"/>
  <c r="AM18" i="2"/>
  <c r="BF18" i="2" s="1"/>
  <c r="AM16" i="2"/>
  <c r="BF16" i="2" s="1"/>
  <c r="AM14" i="2"/>
  <c r="BF14" i="2" s="1"/>
  <c r="AM12" i="2"/>
  <c r="BF12" i="2" s="1"/>
  <c r="AM10" i="2"/>
  <c r="BF10" i="2" s="1"/>
  <c r="AM8" i="2"/>
  <c r="BF8" i="2" s="1"/>
  <c r="CJ18" i="2"/>
  <c r="CJ16" i="2"/>
  <c r="CJ14" i="2"/>
  <c r="CJ12" i="2"/>
  <c r="CJ10" i="2"/>
  <c r="CJ8" i="2"/>
  <c r="BF44" i="1"/>
  <c r="BF42" i="1"/>
  <c r="BF40" i="1"/>
  <c r="BF38" i="1"/>
  <c r="BF36" i="1"/>
  <c r="BF34" i="1"/>
  <c r="BF32" i="1"/>
  <c r="BF30" i="1"/>
  <c r="BF28" i="1"/>
  <c r="BF26" i="1"/>
  <c r="BF24" i="1"/>
  <c r="BF22" i="1"/>
  <c r="BF20" i="1"/>
  <c r="BF18" i="1"/>
  <c r="BF16" i="1"/>
  <c r="BF14" i="1"/>
  <c r="BF12" i="1"/>
  <c r="BF10" i="1"/>
  <c r="BF8" i="1"/>
  <c r="BF49" i="1"/>
  <c r="BF47" i="1"/>
  <c r="BF45" i="1"/>
  <c r="BF43" i="1"/>
  <c r="BF41" i="1"/>
  <c r="BF39" i="1"/>
  <c r="BF37" i="1"/>
  <c r="BF35" i="1"/>
  <c r="BF33" i="1"/>
  <c r="BF31" i="1"/>
  <c r="BF29" i="1"/>
  <c r="BF27" i="1"/>
  <c r="BF25" i="1"/>
  <c r="BF23" i="1"/>
  <c r="BF21" i="1"/>
  <c r="BF19" i="1"/>
  <c r="BF17" i="1"/>
  <c r="BF15" i="1"/>
  <c r="BF13" i="1"/>
  <c r="BF11" i="1"/>
  <c r="BF9" i="1"/>
  <c r="CI50" i="1"/>
  <c r="CI48" i="1"/>
  <c r="CI46" i="1"/>
  <c r="CI44" i="1"/>
  <c r="CI42" i="1"/>
  <c r="CI40" i="1"/>
  <c r="CI38" i="1"/>
  <c r="CI36" i="1"/>
  <c r="CI34" i="1"/>
  <c r="CI32" i="1"/>
  <c r="CI30" i="1"/>
  <c r="CI49" i="1"/>
  <c r="CI47" i="1"/>
  <c r="CI45" i="1"/>
  <c r="CI43" i="1"/>
  <c r="CI41" i="1"/>
  <c r="CI39" i="1"/>
  <c r="CI37" i="1"/>
  <c r="CI35" i="1"/>
  <c r="CI33" i="1"/>
  <c r="CI31" i="1"/>
  <c r="CI29" i="1"/>
  <c r="CI27" i="1"/>
  <c r="CI25" i="1"/>
  <c r="CI23" i="1"/>
  <c r="CI21" i="1"/>
  <c r="CI19" i="1"/>
  <c r="CI17" i="1"/>
  <c r="CI15" i="1"/>
  <c r="CI13" i="1"/>
  <c r="CI11" i="1"/>
  <c r="CI9" i="1"/>
  <c r="CJ50" i="1"/>
  <c r="CJ48" i="1"/>
  <c r="CJ46" i="1"/>
  <c r="CJ44" i="1"/>
  <c r="CJ42" i="1"/>
  <c r="CJ40" i="1"/>
  <c r="CJ38" i="1"/>
  <c r="CJ36" i="1"/>
  <c r="CJ34" i="1"/>
  <c r="CJ32" i="1"/>
  <c r="CJ30" i="1"/>
  <c r="CJ28" i="1"/>
  <c r="CJ26" i="1"/>
  <c r="CJ24" i="1"/>
  <c r="CJ22" i="1"/>
  <c r="CJ20" i="1"/>
  <c r="CJ18" i="1"/>
  <c r="CJ16" i="1"/>
  <c r="CJ14" i="1"/>
  <c r="CJ12" i="1"/>
  <c r="CJ10" i="1"/>
  <c r="CJ8" i="1"/>
  <c r="CQ49" i="1"/>
  <c r="CQ47" i="1"/>
  <c r="CQ45" i="1"/>
  <c r="CQ43" i="1"/>
  <c r="CQ41" i="1"/>
  <c r="CQ39" i="1"/>
  <c r="CQ37" i="1"/>
  <c r="CQ35" i="1"/>
  <c r="CQ33" i="1"/>
  <c r="CQ31" i="1"/>
  <c r="CQ29" i="1"/>
  <c r="CQ27" i="1"/>
  <c r="CQ25" i="1"/>
  <c r="CQ23" i="1"/>
  <c r="CQ21" i="1"/>
  <c r="CQ19" i="1"/>
  <c r="CQ17" i="1"/>
  <c r="CQ15" i="1"/>
  <c r="CQ13" i="1"/>
  <c r="CQ11" i="1"/>
  <c r="CQ9" i="1"/>
  <c r="CR50" i="1"/>
  <c r="CR48" i="1"/>
  <c r="CR46" i="1"/>
  <c r="CR44" i="1"/>
  <c r="CR42" i="1"/>
  <c r="CR40" i="1"/>
  <c r="CR38" i="1"/>
  <c r="CR36" i="1"/>
  <c r="CR34" i="1"/>
  <c r="CR32" i="1"/>
  <c r="CR30" i="1"/>
  <c r="CR28" i="1"/>
  <c r="CR26" i="1"/>
  <c r="CR24" i="1"/>
  <c r="CR22" i="1"/>
  <c r="CR20" i="1"/>
  <c r="CR18" i="1"/>
  <c r="CR16" i="1"/>
  <c r="CR14" i="1"/>
  <c r="CR12" i="1"/>
  <c r="CR10" i="1"/>
  <c r="CR8" i="1"/>
  <c r="CW49" i="1"/>
  <c r="CW47" i="1"/>
  <c r="CW45" i="1"/>
  <c r="CW43" i="1"/>
  <c r="CW41" i="1"/>
  <c r="CW39" i="1"/>
  <c r="CW37" i="1"/>
  <c r="CW35" i="1"/>
  <c r="CW33" i="1"/>
  <c r="CW31" i="1"/>
  <c r="CW29" i="1"/>
  <c r="CW27" i="1"/>
  <c r="CW25" i="1"/>
  <c r="CW23" i="1"/>
  <c r="CW21" i="1"/>
  <c r="CW19" i="1"/>
  <c r="CW17" i="1"/>
  <c r="CW15" i="1"/>
  <c r="CW13" i="1"/>
  <c r="CW11" i="1"/>
  <c r="CW9" i="1"/>
  <c r="DB50" i="1"/>
  <c r="DB48" i="1"/>
  <c r="DB46" i="1"/>
  <c r="DB44" i="1"/>
  <c r="DB42" i="1"/>
  <c r="DB40" i="1"/>
  <c r="DB38" i="1"/>
  <c r="DB36" i="1"/>
  <c r="DB34" i="1"/>
  <c r="DB32" i="1"/>
  <c r="DB30" i="1"/>
  <c r="DB28" i="1"/>
  <c r="DB26" i="1"/>
  <c r="DB24" i="1"/>
  <c r="DB22" i="1"/>
  <c r="DB20" i="1"/>
  <c r="DB18" i="1"/>
  <c r="DB16" i="1"/>
  <c r="DB14" i="1"/>
  <c r="DB12" i="1"/>
  <c r="DB10" i="1"/>
  <c r="DB8" i="1"/>
  <c r="CH49" i="1"/>
  <c r="DJ49" i="1" s="1"/>
  <c r="CH47" i="1"/>
  <c r="DJ47" i="1" s="1"/>
  <c r="CH45" i="1"/>
  <c r="DJ45" i="1" s="1"/>
  <c r="CH43" i="1"/>
  <c r="DJ43" i="1" s="1"/>
  <c r="CH41" i="1"/>
  <c r="DJ41" i="1" s="1"/>
  <c r="CH39" i="1"/>
  <c r="DJ39" i="1" s="1"/>
  <c r="CH37" i="1"/>
  <c r="DJ37" i="1" s="1"/>
  <c r="CH35" i="1"/>
  <c r="DJ35" i="1" s="1"/>
  <c r="CH33" i="1"/>
  <c r="DJ33" i="1" s="1"/>
  <c r="CH31" i="1"/>
  <c r="DJ31" i="1" s="1"/>
  <c r="CH29" i="1"/>
  <c r="DJ29" i="1" s="1"/>
  <c r="CH27" i="1"/>
  <c r="DJ27" i="1" s="1"/>
  <c r="CH23" i="1"/>
  <c r="DJ23" i="1" s="1"/>
  <c r="CH19" i="1"/>
  <c r="DJ19" i="1" s="1"/>
  <c r="CH15" i="1"/>
  <c r="DJ15" i="1" s="1"/>
  <c r="CH11" i="1"/>
  <c r="DJ11" i="1" s="1"/>
  <c r="CI28" i="1"/>
  <c r="CI26" i="1"/>
  <c r="CI24" i="1"/>
  <c r="CI22" i="1"/>
  <c r="CI20" i="1"/>
  <c r="CI18" i="1"/>
  <c r="CI16" i="1"/>
  <c r="CI14" i="1"/>
  <c r="CI12" i="1"/>
  <c r="CI10" i="1"/>
  <c r="CI8" i="1"/>
  <c r="CJ49" i="1"/>
  <c r="CJ47" i="1"/>
  <c r="CJ45" i="1"/>
  <c r="CJ43" i="1"/>
  <c r="CJ41" i="1"/>
  <c r="CJ39" i="1"/>
  <c r="CJ37" i="1"/>
  <c r="CJ35" i="1"/>
  <c r="CJ33" i="1"/>
  <c r="CJ31" i="1"/>
  <c r="CJ29" i="1"/>
  <c r="CJ27" i="1"/>
  <c r="CJ25" i="1"/>
  <c r="CJ23" i="1"/>
  <c r="CJ21" i="1"/>
  <c r="CJ19" i="1"/>
  <c r="CJ17" i="1"/>
  <c r="CJ15" i="1"/>
  <c r="CJ13" i="1"/>
  <c r="CJ11" i="1"/>
  <c r="CJ9" i="1"/>
  <c r="CQ50" i="1"/>
  <c r="CQ48" i="1"/>
  <c r="CQ46" i="1"/>
  <c r="CQ44" i="1"/>
  <c r="CQ42" i="1"/>
  <c r="CQ40" i="1"/>
  <c r="CQ38" i="1"/>
  <c r="CQ36" i="1"/>
  <c r="CQ34" i="1"/>
  <c r="CQ32" i="1"/>
  <c r="CQ30" i="1"/>
  <c r="CQ28" i="1"/>
  <c r="CH26" i="1"/>
  <c r="DJ26" i="1" s="1"/>
  <c r="CQ26" i="1"/>
  <c r="CH24" i="1"/>
  <c r="DJ24" i="1" s="1"/>
  <c r="CQ24" i="1"/>
  <c r="CH22" i="1"/>
  <c r="DJ22" i="1" s="1"/>
  <c r="CQ22" i="1"/>
  <c r="CH20" i="1"/>
  <c r="DJ20" i="1" s="1"/>
  <c r="CQ20" i="1"/>
  <c r="CH18" i="1"/>
  <c r="DJ18" i="1" s="1"/>
  <c r="CQ18" i="1"/>
  <c r="CH16" i="1"/>
  <c r="DJ16" i="1" s="1"/>
  <c r="CQ16" i="1"/>
  <c r="CH14" i="1"/>
  <c r="DJ14" i="1" s="1"/>
  <c r="CQ14" i="1"/>
  <c r="CH12" i="1"/>
  <c r="DJ12" i="1" s="1"/>
  <c r="CQ12" i="1"/>
  <c r="CH10" i="1"/>
  <c r="DJ10" i="1" s="1"/>
  <c r="CQ10" i="1"/>
  <c r="CH8" i="1"/>
  <c r="DJ8" i="1" s="1"/>
  <c r="CQ8" i="1"/>
  <c r="CR49" i="1"/>
  <c r="CR47" i="1"/>
  <c r="CR45" i="1"/>
  <c r="CR43" i="1"/>
  <c r="CR41" i="1"/>
  <c r="CR39" i="1"/>
  <c r="CR37" i="1"/>
  <c r="CR35" i="1"/>
  <c r="CR33" i="1"/>
  <c r="CR31" i="1"/>
  <c r="CR29" i="1"/>
  <c r="CR27" i="1"/>
  <c r="CR25" i="1"/>
  <c r="CR23" i="1"/>
  <c r="CR21" i="1"/>
  <c r="CR19" i="1"/>
  <c r="CR17" i="1"/>
  <c r="CR15" i="1"/>
  <c r="CR13" i="1"/>
  <c r="CR11" i="1"/>
  <c r="CR9" i="1"/>
  <c r="CW50" i="1"/>
  <c r="CW48" i="1"/>
  <c r="CW46" i="1"/>
  <c r="CW44" i="1"/>
  <c r="CW42" i="1"/>
  <c r="CW40" i="1"/>
  <c r="CW38" i="1"/>
  <c r="CW36" i="1"/>
  <c r="CW34" i="1"/>
  <c r="CW32" i="1"/>
  <c r="CW30" i="1"/>
  <c r="CW28" i="1"/>
  <c r="CW26" i="1"/>
  <c r="CW24" i="1"/>
  <c r="CW22" i="1"/>
  <c r="CW20" i="1"/>
  <c r="CW18" i="1"/>
  <c r="CW16" i="1"/>
  <c r="CW14" i="1"/>
  <c r="CW12" i="1"/>
  <c r="CW10" i="1"/>
  <c r="CW8" i="1"/>
  <c r="DB49" i="1"/>
  <c r="DB47" i="1"/>
  <c r="DB45" i="1"/>
  <c r="DB43" i="1"/>
  <c r="DB41" i="1"/>
  <c r="DB39" i="1"/>
  <c r="DB37" i="1"/>
  <c r="DB35" i="1"/>
  <c r="DB33" i="1"/>
  <c r="DB31" i="1"/>
  <c r="DB29" i="1"/>
  <c r="DB27" i="1"/>
  <c r="DB25" i="1"/>
  <c r="DB23" i="1"/>
  <c r="DB21" i="1"/>
  <c r="DB19" i="1"/>
  <c r="DB17" i="1"/>
  <c r="DB15" i="1"/>
  <c r="DB13" i="1"/>
  <c r="DB11" i="1"/>
  <c r="DB9" i="1"/>
  <c r="CH50" i="1"/>
  <c r="DJ50" i="1" s="1"/>
  <c r="CH48" i="1"/>
  <c r="DJ48" i="1" s="1"/>
  <c r="CH46" i="1"/>
  <c r="DJ46" i="1" s="1"/>
  <c r="CH44" i="1"/>
  <c r="DJ44" i="1" s="1"/>
  <c r="CH42" i="1"/>
  <c r="DJ42" i="1" s="1"/>
  <c r="CH40" i="1"/>
  <c r="DJ40" i="1" s="1"/>
  <c r="CH38" i="1"/>
  <c r="DJ38" i="1" s="1"/>
  <c r="CH36" i="1"/>
  <c r="DJ36" i="1" s="1"/>
  <c r="CH34" i="1"/>
  <c r="DJ34" i="1" s="1"/>
  <c r="CH32" i="1"/>
  <c r="DJ32" i="1" s="1"/>
  <c r="CH30" i="1"/>
  <c r="DJ30" i="1" s="1"/>
  <c r="CH28" i="1"/>
  <c r="DJ28" i="1" s="1"/>
  <c r="CH25" i="1"/>
  <c r="DJ25" i="1" s="1"/>
  <c r="CH21" i="1"/>
  <c r="DJ21" i="1" s="1"/>
  <c r="CH17" i="1"/>
  <c r="DJ17" i="1" s="1"/>
  <c r="CH13" i="1"/>
  <c r="DJ13" i="1" s="1"/>
  <c r="CH9" i="1"/>
  <c r="DJ9" i="1" s="1"/>
  <c r="CI11" i="4" l="1"/>
  <c r="CI15" i="4"/>
  <c r="CI19" i="4"/>
  <c r="CI23" i="4"/>
  <c r="CI27" i="4"/>
  <c r="CI31" i="4"/>
  <c r="CI35" i="4"/>
  <c r="CI39" i="4"/>
  <c r="CI43" i="4"/>
  <c r="CI47" i="4"/>
  <c r="CI51" i="4"/>
  <c r="CI55" i="4"/>
  <c r="CI59" i="4"/>
  <c r="CI9" i="4"/>
  <c r="CI13" i="4"/>
  <c r="CI17" i="4"/>
  <c r="CI21" i="4"/>
  <c r="CI25" i="4"/>
  <c r="CI29" i="4"/>
  <c r="CI33" i="4"/>
  <c r="CI37" i="4"/>
  <c r="CI41" i="4"/>
  <c r="CI45" i="4"/>
  <c r="CI49" i="4"/>
  <c r="CI53" i="4"/>
  <c r="CI57" i="4"/>
  <c r="CI61" i="4"/>
  <c r="CQ10" i="2"/>
  <c r="CH10" i="2"/>
  <c r="DJ10" i="2" s="1"/>
  <c r="CQ14" i="2"/>
  <c r="CH14" i="2"/>
  <c r="DJ14" i="2" s="1"/>
  <c r="CQ18" i="2"/>
  <c r="CH18" i="2"/>
  <c r="DJ18" i="2" s="1"/>
  <c r="CQ8" i="2"/>
  <c r="CH8" i="2"/>
  <c r="DJ8" i="2" s="1"/>
  <c r="CQ12" i="2"/>
  <c r="CH12" i="2"/>
  <c r="DJ12" i="2" s="1"/>
  <c r="CQ16" i="2"/>
  <c r="CH16" i="2"/>
  <c r="DJ16" i="2" s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Z7" i="2" l="1"/>
  <c r="AD7" i="2"/>
  <c r="E7" i="6"/>
  <c r="D7" i="6"/>
  <c r="DI7" i="2"/>
  <c r="DH7" i="2"/>
  <c r="DE7" i="2"/>
  <c r="DD7" i="2"/>
  <c r="BZ7" i="2"/>
  <c r="DA7" i="2"/>
  <c r="CZ7" i="2"/>
  <c r="CY7" i="2"/>
  <c r="BU7" i="2"/>
  <c r="CU7" i="2"/>
  <c r="CT7" i="2"/>
  <c r="BP7" i="2"/>
  <c r="CS7" i="2"/>
  <c r="CO7" i="2"/>
  <c r="CN7" i="2"/>
  <c r="CM7" i="2"/>
  <c r="CL7" i="2"/>
  <c r="BH7" i="2"/>
  <c r="BG7" i="2" s="1"/>
  <c r="CK7" i="2"/>
  <c r="DF7" i="2"/>
  <c r="AX7" i="2"/>
  <c r="DC7" i="2"/>
  <c r="AS7" i="2"/>
  <c r="CX7" i="2"/>
  <c r="AN7" i="2"/>
  <c r="AC7" i="2"/>
  <c r="AB7" i="2"/>
  <c r="AA7" i="2"/>
  <c r="Y7" i="2"/>
  <c r="N7" i="2"/>
  <c r="E7" i="2"/>
  <c r="D7" i="2" s="1"/>
  <c r="X7" i="2"/>
  <c r="AF7" i="2"/>
  <c r="AE7" i="2" s="1"/>
  <c r="CV7" i="2"/>
  <c r="AG7" i="5"/>
  <c r="AW7" i="5"/>
  <c r="H7" i="5"/>
  <c r="V7" i="5"/>
  <c r="Y7" i="5"/>
  <c r="AL7" i="5"/>
  <c r="AO7" i="5"/>
  <c r="BB7" i="5"/>
  <c r="BE7" i="5"/>
  <c r="BR7" i="4"/>
  <c r="BX7" i="4"/>
  <c r="AB7" i="3"/>
  <c r="CS7" i="1"/>
  <c r="Q7" i="5"/>
  <c r="G7" i="5"/>
  <c r="N7" i="5"/>
  <c r="D7" i="5"/>
  <c r="E7" i="5"/>
  <c r="AD7" i="5"/>
  <c r="AT7" i="5"/>
  <c r="I7" i="5"/>
  <c r="CH7" i="4"/>
  <c r="CG7" i="4"/>
  <c r="CF7" i="4"/>
  <c r="CE7" i="4"/>
  <c r="CD7" i="4"/>
  <c r="CC7" i="4"/>
  <c r="AY7" i="4"/>
  <c r="BZ7" i="4"/>
  <c r="BY7" i="4"/>
  <c r="AT7" i="4"/>
  <c r="BW7" i="4"/>
  <c r="BU7" i="4"/>
  <c r="BT7" i="4"/>
  <c r="BS7" i="4"/>
  <c r="AO7" i="4"/>
  <c r="BO7" i="4"/>
  <c r="BN7" i="4"/>
  <c r="BM7" i="4"/>
  <c r="BL7" i="4"/>
  <c r="BK7" i="4"/>
  <c r="AG7" i="4"/>
  <c r="AF7" i="4" s="1"/>
  <c r="W7" i="4"/>
  <c r="CB7" i="4"/>
  <c r="R7" i="4"/>
  <c r="M7" i="4"/>
  <c r="E7" i="4"/>
  <c r="D7" i="4" s="1"/>
  <c r="BJ7" i="4"/>
  <c r="AD7" i="3"/>
  <c r="AC7" i="3"/>
  <c r="AA7" i="3"/>
  <c r="Z7" i="3"/>
  <c r="Y7" i="3"/>
  <c r="N7" i="3"/>
  <c r="M7" i="3" s="1"/>
  <c r="X7" i="3"/>
  <c r="E7" i="3"/>
  <c r="DI7" i="1"/>
  <c r="DG7" i="1"/>
  <c r="DF7" i="1"/>
  <c r="DE7" i="1"/>
  <c r="DD7" i="1"/>
  <c r="BZ7" i="1"/>
  <c r="CZ7" i="1"/>
  <c r="BU7" i="1"/>
  <c r="CV7" i="1"/>
  <c r="CU7" i="1"/>
  <c r="CO7" i="1"/>
  <c r="CN7" i="1"/>
  <c r="CM7" i="1"/>
  <c r="CL7" i="1"/>
  <c r="BH7" i="1"/>
  <c r="BG7" i="1" s="1"/>
  <c r="DH7" i="1"/>
  <c r="AX7" i="1"/>
  <c r="DC7" i="1"/>
  <c r="DA7" i="1"/>
  <c r="AS7" i="1"/>
  <c r="CY7" i="1"/>
  <c r="CX7" i="1"/>
  <c r="AN7" i="1"/>
  <c r="CT7" i="1"/>
  <c r="CP7" i="1"/>
  <c r="AF7" i="1"/>
  <c r="AE7" i="1" s="1"/>
  <c r="CK7" i="1"/>
  <c r="AD7" i="1"/>
  <c r="AC7" i="1"/>
  <c r="AA7" i="1"/>
  <c r="Z7" i="1"/>
  <c r="Y7" i="1"/>
  <c r="N7" i="1"/>
  <c r="M7" i="1" s="1"/>
  <c r="X7" i="1"/>
  <c r="E7" i="1"/>
  <c r="D7" i="1" s="1"/>
  <c r="BP7" i="1"/>
  <c r="CW7" i="1"/>
  <c r="AF2" i="8"/>
  <c r="DB7" i="2" l="1"/>
  <c r="CW7" i="2"/>
  <c r="CI7" i="2"/>
  <c r="W7" i="2"/>
  <c r="BO7" i="2"/>
  <c r="CH7" i="2" s="1"/>
  <c r="CJ7" i="2"/>
  <c r="AM7" i="2"/>
  <c r="CQ7" i="2" s="1"/>
  <c r="CR7" i="2"/>
  <c r="M7" i="2"/>
  <c r="V7" i="2" s="1"/>
  <c r="BV7" i="4"/>
  <c r="AM7" i="1"/>
  <c r="BO7" i="1"/>
  <c r="CA7" i="4"/>
  <c r="BQ7" i="4"/>
  <c r="F7" i="5"/>
  <c r="AN7" i="4"/>
  <c r="BG7" i="4" s="1"/>
  <c r="BI7" i="4"/>
  <c r="L7" i="4"/>
  <c r="BH7" i="4"/>
  <c r="AE7" i="4"/>
  <c r="W7" i="3"/>
  <c r="D7" i="3"/>
  <c r="V7" i="3" s="1"/>
  <c r="DB7" i="1"/>
  <c r="CJ7" i="1"/>
  <c r="CR7" i="1"/>
  <c r="CI7" i="1"/>
  <c r="BF7" i="1"/>
  <c r="V7" i="1"/>
  <c r="W7" i="1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H7" i="1"/>
  <c r="BF7" i="2" l="1"/>
  <c r="DJ7" i="2" s="1"/>
  <c r="E21" i="8"/>
  <c r="BP7" i="4"/>
  <c r="CQ7" i="1"/>
  <c r="DJ7" i="1"/>
  <c r="CI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<sst xmlns="http://schemas.openxmlformats.org/spreadsheetml/2006/main" count="2451" uniqueCount="495">
  <si>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</si>
  <si>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</si>
  <si>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</si>
  <si>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</si>
  <si>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</si>
  <si>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</si>
  <si>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</si>
  <si>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</si>
  <si>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</si>
  <si>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</si>
  <si>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</si>
  <si>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</si>
  <si>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</si>
  <si>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</si>
  <si>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</si>
  <si>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</si>
  <si>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</si>
  <si>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</si>
  <si>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</si>
  <si>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</si>
  <si>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</si>
  <si>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</si>
  <si>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</si>
  <si>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</si>
  <si>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</si>
  <si>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</si>
  <si>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</si>
  <si>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</si>
  <si>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</si>
  <si>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</si>
  <si>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</si>
  <si>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</si>
  <si>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</si>
  <si>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</si>
  <si>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</si>
  <si>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</si>
  <si>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</si>
  <si>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</si>
  <si>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</si>
  <si>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</si>
  <si>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</si>
  <si>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</si>
  <si>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</si>
  <si>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</si>
  <si>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</si>
  <si>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</si>
  <si>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</si>
  <si>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</si>
  <si>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</si>
  <si>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</si>
  <si>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</si>
  <si>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</si>
  <si>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</si>
  <si>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</si>
  <si>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</si>
  <si>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</si>
  <si>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</si>
  <si>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</si>
  <si>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</si>
  <si>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</si>
  <si>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</si>
  <si>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</si>
  <si>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</si>
  <si>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</si>
  <si>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</si>
  <si>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</si>
  <si>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</si>
  <si>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</si>
  <si>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</si>
  <si>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</si>
  <si>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</si>
  <si>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</si>
  <si>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</si>
  <si>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</si>
  <si>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</si>
  <si>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</si>
  <si>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</si>
  <si>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</si>
  <si>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</si>
  <si>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</si>
  <si>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</si>
  <si>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</si>
  <si>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</si>
  <si>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</si>
  <si>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</si>
  <si>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</si>
  <si>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</si>
  <si>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</si>
  <si>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</si>
  <si>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</si>
  <si>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</si>
  <si>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</si>
  <si>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</si>
  <si>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</si>
  <si>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</si>
  <si>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</si>
  <si>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</si>
  <si>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</si>
  <si>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</si>
  <si>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</si>
  <si>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</si>
  <si>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</si>
  <si>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</si>
  <si>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</si>
  <si>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</si>
  <si>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</si>
  <si>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</si>
  <si>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</si>
  <si>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</si>
  <si>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</si>
  <si>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</si>
  <si>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</si>
  <si>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</si>
  <si>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</si>
  <si>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</si>
  <si>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</si>
  <si>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</si>
  <si>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</si>
  <si>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</si>
  <si>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</si>
  <si>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</si>
  <si>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</si>
  <si>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</si>
  <si>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</si>
  <si>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</si>
  <si>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</si>
  <si>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</si>
  <si>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</si>
  <si>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</si>
  <si>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</si>
  <si>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</si>
  <si>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</si>
  <si>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</si>
  <si>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</si>
  <si>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</si>
  <si>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</si>
  <si>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</si>
  <si>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</si>
  <si>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</si>
  <si>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</si>
  <si>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</si>
  <si>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</si>
  <si>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</si>
  <si>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</si>
  <si>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</si>
  <si>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</si>
  <si>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</si>
  <si>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</si>
  <si>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</si>
  <si>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</si>
  <si>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</si>
  <si>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</si>
  <si>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</si>
  <si>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</si>
  <si>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</si>
  <si>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</si>
  <si>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</si>
  <si>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</si>
  <si>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</si>
  <si>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</si>
  <si>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</si>
  <si>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</si>
  <si>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</si>
  <si>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</si>
  <si>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</si>
  <si>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</si>
  <si>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</si>
  <si>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</si>
  <si>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</si>
  <si>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</si>
  <si>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</si>
  <si>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</si>
  <si>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</si>
  <si>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</si>
  <si>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</si>
  <si>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</si>
  <si>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</si>
  <si>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</si>
  <si>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</si>
  <si>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</si>
  <si>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</si>
  <si>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</si>
  <si>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</si>
  <si>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</si>
  <si>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</si>
  <si>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</si>
  <si>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</si>
  <si>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</si>
  <si>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</si>
  <si>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</si>
  <si>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</si>
  <si>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</si>
  <si>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</si>
  <si>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</si>
  <si>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</si>
  <si>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</si>
  <si>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</si>
  <si>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</si>
  <si>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</si>
  <si>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</si>
  <si>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</si>
  <si>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</si>
  <si>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</si>
  <si>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</si>
  <si>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</si>
  <si>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</si>
  <si>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</si>
  <si>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</si>
  <si>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</si>
  <si>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</si>
  <si>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</si>
  <si>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</si>
  <si>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</si>
  <si>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</si>
  <si>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</si>
  <si>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</si>
  <si>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</si>
  <si>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</si>
  <si>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</si>
  <si>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</si>
  <si>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</si>
  <si>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</si>
  <si>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</si>
  <si>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</si>
  <si>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</si>
  <si>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</si>
  <si>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</si>
  <si>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</si>
  <si>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</si>
  <si>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</si>
  <si>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</si>
  <si>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</si>
  <si>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</si>
  <si>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</si>
  <si>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</si>
  <si>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</si>
  <si>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</si>
  <si>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</si>
  <si>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</si>
  <si>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</si>
  <si>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</si>
  <si>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</si>
  <si>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</si>
  <si>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</si>
  <si>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</si>
  <si>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</si>
  <si>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</si>
  <si>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</si>
  <si>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</si>
  <si>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</si>
  <si>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</si>
  <si>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</si>
  <si>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</si>
  <si>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</si>
  <si>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</si>
  <si>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</si>
  <si>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</si>
  <si>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</si>
  <si>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</si>
  <si>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</si>
  <si>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</si>
  <si>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</si>
  <si>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</si>
  <si>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</si>
  <si>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</si>
  <si>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</si>
  <si>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</si>
  <si>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</si>
  <si>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</si>
  <si>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</si>
  <si>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</si>
  <si>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</si>
  <si>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</si>
  <si>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</si>
  <si>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</si>
  <si>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</si>
  <si>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</si>
  <si>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</si>
  <si>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</si>
  <si>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</si>
  <si>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</si>
  <si>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</si>
  <si>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</si>
  <si>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</si>
  <si>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</si>
  <si>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</si>
  <si>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</si>
  <si>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</si>
  <si>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</si>
  <si>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</si>
  <si>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</si>
  <si>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</si>
  <si>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</si>
  <si>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</si>
  <si>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</si>
  <si>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</si>
  <si>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</si>
  <si>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</si>
  <si>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</si>
  <si>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</si>
  <si>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</si>
  <si>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</si>
  <si>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</si>
  <si>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</si>
  <si>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</si>
  <si>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</si>
  <si>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</si>
  <si>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</si>
  <si>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</si>
  <si>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</si>
  <si>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</si>
  <si>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</si>
  <si>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</si>
  <si>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</si>
  <si>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</si>
  <si>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</si>
  <si>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</si>
  <si>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27000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</si>
  <si>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</si>
  <si>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</si>
  <si>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</si>
  <si>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</si>
  <si>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</si>
  <si>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</si>
  <si>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27100</t>
  </si>
  <si>
    <t>大阪市</t>
  </si>
  <si>
    <t>271100</t>
  </si>
  <si>
    <t>27872</t>
  </si>
  <si>
    <t>大阪市・八尾市・松原市環境施設組合</t>
  </si>
  <si>
    <t>27140</t>
  </si>
  <si>
    <t>堺市</t>
  </si>
  <si>
    <t>271140</t>
  </si>
  <si>
    <t>27202</t>
  </si>
  <si>
    <t>岸和田市</t>
  </si>
  <si>
    <t>271202</t>
  </si>
  <si>
    <t>27836</t>
  </si>
  <si>
    <t>岸和田市貝塚市清掃施設組合</t>
  </si>
  <si>
    <t>27203</t>
  </si>
  <si>
    <t>豊中市</t>
  </si>
  <si>
    <t>271203</t>
  </si>
  <si>
    <t>27827</t>
  </si>
  <si>
    <t>豊中市伊丹市クリーンランド</t>
  </si>
  <si>
    <t>27204</t>
  </si>
  <si>
    <t>池田市</t>
  </si>
  <si>
    <t>271204</t>
  </si>
  <si>
    <t>27205</t>
  </si>
  <si>
    <t>吹田市</t>
  </si>
  <si>
    <t>271205</t>
  </si>
  <si>
    <t>27206</t>
  </si>
  <si>
    <t>泉大津市</t>
  </si>
  <si>
    <t>271206</t>
  </si>
  <si>
    <t>27828</t>
  </si>
  <si>
    <t>泉北環境整備施設組合</t>
  </si>
  <si>
    <t>27207</t>
  </si>
  <si>
    <t>高槻市</t>
  </si>
  <si>
    <t>271207</t>
  </si>
  <si>
    <t>27208</t>
  </si>
  <si>
    <t>貝塚市</t>
  </si>
  <si>
    <t>271208</t>
  </si>
  <si>
    <t>27209</t>
  </si>
  <si>
    <t>守口市</t>
  </si>
  <si>
    <t>271209</t>
  </si>
  <si>
    <t>27210</t>
  </si>
  <si>
    <t>枚方市</t>
  </si>
  <si>
    <t>271210</t>
  </si>
  <si>
    <t>27866</t>
  </si>
  <si>
    <t>北河内4市リサイクルプラザ</t>
  </si>
  <si>
    <t>27211</t>
  </si>
  <si>
    <t>茨木市</t>
  </si>
  <si>
    <t>271211</t>
  </si>
  <si>
    <t>27212</t>
  </si>
  <si>
    <t>八尾市</t>
  </si>
  <si>
    <t>271212</t>
  </si>
  <si>
    <t>27213</t>
  </si>
  <si>
    <t>泉佐野市</t>
  </si>
  <si>
    <t>271213</t>
  </si>
  <si>
    <t>27833</t>
  </si>
  <si>
    <t>泉佐野市田尻町清掃施設組合</t>
  </si>
  <si>
    <t>27214</t>
  </si>
  <si>
    <t>富田林市</t>
  </si>
  <si>
    <t>271214</t>
  </si>
  <si>
    <t>27837</t>
  </si>
  <si>
    <t>南河内環境事業組合</t>
  </si>
  <si>
    <t>27215</t>
  </si>
  <si>
    <t>寝屋川市</t>
  </si>
  <si>
    <t>271215</t>
  </si>
  <si>
    <t>北河内４市リサイクル施設組合</t>
  </si>
  <si>
    <t>27216</t>
  </si>
  <si>
    <t>河内長野市</t>
  </si>
  <si>
    <t>271216</t>
  </si>
  <si>
    <t>27217</t>
  </si>
  <si>
    <t>松原市</t>
  </si>
  <si>
    <t>271217</t>
  </si>
  <si>
    <t>27218</t>
  </si>
  <si>
    <t>大東市</t>
  </si>
  <si>
    <t>271218</t>
  </si>
  <si>
    <t>27834</t>
  </si>
  <si>
    <t>東大阪都市清掃施設組合</t>
  </si>
  <si>
    <t>27219</t>
  </si>
  <si>
    <t>和泉市</t>
  </si>
  <si>
    <t>271219</t>
  </si>
  <si>
    <t>27220</t>
  </si>
  <si>
    <t>箕面市</t>
  </si>
  <si>
    <t>271220</t>
  </si>
  <si>
    <t>27221</t>
  </si>
  <si>
    <t>柏原市</t>
  </si>
  <si>
    <t>271221</t>
  </si>
  <si>
    <t>27831</t>
  </si>
  <si>
    <t>柏羽藤事業組合</t>
  </si>
  <si>
    <t>27222</t>
  </si>
  <si>
    <t>羽曳野市</t>
  </si>
  <si>
    <t>271222</t>
  </si>
  <si>
    <t>柏羽藤環境事業組合</t>
  </si>
  <si>
    <t>27223</t>
  </si>
  <si>
    <t>門真市</t>
  </si>
  <si>
    <t>271223</t>
  </si>
  <si>
    <t>27224</t>
  </si>
  <si>
    <t>摂津市</t>
  </si>
  <si>
    <t>271224</t>
  </si>
  <si>
    <t>27225</t>
  </si>
  <si>
    <t>高石市</t>
  </si>
  <si>
    <t>271225</t>
  </si>
  <si>
    <t>27226</t>
  </si>
  <si>
    <t>藤井寺市</t>
  </si>
  <si>
    <t>271226</t>
  </si>
  <si>
    <t>27227</t>
  </si>
  <si>
    <t>東大阪市</t>
  </si>
  <si>
    <t>271227</t>
  </si>
  <si>
    <t>27228</t>
  </si>
  <si>
    <t>泉南市</t>
  </si>
  <si>
    <t>271228</t>
  </si>
  <si>
    <t>27838</t>
  </si>
  <si>
    <t>泉南清掃事務組合</t>
  </si>
  <si>
    <t>27229</t>
  </si>
  <si>
    <t>四條畷市</t>
  </si>
  <si>
    <t>271229</t>
  </si>
  <si>
    <t>27835</t>
  </si>
  <si>
    <t>四條畷市交野市清掃施設組合</t>
  </si>
  <si>
    <t>27230</t>
  </si>
  <si>
    <t>交野市</t>
  </si>
  <si>
    <t>271230</t>
  </si>
  <si>
    <t>27231</t>
  </si>
  <si>
    <t>大阪狭山市</t>
  </si>
  <si>
    <t>271231</t>
  </si>
  <si>
    <t>27232</t>
  </si>
  <si>
    <t>阪南市</t>
  </si>
  <si>
    <t>271232</t>
  </si>
  <si>
    <t>27301</t>
  </si>
  <si>
    <t>島本町</t>
  </si>
  <si>
    <t>271301</t>
  </si>
  <si>
    <t>27321</t>
  </si>
  <si>
    <t>豊能町</t>
  </si>
  <si>
    <t>271321</t>
  </si>
  <si>
    <t>28967</t>
  </si>
  <si>
    <t>猪名川上流広域ごみ処理施設組合</t>
  </si>
  <si>
    <t>27322</t>
  </si>
  <si>
    <t>能勢町</t>
  </si>
  <si>
    <t>271322</t>
  </si>
  <si>
    <t>27341</t>
  </si>
  <si>
    <t>忠岡町</t>
  </si>
  <si>
    <t>271341</t>
  </si>
  <si>
    <t>27361</t>
  </si>
  <si>
    <t>熊取町</t>
  </si>
  <si>
    <t>271361</t>
  </si>
  <si>
    <t>27362</t>
  </si>
  <si>
    <t>田尻町</t>
  </si>
  <si>
    <t>271362</t>
  </si>
  <si>
    <t>泉佐野市田尻町
清掃施設組合</t>
  </si>
  <si>
    <t>27366</t>
  </si>
  <si>
    <t>岬町</t>
  </si>
  <si>
    <t>271366</t>
  </si>
  <si>
    <t>27381</t>
  </si>
  <si>
    <t>太子町</t>
  </si>
  <si>
    <t>271381</t>
  </si>
  <si>
    <t>27382</t>
  </si>
  <si>
    <t>河南町</t>
  </si>
  <si>
    <t>271382</t>
  </si>
  <si>
    <t>27383</t>
  </si>
  <si>
    <t>千早赤阪村</t>
  </si>
  <si>
    <t>271383</t>
  </si>
  <si>
    <t>272010</t>
  </si>
  <si>
    <t>28207</t>
  </si>
  <si>
    <t>伊丹市</t>
  </si>
  <si>
    <t>272005</t>
  </si>
  <si>
    <t>272009</t>
  </si>
  <si>
    <t>272003</t>
  </si>
  <si>
    <t>272007</t>
  </si>
  <si>
    <t>272002</t>
  </si>
  <si>
    <t>272001</t>
  </si>
  <si>
    <t>272008</t>
  </si>
  <si>
    <t>272004</t>
  </si>
  <si>
    <t>北河内4市リサイクル施設組合</t>
  </si>
  <si>
    <t>272011</t>
  </si>
  <si>
    <t>272006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</si>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</sst>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1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29</v>
      </c>
      <c r="B7" s="154" t="s">
        <v>317</v>
      </c>
      <c r="C7" s="138" t="s">
        <v>33</v>
      </c>
      <c r="D7" s="140">
        <f>SUM(E7,+L7)</f>
        <v>105943576</v>
      </c>
      <c r="E7" s="140">
        <f>SUM(F7:I7,K7)</f>
        <v>19104880</v>
      </c>
      <c r="F7" s="140">
        <f t="shared" ref="F7:L7" si="0">SUM(F$8:F$1000)</f>
        <v>1934428</v>
      </c>
      <c r="G7" s="140">
        <f t="shared" si="0"/>
        <v>82530</v>
      </c>
      <c r="H7" s="140">
        <f t="shared" si="0"/>
        <v>4368900</v>
      </c>
      <c r="I7" s="140">
        <f t="shared" si="0"/>
        <v>11254376</v>
      </c>
      <c r="J7" s="143" t="s">
        <v>314</v>
      </c>
      <c r="K7" s="140">
        <f t="shared" si="0"/>
        <v>1464646</v>
      </c>
      <c r="L7" s="140">
        <f t="shared" si="0"/>
        <v>86838696</v>
      </c>
      <c r="M7" s="140">
        <f>SUM(N7,+U7)</f>
        <v>6790156</v>
      </c>
      <c r="N7" s="140">
        <f>SUM(O7:R7,T7)</f>
        <v>537814</v>
      </c>
      <c r="O7" s="140">
        <f t="shared" ref="O7:U7" si="1">SUM(O$8:O$1000)</f>
        <v>5907</v>
      </c>
      <c r="P7" s="140">
        <f t="shared" si="1"/>
        <v>4818</v>
      </c>
      <c r="Q7" s="140">
        <f t="shared" si="1"/>
        <v>38900</v>
      </c>
      <c r="R7" s="140">
        <f t="shared" si="1"/>
        <v>458767</v>
      </c>
      <c r="S7" s="143" t="s">
        <v>314</v>
      </c>
      <c r="T7" s="140">
        <f t="shared" si="1"/>
        <v>29422</v>
      </c>
      <c r="U7" s="140">
        <f t="shared" si="1"/>
        <v>6252342</v>
      </c>
      <c r="V7" s="140">
        <f t="shared" ref="V7:AA7" si="2">+SUM(D7,M7)</f>
        <v>112733732</v>
      </c>
      <c r="W7" s="140">
        <f t="shared" si="2"/>
        <v>19642694</v>
      </c>
      <c r="X7" s="140">
        <f t="shared" si="2"/>
        <v>1940335</v>
      </c>
      <c r="Y7" s="140">
        <f t="shared" si="2"/>
        <v>87348</v>
      </c>
      <c r="Z7" s="140">
        <f t="shared" si="2"/>
        <v>4407800</v>
      </c>
      <c r="AA7" s="140">
        <f t="shared" si="2"/>
        <v>11713143</v>
      </c>
      <c r="AB7" s="142" t="str">
        <f>IF(+SUM(J7,S7)=0,"-",+SUM(J7,S7))</f>
        <v>-</v>
      </c>
      <c r="AC7" s="140">
        <f>+SUM(K7,T7)</f>
        <v>1494068</v>
      </c>
      <c r="AD7" s="140">
        <f>+SUM(L7,U7)</f>
        <v>93091038</v>
      </c>
      <c r="AE7" s="140">
        <f>SUM(AF7,+AK7)</f>
        <v>6883336</v>
      </c>
      <c r="AF7" s="140">
        <f>SUM(AG7:AJ7)</f>
        <v>6883196</v>
      </c>
      <c r="AG7" s="140">
        <f t="shared" ref="AG7:AL7" si="3">SUM(AG$8:AG$1000)</f>
        <v>202518</v>
      </c>
      <c r="AH7" s="140">
        <f t="shared" si="3"/>
        <v>6352381</v>
      </c>
      <c r="AI7" s="140">
        <f t="shared" si="3"/>
        <v>32867</v>
      </c>
      <c r="AJ7" s="140">
        <f t="shared" si="3"/>
        <v>295430</v>
      </c>
      <c r="AK7" s="140">
        <f t="shared" si="3"/>
        <v>140</v>
      </c>
      <c r="AL7" s="140">
        <f t="shared" si="3"/>
        <v>2702106</v>
      </c>
      <c r="AM7" s="140">
        <f>SUM(AN7,AS7,AW7,AX7,BD7)</f>
        <v>77213802</v>
      </c>
      <c r="AN7" s="140">
        <f>SUM(AO7:AR7)</f>
        <v>32663022</v>
      </c>
      <c r="AO7" s="140">
        <f>SUM(AO$8:AO$1000)</f>
        <v>7634067</v>
      </c>
      <c r="AP7" s="140">
        <f>SUM(AP$8:AP$1000)</f>
        <v>23402796</v>
      </c>
      <c r="AQ7" s="140">
        <f>SUM(AQ$8:AQ$1000)</f>
        <v>1573858</v>
      </c>
      <c r="AR7" s="140">
        <f>SUM(AR$8:AR$1000)</f>
        <v>52301</v>
      </c>
      <c r="AS7" s="140">
        <f>SUM(AT7:AV7)</f>
        <v>10677464</v>
      </c>
      <c r="AT7" s="140">
        <f>SUM(AT$8:AT$1000)</f>
        <v>3399208</v>
      </c>
      <c r="AU7" s="140">
        <f>SUM(AU$8:AU$1000)</f>
        <v>7194893</v>
      </c>
      <c r="AV7" s="140">
        <f>SUM(AV$8:AV$1000)</f>
        <v>83363</v>
      </c>
      <c r="AW7" s="140">
        <f>SUM(AW$8:AW$1000)</f>
        <v>359035</v>
      </c>
      <c r="AX7" s="140">
        <f>SUM(AY7:BB7)</f>
        <v>33463516</v>
      </c>
      <c r="AY7" s="140">
        <f t="shared" ref="AY7:BE7" si="4">SUM(AY$8:AY$1000)</f>
        <v>24069962</v>
      </c>
      <c r="AZ7" s="140">
        <f t="shared" si="4"/>
        <v>7638011</v>
      </c>
      <c r="BA7" s="140">
        <f t="shared" si="4"/>
        <v>1226371</v>
      </c>
      <c r="BB7" s="140">
        <f t="shared" si="4"/>
        <v>529172</v>
      </c>
      <c r="BC7" s="140">
        <f t="shared" si="4"/>
        <v>16869566</v>
      </c>
      <c r="BD7" s="140">
        <f t="shared" si="4"/>
        <v>50765</v>
      </c>
      <c r="BE7" s="140">
        <f t="shared" si="4"/>
        <v>2274766</v>
      </c>
      <c r="BF7" s="140">
        <f>SUM(AE7,+AM7,+BE7)</f>
        <v>86371904</v>
      </c>
      <c r="BG7" s="140">
        <f>SUM(BH7,+BM7)</f>
        <v>253357</v>
      </c>
      <c r="BH7" s="140">
        <f>SUM(BI7:BL7)</f>
        <v>253323</v>
      </c>
      <c r="BI7" s="140">
        <f t="shared" ref="BI7:BN7" si="5">SUM(BI$8:BI$1000)</f>
        <v>16396</v>
      </c>
      <c r="BJ7" s="140">
        <f t="shared" si="5"/>
        <v>160315</v>
      </c>
      <c r="BK7" s="140">
        <f t="shared" si="5"/>
        <v>25</v>
      </c>
      <c r="BL7" s="140">
        <f t="shared" si="5"/>
        <v>76587</v>
      </c>
      <c r="BM7" s="140">
        <f t="shared" si="5"/>
        <v>34</v>
      </c>
      <c r="BN7" s="140">
        <f t="shared" si="5"/>
        <v>1688</v>
      </c>
      <c r="BO7" s="140">
        <f>SUM(BP7,BU7,BY7,BZ7,CF7)</f>
        <v>5232975</v>
      </c>
      <c r="BP7" s="140">
        <f>SUM(BQ7:BT7)</f>
        <v>1315714</v>
      </c>
      <c r="BQ7" s="140">
        <f>SUM(BQ$8:BQ$1000)</f>
        <v>856163</v>
      </c>
      <c r="BR7" s="140">
        <f>SUM(BR$8:BR$1000)</f>
        <v>312589</v>
      </c>
      <c r="BS7" s="140">
        <f>SUM(BS$8:BS$1000)</f>
        <v>146962</v>
      </c>
      <c r="BT7" s="140">
        <f>SUM(BT$8:BT$1000)</f>
        <v>0</v>
      </c>
      <c r="BU7" s="140">
        <f>SUM(BV7:BX7)</f>
        <v>1077911</v>
      </c>
      <c r="BV7" s="140">
        <f>SUM(BV$8:BV$1000)</f>
        <v>65150</v>
      </c>
      <c r="BW7" s="140">
        <f>SUM(BW$8:BW$1000)</f>
        <v>999271</v>
      </c>
      <c r="BX7" s="140">
        <f>SUM(BX$8:BX$1000)</f>
        <v>13490</v>
      </c>
      <c r="BY7" s="140">
        <f>SUM(BY$8:BY$1000)</f>
        <v>0</v>
      </c>
      <c r="BZ7" s="140">
        <f>SUM(CA7:CD7)</f>
        <v>2824608</v>
      </c>
      <c r="CA7" s="140">
        <f t="shared" ref="CA7:CG7" si="6">SUM(CA$8:CA$1000)</f>
        <v>1514276</v>
      </c>
      <c r="CB7" s="140">
        <f t="shared" si="6"/>
        <v>930607</v>
      </c>
      <c r="CC7" s="140">
        <f t="shared" si="6"/>
        <v>162977</v>
      </c>
      <c r="CD7" s="140">
        <f t="shared" si="6"/>
        <v>216748</v>
      </c>
      <c r="CE7" s="140">
        <f t="shared" si="6"/>
        <v>813564</v>
      </c>
      <c r="CF7" s="140">
        <f t="shared" si="6"/>
        <v>14742</v>
      </c>
      <c r="CG7" s="140">
        <f t="shared" si="6"/>
        <v>488572</v>
      </c>
      <c r="CH7" s="140">
        <f>SUM(BG7,+BO7,+CG7)</f>
        <v>5974904</v>
      </c>
      <c r="CI7" s="140">
        <f t="shared" ref="CI7:DJ7" si="7">SUM(AE7,+BG7)</f>
        <v>7136693</v>
      </c>
      <c r="CJ7" s="140">
        <f t="shared" si="7"/>
        <v>7136519</v>
      </c>
      <c r="CK7" s="140">
        <f t="shared" si="7"/>
        <v>218914</v>
      </c>
      <c r="CL7" s="140">
        <f t="shared" si="7"/>
        <v>6512696</v>
      </c>
      <c r="CM7" s="140">
        <f t="shared" si="7"/>
        <v>32892</v>
      </c>
      <c r="CN7" s="140">
        <f t="shared" si="7"/>
        <v>372017</v>
      </c>
      <c r="CO7" s="140">
        <f t="shared" si="7"/>
        <v>174</v>
      </c>
      <c r="CP7" s="140">
        <f t="shared" si="7"/>
        <v>2703794</v>
      </c>
      <c r="CQ7" s="140">
        <f t="shared" si="7"/>
        <v>82446777</v>
      </c>
      <c r="CR7" s="140">
        <f t="shared" si="7"/>
        <v>33978736</v>
      </c>
      <c r="CS7" s="140">
        <f t="shared" si="7"/>
        <v>8490230</v>
      </c>
      <c r="CT7" s="140">
        <f t="shared" si="7"/>
        <v>23715385</v>
      </c>
      <c r="CU7" s="140">
        <f t="shared" si="7"/>
        <v>1720820</v>
      </c>
      <c r="CV7" s="140">
        <f t="shared" si="7"/>
        <v>52301</v>
      </c>
      <c r="CW7" s="140">
        <f t="shared" si="7"/>
        <v>11755375</v>
      </c>
      <c r="CX7" s="140">
        <f t="shared" si="7"/>
        <v>3464358</v>
      </c>
      <c r="CY7" s="140">
        <f t="shared" si="7"/>
        <v>8194164</v>
      </c>
      <c r="CZ7" s="140">
        <f t="shared" si="7"/>
        <v>96853</v>
      </c>
      <c r="DA7" s="140">
        <f t="shared" si="7"/>
        <v>359035</v>
      </c>
      <c r="DB7" s="140">
        <f t="shared" si="7"/>
        <v>36288124</v>
      </c>
      <c r="DC7" s="140">
        <f t="shared" si="7"/>
        <v>25584238</v>
      </c>
      <c r="DD7" s="140">
        <f t="shared" si="7"/>
        <v>8568618</v>
      </c>
      <c r="DE7" s="140">
        <f t="shared" si="7"/>
        <v>1389348</v>
      </c>
      <c r="DF7" s="140">
        <f t="shared" si="7"/>
        <v>745920</v>
      </c>
      <c r="DG7" s="140">
        <f t="shared" si="7"/>
        <v>17683130</v>
      </c>
      <c r="DH7" s="140">
        <f t="shared" si="7"/>
        <v>65507</v>
      </c>
      <c r="DI7" s="140">
        <f t="shared" si="7"/>
        <v>2763338</v>
      </c>
      <c r="DJ7" s="140">
        <f t="shared" si="7"/>
        <v>92346808</v>
      </c>
    </row>
    <row r="8" spans="1:114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SUM(E8,+L8)</f>
        <v>26339443</v>
      </c>
      <c r="E8" s="121">
        <f>SUM(F8:I8,K8)</f>
        <v>5733549</v>
      </c>
      <c r="F8" s="121">
        <v>0</v>
      </c>
      <c r="G8" s="121">
        <v>32865</v>
      </c>
      <c r="H8" s="121">
        <v>12000</v>
      </c>
      <c r="I8" s="121">
        <v>5391573</v>
      </c>
      <c r="J8" s="122" t="s">
        <v>494</v>
      </c>
      <c r="K8" s="121">
        <v>297111</v>
      </c>
      <c r="L8" s="121">
        <v>20605894</v>
      </c>
      <c r="M8" s="121">
        <f>SUM(N8,+U8)</f>
        <v>75475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2" t="s">
        <v>494</v>
      </c>
      <c r="T8" s="121">
        <v>0</v>
      </c>
      <c r="U8" s="121">
        <v>75475</v>
      </c>
      <c r="V8" s="121">
        <f>+SUM(D8,M8)</f>
        <v>26414918</v>
      </c>
      <c r="W8" s="121">
        <f>+SUM(E8,N8)</f>
        <v>5733549</v>
      </c>
      <c r="X8" s="121">
        <f>+SUM(F8,O8)</f>
        <v>0</v>
      </c>
      <c r="Y8" s="121">
        <f>+SUM(G8,P8)</f>
        <v>32865</v>
      </c>
      <c r="Z8" s="121">
        <f>+SUM(H8,Q8)</f>
        <v>12000</v>
      </c>
      <c r="AA8" s="121">
        <f>+SUM(I8,R8)</f>
        <v>5391573</v>
      </c>
      <c r="AB8" s="122" t="str">
        <f>IF(+SUM(J8,S8)=0,"-",+SUM(J8,S8))</f>
        <v>-</v>
      </c>
      <c r="AC8" s="121">
        <f>+SUM(K8,T8)</f>
        <v>297111</v>
      </c>
      <c r="AD8" s="121">
        <f>+SUM(L8,U8)</f>
        <v>20681369</v>
      </c>
      <c r="AE8" s="121">
        <f>SUM(AF8,+AK8)</f>
        <v>208771</v>
      </c>
      <c r="AF8" s="121">
        <f>SUM(AG8:AJ8)</f>
        <v>208771</v>
      </c>
      <c r="AG8" s="121">
        <v>194893</v>
      </c>
      <c r="AH8" s="121">
        <v>0</v>
      </c>
      <c r="AI8" s="121">
        <v>13878</v>
      </c>
      <c r="AJ8" s="121">
        <v>0</v>
      </c>
      <c r="AK8" s="121">
        <v>0</v>
      </c>
      <c r="AL8" s="121">
        <v>81694</v>
      </c>
      <c r="AM8" s="121">
        <f>SUM(AN8,AS8,AW8,AX8,BD8)</f>
        <v>19105987</v>
      </c>
      <c r="AN8" s="121">
        <f>SUM(AO8:AR8)</f>
        <v>14854837</v>
      </c>
      <c r="AO8" s="121">
        <v>2169891</v>
      </c>
      <c r="AP8" s="121">
        <v>12684946</v>
      </c>
      <c r="AQ8" s="121">
        <v>0</v>
      </c>
      <c r="AR8" s="121">
        <v>0</v>
      </c>
      <c r="AS8" s="121">
        <f>SUM(AT8:AV8)</f>
        <v>1486793</v>
      </c>
      <c r="AT8" s="121">
        <v>1486793</v>
      </c>
      <c r="AU8" s="121">
        <v>0</v>
      </c>
      <c r="AV8" s="121">
        <v>0</v>
      </c>
      <c r="AW8" s="121">
        <v>99827</v>
      </c>
      <c r="AX8" s="121">
        <f>SUM(AY8:BB8)</f>
        <v>2664530</v>
      </c>
      <c r="AY8" s="121">
        <v>1743511</v>
      </c>
      <c r="AZ8" s="121">
        <v>921019</v>
      </c>
      <c r="BA8" s="121">
        <v>0</v>
      </c>
      <c r="BB8" s="121">
        <v>0</v>
      </c>
      <c r="BC8" s="121">
        <v>6926875</v>
      </c>
      <c r="BD8" s="121">
        <v>0</v>
      </c>
      <c r="BE8" s="121">
        <v>16116</v>
      </c>
      <c r="BF8" s="121">
        <f>SUM(AE8,+AM8,+BE8)</f>
        <v>19330874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75475</v>
      </c>
      <c r="BP8" s="121">
        <f>SUM(BQ8:BT8)</f>
        <v>66881</v>
      </c>
      <c r="BQ8" s="121">
        <v>29725</v>
      </c>
      <c r="BR8" s="121">
        <v>0</v>
      </c>
      <c r="BS8" s="121">
        <v>37156</v>
      </c>
      <c r="BT8" s="121">
        <v>0</v>
      </c>
      <c r="BU8" s="121">
        <f>SUM(BV8:BX8)</f>
        <v>4643</v>
      </c>
      <c r="BV8" s="121">
        <v>0</v>
      </c>
      <c r="BW8" s="121">
        <v>4643</v>
      </c>
      <c r="BX8" s="121">
        <v>0</v>
      </c>
      <c r="BY8" s="121">
        <v>0</v>
      </c>
      <c r="BZ8" s="121">
        <f>SUM(CA8:CD8)</f>
        <v>3951</v>
      </c>
      <c r="CA8" s="121">
        <v>3951</v>
      </c>
      <c r="CB8" s="121">
        <v>0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75475</v>
      </c>
      <c r="CI8" s="121">
        <f>SUM(AE8,+BG8)</f>
        <v>208771</v>
      </c>
      <c r="CJ8" s="121">
        <f>SUM(AF8,+BH8)</f>
        <v>208771</v>
      </c>
      <c r="CK8" s="121">
        <f>SUM(AG8,+BI8)</f>
        <v>194893</v>
      </c>
      <c r="CL8" s="121">
        <f>SUM(AH8,+BJ8)</f>
        <v>0</v>
      </c>
      <c r="CM8" s="121">
        <f>SUM(AI8,+BK8)</f>
        <v>13878</v>
      </c>
      <c r="CN8" s="121">
        <f>SUM(AJ8,+BL8)</f>
        <v>0</v>
      </c>
      <c r="CO8" s="121">
        <f>SUM(AK8,+BM8)</f>
        <v>0</v>
      </c>
      <c r="CP8" s="121">
        <f>SUM(AL8,+BN8)</f>
        <v>81694</v>
      </c>
      <c r="CQ8" s="121">
        <f>SUM(AM8,+BO8)</f>
        <v>19181462</v>
      </c>
      <c r="CR8" s="121">
        <f>SUM(AN8,+BP8)</f>
        <v>14921718</v>
      </c>
      <c r="CS8" s="121">
        <f>SUM(AO8,+BQ8)</f>
        <v>2199616</v>
      </c>
      <c r="CT8" s="121">
        <f>SUM(AP8,+BR8)</f>
        <v>12684946</v>
      </c>
      <c r="CU8" s="121">
        <f>SUM(AQ8,+BS8)</f>
        <v>37156</v>
      </c>
      <c r="CV8" s="121">
        <f>SUM(AR8,+BT8)</f>
        <v>0</v>
      </c>
      <c r="CW8" s="121">
        <f>SUM(AS8,+BU8)</f>
        <v>1491436</v>
      </c>
      <c r="CX8" s="121">
        <f>SUM(AT8,+BV8)</f>
        <v>1486793</v>
      </c>
      <c r="CY8" s="121">
        <f>SUM(AU8,+BW8)</f>
        <v>4643</v>
      </c>
      <c r="CZ8" s="121">
        <f>SUM(AV8,+BX8)</f>
        <v>0</v>
      </c>
      <c r="DA8" s="121">
        <f>SUM(AW8,+BY8)</f>
        <v>99827</v>
      </c>
      <c r="DB8" s="121">
        <f>SUM(AX8,+BZ8)</f>
        <v>2668481</v>
      </c>
      <c r="DC8" s="121">
        <f>SUM(AY8,+CA8)</f>
        <v>1747462</v>
      </c>
      <c r="DD8" s="121">
        <f>SUM(AZ8,+CB8)</f>
        <v>921019</v>
      </c>
      <c r="DE8" s="121">
        <f>SUM(BA8,+CC8)</f>
        <v>0</v>
      </c>
      <c r="DF8" s="121">
        <f>SUM(BB8,+CD8)</f>
        <v>0</v>
      </c>
      <c r="DG8" s="121">
        <f>SUM(BC8,+CE8)</f>
        <v>6926875</v>
      </c>
      <c r="DH8" s="121">
        <f>SUM(BD8,+CF8)</f>
        <v>0</v>
      </c>
      <c r="DI8" s="121">
        <f>SUM(BE8,+CG8)</f>
        <v>16116</v>
      </c>
      <c r="DJ8" s="121">
        <f>SUM(BF8,+CH8)</f>
        <v>19406349</v>
      </c>
    </row>
    <row r="9" spans="1:114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SUM(E9,+L9)</f>
        <v>8785391</v>
      </c>
      <c r="E9" s="121">
        <f>SUM(F9:I9,K9)</f>
        <v>1853734</v>
      </c>
      <c r="F9" s="121">
        <v>0</v>
      </c>
      <c r="G9" s="121">
        <v>0</v>
      </c>
      <c r="H9" s="121">
        <v>298700</v>
      </c>
      <c r="I9" s="121">
        <v>1429215</v>
      </c>
      <c r="J9" s="122" t="s">
        <v>494</v>
      </c>
      <c r="K9" s="121">
        <v>125819</v>
      </c>
      <c r="L9" s="121">
        <v>6931657</v>
      </c>
      <c r="M9" s="121">
        <f>SUM(N9,+U9)</f>
        <v>920891</v>
      </c>
      <c r="N9" s="121">
        <f>SUM(O9:R9,T9)</f>
        <v>93907</v>
      </c>
      <c r="O9" s="121">
        <v>0</v>
      </c>
      <c r="P9" s="121">
        <v>0</v>
      </c>
      <c r="Q9" s="121">
        <v>0</v>
      </c>
      <c r="R9" s="121">
        <v>93907</v>
      </c>
      <c r="S9" s="122" t="s">
        <v>494</v>
      </c>
      <c r="T9" s="121">
        <v>0</v>
      </c>
      <c r="U9" s="121">
        <v>826984</v>
      </c>
      <c r="V9" s="121">
        <f>+SUM(D9,M9)</f>
        <v>9706282</v>
      </c>
      <c r="W9" s="121">
        <f>+SUM(E9,N9)</f>
        <v>1947641</v>
      </c>
      <c r="X9" s="121">
        <f>+SUM(F9,O9)</f>
        <v>0</v>
      </c>
      <c r="Y9" s="121">
        <f>+SUM(G9,P9)</f>
        <v>0</v>
      </c>
      <c r="Z9" s="121">
        <f>+SUM(H9,Q9)</f>
        <v>298700</v>
      </c>
      <c r="AA9" s="121">
        <f>+SUM(I9,R9)</f>
        <v>1523122</v>
      </c>
      <c r="AB9" s="122" t="str">
        <f>IF(+SUM(J9,S9)=0,"-",+SUM(J9,S9))</f>
        <v>-</v>
      </c>
      <c r="AC9" s="121">
        <f>+SUM(K9,T9)</f>
        <v>125819</v>
      </c>
      <c r="AD9" s="121">
        <f>+SUM(L9,U9)</f>
        <v>7758641</v>
      </c>
      <c r="AE9" s="121">
        <f>SUM(AF9,+AK9)</f>
        <v>7423</v>
      </c>
      <c r="AF9" s="121">
        <f>SUM(AG9:AJ9)</f>
        <v>7423</v>
      </c>
      <c r="AG9" s="121">
        <v>0</v>
      </c>
      <c r="AH9" s="121">
        <v>7423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8777916</v>
      </c>
      <c r="AN9" s="121">
        <f>SUM(AO9:AR9)</f>
        <v>1100635</v>
      </c>
      <c r="AO9" s="121">
        <v>744708</v>
      </c>
      <c r="AP9" s="121">
        <v>114992</v>
      </c>
      <c r="AQ9" s="121">
        <v>240935</v>
      </c>
      <c r="AR9" s="121">
        <v>0</v>
      </c>
      <c r="AS9" s="121">
        <f>SUM(AT9:AV9)</f>
        <v>1194218</v>
      </c>
      <c r="AT9" s="121">
        <v>46910</v>
      </c>
      <c r="AU9" s="121">
        <v>1095263</v>
      </c>
      <c r="AV9" s="121">
        <v>52045</v>
      </c>
      <c r="AW9" s="121">
        <v>7150</v>
      </c>
      <c r="AX9" s="121">
        <f>SUM(AY9:BB9)</f>
        <v>6475913</v>
      </c>
      <c r="AY9" s="121">
        <v>5062279</v>
      </c>
      <c r="AZ9" s="121">
        <v>1200263</v>
      </c>
      <c r="BA9" s="121">
        <v>213371</v>
      </c>
      <c r="BB9" s="121">
        <v>0</v>
      </c>
      <c r="BC9" s="121">
        <v>0</v>
      </c>
      <c r="BD9" s="121">
        <v>0</v>
      </c>
      <c r="BE9" s="121">
        <v>52</v>
      </c>
      <c r="BF9" s="121">
        <f>SUM(AE9,+AM9,+BE9)</f>
        <v>8785391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920891</v>
      </c>
      <c r="BP9" s="121">
        <f>SUM(BQ9:BT9)</f>
        <v>180857</v>
      </c>
      <c r="BQ9" s="121">
        <v>180857</v>
      </c>
      <c r="BR9" s="121">
        <v>0</v>
      </c>
      <c r="BS9" s="121">
        <v>0</v>
      </c>
      <c r="BT9" s="121">
        <v>0</v>
      </c>
      <c r="BU9" s="121">
        <f>SUM(BV9:BX9)</f>
        <v>206180</v>
      </c>
      <c r="BV9" s="121">
        <v>10998</v>
      </c>
      <c r="BW9" s="121">
        <v>195182</v>
      </c>
      <c r="BX9" s="121">
        <v>0</v>
      </c>
      <c r="BY9" s="121">
        <v>0</v>
      </c>
      <c r="BZ9" s="121">
        <f>SUM(CA9:CD9)</f>
        <v>533854</v>
      </c>
      <c r="CA9" s="121">
        <v>451278</v>
      </c>
      <c r="CB9" s="121">
        <v>82576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920891</v>
      </c>
      <c r="CI9" s="121">
        <f>SUM(AE9,+BG9)</f>
        <v>7423</v>
      </c>
      <c r="CJ9" s="121">
        <f>SUM(AF9,+BH9)</f>
        <v>7423</v>
      </c>
      <c r="CK9" s="121">
        <f>SUM(AG9,+BI9)</f>
        <v>0</v>
      </c>
      <c r="CL9" s="121">
        <f>SUM(AH9,+BJ9)</f>
        <v>7423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9698807</v>
      </c>
      <c r="CR9" s="121">
        <f>SUM(AN9,+BP9)</f>
        <v>1281492</v>
      </c>
      <c r="CS9" s="121">
        <f>SUM(AO9,+BQ9)</f>
        <v>925565</v>
      </c>
      <c r="CT9" s="121">
        <f>SUM(AP9,+BR9)</f>
        <v>114992</v>
      </c>
      <c r="CU9" s="121">
        <f>SUM(AQ9,+BS9)</f>
        <v>240935</v>
      </c>
      <c r="CV9" s="121">
        <f>SUM(AR9,+BT9)</f>
        <v>0</v>
      </c>
      <c r="CW9" s="121">
        <f>SUM(AS9,+BU9)</f>
        <v>1400398</v>
      </c>
      <c r="CX9" s="121">
        <f>SUM(AT9,+BV9)</f>
        <v>57908</v>
      </c>
      <c r="CY9" s="121">
        <f>SUM(AU9,+BW9)</f>
        <v>1290445</v>
      </c>
      <c r="CZ9" s="121">
        <f>SUM(AV9,+BX9)</f>
        <v>52045</v>
      </c>
      <c r="DA9" s="121">
        <f>SUM(AW9,+BY9)</f>
        <v>7150</v>
      </c>
      <c r="DB9" s="121">
        <f>SUM(AX9,+BZ9)</f>
        <v>7009767</v>
      </c>
      <c r="DC9" s="121">
        <f>SUM(AY9,+CA9)</f>
        <v>5513557</v>
      </c>
      <c r="DD9" s="121">
        <f>SUM(AZ9,+CB9)</f>
        <v>1282839</v>
      </c>
      <c r="DE9" s="121">
        <f>SUM(BA9,+CC9)</f>
        <v>213371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52</v>
      </c>
      <c r="DJ9" s="121">
        <f>SUM(BF9,+CH9)</f>
        <v>9706282</v>
      </c>
    </row>
    <row r="10" spans="1:114" s="136" customFormat="1" ht="13.5" customHeight="1" x14ac:dyDescent="0.15">
      <c r="A10" s="119" t="s">
        <v>29</v>
      </c>
      <c r="B10" s="120" t="s">
        <v>332</v>
      </c>
      <c r="C10" s="119" t="s">
        <v>333</v>
      </c>
      <c r="D10" s="121">
        <f>SUM(E10,+L10)</f>
        <v>2097652</v>
      </c>
      <c r="E10" s="121">
        <f>SUM(F10:I10,K10)</f>
        <v>223028</v>
      </c>
      <c r="F10" s="121">
        <v>0</v>
      </c>
      <c r="G10" s="121">
        <v>200</v>
      </c>
      <c r="H10" s="121">
        <v>0</v>
      </c>
      <c r="I10" s="121">
        <v>214540</v>
      </c>
      <c r="J10" s="122" t="s">
        <v>494</v>
      </c>
      <c r="K10" s="121">
        <v>8288</v>
      </c>
      <c r="L10" s="121">
        <v>1874624</v>
      </c>
      <c r="M10" s="121">
        <f>SUM(N10,+U10)</f>
        <v>93772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494</v>
      </c>
      <c r="T10" s="121">
        <v>0</v>
      </c>
      <c r="U10" s="121">
        <v>93772</v>
      </c>
      <c r="V10" s="121">
        <f>+SUM(D10,M10)</f>
        <v>2191424</v>
      </c>
      <c r="W10" s="121">
        <f>+SUM(E10,N10)</f>
        <v>223028</v>
      </c>
      <c r="X10" s="121">
        <f>+SUM(F10,O10)</f>
        <v>0</v>
      </c>
      <c r="Y10" s="121">
        <f>+SUM(G10,P10)</f>
        <v>200</v>
      </c>
      <c r="Z10" s="121">
        <f>+SUM(H10,Q10)</f>
        <v>0</v>
      </c>
      <c r="AA10" s="121">
        <f>+SUM(I10,R10)</f>
        <v>214540</v>
      </c>
      <c r="AB10" s="122" t="str">
        <f>IF(+SUM(J10,S10)=0,"-",+SUM(J10,S10))</f>
        <v>-</v>
      </c>
      <c r="AC10" s="121">
        <f>+SUM(K10,T10)</f>
        <v>8288</v>
      </c>
      <c r="AD10" s="121">
        <f>+SUM(L10,U10)</f>
        <v>1968396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187186</v>
      </c>
      <c r="AM10" s="121">
        <f>SUM(AN10,AS10,AW10,AX10,BD10)</f>
        <v>1575046</v>
      </c>
      <c r="AN10" s="121">
        <f>SUM(AO10:AR10)</f>
        <v>290906</v>
      </c>
      <c r="AO10" s="121">
        <v>61243</v>
      </c>
      <c r="AP10" s="121">
        <v>229663</v>
      </c>
      <c r="AQ10" s="121">
        <v>0</v>
      </c>
      <c r="AR10" s="121">
        <v>0</v>
      </c>
      <c r="AS10" s="121">
        <f>SUM(AT10:AV10)</f>
        <v>108717</v>
      </c>
      <c r="AT10" s="121">
        <v>108717</v>
      </c>
      <c r="AU10" s="121">
        <v>0</v>
      </c>
      <c r="AV10" s="121">
        <v>0</v>
      </c>
      <c r="AW10" s="121">
        <v>0</v>
      </c>
      <c r="AX10" s="121">
        <f>SUM(AY10:BB10)</f>
        <v>1175423</v>
      </c>
      <c r="AY10" s="121">
        <v>1080096</v>
      </c>
      <c r="AZ10" s="121">
        <v>95327</v>
      </c>
      <c r="BA10" s="121">
        <v>0</v>
      </c>
      <c r="BB10" s="121">
        <v>0</v>
      </c>
      <c r="BC10" s="121">
        <v>299360</v>
      </c>
      <c r="BD10" s="121">
        <v>0</v>
      </c>
      <c r="BE10" s="121">
        <v>36060</v>
      </c>
      <c r="BF10" s="121">
        <f>SUM(AE10,+AM10,+BE10)</f>
        <v>1611106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93772</v>
      </c>
      <c r="BP10" s="121">
        <f>SUM(BQ10:BT10)</f>
        <v>15655</v>
      </c>
      <c r="BQ10" s="121">
        <v>15655</v>
      </c>
      <c r="BR10" s="121">
        <v>0</v>
      </c>
      <c r="BS10" s="121">
        <v>0</v>
      </c>
      <c r="BT10" s="121">
        <v>0</v>
      </c>
      <c r="BU10" s="121">
        <f>SUM(BV10:BX10)</f>
        <v>34611</v>
      </c>
      <c r="BV10" s="121">
        <v>0</v>
      </c>
      <c r="BW10" s="121">
        <v>34611</v>
      </c>
      <c r="BX10" s="121">
        <v>0</v>
      </c>
      <c r="BY10" s="121">
        <v>0</v>
      </c>
      <c r="BZ10" s="121">
        <f>SUM(CA10:CD10)</f>
        <v>43506</v>
      </c>
      <c r="CA10" s="121">
        <v>0</v>
      </c>
      <c r="CB10" s="121">
        <v>43506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93772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187186</v>
      </c>
      <c r="CQ10" s="121">
        <f>SUM(AM10,+BO10)</f>
        <v>1668818</v>
      </c>
      <c r="CR10" s="121">
        <f>SUM(AN10,+BP10)</f>
        <v>306561</v>
      </c>
      <c r="CS10" s="121">
        <f>SUM(AO10,+BQ10)</f>
        <v>76898</v>
      </c>
      <c r="CT10" s="121">
        <f>SUM(AP10,+BR10)</f>
        <v>229663</v>
      </c>
      <c r="CU10" s="121">
        <f>SUM(AQ10,+BS10)</f>
        <v>0</v>
      </c>
      <c r="CV10" s="121">
        <f>SUM(AR10,+BT10)</f>
        <v>0</v>
      </c>
      <c r="CW10" s="121">
        <f>SUM(AS10,+BU10)</f>
        <v>143328</v>
      </c>
      <c r="CX10" s="121">
        <f>SUM(AT10,+BV10)</f>
        <v>108717</v>
      </c>
      <c r="CY10" s="121">
        <f>SUM(AU10,+BW10)</f>
        <v>34611</v>
      </c>
      <c r="CZ10" s="121">
        <f>SUM(AV10,+BX10)</f>
        <v>0</v>
      </c>
      <c r="DA10" s="121">
        <f>SUM(AW10,+BY10)</f>
        <v>0</v>
      </c>
      <c r="DB10" s="121">
        <f>SUM(AX10,+BZ10)</f>
        <v>1218929</v>
      </c>
      <c r="DC10" s="121">
        <f>SUM(AY10,+CA10)</f>
        <v>1080096</v>
      </c>
      <c r="DD10" s="121">
        <f>SUM(AZ10,+CB10)</f>
        <v>138833</v>
      </c>
      <c r="DE10" s="121">
        <f>SUM(BA10,+CC10)</f>
        <v>0</v>
      </c>
      <c r="DF10" s="121">
        <f>SUM(BB10,+CD10)</f>
        <v>0</v>
      </c>
      <c r="DG10" s="121">
        <f>SUM(BC10,+CE10)</f>
        <v>299360</v>
      </c>
      <c r="DH10" s="121">
        <f>SUM(BD10,+CF10)</f>
        <v>0</v>
      </c>
      <c r="DI10" s="121">
        <f>SUM(BE10,+CG10)</f>
        <v>36060</v>
      </c>
      <c r="DJ10" s="121">
        <f>SUM(BF10,+CH10)</f>
        <v>1704878</v>
      </c>
    </row>
    <row r="11" spans="1:114" s="136" customFormat="1" ht="13.5" customHeight="1" x14ac:dyDescent="0.15">
      <c r="A11" s="119" t="s">
        <v>29</v>
      </c>
      <c r="B11" s="120" t="s">
        <v>337</v>
      </c>
      <c r="C11" s="119" t="s">
        <v>338</v>
      </c>
      <c r="D11" s="121">
        <f>SUM(E11,+L11)</f>
        <v>3746270</v>
      </c>
      <c r="E11" s="121">
        <f>SUM(F11:I11,K11)</f>
        <v>70750</v>
      </c>
      <c r="F11" s="121">
        <v>0</v>
      </c>
      <c r="G11" s="121">
        <v>0</v>
      </c>
      <c r="H11" s="121">
        <v>0</v>
      </c>
      <c r="I11" s="121">
        <v>54382</v>
      </c>
      <c r="J11" s="122" t="s">
        <v>494</v>
      </c>
      <c r="K11" s="121">
        <v>16368</v>
      </c>
      <c r="L11" s="121">
        <v>3675520</v>
      </c>
      <c r="M11" s="121">
        <f>SUM(N11,+U11)</f>
        <v>43277</v>
      </c>
      <c r="N11" s="121">
        <f>SUM(O11:R11,T11)</f>
        <v>5453</v>
      </c>
      <c r="O11" s="121">
        <v>0</v>
      </c>
      <c r="P11" s="121">
        <v>0</v>
      </c>
      <c r="Q11" s="121">
        <v>0</v>
      </c>
      <c r="R11" s="121">
        <v>5453</v>
      </c>
      <c r="S11" s="122" t="s">
        <v>494</v>
      </c>
      <c r="T11" s="121">
        <v>0</v>
      </c>
      <c r="U11" s="121">
        <v>37824</v>
      </c>
      <c r="V11" s="121">
        <f>+SUM(D11,M11)</f>
        <v>3789547</v>
      </c>
      <c r="W11" s="121">
        <f>+SUM(E11,N11)</f>
        <v>76203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59835</v>
      </c>
      <c r="AB11" s="122" t="str">
        <f>IF(+SUM(J11,S11)=0,"-",+SUM(J11,S11))</f>
        <v>-</v>
      </c>
      <c r="AC11" s="121">
        <f>+SUM(K11,T11)</f>
        <v>16368</v>
      </c>
      <c r="AD11" s="121">
        <f>+SUM(L11,U11)</f>
        <v>3713344</v>
      </c>
      <c r="AE11" s="121">
        <f>SUM(AF11,+AK11)</f>
        <v>84028</v>
      </c>
      <c r="AF11" s="121">
        <f>SUM(AG11:AJ11)</f>
        <v>84028</v>
      </c>
      <c r="AG11" s="121">
        <v>0</v>
      </c>
      <c r="AH11" s="121">
        <v>0</v>
      </c>
      <c r="AI11" s="121">
        <v>0</v>
      </c>
      <c r="AJ11" s="121">
        <v>84028</v>
      </c>
      <c r="AK11" s="121">
        <v>0</v>
      </c>
      <c r="AL11" s="121">
        <v>738891</v>
      </c>
      <c r="AM11" s="121">
        <f>SUM(AN11,AS11,AW11,AX11,BD11)</f>
        <v>2669779</v>
      </c>
      <c r="AN11" s="121">
        <f>SUM(AO11:AR11)</f>
        <v>1798408</v>
      </c>
      <c r="AO11" s="121">
        <v>801287</v>
      </c>
      <c r="AP11" s="121">
        <v>997121</v>
      </c>
      <c r="AQ11" s="121">
        <v>0</v>
      </c>
      <c r="AR11" s="121">
        <v>0</v>
      </c>
      <c r="AS11" s="121">
        <f>SUM(AT11:AV11)</f>
        <v>88335</v>
      </c>
      <c r="AT11" s="121">
        <v>88335</v>
      </c>
      <c r="AU11" s="121">
        <v>0</v>
      </c>
      <c r="AV11" s="121">
        <v>0</v>
      </c>
      <c r="AW11" s="121">
        <v>0</v>
      </c>
      <c r="AX11" s="121">
        <f>SUM(AY11:BB11)</f>
        <v>783036</v>
      </c>
      <c r="AY11" s="121">
        <v>761110</v>
      </c>
      <c r="AZ11" s="121">
        <v>373</v>
      </c>
      <c r="BA11" s="121">
        <v>0</v>
      </c>
      <c r="BB11" s="121">
        <v>21553</v>
      </c>
      <c r="BC11" s="121">
        <v>112565</v>
      </c>
      <c r="BD11" s="121">
        <v>0</v>
      </c>
      <c r="BE11" s="121">
        <v>141007</v>
      </c>
      <c r="BF11" s="121">
        <f>SUM(AE11,+AM11,+BE11)</f>
        <v>2894814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43275</v>
      </c>
      <c r="BP11" s="121">
        <f>SUM(BQ11:BT11)</f>
        <v>2600</v>
      </c>
      <c r="BQ11" s="121">
        <v>2600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40675</v>
      </c>
      <c r="CA11" s="121">
        <v>18513</v>
      </c>
      <c r="CB11" s="121">
        <v>22162</v>
      </c>
      <c r="CC11" s="121">
        <v>0</v>
      </c>
      <c r="CD11" s="121">
        <v>0</v>
      </c>
      <c r="CE11" s="121">
        <v>0</v>
      </c>
      <c r="CF11" s="121">
        <v>0</v>
      </c>
      <c r="CG11" s="121">
        <v>2</v>
      </c>
      <c r="CH11" s="121">
        <f>SUM(BG11,+BO11,+CG11)</f>
        <v>43277</v>
      </c>
      <c r="CI11" s="121">
        <f>SUM(AE11,+BG11)</f>
        <v>84028</v>
      </c>
      <c r="CJ11" s="121">
        <f>SUM(AF11,+BH11)</f>
        <v>84028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84028</v>
      </c>
      <c r="CO11" s="121">
        <f>SUM(AK11,+BM11)</f>
        <v>0</v>
      </c>
      <c r="CP11" s="121">
        <f>SUM(AL11,+BN11)</f>
        <v>738891</v>
      </c>
      <c r="CQ11" s="121">
        <f>SUM(AM11,+BO11)</f>
        <v>2713054</v>
      </c>
      <c r="CR11" s="121">
        <f>SUM(AN11,+BP11)</f>
        <v>1801008</v>
      </c>
      <c r="CS11" s="121">
        <f>SUM(AO11,+BQ11)</f>
        <v>803887</v>
      </c>
      <c r="CT11" s="121">
        <f>SUM(AP11,+BR11)</f>
        <v>997121</v>
      </c>
      <c r="CU11" s="121">
        <f>SUM(AQ11,+BS11)</f>
        <v>0</v>
      </c>
      <c r="CV11" s="121">
        <f>SUM(AR11,+BT11)</f>
        <v>0</v>
      </c>
      <c r="CW11" s="121">
        <f>SUM(AS11,+BU11)</f>
        <v>88335</v>
      </c>
      <c r="CX11" s="121">
        <f>SUM(AT11,+BV11)</f>
        <v>88335</v>
      </c>
      <c r="CY11" s="121">
        <f>SUM(AU11,+BW11)</f>
        <v>0</v>
      </c>
      <c r="CZ11" s="121">
        <f>SUM(AV11,+BX11)</f>
        <v>0</v>
      </c>
      <c r="DA11" s="121">
        <f>SUM(AW11,+BY11)</f>
        <v>0</v>
      </c>
      <c r="DB11" s="121">
        <f>SUM(AX11,+BZ11)</f>
        <v>823711</v>
      </c>
      <c r="DC11" s="121">
        <f>SUM(AY11,+CA11)</f>
        <v>779623</v>
      </c>
      <c r="DD11" s="121">
        <f>SUM(AZ11,+CB11)</f>
        <v>22535</v>
      </c>
      <c r="DE11" s="121">
        <f>SUM(BA11,+CC11)</f>
        <v>0</v>
      </c>
      <c r="DF11" s="121">
        <f>SUM(BB11,+CD11)</f>
        <v>21553</v>
      </c>
      <c r="DG11" s="121">
        <f>SUM(BC11,+CE11)</f>
        <v>112565</v>
      </c>
      <c r="DH11" s="121">
        <f>SUM(BD11,+CF11)</f>
        <v>0</v>
      </c>
      <c r="DI11" s="121">
        <f>SUM(BE11,+CG11)</f>
        <v>141009</v>
      </c>
      <c r="DJ11" s="121">
        <f>SUM(BF11,+CH11)</f>
        <v>2938091</v>
      </c>
    </row>
    <row r="12" spans="1:114" s="136" customFormat="1" ht="13.5" customHeight="1" x14ac:dyDescent="0.15">
      <c r="A12" s="119" t="s">
        <v>29</v>
      </c>
      <c r="B12" s="120" t="s">
        <v>342</v>
      </c>
      <c r="C12" s="119" t="s">
        <v>343</v>
      </c>
      <c r="D12" s="121">
        <f>SUM(E12,+L12)</f>
        <v>1261028</v>
      </c>
      <c r="E12" s="121">
        <f>SUM(F12:I12,K12)</f>
        <v>213047</v>
      </c>
      <c r="F12" s="121">
        <v>21412</v>
      </c>
      <c r="G12" s="121">
        <v>0</v>
      </c>
      <c r="H12" s="121">
        <v>0</v>
      </c>
      <c r="I12" s="121">
        <v>191635</v>
      </c>
      <c r="J12" s="122" t="s">
        <v>494</v>
      </c>
      <c r="K12" s="121">
        <v>0</v>
      </c>
      <c r="L12" s="121">
        <v>1047981</v>
      </c>
      <c r="M12" s="121">
        <f>SUM(N12,+U12)</f>
        <v>17949</v>
      </c>
      <c r="N12" s="121">
        <f>SUM(O12:R12,T12)</f>
        <v>3208</v>
      </c>
      <c r="O12" s="121">
        <v>0</v>
      </c>
      <c r="P12" s="121">
        <v>0</v>
      </c>
      <c r="Q12" s="121">
        <v>0</v>
      </c>
      <c r="R12" s="121">
        <v>3208</v>
      </c>
      <c r="S12" s="122" t="s">
        <v>494</v>
      </c>
      <c r="T12" s="121">
        <v>0</v>
      </c>
      <c r="U12" s="121">
        <v>14741</v>
      </c>
      <c r="V12" s="121">
        <f>+SUM(D12,M12)</f>
        <v>1278977</v>
      </c>
      <c r="W12" s="121">
        <f>+SUM(E12,N12)</f>
        <v>216255</v>
      </c>
      <c r="X12" s="121">
        <f>+SUM(F12,O12)</f>
        <v>21412</v>
      </c>
      <c r="Y12" s="121">
        <f>+SUM(G12,P12)</f>
        <v>0</v>
      </c>
      <c r="Z12" s="121">
        <f>+SUM(H12,Q12)</f>
        <v>0</v>
      </c>
      <c r="AA12" s="121">
        <f>+SUM(I12,R12)</f>
        <v>194843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1062722</v>
      </c>
      <c r="AE12" s="121">
        <f>SUM(AF12,+AK12)</f>
        <v>54523</v>
      </c>
      <c r="AF12" s="121">
        <f>SUM(AG12:AJ12)</f>
        <v>54523</v>
      </c>
      <c r="AG12" s="121">
        <v>0</v>
      </c>
      <c r="AH12" s="121">
        <v>53748</v>
      </c>
      <c r="AI12" s="121">
        <v>775</v>
      </c>
      <c r="AJ12" s="121">
        <v>0</v>
      </c>
      <c r="AK12" s="121">
        <v>0</v>
      </c>
      <c r="AL12" s="121">
        <v>0</v>
      </c>
      <c r="AM12" s="121">
        <f>SUM(AN12,AS12,AW12,AX12,BD12)</f>
        <v>1206505</v>
      </c>
      <c r="AN12" s="121">
        <f>SUM(AO12:AR12)</f>
        <v>586253</v>
      </c>
      <c r="AO12" s="121">
        <v>11666</v>
      </c>
      <c r="AP12" s="121">
        <v>317926</v>
      </c>
      <c r="AQ12" s="121">
        <v>256661</v>
      </c>
      <c r="AR12" s="121">
        <v>0</v>
      </c>
      <c r="AS12" s="121">
        <f>SUM(AT12:AV12)</f>
        <v>435430</v>
      </c>
      <c r="AT12" s="121">
        <v>87007</v>
      </c>
      <c r="AU12" s="121">
        <v>348423</v>
      </c>
      <c r="AV12" s="121">
        <v>0</v>
      </c>
      <c r="AW12" s="121">
        <v>0</v>
      </c>
      <c r="AX12" s="121">
        <f>SUM(AY12:BB12)</f>
        <v>184822</v>
      </c>
      <c r="AY12" s="121">
        <v>66590</v>
      </c>
      <c r="AZ12" s="121">
        <v>70253</v>
      </c>
      <c r="BA12" s="121">
        <v>47979</v>
      </c>
      <c r="BB12" s="121">
        <v>0</v>
      </c>
      <c r="BC12" s="121">
        <v>0</v>
      </c>
      <c r="BD12" s="121">
        <v>0</v>
      </c>
      <c r="BE12" s="121">
        <v>0</v>
      </c>
      <c r="BF12" s="121">
        <f>SUM(AE12,+AM12,+BE12)</f>
        <v>1261028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17949</v>
      </c>
      <c r="BP12" s="121">
        <f>SUM(BQ12:BT12)</f>
        <v>16475</v>
      </c>
      <c r="BQ12" s="121">
        <v>0</v>
      </c>
      <c r="BR12" s="121">
        <v>16475</v>
      </c>
      <c r="BS12" s="121">
        <v>0</v>
      </c>
      <c r="BT12" s="121">
        <v>0</v>
      </c>
      <c r="BU12" s="121">
        <f>SUM(BV12:BX12)</f>
        <v>1474</v>
      </c>
      <c r="BV12" s="121">
        <v>1474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0</v>
      </c>
      <c r="CF12" s="121">
        <v>0</v>
      </c>
      <c r="CG12" s="121">
        <v>0</v>
      </c>
      <c r="CH12" s="121">
        <f>SUM(BG12,+BO12,+CG12)</f>
        <v>17949</v>
      </c>
      <c r="CI12" s="121">
        <f>SUM(AE12,+BG12)</f>
        <v>54523</v>
      </c>
      <c r="CJ12" s="121">
        <f>SUM(AF12,+BH12)</f>
        <v>54523</v>
      </c>
      <c r="CK12" s="121">
        <f>SUM(AG12,+BI12)</f>
        <v>0</v>
      </c>
      <c r="CL12" s="121">
        <f>SUM(AH12,+BJ12)</f>
        <v>53748</v>
      </c>
      <c r="CM12" s="121">
        <f>SUM(AI12,+BK12)</f>
        <v>775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1224454</v>
      </c>
      <c r="CR12" s="121">
        <f>SUM(AN12,+BP12)</f>
        <v>602728</v>
      </c>
      <c r="CS12" s="121">
        <f>SUM(AO12,+BQ12)</f>
        <v>11666</v>
      </c>
      <c r="CT12" s="121">
        <f>SUM(AP12,+BR12)</f>
        <v>334401</v>
      </c>
      <c r="CU12" s="121">
        <f>SUM(AQ12,+BS12)</f>
        <v>256661</v>
      </c>
      <c r="CV12" s="121">
        <f>SUM(AR12,+BT12)</f>
        <v>0</v>
      </c>
      <c r="CW12" s="121">
        <f>SUM(AS12,+BU12)</f>
        <v>436904</v>
      </c>
      <c r="CX12" s="121">
        <f>SUM(AT12,+BV12)</f>
        <v>88481</v>
      </c>
      <c r="CY12" s="121">
        <f>SUM(AU12,+BW12)</f>
        <v>348423</v>
      </c>
      <c r="CZ12" s="121">
        <f>SUM(AV12,+BX12)</f>
        <v>0</v>
      </c>
      <c r="DA12" s="121">
        <f>SUM(AW12,+BY12)</f>
        <v>0</v>
      </c>
      <c r="DB12" s="121">
        <f>SUM(AX12,+BZ12)</f>
        <v>184822</v>
      </c>
      <c r="DC12" s="121">
        <f>SUM(AY12,+CA12)</f>
        <v>66590</v>
      </c>
      <c r="DD12" s="121">
        <f>SUM(AZ12,+CB12)</f>
        <v>70253</v>
      </c>
      <c r="DE12" s="121">
        <f>SUM(BA12,+CC12)</f>
        <v>47979</v>
      </c>
      <c r="DF12" s="121">
        <f>SUM(BB12,+CD12)</f>
        <v>0</v>
      </c>
      <c r="DG12" s="121">
        <f>SUM(BC12,+CE12)</f>
        <v>0</v>
      </c>
      <c r="DH12" s="121">
        <f>SUM(BD12,+CF12)</f>
        <v>0</v>
      </c>
      <c r="DI12" s="121">
        <f>SUM(BE12,+CG12)</f>
        <v>0</v>
      </c>
      <c r="DJ12" s="121">
        <f>SUM(BF12,+CH12)</f>
        <v>1278977</v>
      </c>
    </row>
    <row r="13" spans="1:114" s="136" customFormat="1" ht="13.5" customHeight="1" x14ac:dyDescent="0.15">
      <c r="A13" s="119" t="s">
        <v>29</v>
      </c>
      <c r="B13" s="120" t="s">
        <v>345</v>
      </c>
      <c r="C13" s="119" t="s">
        <v>346</v>
      </c>
      <c r="D13" s="121">
        <f>SUM(E13,+L13)</f>
        <v>4721405</v>
      </c>
      <c r="E13" s="121">
        <f>SUM(F13:I13,K13)</f>
        <v>575353</v>
      </c>
      <c r="F13" s="121">
        <v>156</v>
      </c>
      <c r="G13" s="121">
        <v>322</v>
      </c>
      <c r="H13" s="121">
        <v>0</v>
      </c>
      <c r="I13" s="121">
        <v>384371</v>
      </c>
      <c r="J13" s="122" t="s">
        <v>494</v>
      </c>
      <c r="K13" s="121">
        <v>190504</v>
      </c>
      <c r="L13" s="121">
        <v>4146052</v>
      </c>
      <c r="M13" s="121">
        <f>SUM(N13,+U13)</f>
        <v>77736</v>
      </c>
      <c r="N13" s="121">
        <f>SUM(O13:R13,T13)</f>
        <v>3754</v>
      </c>
      <c r="O13" s="121">
        <v>0</v>
      </c>
      <c r="P13" s="121">
        <v>142</v>
      </c>
      <c r="Q13" s="121">
        <v>0</v>
      </c>
      <c r="R13" s="121">
        <v>3612</v>
      </c>
      <c r="S13" s="122" t="s">
        <v>494</v>
      </c>
      <c r="T13" s="121">
        <v>0</v>
      </c>
      <c r="U13" s="121">
        <v>73982</v>
      </c>
      <c r="V13" s="121">
        <f>+SUM(D13,M13)</f>
        <v>4799141</v>
      </c>
      <c r="W13" s="121">
        <f>+SUM(E13,N13)</f>
        <v>579107</v>
      </c>
      <c r="X13" s="121">
        <f>+SUM(F13,O13)</f>
        <v>156</v>
      </c>
      <c r="Y13" s="121">
        <f>+SUM(G13,P13)</f>
        <v>464</v>
      </c>
      <c r="Z13" s="121">
        <f>+SUM(H13,Q13)</f>
        <v>0</v>
      </c>
      <c r="AA13" s="121">
        <f>+SUM(I13,R13)</f>
        <v>387983</v>
      </c>
      <c r="AB13" s="122" t="str">
        <f>IF(+SUM(J13,S13)=0,"-",+SUM(J13,S13))</f>
        <v>-</v>
      </c>
      <c r="AC13" s="121">
        <f>+SUM(K13,T13)</f>
        <v>190504</v>
      </c>
      <c r="AD13" s="121">
        <f>+SUM(L13,U13)</f>
        <v>4220034</v>
      </c>
      <c r="AE13" s="121">
        <f>SUM(AF13,+AK13)</f>
        <v>130162</v>
      </c>
      <c r="AF13" s="121">
        <f>SUM(AG13:AJ13)</f>
        <v>130162</v>
      </c>
      <c r="AG13" s="121">
        <v>7625</v>
      </c>
      <c r="AH13" s="121">
        <v>119782</v>
      </c>
      <c r="AI13" s="121">
        <v>2755</v>
      </c>
      <c r="AJ13" s="121">
        <v>0</v>
      </c>
      <c r="AK13" s="121">
        <v>0</v>
      </c>
      <c r="AL13" s="121">
        <v>0</v>
      </c>
      <c r="AM13" s="121">
        <f>SUM(AN13,AS13,AW13,AX13,BD13)</f>
        <v>4028005</v>
      </c>
      <c r="AN13" s="121">
        <f>SUM(AO13:AR13)</f>
        <v>887802</v>
      </c>
      <c r="AO13" s="121">
        <v>407249</v>
      </c>
      <c r="AP13" s="121">
        <v>464263</v>
      </c>
      <c r="AQ13" s="121">
        <v>16290</v>
      </c>
      <c r="AR13" s="121">
        <v>0</v>
      </c>
      <c r="AS13" s="121">
        <f>SUM(AT13:AV13)</f>
        <v>477312</v>
      </c>
      <c r="AT13" s="121">
        <v>41578</v>
      </c>
      <c r="AU13" s="121">
        <v>435734</v>
      </c>
      <c r="AV13" s="121">
        <v>0</v>
      </c>
      <c r="AW13" s="121">
        <v>0</v>
      </c>
      <c r="AX13" s="121">
        <f>SUM(AY13:BB13)</f>
        <v>2643082</v>
      </c>
      <c r="AY13" s="121">
        <v>1806565</v>
      </c>
      <c r="AZ13" s="121">
        <v>594764</v>
      </c>
      <c r="BA13" s="121">
        <v>69312</v>
      </c>
      <c r="BB13" s="121">
        <v>172441</v>
      </c>
      <c r="BC13" s="121">
        <v>0</v>
      </c>
      <c r="BD13" s="121">
        <v>19809</v>
      </c>
      <c r="BE13" s="121">
        <v>563238</v>
      </c>
      <c r="BF13" s="121">
        <f>SUM(AE13,+AM13,+BE13)</f>
        <v>4721405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68582</v>
      </c>
      <c r="BP13" s="121">
        <f>SUM(BQ13:BT13)</f>
        <v>41114</v>
      </c>
      <c r="BQ13" s="121">
        <v>32891</v>
      </c>
      <c r="BR13" s="121">
        <v>8223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27468</v>
      </c>
      <c r="CA13" s="121">
        <v>25577</v>
      </c>
      <c r="CB13" s="121">
        <v>0</v>
      </c>
      <c r="CC13" s="121">
        <v>0</v>
      </c>
      <c r="CD13" s="121">
        <v>1891</v>
      </c>
      <c r="CE13" s="121">
        <v>0</v>
      </c>
      <c r="CF13" s="121">
        <v>0</v>
      </c>
      <c r="CG13" s="121">
        <v>9154</v>
      </c>
      <c r="CH13" s="121">
        <f>SUM(BG13,+BO13,+CG13)</f>
        <v>77736</v>
      </c>
      <c r="CI13" s="121">
        <f>SUM(AE13,+BG13)</f>
        <v>130162</v>
      </c>
      <c r="CJ13" s="121">
        <f>SUM(AF13,+BH13)</f>
        <v>130162</v>
      </c>
      <c r="CK13" s="121">
        <f>SUM(AG13,+BI13)</f>
        <v>7625</v>
      </c>
      <c r="CL13" s="121">
        <f>SUM(AH13,+BJ13)</f>
        <v>119782</v>
      </c>
      <c r="CM13" s="121">
        <f>SUM(AI13,+BK13)</f>
        <v>2755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4096587</v>
      </c>
      <c r="CR13" s="121">
        <f>SUM(AN13,+BP13)</f>
        <v>928916</v>
      </c>
      <c r="CS13" s="121">
        <f>SUM(AO13,+BQ13)</f>
        <v>440140</v>
      </c>
      <c r="CT13" s="121">
        <f>SUM(AP13,+BR13)</f>
        <v>472486</v>
      </c>
      <c r="CU13" s="121">
        <f>SUM(AQ13,+BS13)</f>
        <v>16290</v>
      </c>
      <c r="CV13" s="121">
        <f>SUM(AR13,+BT13)</f>
        <v>0</v>
      </c>
      <c r="CW13" s="121">
        <f>SUM(AS13,+BU13)</f>
        <v>477312</v>
      </c>
      <c r="CX13" s="121">
        <f>SUM(AT13,+BV13)</f>
        <v>41578</v>
      </c>
      <c r="CY13" s="121">
        <f>SUM(AU13,+BW13)</f>
        <v>435734</v>
      </c>
      <c r="CZ13" s="121">
        <f>SUM(AV13,+BX13)</f>
        <v>0</v>
      </c>
      <c r="DA13" s="121">
        <f>SUM(AW13,+BY13)</f>
        <v>0</v>
      </c>
      <c r="DB13" s="121">
        <f>SUM(AX13,+BZ13)</f>
        <v>2670550</v>
      </c>
      <c r="DC13" s="121">
        <f>SUM(AY13,+CA13)</f>
        <v>1832142</v>
      </c>
      <c r="DD13" s="121">
        <f>SUM(AZ13,+CB13)</f>
        <v>594764</v>
      </c>
      <c r="DE13" s="121">
        <f>SUM(BA13,+CC13)</f>
        <v>69312</v>
      </c>
      <c r="DF13" s="121">
        <f>SUM(BB13,+CD13)</f>
        <v>174332</v>
      </c>
      <c r="DG13" s="121">
        <f>SUM(BC13,+CE13)</f>
        <v>0</v>
      </c>
      <c r="DH13" s="121">
        <f>SUM(BD13,+CF13)</f>
        <v>19809</v>
      </c>
      <c r="DI13" s="121">
        <f>SUM(BE13,+CG13)</f>
        <v>572392</v>
      </c>
      <c r="DJ13" s="121">
        <f>SUM(BF13,+CH13)</f>
        <v>4799141</v>
      </c>
    </row>
    <row r="14" spans="1:114" s="136" customFormat="1" ht="13.5" customHeight="1" x14ac:dyDescent="0.15">
      <c r="A14" s="119" t="s">
        <v>29</v>
      </c>
      <c r="B14" s="120" t="s">
        <v>348</v>
      </c>
      <c r="C14" s="119" t="s">
        <v>349</v>
      </c>
      <c r="D14" s="121">
        <f>SUM(E14,+L14)</f>
        <v>722102</v>
      </c>
      <c r="E14" s="121">
        <f>SUM(F14:I14,K14)</f>
        <v>97243</v>
      </c>
      <c r="F14" s="121">
        <v>0</v>
      </c>
      <c r="G14" s="121">
        <v>102</v>
      </c>
      <c r="H14" s="121">
        <v>0</v>
      </c>
      <c r="I14" s="121">
        <v>96221</v>
      </c>
      <c r="J14" s="122" t="s">
        <v>494</v>
      </c>
      <c r="K14" s="121">
        <v>920</v>
      </c>
      <c r="L14" s="121">
        <v>624859</v>
      </c>
      <c r="M14" s="121">
        <f>SUM(N14,+U14)</f>
        <v>58220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494</v>
      </c>
      <c r="T14" s="121">
        <v>0</v>
      </c>
      <c r="U14" s="121">
        <v>58220</v>
      </c>
      <c r="V14" s="121">
        <f>+SUM(D14,M14)</f>
        <v>780322</v>
      </c>
      <c r="W14" s="121">
        <f>+SUM(E14,N14)</f>
        <v>97243</v>
      </c>
      <c r="X14" s="121">
        <f>+SUM(F14,O14)</f>
        <v>0</v>
      </c>
      <c r="Y14" s="121">
        <f>+SUM(G14,P14)</f>
        <v>102</v>
      </c>
      <c r="Z14" s="121">
        <f>+SUM(H14,Q14)</f>
        <v>0</v>
      </c>
      <c r="AA14" s="121">
        <f>+SUM(I14,R14)</f>
        <v>96221</v>
      </c>
      <c r="AB14" s="122" t="str">
        <f>IF(+SUM(J14,S14)=0,"-",+SUM(J14,S14))</f>
        <v>-</v>
      </c>
      <c r="AC14" s="121">
        <f>+SUM(K14,T14)</f>
        <v>920</v>
      </c>
      <c r="AD14" s="121">
        <f>+SUM(L14,U14)</f>
        <v>683079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87</v>
      </c>
      <c r="AM14" s="121">
        <f>SUM(AN14,AS14,AW14,AX14,BD14)</f>
        <v>511302</v>
      </c>
      <c r="AN14" s="121">
        <f>SUM(AO14:AR14)</f>
        <v>27020</v>
      </c>
      <c r="AO14" s="121">
        <v>19820</v>
      </c>
      <c r="AP14" s="121">
        <v>7200</v>
      </c>
      <c r="AQ14" s="121">
        <v>0</v>
      </c>
      <c r="AR14" s="121">
        <v>0</v>
      </c>
      <c r="AS14" s="121">
        <f>SUM(AT14:AV14)</f>
        <v>834</v>
      </c>
      <c r="AT14" s="121">
        <v>834</v>
      </c>
      <c r="AU14" s="121">
        <v>0</v>
      </c>
      <c r="AV14" s="121">
        <v>0</v>
      </c>
      <c r="AW14" s="121">
        <v>0</v>
      </c>
      <c r="AX14" s="121">
        <f>SUM(AY14:BB14)</f>
        <v>483448</v>
      </c>
      <c r="AY14" s="121">
        <v>460269</v>
      </c>
      <c r="AZ14" s="121">
        <v>0</v>
      </c>
      <c r="BA14" s="121">
        <v>0</v>
      </c>
      <c r="BB14" s="121">
        <v>23179</v>
      </c>
      <c r="BC14" s="121">
        <v>161554</v>
      </c>
      <c r="BD14" s="121">
        <v>0</v>
      </c>
      <c r="BE14" s="121">
        <v>49159</v>
      </c>
      <c r="BF14" s="121">
        <f>SUM(AE14,+AM14,+BE14)</f>
        <v>560461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6607</v>
      </c>
      <c r="BP14" s="121">
        <f>SUM(BQ14:BT14)</f>
        <v>6607</v>
      </c>
      <c r="BQ14" s="121">
        <v>6607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46280</v>
      </c>
      <c r="CF14" s="121">
        <v>0</v>
      </c>
      <c r="CG14" s="121">
        <v>5333</v>
      </c>
      <c r="CH14" s="121">
        <f>SUM(BG14,+BO14,+CG14)</f>
        <v>11940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87</v>
      </c>
      <c r="CQ14" s="121">
        <f>SUM(AM14,+BO14)</f>
        <v>517909</v>
      </c>
      <c r="CR14" s="121">
        <f>SUM(AN14,+BP14)</f>
        <v>33627</v>
      </c>
      <c r="CS14" s="121">
        <f>SUM(AO14,+BQ14)</f>
        <v>26427</v>
      </c>
      <c r="CT14" s="121">
        <f>SUM(AP14,+BR14)</f>
        <v>7200</v>
      </c>
      <c r="CU14" s="121">
        <f>SUM(AQ14,+BS14)</f>
        <v>0</v>
      </c>
      <c r="CV14" s="121">
        <f>SUM(AR14,+BT14)</f>
        <v>0</v>
      </c>
      <c r="CW14" s="121">
        <f>SUM(AS14,+BU14)</f>
        <v>834</v>
      </c>
      <c r="CX14" s="121">
        <f>SUM(AT14,+BV14)</f>
        <v>834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483448</v>
      </c>
      <c r="DC14" s="121">
        <f>SUM(AY14,+CA14)</f>
        <v>460269</v>
      </c>
      <c r="DD14" s="121">
        <f>SUM(AZ14,+CB14)</f>
        <v>0</v>
      </c>
      <c r="DE14" s="121">
        <f>SUM(BA14,+CC14)</f>
        <v>0</v>
      </c>
      <c r="DF14" s="121">
        <f>SUM(BB14,+CD14)</f>
        <v>23179</v>
      </c>
      <c r="DG14" s="121">
        <f>SUM(BC14,+CE14)</f>
        <v>207834</v>
      </c>
      <c r="DH14" s="121">
        <f>SUM(BD14,+CF14)</f>
        <v>0</v>
      </c>
      <c r="DI14" s="121">
        <f>SUM(BE14,+CG14)</f>
        <v>54492</v>
      </c>
      <c r="DJ14" s="121">
        <f>SUM(BF14,+CH14)</f>
        <v>572401</v>
      </c>
    </row>
    <row r="15" spans="1:114" s="136" customFormat="1" ht="13.5" customHeight="1" x14ac:dyDescent="0.15">
      <c r="A15" s="119" t="s">
        <v>29</v>
      </c>
      <c r="B15" s="120" t="s">
        <v>353</v>
      </c>
      <c r="C15" s="119" t="s">
        <v>354</v>
      </c>
      <c r="D15" s="121">
        <f>SUM(E15,+L15)</f>
        <v>3215139</v>
      </c>
      <c r="E15" s="121">
        <f>SUM(F15:I15,K15)</f>
        <v>375115</v>
      </c>
      <c r="F15" s="121">
        <v>0</v>
      </c>
      <c r="G15" s="121">
        <v>0</v>
      </c>
      <c r="H15" s="121">
        <v>0</v>
      </c>
      <c r="I15" s="121">
        <v>375115</v>
      </c>
      <c r="J15" s="122" t="s">
        <v>494</v>
      </c>
      <c r="K15" s="121">
        <v>0</v>
      </c>
      <c r="L15" s="121">
        <v>2840024</v>
      </c>
      <c r="M15" s="121">
        <f>SUM(N15,+U15)</f>
        <v>279540</v>
      </c>
      <c r="N15" s="121">
        <f>SUM(O15:R15,T15)</f>
        <v>21070</v>
      </c>
      <c r="O15" s="121">
        <v>0</v>
      </c>
      <c r="P15" s="121">
        <v>0</v>
      </c>
      <c r="Q15" s="121">
        <v>0</v>
      </c>
      <c r="R15" s="121">
        <v>21070</v>
      </c>
      <c r="S15" s="122" t="s">
        <v>494</v>
      </c>
      <c r="T15" s="121">
        <v>0</v>
      </c>
      <c r="U15" s="121">
        <v>258470</v>
      </c>
      <c r="V15" s="121">
        <f>+SUM(D15,M15)</f>
        <v>3494679</v>
      </c>
      <c r="W15" s="121">
        <f>+SUM(E15,N15)</f>
        <v>396185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396185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3098494</v>
      </c>
      <c r="AE15" s="121">
        <f>SUM(AF15,+AK15)</f>
        <v>528552</v>
      </c>
      <c r="AF15" s="121">
        <f>SUM(AG15:AJ15)</f>
        <v>528552</v>
      </c>
      <c r="AG15" s="121">
        <v>0</v>
      </c>
      <c r="AH15" s="121">
        <v>528552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2644111</v>
      </c>
      <c r="AN15" s="121">
        <f>SUM(AO15:AR15)</f>
        <v>853936</v>
      </c>
      <c r="AO15" s="121">
        <v>467802</v>
      </c>
      <c r="AP15" s="121">
        <v>192260</v>
      </c>
      <c r="AQ15" s="121">
        <v>173398</v>
      </c>
      <c r="AR15" s="121">
        <v>20476</v>
      </c>
      <c r="AS15" s="121">
        <f>SUM(AT15:AV15)</f>
        <v>245912</v>
      </c>
      <c r="AT15" s="121">
        <v>7854</v>
      </c>
      <c r="AU15" s="121">
        <v>237551</v>
      </c>
      <c r="AV15" s="121">
        <v>507</v>
      </c>
      <c r="AW15" s="121">
        <v>0</v>
      </c>
      <c r="AX15" s="121">
        <f>SUM(AY15:BB15)</f>
        <v>1544263</v>
      </c>
      <c r="AY15" s="121">
        <v>1155624</v>
      </c>
      <c r="AZ15" s="121">
        <v>294991</v>
      </c>
      <c r="BA15" s="121">
        <v>93648</v>
      </c>
      <c r="BB15" s="121">
        <v>0</v>
      </c>
      <c r="BC15" s="121">
        <v>0</v>
      </c>
      <c r="BD15" s="121">
        <v>0</v>
      </c>
      <c r="BE15" s="121">
        <v>42476</v>
      </c>
      <c r="BF15" s="121">
        <f>SUM(AE15,+AM15,+BE15)</f>
        <v>3215139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278351</v>
      </c>
      <c r="BP15" s="121">
        <f>SUM(BQ15:BT15)</f>
        <v>62211</v>
      </c>
      <c r="BQ15" s="121">
        <v>42598</v>
      </c>
      <c r="BR15" s="121">
        <v>10046</v>
      </c>
      <c r="BS15" s="121">
        <v>9567</v>
      </c>
      <c r="BT15" s="121">
        <v>0</v>
      </c>
      <c r="BU15" s="121">
        <f>SUM(BV15:BX15)</f>
        <v>80314</v>
      </c>
      <c r="BV15" s="121">
        <v>0</v>
      </c>
      <c r="BW15" s="121">
        <v>80314</v>
      </c>
      <c r="BX15" s="121">
        <v>0</v>
      </c>
      <c r="BY15" s="121">
        <v>0</v>
      </c>
      <c r="BZ15" s="121">
        <f>SUM(CA15:CD15)</f>
        <v>135826</v>
      </c>
      <c r="CA15" s="121">
        <v>120194</v>
      </c>
      <c r="CB15" s="121">
        <v>15632</v>
      </c>
      <c r="CC15" s="121">
        <v>0</v>
      </c>
      <c r="CD15" s="121">
        <v>0</v>
      </c>
      <c r="CE15" s="121">
        <v>0</v>
      </c>
      <c r="CF15" s="121">
        <v>0</v>
      </c>
      <c r="CG15" s="121">
        <v>1189</v>
      </c>
      <c r="CH15" s="121">
        <f>SUM(BG15,+BO15,+CG15)</f>
        <v>279540</v>
      </c>
      <c r="CI15" s="121">
        <f>SUM(AE15,+BG15)</f>
        <v>528552</v>
      </c>
      <c r="CJ15" s="121">
        <f>SUM(AF15,+BH15)</f>
        <v>528552</v>
      </c>
      <c r="CK15" s="121">
        <f>SUM(AG15,+BI15)</f>
        <v>0</v>
      </c>
      <c r="CL15" s="121">
        <f>SUM(AH15,+BJ15)</f>
        <v>528552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2922462</v>
      </c>
      <c r="CR15" s="121">
        <f>SUM(AN15,+BP15)</f>
        <v>916147</v>
      </c>
      <c r="CS15" s="121">
        <f>SUM(AO15,+BQ15)</f>
        <v>510400</v>
      </c>
      <c r="CT15" s="121">
        <f>SUM(AP15,+BR15)</f>
        <v>202306</v>
      </c>
      <c r="CU15" s="121">
        <f>SUM(AQ15,+BS15)</f>
        <v>182965</v>
      </c>
      <c r="CV15" s="121">
        <f>SUM(AR15,+BT15)</f>
        <v>20476</v>
      </c>
      <c r="CW15" s="121">
        <f>SUM(AS15,+BU15)</f>
        <v>326226</v>
      </c>
      <c r="CX15" s="121">
        <f>SUM(AT15,+BV15)</f>
        <v>7854</v>
      </c>
      <c r="CY15" s="121">
        <f>SUM(AU15,+BW15)</f>
        <v>317865</v>
      </c>
      <c r="CZ15" s="121">
        <f>SUM(AV15,+BX15)</f>
        <v>507</v>
      </c>
      <c r="DA15" s="121">
        <f>SUM(AW15,+BY15)</f>
        <v>0</v>
      </c>
      <c r="DB15" s="121">
        <f>SUM(AX15,+BZ15)</f>
        <v>1680089</v>
      </c>
      <c r="DC15" s="121">
        <f>SUM(AY15,+CA15)</f>
        <v>1275818</v>
      </c>
      <c r="DD15" s="121">
        <f>SUM(AZ15,+CB15)</f>
        <v>310623</v>
      </c>
      <c r="DE15" s="121">
        <f>SUM(BA15,+CC15)</f>
        <v>93648</v>
      </c>
      <c r="DF15" s="121">
        <f>SUM(BB15,+CD15)</f>
        <v>0</v>
      </c>
      <c r="DG15" s="121">
        <f>SUM(BC15,+CE15)</f>
        <v>0</v>
      </c>
      <c r="DH15" s="121">
        <f>SUM(BD15,+CF15)</f>
        <v>0</v>
      </c>
      <c r="DI15" s="121">
        <f>SUM(BE15,+CG15)</f>
        <v>43665</v>
      </c>
      <c r="DJ15" s="121">
        <f>SUM(BF15,+CH15)</f>
        <v>3494679</v>
      </c>
    </row>
    <row r="16" spans="1:114" s="136" customFormat="1" ht="13.5" customHeight="1" x14ac:dyDescent="0.15">
      <c r="A16" s="119" t="s">
        <v>29</v>
      </c>
      <c r="B16" s="120" t="s">
        <v>356</v>
      </c>
      <c r="C16" s="119" t="s">
        <v>357</v>
      </c>
      <c r="D16" s="121">
        <f>SUM(E16,+L16)</f>
        <v>793897</v>
      </c>
      <c r="E16" s="121">
        <f>SUM(F16:I16,K16)</f>
        <v>83395</v>
      </c>
      <c r="F16" s="121">
        <v>0</v>
      </c>
      <c r="G16" s="121">
        <v>139</v>
      </c>
      <c r="H16" s="121">
        <v>0</v>
      </c>
      <c r="I16" s="121">
        <v>80801</v>
      </c>
      <c r="J16" s="122" t="s">
        <v>494</v>
      </c>
      <c r="K16" s="121">
        <v>2455</v>
      </c>
      <c r="L16" s="121">
        <v>710502</v>
      </c>
      <c r="M16" s="121">
        <f>SUM(N16,+U16)</f>
        <v>187985</v>
      </c>
      <c r="N16" s="121">
        <f>SUM(O16:R16,T16)</f>
        <v>28826</v>
      </c>
      <c r="O16" s="121">
        <v>1111</v>
      </c>
      <c r="P16" s="121">
        <v>911</v>
      </c>
      <c r="Q16" s="121">
        <v>26200</v>
      </c>
      <c r="R16" s="121">
        <v>604</v>
      </c>
      <c r="S16" s="122" t="s">
        <v>494</v>
      </c>
      <c r="T16" s="121">
        <v>0</v>
      </c>
      <c r="U16" s="121">
        <v>159159</v>
      </c>
      <c r="V16" s="121">
        <f>+SUM(D16,M16)</f>
        <v>981882</v>
      </c>
      <c r="W16" s="121">
        <f>+SUM(E16,N16)</f>
        <v>112221</v>
      </c>
      <c r="X16" s="121">
        <f>+SUM(F16,O16)</f>
        <v>1111</v>
      </c>
      <c r="Y16" s="121">
        <f>+SUM(G16,P16)</f>
        <v>1050</v>
      </c>
      <c r="Z16" s="121">
        <f>+SUM(H16,Q16)</f>
        <v>26200</v>
      </c>
      <c r="AA16" s="121">
        <f>+SUM(I16,R16)</f>
        <v>81405</v>
      </c>
      <c r="AB16" s="122" t="str">
        <f>IF(+SUM(J16,S16)=0,"-",+SUM(J16,S16))</f>
        <v>-</v>
      </c>
      <c r="AC16" s="121">
        <f>+SUM(K16,T16)</f>
        <v>2455</v>
      </c>
      <c r="AD16" s="121">
        <f>+SUM(L16,U16)</f>
        <v>869661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100864</v>
      </c>
      <c r="AM16" s="121">
        <f>SUM(AN16,AS16,AW16,AX16,BD16)</f>
        <v>531725</v>
      </c>
      <c r="AN16" s="121">
        <f>SUM(AO16:AR16)</f>
        <v>221586</v>
      </c>
      <c r="AO16" s="121">
        <v>35362</v>
      </c>
      <c r="AP16" s="121">
        <v>186224</v>
      </c>
      <c r="AQ16" s="121">
        <v>0</v>
      </c>
      <c r="AR16" s="121">
        <v>0</v>
      </c>
      <c r="AS16" s="121">
        <f>SUM(AT16:AV16)</f>
        <v>8099</v>
      </c>
      <c r="AT16" s="121">
        <v>8099</v>
      </c>
      <c r="AU16" s="121">
        <v>0</v>
      </c>
      <c r="AV16" s="121">
        <v>0</v>
      </c>
      <c r="AW16" s="121">
        <v>5085</v>
      </c>
      <c r="AX16" s="121">
        <f>SUM(AY16:BB16)</f>
        <v>296955</v>
      </c>
      <c r="AY16" s="121">
        <v>227881</v>
      </c>
      <c r="AZ16" s="121">
        <v>52365</v>
      </c>
      <c r="BA16" s="121">
        <v>0</v>
      </c>
      <c r="BB16" s="121">
        <v>16709</v>
      </c>
      <c r="BC16" s="121">
        <v>161308</v>
      </c>
      <c r="BD16" s="121">
        <v>0</v>
      </c>
      <c r="BE16" s="121">
        <v>0</v>
      </c>
      <c r="BF16" s="121">
        <f>SUM(AE16,+AM16,+BE16)</f>
        <v>531725</v>
      </c>
      <c r="BG16" s="121">
        <f>SUM(BH16,+BM16)</f>
        <v>34992</v>
      </c>
      <c r="BH16" s="121">
        <f>SUM(BI16:BL16)</f>
        <v>34992</v>
      </c>
      <c r="BI16" s="121">
        <v>0</v>
      </c>
      <c r="BJ16" s="121">
        <v>34992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152993</v>
      </c>
      <c r="BP16" s="121">
        <f>SUM(BQ16:BT16)</f>
        <v>9677</v>
      </c>
      <c r="BQ16" s="121">
        <v>9677</v>
      </c>
      <c r="BR16" s="121">
        <v>0</v>
      </c>
      <c r="BS16" s="121">
        <v>0</v>
      </c>
      <c r="BT16" s="121">
        <v>0</v>
      </c>
      <c r="BU16" s="121">
        <f>SUM(BV16:BX16)</f>
        <v>54382</v>
      </c>
      <c r="BV16" s="121">
        <v>19482</v>
      </c>
      <c r="BW16" s="121">
        <v>34900</v>
      </c>
      <c r="BX16" s="121">
        <v>0</v>
      </c>
      <c r="BY16" s="121">
        <v>0</v>
      </c>
      <c r="BZ16" s="121">
        <f>SUM(CA16:CD16)</f>
        <v>86200</v>
      </c>
      <c r="CA16" s="121">
        <v>0</v>
      </c>
      <c r="CB16" s="121">
        <v>86200</v>
      </c>
      <c r="CC16" s="121">
        <v>0</v>
      </c>
      <c r="CD16" s="121">
        <v>0</v>
      </c>
      <c r="CE16" s="121">
        <v>0</v>
      </c>
      <c r="CF16" s="121">
        <v>2734</v>
      </c>
      <c r="CG16" s="121">
        <v>0</v>
      </c>
      <c r="CH16" s="121">
        <f>SUM(BG16,+BO16,+CG16)</f>
        <v>187985</v>
      </c>
      <c r="CI16" s="121">
        <f>SUM(AE16,+BG16)</f>
        <v>34992</v>
      </c>
      <c r="CJ16" s="121">
        <f>SUM(AF16,+BH16)</f>
        <v>34992</v>
      </c>
      <c r="CK16" s="121">
        <f>SUM(AG16,+BI16)</f>
        <v>0</v>
      </c>
      <c r="CL16" s="121">
        <f>SUM(AH16,+BJ16)</f>
        <v>34992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100864</v>
      </c>
      <c r="CQ16" s="121">
        <f>SUM(AM16,+BO16)</f>
        <v>684718</v>
      </c>
      <c r="CR16" s="121">
        <f>SUM(AN16,+BP16)</f>
        <v>231263</v>
      </c>
      <c r="CS16" s="121">
        <f>SUM(AO16,+BQ16)</f>
        <v>45039</v>
      </c>
      <c r="CT16" s="121">
        <f>SUM(AP16,+BR16)</f>
        <v>186224</v>
      </c>
      <c r="CU16" s="121">
        <f>SUM(AQ16,+BS16)</f>
        <v>0</v>
      </c>
      <c r="CV16" s="121">
        <f>SUM(AR16,+BT16)</f>
        <v>0</v>
      </c>
      <c r="CW16" s="121">
        <f>SUM(AS16,+BU16)</f>
        <v>62481</v>
      </c>
      <c r="CX16" s="121">
        <f>SUM(AT16,+BV16)</f>
        <v>27581</v>
      </c>
      <c r="CY16" s="121">
        <f>SUM(AU16,+BW16)</f>
        <v>34900</v>
      </c>
      <c r="CZ16" s="121">
        <f>SUM(AV16,+BX16)</f>
        <v>0</v>
      </c>
      <c r="DA16" s="121">
        <f>SUM(AW16,+BY16)</f>
        <v>5085</v>
      </c>
      <c r="DB16" s="121">
        <f>SUM(AX16,+BZ16)</f>
        <v>383155</v>
      </c>
      <c r="DC16" s="121">
        <f>SUM(AY16,+CA16)</f>
        <v>227881</v>
      </c>
      <c r="DD16" s="121">
        <f>SUM(AZ16,+CB16)</f>
        <v>138565</v>
      </c>
      <c r="DE16" s="121">
        <f>SUM(BA16,+CC16)</f>
        <v>0</v>
      </c>
      <c r="DF16" s="121">
        <f>SUM(BB16,+CD16)</f>
        <v>16709</v>
      </c>
      <c r="DG16" s="121">
        <f>SUM(BC16,+CE16)</f>
        <v>161308</v>
      </c>
      <c r="DH16" s="121">
        <f>SUM(BD16,+CF16)</f>
        <v>2734</v>
      </c>
      <c r="DI16" s="121">
        <f>SUM(BE16,+CG16)</f>
        <v>0</v>
      </c>
      <c r="DJ16" s="121">
        <f>SUM(BF16,+CH16)</f>
        <v>719710</v>
      </c>
    </row>
    <row r="17" spans="1:114" s="136" customFormat="1" ht="13.5" customHeight="1" x14ac:dyDescent="0.15">
      <c r="A17" s="119" t="s">
        <v>29</v>
      </c>
      <c r="B17" s="120" t="s">
        <v>359</v>
      </c>
      <c r="C17" s="119" t="s">
        <v>360</v>
      </c>
      <c r="D17" s="121">
        <f>SUM(E17,+L17)</f>
        <v>1554882</v>
      </c>
      <c r="E17" s="121">
        <f>SUM(F17:I17,K17)</f>
        <v>215157</v>
      </c>
      <c r="F17" s="121">
        <v>0</v>
      </c>
      <c r="G17" s="121">
        <v>0</v>
      </c>
      <c r="H17" s="121">
        <v>0</v>
      </c>
      <c r="I17" s="121">
        <v>164374</v>
      </c>
      <c r="J17" s="122" t="s">
        <v>494</v>
      </c>
      <c r="K17" s="121">
        <v>50783</v>
      </c>
      <c r="L17" s="121">
        <v>1339725</v>
      </c>
      <c r="M17" s="121">
        <f>SUM(N17,+U17)</f>
        <v>6403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494</v>
      </c>
      <c r="T17" s="121">
        <v>0</v>
      </c>
      <c r="U17" s="121">
        <v>6403</v>
      </c>
      <c r="V17" s="121">
        <f>+SUM(D17,M17)</f>
        <v>1561285</v>
      </c>
      <c r="W17" s="121">
        <f>+SUM(E17,N17)</f>
        <v>215157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164374</v>
      </c>
      <c r="AB17" s="122" t="str">
        <f>IF(+SUM(J17,S17)=0,"-",+SUM(J17,S17))</f>
        <v>-</v>
      </c>
      <c r="AC17" s="121">
        <f>+SUM(K17,T17)</f>
        <v>50783</v>
      </c>
      <c r="AD17" s="121">
        <f>+SUM(L17,U17)</f>
        <v>1346128</v>
      </c>
      <c r="AE17" s="121">
        <f>SUM(AF17,+AK17)</f>
        <v>2337</v>
      </c>
      <c r="AF17" s="121">
        <f>SUM(AG17:AJ17)</f>
        <v>2337</v>
      </c>
      <c r="AG17" s="121">
        <v>0</v>
      </c>
      <c r="AH17" s="121">
        <v>1269</v>
      </c>
      <c r="AI17" s="121">
        <v>1068</v>
      </c>
      <c r="AJ17" s="121">
        <v>0</v>
      </c>
      <c r="AK17" s="121">
        <v>0</v>
      </c>
      <c r="AL17" s="121">
        <v>0</v>
      </c>
      <c r="AM17" s="121">
        <f>SUM(AN17,AS17,AW17,AX17,BD17)</f>
        <v>1467015</v>
      </c>
      <c r="AN17" s="121">
        <f>SUM(AO17:AR17)</f>
        <v>544755</v>
      </c>
      <c r="AO17" s="121">
        <v>46427</v>
      </c>
      <c r="AP17" s="121">
        <v>364487</v>
      </c>
      <c r="AQ17" s="121">
        <v>133841</v>
      </c>
      <c r="AR17" s="121">
        <v>0</v>
      </c>
      <c r="AS17" s="121">
        <f>SUM(AT17:AV17)</f>
        <v>230359</v>
      </c>
      <c r="AT17" s="121">
        <v>5973</v>
      </c>
      <c r="AU17" s="121">
        <v>224386</v>
      </c>
      <c r="AV17" s="121">
        <v>0</v>
      </c>
      <c r="AW17" s="121">
        <v>0</v>
      </c>
      <c r="AX17" s="121">
        <f>SUM(AY17:BB17)</f>
        <v>691901</v>
      </c>
      <c r="AY17" s="121">
        <v>394975</v>
      </c>
      <c r="AZ17" s="121">
        <v>249847</v>
      </c>
      <c r="BA17" s="121">
        <v>47079</v>
      </c>
      <c r="BB17" s="121">
        <v>0</v>
      </c>
      <c r="BC17" s="121">
        <v>0</v>
      </c>
      <c r="BD17" s="121">
        <v>0</v>
      </c>
      <c r="BE17" s="121">
        <v>85530</v>
      </c>
      <c r="BF17" s="121">
        <f>SUM(AE17,+AM17,+BE17)</f>
        <v>1554882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6321</v>
      </c>
      <c r="BP17" s="121">
        <f>SUM(BQ17:BT17)</f>
        <v>3572</v>
      </c>
      <c r="BQ17" s="121">
        <v>3572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2749</v>
      </c>
      <c r="CA17" s="121">
        <v>0</v>
      </c>
      <c r="CB17" s="121">
        <v>2749</v>
      </c>
      <c r="CC17" s="121">
        <v>0</v>
      </c>
      <c r="CD17" s="121">
        <v>0</v>
      </c>
      <c r="CE17" s="121">
        <v>0</v>
      </c>
      <c r="CF17" s="121">
        <v>0</v>
      </c>
      <c r="CG17" s="121">
        <v>82</v>
      </c>
      <c r="CH17" s="121">
        <f>SUM(BG17,+BO17,+CG17)</f>
        <v>6403</v>
      </c>
      <c r="CI17" s="121">
        <f>SUM(AE17,+BG17)</f>
        <v>2337</v>
      </c>
      <c r="CJ17" s="121">
        <f>SUM(AF17,+BH17)</f>
        <v>2337</v>
      </c>
      <c r="CK17" s="121">
        <f>SUM(AG17,+BI17)</f>
        <v>0</v>
      </c>
      <c r="CL17" s="121">
        <f>SUM(AH17,+BJ17)</f>
        <v>1269</v>
      </c>
      <c r="CM17" s="121">
        <f>SUM(AI17,+BK17)</f>
        <v>1068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1473336</v>
      </c>
      <c r="CR17" s="121">
        <f>SUM(AN17,+BP17)</f>
        <v>548327</v>
      </c>
      <c r="CS17" s="121">
        <f>SUM(AO17,+BQ17)</f>
        <v>49999</v>
      </c>
      <c r="CT17" s="121">
        <f>SUM(AP17,+BR17)</f>
        <v>364487</v>
      </c>
      <c r="CU17" s="121">
        <f>SUM(AQ17,+BS17)</f>
        <v>133841</v>
      </c>
      <c r="CV17" s="121">
        <f>SUM(AR17,+BT17)</f>
        <v>0</v>
      </c>
      <c r="CW17" s="121">
        <f>SUM(AS17,+BU17)</f>
        <v>230359</v>
      </c>
      <c r="CX17" s="121">
        <f>SUM(AT17,+BV17)</f>
        <v>5973</v>
      </c>
      <c r="CY17" s="121">
        <f>SUM(AU17,+BW17)</f>
        <v>224386</v>
      </c>
      <c r="CZ17" s="121">
        <f>SUM(AV17,+BX17)</f>
        <v>0</v>
      </c>
      <c r="DA17" s="121">
        <f>SUM(AW17,+BY17)</f>
        <v>0</v>
      </c>
      <c r="DB17" s="121">
        <f>SUM(AX17,+BZ17)</f>
        <v>694650</v>
      </c>
      <c r="DC17" s="121">
        <f>SUM(AY17,+CA17)</f>
        <v>394975</v>
      </c>
      <c r="DD17" s="121">
        <f>SUM(AZ17,+CB17)</f>
        <v>252596</v>
      </c>
      <c r="DE17" s="121">
        <f>SUM(BA17,+CC17)</f>
        <v>47079</v>
      </c>
      <c r="DF17" s="121">
        <f>SUM(BB17,+CD17)</f>
        <v>0</v>
      </c>
      <c r="DG17" s="121">
        <f>SUM(BC17,+CE17)</f>
        <v>0</v>
      </c>
      <c r="DH17" s="121">
        <f>SUM(BD17,+CF17)</f>
        <v>0</v>
      </c>
      <c r="DI17" s="121">
        <f>SUM(BE17,+CG17)</f>
        <v>85612</v>
      </c>
      <c r="DJ17" s="121">
        <f>SUM(BF17,+CH17)</f>
        <v>1561285</v>
      </c>
    </row>
    <row r="18" spans="1:114" s="136" customFormat="1" ht="13.5" customHeight="1" x14ac:dyDescent="0.15">
      <c r="A18" s="119" t="s">
        <v>29</v>
      </c>
      <c r="B18" s="120" t="s">
        <v>362</v>
      </c>
      <c r="C18" s="119" t="s">
        <v>363</v>
      </c>
      <c r="D18" s="121">
        <f>SUM(E18,+L18)</f>
        <v>5526883</v>
      </c>
      <c r="E18" s="121">
        <f>SUM(F18:I18,K18)</f>
        <v>897352</v>
      </c>
      <c r="F18" s="121">
        <v>0</v>
      </c>
      <c r="G18" s="121">
        <v>0</v>
      </c>
      <c r="H18" s="121">
        <v>549900</v>
      </c>
      <c r="I18" s="121">
        <v>347452</v>
      </c>
      <c r="J18" s="122" t="s">
        <v>494</v>
      </c>
      <c r="K18" s="121">
        <v>0</v>
      </c>
      <c r="L18" s="121">
        <v>4629531</v>
      </c>
      <c r="M18" s="121">
        <f>SUM(N18,+U18)</f>
        <v>472359</v>
      </c>
      <c r="N18" s="121">
        <f>SUM(O18:R18,T18)</f>
        <v>25435</v>
      </c>
      <c r="O18" s="121">
        <v>0</v>
      </c>
      <c r="P18" s="121">
        <v>0</v>
      </c>
      <c r="Q18" s="121">
        <v>12700</v>
      </c>
      <c r="R18" s="121">
        <v>12735</v>
      </c>
      <c r="S18" s="122" t="s">
        <v>494</v>
      </c>
      <c r="T18" s="121">
        <v>0</v>
      </c>
      <c r="U18" s="121">
        <v>446924</v>
      </c>
      <c r="V18" s="121">
        <f>+SUM(D18,M18)</f>
        <v>5999242</v>
      </c>
      <c r="W18" s="121">
        <f>+SUM(E18,N18)</f>
        <v>922787</v>
      </c>
      <c r="X18" s="121">
        <f>+SUM(F18,O18)</f>
        <v>0</v>
      </c>
      <c r="Y18" s="121">
        <f>+SUM(G18,P18)</f>
        <v>0</v>
      </c>
      <c r="Z18" s="121">
        <f>+SUM(H18,Q18)</f>
        <v>562600</v>
      </c>
      <c r="AA18" s="121">
        <f>+SUM(I18,R18)</f>
        <v>360187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5076455</v>
      </c>
      <c r="AE18" s="121">
        <f>SUM(AF18,+AK18)</f>
        <v>2532</v>
      </c>
      <c r="AF18" s="121">
        <f>SUM(AG18:AJ18)</f>
        <v>2532</v>
      </c>
      <c r="AG18" s="121">
        <v>0</v>
      </c>
      <c r="AH18" s="121">
        <v>0</v>
      </c>
      <c r="AI18" s="121">
        <v>2532</v>
      </c>
      <c r="AJ18" s="121">
        <v>0</v>
      </c>
      <c r="AK18" s="121">
        <v>0</v>
      </c>
      <c r="AL18" s="121">
        <v>0</v>
      </c>
      <c r="AM18" s="121">
        <f>SUM(AN18,AS18,AW18,AX18,BD18)</f>
        <v>5256832</v>
      </c>
      <c r="AN18" s="121">
        <f>SUM(AO18:AR18)</f>
        <v>1985683</v>
      </c>
      <c r="AO18" s="121">
        <v>882793</v>
      </c>
      <c r="AP18" s="121">
        <v>1015406</v>
      </c>
      <c r="AQ18" s="121">
        <v>87484</v>
      </c>
      <c r="AR18" s="121">
        <v>0</v>
      </c>
      <c r="AS18" s="121">
        <f>SUM(AT18:AV18)</f>
        <v>2009282</v>
      </c>
      <c r="AT18" s="121">
        <v>69911</v>
      </c>
      <c r="AU18" s="121">
        <v>1938003</v>
      </c>
      <c r="AV18" s="121">
        <v>1368</v>
      </c>
      <c r="AW18" s="121">
        <v>38887</v>
      </c>
      <c r="AX18" s="121">
        <f>SUM(AY18:BB18)</f>
        <v>1222980</v>
      </c>
      <c r="AY18" s="121">
        <v>434078</v>
      </c>
      <c r="AZ18" s="121">
        <v>619466</v>
      </c>
      <c r="BA18" s="121">
        <v>135374</v>
      </c>
      <c r="BB18" s="121">
        <v>34062</v>
      </c>
      <c r="BC18" s="121">
        <v>126176</v>
      </c>
      <c r="BD18" s="121">
        <v>0</v>
      </c>
      <c r="BE18" s="121">
        <v>141343</v>
      </c>
      <c r="BF18" s="121">
        <f>SUM(AE18,+AM18,+BE18)</f>
        <v>5400707</v>
      </c>
      <c r="BG18" s="121">
        <f>SUM(BH18,+BM18)</f>
        <v>118928</v>
      </c>
      <c r="BH18" s="121">
        <f>SUM(BI18:BL18)</f>
        <v>118928</v>
      </c>
      <c r="BI18" s="121">
        <v>16396</v>
      </c>
      <c r="BJ18" s="121">
        <v>25945</v>
      </c>
      <c r="BK18" s="121">
        <v>0</v>
      </c>
      <c r="BL18" s="121">
        <v>76587</v>
      </c>
      <c r="BM18" s="121">
        <v>0</v>
      </c>
      <c r="BN18" s="121">
        <v>0</v>
      </c>
      <c r="BO18" s="121">
        <f>SUM(BP18,BU18,BY18,BZ18,CF18)</f>
        <v>352858</v>
      </c>
      <c r="BP18" s="121">
        <f>SUM(BQ18:BT18)</f>
        <v>258746</v>
      </c>
      <c r="BQ18" s="121">
        <v>98932</v>
      </c>
      <c r="BR18" s="121">
        <v>129373</v>
      </c>
      <c r="BS18" s="121">
        <v>30441</v>
      </c>
      <c r="BT18" s="121">
        <v>0</v>
      </c>
      <c r="BU18" s="121">
        <f>SUM(BV18:BX18)</f>
        <v>46888</v>
      </c>
      <c r="BV18" s="121">
        <v>4648</v>
      </c>
      <c r="BW18" s="121">
        <v>42240</v>
      </c>
      <c r="BX18" s="121">
        <v>0</v>
      </c>
      <c r="BY18" s="121">
        <v>0</v>
      </c>
      <c r="BZ18" s="121">
        <f>SUM(CA18:CD18)</f>
        <v>47224</v>
      </c>
      <c r="CA18" s="121">
        <v>0</v>
      </c>
      <c r="CB18" s="121">
        <v>26764</v>
      </c>
      <c r="CC18" s="121">
        <v>20460</v>
      </c>
      <c r="CD18" s="121">
        <v>0</v>
      </c>
      <c r="CE18" s="121">
        <v>0</v>
      </c>
      <c r="CF18" s="121">
        <v>0</v>
      </c>
      <c r="CG18" s="121">
        <v>573</v>
      </c>
      <c r="CH18" s="121">
        <f>SUM(BG18,+BO18,+CG18)</f>
        <v>472359</v>
      </c>
      <c r="CI18" s="121">
        <f>SUM(AE18,+BG18)</f>
        <v>121460</v>
      </c>
      <c r="CJ18" s="121">
        <f>SUM(AF18,+BH18)</f>
        <v>121460</v>
      </c>
      <c r="CK18" s="121">
        <f>SUM(AG18,+BI18)</f>
        <v>16396</v>
      </c>
      <c r="CL18" s="121">
        <f>SUM(AH18,+BJ18)</f>
        <v>25945</v>
      </c>
      <c r="CM18" s="121">
        <f>SUM(AI18,+BK18)</f>
        <v>2532</v>
      </c>
      <c r="CN18" s="121">
        <f>SUM(AJ18,+BL18)</f>
        <v>76587</v>
      </c>
      <c r="CO18" s="121">
        <f>SUM(AK18,+BM18)</f>
        <v>0</v>
      </c>
      <c r="CP18" s="121">
        <f>SUM(AL18,+BN18)</f>
        <v>0</v>
      </c>
      <c r="CQ18" s="121">
        <f>SUM(AM18,+BO18)</f>
        <v>5609690</v>
      </c>
      <c r="CR18" s="121">
        <f>SUM(AN18,+BP18)</f>
        <v>2244429</v>
      </c>
      <c r="CS18" s="121">
        <f>SUM(AO18,+BQ18)</f>
        <v>981725</v>
      </c>
      <c r="CT18" s="121">
        <f>SUM(AP18,+BR18)</f>
        <v>1144779</v>
      </c>
      <c r="CU18" s="121">
        <f>SUM(AQ18,+BS18)</f>
        <v>117925</v>
      </c>
      <c r="CV18" s="121">
        <f>SUM(AR18,+BT18)</f>
        <v>0</v>
      </c>
      <c r="CW18" s="121">
        <f>SUM(AS18,+BU18)</f>
        <v>2056170</v>
      </c>
      <c r="CX18" s="121">
        <f>SUM(AT18,+BV18)</f>
        <v>74559</v>
      </c>
      <c r="CY18" s="121">
        <f>SUM(AU18,+BW18)</f>
        <v>1980243</v>
      </c>
      <c r="CZ18" s="121">
        <f>SUM(AV18,+BX18)</f>
        <v>1368</v>
      </c>
      <c r="DA18" s="121">
        <f>SUM(AW18,+BY18)</f>
        <v>38887</v>
      </c>
      <c r="DB18" s="121">
        <f>SUM(AX18,+BZ18)</f>
        <v>1270204</v>
      </c>
      <c r="DC18" s="121">
        <f>SUM(AY18,+CA18)</f>
        <v>434078</v>
      </c>
      <c r="DD18" s="121">
        <f>SUM(AZ18,+CB18)</f>
        <v>646230</v>
      </c>
      <c r="DE18" s="121">
        <f>SUM(BA18,+CC18)</f>
        <v>155834</v>
      </c>
      <c r="DF18" s="121">
        <f>SUM(BB18,+CD18)</f>
        <v>34062</v>
      </c>
      <c r="DG18" s="121">
        <f>SUM(BC18,+CE18)</f>
        <v>126176</v>
      </c>
      <c r="DH18" s="121">
        <f>SUM(BD18,+CF18)</f>
        <v>0</v>
      </c>
      <c r="DI18" s="121">
        <f>SUM(BE18,+CG18)</f>
        <v>141916</v>
      </c>
      <c r="DJ18" s="121">
        <f>SUM(BF18,+CH18)</f>
        <v>5873066</v>
      </c>
    </row>
    <row r="19" spans="1:114" s="136" customFormat="1" ht="13.5" customHeight="1" x14ac:dyDescent="0.15">
      <c r="A19" s="119" t="s">
        <v>29</v>
      </c>
      <c r="B19" s="120" t="s">
        <v>367</v>
      </c>
      <c r="C19" s="119" t="s">
        <v>368</v>
      </c>
      <c r="D19" s="121">
        <f>SUM(E19,+L19)</f>
        <v>3214056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494</v>
      </c>
      <c r="K19" s="121">
        <v>0</v>
      </c>
      <c r="L19" s="121">
        <v>3214056</v>
      </c>
      <c r="M19" s="121">
        <f>SUM(N19,+U19)</f>
        <v>187881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494</v>
      </c>
      <c r="T19" s="121">
        <v>0</v>
      </c>
      <c r="U19" s="121">
        <v>187881</v>
      </c>
      <c r="V19" s="121">
        <f>+SUM(D19,M19)</f>
        <v>3401937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3401937</v>
      </c>
      <c r="AE19" s="121">
        <f>SUM(AF19,+AK19)</f>
        <v>1198</v>
      </c>
      <c r="AF19" s="121">
        <f>SUM(AG19:AJ19)</f>
        <v>1198</v>
      </c>
      <c r="AG19" s="121">
        <v>0</v>
      </c>
      <c r="AH19" s="121">
        <v>0</v>
      </c>
      <c r="AI19" s="121">
        <v>1198</v>
      </c>
      <c r="AJ19" s="121">
        <v>0</v>
      </c>
      <c r="AK19" s="121">
        <v>0</v>
      </c>
      <c r="AL19" s="121">
        <v>0</v>
      </c>
      <c r="AM19" s="121">
        <f>SUM(AN19,AS19,AW19,AX19,BD19)</f>
        <v>3212661</v>
      </c>
      <c r="AN19" s="121">
        <f>SUM(AO19:AR19)</f>
        <v>530520</v>
      </c>
      <c r="AO19" s="121">
        <v>106622</v>
      </c>
      <c r="AP19" s="121">
        <v>423898</v>
      </c>
      <c r="AQ19" s="121">
        <v>0</v>
      </c>
      <c r="AR19" s="121">
        <v>0</v>
      </c>
      <c r="AS19" s="121">
        <f>SUM(AT19:AV19)</f>
        <v>1041387</v>
      </c>
      <c r="AT19" s="121">
        <v>28639</v>
      </c>
      <c r="AU19" s="121">
        <v>1012748</v>
      </c>
      <c r="AV19" s="121">
        <v>0</v>
      </c>
      <c r="AW19" s="121">
        <v>19998</v>
      </c>
      <c r="AX19" s="121">
        <f>SUM(AY19:BB19)</f>
        <v>1620756</v>
      </c>
      <c r="AY19" s="121">
        <v>1034920</v>
      </c>
      <c r="AZ19" s="121">
        <v>527061</v>
      </c>
      <c r="BA19" s="121">
        <v>58775</v>
      </c>
      <c r="BB19" s="121">
        <v>0</v>
      </c>
      <c r="BC19" s="121">
        <v>0</v>
      </c>
      <c r="BD19" s="121">
        <v>0</v>
      </c>
      <c r="BE19" s="121">
        <v>197</v>
      </c>
      <c r="BF19" s="121">
        <f>SUM(AE19,+AM19,+BE19)</f>
        <v>3214056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166225</v>
      </c>
      <c r="BP19" s="121">
        <f>SUM(BQ19:BT19)</f>
        <v>126838</v>
      </c>
      <c r="BQ19" s="121">
        <v>27363</v>
      </c>
      <c r="BR19" s="121">
        <v>99475</v>
      </c>
      <c r="BS19" s="121">
        <v>0</v>
      </c>
      <c r="BT19" s="121">
        <v>0</v>
      </c>
      <c r="BU19" s="121">
        <f>SUM(BV19:BX19)</f>
        <v>19974</v>
      </c>
      <c r="BV19" s="121">
        <v>6647</v>
      </c>
      <c r="BW19" s="121">
        <v>13327</v>
      </c>
      <c r="BX19" s="121">
        <v>0</v>
      </c>
      <c r="BY19" s="121">
        <v>0</v>
      </c>
      <c r="BZ19" s="121">
        <f>SUM(CA19:CD19)</f>
        <v>19413</v>
      </c>
      <c r="CA19" s="121">
        <v>4357</v>
      </c>
      <c r="CB19" s="121">
        <v>15056</v>
      </c>
      <c r="CC19" s="121">
        <v>0</v>
      </c>
      <c r="CD19" s="121">
        <v>0</v>
      </c>
      <c r="CE19" s="121">
        <v>0</v>
      </c>
      <c r="CF19" s="121">
        <v>0</v>
      </c>
      <c r="CG19" s="121">
        <v>21656</v>
      </c>
      <c r="CH19" s="121">
        <f>SUM(BG19,+BO19,+CG19)</f>
        <v>187881</v>
      </c>
      <c r="CI19" s="121">
        <f>SUM(AE19,+BG19)</f>
        <v>1198</v>
      </c>
      <c r="CJ19" s="121">
        <f>SUM(AF19,+BH19)</f>
        <v>1198</v>
      </c>
      <c r="CK19" s="121">
        <f>SUM(AG19,+BI19)</f>
        <v>0</v>
      </c>
      <c r="CL19" s="121">
        <f>SUM(AH19,+BJ19)</f>
        <v>0</v>
      </c>
      <c r="CM19" s="121">
        <f>SUM(AI19,+BK19)</f>
        <v>1198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3378886</v>
      </c>
      <c r="CR19" s="121">
        <f>SUM(AN19,+BP19)</f>
        <v>657358</v>
      </c>
      <c r="CS19" s="121">
        <f>SUM(AO19,+BQ19)</f>
        <v>133985</v>
      </c>
      <c r="CT19" s="121">
        <f>SUM(AP19,+BR19)</f>
        <v>523373</v>
      </c>
      <c r="CU19" s="121">
        <f>SUM(AQ19,+BS19)</f>
        <v>0</v>
      </c>
      <c r="CV19" s="121">
        <f>SUM(AR19,+BT19)</f>
        <v>0</v>
      </c>
      <c r="CW19" s="121">
        <f>SUM(AS19,+BU19)</f>
        <v>1061361</v>
      </c>
      <c r="CX19" s="121">
        <f>SUM(AT19,+BV19)</f>
        <v>35286</v>
      </c>
      <c r="CY19" s="121">
        <f>SUM(AU19,+BW19)</f>
        <v>1026075</v>
      </c>
      <c r="CZ19" s="121">
        <f>SUM(AV19,+BX19)</f>
        <v>0</v>
      </c>
      <c r="DA19" s="121">
        <f>SUM(AW19,+BY19)</f>
        <v>19998</v>
      </c>
      <c r="DB19" s="121">
        <f>SUM(AX19,+BZ19)</f>
        <v>1640169</v>
      </c>
      <c r="DC19" s="121">
        <f>SUM(AY19,+CA19)</f>
        <v>1039277</v>
      </c>
      <c r="DD19" s="121">
        <f>SUM(AZ19,+CB19)</f>
        <v>542117</v>
      </c>
      <c r="DE19" s="121">
        <f>SUM(BA19,+CC19)</f>
        <v>58775</v>
      </c>
      <c r="DF19" s="121">
        <f>SUM(BB19,+CD19)</f>
        <v>0</v>
      </c>
      <c r="DG19" s="121">
        <f>SUM(BC19,+CE19)</f>
        <v>0</v>
      </c>
      <c r="DH19" s="121">
        <f>SUM(BD19,+CF19)</f>
        <v>0</v>
      </c>
      <c r="DI19" s="121">
        <f>SUM(BE19,+CG19)</f>
        <v>21853</v>
      </c>
      <c r="DJ19" s="121">
        <f>SUM(BF19,+CH19)</f>
        <v>3401937</v>
      </c>
    </row>
    <row r="20" spans="1:114" s="136" customFormat="1" ht="13.5" customHeight="1" x14ac:dyDescent="0.15">
      <c r="A20" s="119" t="s">
        <v>29</v>
      </c>
      <c r="B20" s="120" t="s">
        <v>370</v>
      </c>
      <c r="C20" s="119" t="s">
        <v>371</v>
      </c>
      <c r="D20" s="121">
        <f>SUM(E20,+L20)</f>
        <v>3377646</v>
      </c>
      <c r="E20" s="121">
        <f>SUM(F20:I20,K20)</f>
        <v>427366</v>
      </c>
      <c r="F20" s="121">
        <v>0</v>
      </c>
      <c r="G20" s="121">
        <v>0</v>
      </c>
      <c r="H20" s="121">
        <v>70800</v>
      </c>
      <c r="I20" s="121">
        <v>332366</v>
      </c>
      <c r="J20" s="122" t="s">
        <v>494</v>
      </c>
      <c r="K20" s="121">
        <v>24200</v>
      </c>
      <c r="L20" s="121">
        <v>2950280</v>
      </c>
      <c r="M20" s="121">
        <f>SUM(N20,+U20)</f>
        <v>473735</v>
      </c>
      <c r="N20" s="121">
        <f>SUM(O20:R20,T20)</f>
        <v>66321</v>
      </c>
      <c r="O20" s="121">
        <v>0</v>
      </c>
      <c r="P20" s="121">
        <v>0</v>
      </c>
      <c r="Q20" s="121">
        <v>0</v>
      </c>
      <c r="R20" s="121">
        <v>66321</v>
      </c>
      <c r="S20" s="122" t="s">
        <v>494</v>
      </c>
      <c r="T20" s="121">
        <v>0</v>
      </c>
      <c r="U20" s="121">
        <v>407414</v>
      </c>
      <c r="V20" s="121">
        <f>+SUM(D20,M20)</f>
        <v>3851381</v>
      </c>
      <c r="W20" s="121">
        <f>+SUM(E20,N20)</f>
        <v>493687</v>
      </c>
      <c r="X20" s="121">
        <f>+SUM(F20,O20)</f>
        <v>0</v>
      </c>
      <c r="Y20" s="121">
        <f>+SUM(G20,P20)</f>
        <v>0</v>
      </c>
      <c r="Z20" s="121">
        <f>+SUM(H20,Q20)</f>
        <v>70800</v>
      </c>
      <c r="AA20" s="121">
        <f>+SUM(I20,R20)</f>
        <v>398687</v>
      </c>
      <c r="AB20" s="122" t="str">
        <f>IF(+SUM(J20,S20)=0,"-",+SUM(J20,S20))</f>
        <v>-</v>
      </c>
      <c r="AC20" s="121">
        <f>+SUM(K20,T20)</f>
        <v>24200</v>
      </c>
      <c r="AD20" s="121">
        <f>+SUM(L20,U20)</f>
        <v>3357694</v>
      </c>
      <c r="AE20" s="121">
        <f>SUM(AF20,+AK20)</f>
        <v>2876</v>
      </c>
      <c r="AF20" s="121">
        <f>SUM(AG20:AJ20)</f>
        <v>2876</v>
      </c>
      <c r="AG20" s="121">
        <v>0</v>
      </c>
      <c r="AH20" s="121">
        <v>0</v>
      </c>
      <c r="AI20" s="121">
        <v>2876</v>
      </c>
      <c r="AJ20" s="121">
        <v>0</v>
      </c>
      <c r="AK20" s="121">
        <v>0</v>
      </c>
      <c r="AL20" s="121">
        <v>0</v>
      </c>
      <c r="AM20" s="121">
        <f>SUM(AN20,AS20,AW20,AX20,BD20)</f>
        <v>2525925</v>
      </c>
      <c r="AN20" s="121">
        <f>SUM(AO20:AR20)</f>
        <v>1849080</v>
      </c>
      <c r="AO20" s="121">
        <v>167196</v>
      </c>
      <c r="AP20" s="121">
        <v>1541906</v>
      </c>
      <c r="AQ20" s="121">
        <v>108153</v>
      </c>
      <c r="AR20" s="121">
        <v>31825</v>
      </c>
      <c r="AS20" s="121">
        <f>SUM(AT20:AV20)</f>
        <v>216211</v>
      </c>
      <c r="AT20" s="121">
        <v>94803</v>
      </c>
      <c r="AU20" s="121">
        <v>103169</v>
      </c>
      <c r="AV20" s="121">
        <v>18239</v>
      </c>
      <c r="AW20" s="121">
        <v>53175</v>
      </c>
      <c r="AX20" s="121">
        <f>SUM(AY20:BB20)</f>
        <v>407459</v>
      </c>
      <c r="AY20" s="121">
        <v>17196</v>
      </c>
      <c r="AZ20" s="121">
        <v>161695</v>
      </c>
      <c r="BA20" s="121">
        <v>8185</v>
      </c>
      <c r="BB20" s="121">
        <v>220383</v>
      </c>
      <c r="BC20" s="121">
        <v>782770</v>
      </c>
      <c r="BD20" s="121">
        <v>0</v>
      </c>
      <c r="BE20" s="121">
        <v>66075</v>
      </c>
      <c r="BF20" s="121">
        <f>SUM(AE20,+AM20,+BE20)</f>
        <v>2594876</v>
      </c>
      <c r="BG20" s="121">
        <f>SUM(BH20,+BM20)</f>
        <v>32886</v>
      </c>
      <c r="BH20" s="121">
        <f>SUM(BI20:BL20)</f>
        <v>32886</v>
      </c>
      <c r="BI20" s="121">
        <v>0</v>
      </c>
      <c r="BJ20" s="121">
        <v>32886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440849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109177</v>
      </c>
      <c r="BV20" s="121">
        <v>7556</v>
      </c>
      <c r="BW20" s="121">
        <v>101621</v>
      </c>
      <c r="BX20" s="121">
        <v>0</v>
      </c>
      <c r="BY20" s="121">
        <v>0</v>
      </c>
      <c r="BZ20" s="121">
        <f>SUM(CA20:CD20)</f>
        <v>331672</v>
      </c>
      <c r="CA20" s="121">
        <v>274109</v>
      </c>
      <c r="CB20" s="121">
        <v>51497</v>
      </c>
      <c r="CC20" s="121">
        <v>6066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473735</v>
      </c>
      <c r="CI20" s="121">
        <f>SUM(AE20,+BG20)</f>
        <v>35762</v>
      </c>
      <c r="CJ20" s="121">
        <f>SUM(AF20,+BH20)</f>
        <v>35762</v>
      </c>
      <c r="CK20" s="121">
        <f>SUM(AG20,+BI20)</f>
        <v>0</v>
      </c>
      <c r="CL20" s="121">
        <f>SUM(AH20,+BJ20)</f>
        <v>32886</v>
      </c>
      <c r="CM20" s="121">
        <f>SUM(AI20,+BK20)</f>
        <v>2876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2966774</v>
      </c>
      <c r="CR20" s="121">
        <f>SUM(AN20,+BP20)</f>
        <v>1849080</v>
      </c>
      <c r="CS20" s="121">
        <f>SUM(AO20,+BQ20)</f>
        <v>167196</v>
      </c>
      <c r="CT20" s="121">
        <f>SUM(AP20,+BR20)</f>
        <v>1541906</v>
      </c>
      <c r="CU20" s="121">
        <f>SUM(AQ20,+BS20)</f>
        <v>108153</v>
      </c>
      <c r="CV20" s="121">
        <f>SUM(AR20,+BT20)</f>
        <v>31825</v>
      </c>
      <c r="CW20" s="121">
        <f>SUM(AS20,+BU20)</f>
        <v>325388</v>
      </c>
      <c r="CX20" s="121">
        <f>SUM(AT20,+BV20)</f>
        <v>102359</v>
      </c>
      <c r="CY20" s="121">
        <f>SUM(AU20,+BW20)</f>
        <v>204790</v>
      </c>
      <c r="CZ20" s="121">
        <f>SUM(AV20,+BX20)</f>
        <v>18239</v>
      </c>
      <c r="DA20" s="121">
        <f>SUM(AW20,+BY20)</f>
        <v>53175</v>
      </c>
      <c r="DB20" s="121">
        <f>SUM(AX20,+BZ20)</f>
        <v>739131</v>
      </c>
      <c r="DC20" s="121">
        <f>SUM(AY20,+CA20)</f>
        <v>291305</v>
      </c>
      <c r="DD20" s="121">
        <f>SUM(AZ20,+CB20)</f>
        <v>213192</v>
      </c>
      <c r="DE20" s="121">
        <f>SUM(BA20,+CC20)</f>
        <v>14251</v>
      </c>
      <c r="DF20" s="121">
        <f>SUM(BB20,+CD20)</f>
        <v>220383</v>
      </c>
      <c r="DG20" s="121">
        <f>SUM(BC20,+CE20)</f>
        <v>782770</v>
      </c>
      <c r="DH20" s="121">
        <f>SUM(BD20,+CF20)</f>
        <v>0</v>
      </c>
      <c r="DI20" s="121">
        <f>SUM(BE20,+CG20)</f>
        <v>66075</v>
      </c>
      <c r="DJ20" s="121">
        <f>SUM(BF20,+CH20)</f>
        <v>3068611</v>
      </c>
    </row>
    <row r="21" spans="1:114" s="136" customFormat="1" ht="13.5" customHeight="1" x14ac:dyDescent="0.15">
      <c r="A21" s="119" t="s">
        <v>29</v>
      </c>
      <c r="B21" s="120" t="s">
        <v>373</v>
      </c>
      <c r="C21" s="119" t="s">
        <v>374</v>
      </c>
      <c r="D21" s="121">
        <f>SUM(E21,+L21)</f>
        <v>1826705</v>
      </c>
      <c r="E21" s="121">
        <f>SUM(F21:I21,K21)</f>
        <v>90027</v>
      </c>
      <c r="F21" s="121">
        <v>0</v>
      </c>
      <c r="G21" s="121">
        <v>164</v>
      </c>
      <c r="H21" s="121">
        <v>0</v>
      </c>
      <c r="I21" s="121">
        <v>69588</v>
      </c>
      <c r="J21" s="122" t="s">
        <v>494</v>
      </c>
      <c r="K21" s="121">
        <v>20275</v>
      </c>
      <c r="L21" s="121">
        <v>1736678</v>
      </c>
      <c r="M21" s="121">
        <f>SUM(N21,+U21)</f>
        <v>231672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494</v>
      </c>
      <c r="T21" s="121">
        <v>0</v>
      </c>
      <c r="U21" s="121">
        <v>231672</v>
      </c>
      <c r="V21" s="121">
        <f>+SUM(D21,M21)</f>
        <v>2058377</v>
      </c>
      <c r="W21" s="121">
        <f>+SUM(E21,N21)</f>
        <v>90027</v>
      </c>
      <c r="X21" s="121">
        <f>+SUM(F21,O21)</f>
        <v>0</v>
      </c>
      <c r="Y21" s="121">
        <f>+SUM(G21,P21)</f>
        <v>164</v>
      </c>
      <c r="Z21" s="121">
        <f>+SUM(H21,Q21)</f>
        <v>0</v>
      </c>
      <c r="AA21" s="121">
        <f>+SUM(I21,R21)</f>
        <v>69588</v>
      </c>
      <c r="AB21" s="122" t="str">
        <f>IF(+SUM(J21,S21)=0,"-",+SUM(J21,S21))</f>
        <v>-</v>
      </c>
      <c r="AC21" s="121">
        <f>+SUM(K21,T21)</f>
        <v>20275</v>
      </c>
      <c r="AD21" s="121">
        <f>+SUM(L21,U21)</f>
        <v>1968350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395</v>
      </c>
      <c r="AM21" s="121">
        <f>SUM(AN21,AS21,AW21,AX21,BD21)</f>
        <v>956773</v>
      </c>
      <c r="AN21" s="121">
        <f>SUM(AO21:AR21)</f>
        <v>75371</v>
      </c>
      <c r="AO21" s="121">
        <v>2888</v>
      </c>
      <c r="AP21" s="121">
        <v>72483</v>
      </c>
      <c r="AQ21" s="121">
        <v>0</v>
      </c>
      <c r="AR21" s="121">
        <v>0</v>
      </c>
      <c r="AS21" s="121">
        <f>SUM(AT21:AV21)</f>
        <v>2007</v>
      </c>
      <c r="AT21" s="121">
        <v>2007</v>
      </c>
      <c r="AU21" s="121">
        <v>0</v>
      </c>
      <c r="AV21" s="121">
        <v>0</v>
      </c>
      <c r="AW21" s="121">
        <v>0</v>
      </c>
      <c r="AX21" s="121">
        <f>SUM(AY21:BB21)</f>
        <v>879395</v>
      </c>
      <c r="AY21" s="121">
        <v>813123</v>
      </c>
      <c r="AZ21" s="121">
        <v>52992</v>
      </c>
      <c r="BA21" s="121">
        <v>0</v>
      </c>
      <c r="BB21" s="121">
        <v>13280</v>
      </c>
      <c r="BC21" s="121">
        <v>810430</v>
      </c>
      <c r="BD21" s="121">
        <v>0</v>
      </c>
      <c r="BE21" s="121">
        <v>59107</v>
      </c>
      <c r="BF21" s="121">
        <f>SUM(AE21,+AM21,+BE21)</f>
        <v>1015880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17111</v>
      </c>
      <c r="BP21" s="121">
        <f>SUM(BQ21:BT21)</f>
        <v>17111</v>
      </c>
      <c r="BQ21" s="121">
        <v>17111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214561</v>
      </c>
      <c r="CF21" s="121">
        <v>0</v>
      </c>
      <c r="CG21" s="121">
        <v>0</v>
      </c>
      <c r="CH21" s="121">
        <f>SUM(BG21,+BO21,+CG21)</f>
        <v>17111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395</v>
      </c>
      <c r="CQ21" s="121">
        <f>SUM(AM21,+BO21)</f>
        <v>973884</v>
      </c>
      <c r="CR21" s="121">
        <f>SUM(AN21,+BP21)</f>
        <v>92482</v>
      </c>
      <c r="CS21" s="121">
        <f>SUM(AO21,+BQ21)</f>
        <v>19999</v>
      </c>
      <c r="CT21" s="121">
        <f>SUM(AP21,+BR21)</f>
        <v>72483</v>
      </c>
      <c r="CU21" s="121">
        <f>SUM(AQ21,+BS21)</f>
        <v>0</v>
      </c>
      <c r="CV21" s="121">
        <f>SUM(AR21,+BT21)</f>
        <v>0</v>
      </c>
      <c r="CW21" s="121">
        <f>SUM(AS21,+BU21)</f>
        <v>2007</v>
      </c>
      <c r="CX21" s="121">
        <f>SUM(AT21,+BV21)</f>
        <v>2007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879395</v>
      </c>
      <c r="DC21" s="121">
        <f>SUM(AY21,+CA21)</f>
        <v>813123</v>
      </c>
      <c r="DD21" s="121">
        <f>SUM(AZ21,+CB21)</f>
        <v>52992</v>
      </c>
      <c r="DE21" s="121">
        <f>SUM(BA21,+CC21)</f>
        <v>0</v>
      </c>
      <c r="DF21" s="121">
        <f>SUM(BB21,+CD21)</f>
        <v>13280</v>
      </c>
      <c r="DG21" s="121">
        <f>SUM(BC21,+CE21)</f>
        <v>1024991</v>
      </c>
      <c r="DH21" s="121">
        <f>SUM(BD21,+CF21)</f>
        <v>0</v>
      </c>
      <c r="DI21" s="121">
        <f>SUM(BE21,+CG21)</f>
        <v>59107</v>
      </c>
      <c r="DJ21" s="121">
        <f>SUM(BF21,+CH21)</f>
        <v>1032991</v>
      </c>
    </row>
    <row r="22" spans="1:114" s="136" customFormat="1" ht="13.5" customHeight="1" x14ac:dyDescent="0.15">
      <c r="A22" s="119" t="s">
        <v>29</v>
      </c>
      <c r="B22" s="120" t="s">
        <v>378</v>
      </c>
      <c r="C22" s="119" t="s">
        <v>379</v>
      </c>
      <c r="D22" s="121">
        <f>SUM(E22,+L22)</f>
        <v>1641731</v>
      </c>
      <c r="E22" s="121">
        <f>SUM(F22:I22,K22)</f>
        <v>43456</v>
      </c>
      <c r="F22" s="121">
        <v>0</v>
      </c>
      <c r="G22" s="121">
        <v>145</v>
      </c>
      <c r="H22" s="121">
        <v>0</v>
      </c>
      <c r="I22" s="121">
        <v>19920</v>
      </c>
      <c r="J22" s="122" t="s">
        <v>494</v>
      </c>
      <c r="K22" s="121">
        <v>23391</v>
      </c>
      <c r="L22" s="121">
        <v>1598275</v>
      </c>
      <c r="M22" s="121">
        <f>SUM(N22,+U22)</f>
        <v>316568</v>
      </c>
      <c r="N22" s="121">
        <f>SUM(O22:R22,T22)</f>
        <v>32987</v>
      </c>
      <c r="O22" s="121">
        <v>0</v>
      </c>
      <c r="P22" s="121">
        <v>0</v>
      </c>
      <c r="Q22" s="121">
        <v>0</v>
      </c>
      <c r="R22" s="121">
        <v>32987</v>
      </c>
      <c r="S22" s="122" t="s">
        <v>494</v>
      </c>
      <c r="T22" s="121">
        <v>0</v>
      </c>
      <c r="U22" s="121">
        <v>283581</v>
      </c>
      <c r="V22" s="121">
        <f>+SUM(D22,M22)</f>
        <v>1958299</v>
      </c>
      <c r="W22" s="121">
        <f>+SUM(E22,N22)</f>
        <v>76443</v>
      </c>
      <c r="X22" s="121">
        <f>+SUM(F22,O22)</f>
        <v>0</v>
      </c>
      <c r="Y22" s="121">
        <f>+SUM(G22,P22)</f>
        <v>145</v>
      </c>
      <c r="Z22" s="121">
        <f>+SUM(H22,Q22)</f>
        <v>0</v>
      </c>
      <c r="AA22" s="121">
        <f>+SUM(I22,R22)</f>
        <v>52907</v>
      </c>
      <c r="AB22" s="122" t="str">
        <f>IF(+SUM(J22,S22)=0,"-",+SUM(J22,S22))</f>
        <v>-</v>
      </c>
      <c r="AC22" s="121">
        <f>+SUM(K22,T22)</f>
        <v>23391</v>
      </c>
      <c r="AD22" s="121">
        <f>+SUM(L22,U22)</f>
        <v>1881856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2934</v>
      </c>
      <c r="AM22" s="121">
        <f>SUM(AN22,AS22,AW22,AX22,BD22)</f>
        <v>979557</v>
      </c>
      <c r="AN22" s="121">
        <f>SUM(AO22:AR22)</f>
        <v>167386</v>
      </c>
      <c r="AO22" s="121">
        <v>25274</v>
      </c>
      <c r="AP22" s="121">
        <v>142112</v>
      </c>
      <c r="AQ22" s="121">
        <v>0</v>
      </c>
      <c r="AR22" s="121">
        <v>0</v>
      </c>
      <c r="AS22" s="121">
        <f>SUM(AT22:AV22)</f>
        <v>28906</v>
      </c>
      <c r="AT22" s="121">
        <v>28906</v>
      </c>
      <c r="AU22" s="121">
        <v>0</v>
      </c>
      <c r="AV22" s="121">
        <v>0</v>
      </c>
      <c r="AW22" s="121">
        <v>0</v>
      </c>
      <c r="AX22" s="121">
        <f>SUM(AY22:BB22)</f>
        <v>783265</v>
      </c>
      <c r="AY22" s="121">
        <v>647709</v>
      </c>
      <c r="AZ22" s="121">
        <v>135556</v>
      </c>
      <c r="BA22" s="121">
        <v>0</v>
      </c>
      <c r="BB22" s="121">
        <v>0</v>
      </c>
      <c r="BC22" s="121">
        <v>502922</v>
      </c>
      <c r="BD22" s="121">
        <v>0</v>
      </c>
      <c r="BE22" s="121">
        <v>156318</v>
      </c>
      <c r="BF22" s="121">
        <f>SUM(AE22,+AM22,+BE22)</f>
        <v>1135875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55249</v>
      </c>
      <c r="BP22" s="121">
        <f>SUM(BQ22:BT22)</f>
        <v>6319</v>
      </c>
      <c r="BQ22" s="121">
        <v>6319</v>
      </c>
      <c r="BR22" s="121">
        <v>0</v>
      </c>
      <c r="BS22" s="121">
        <v>0</v>
      </c>
      <c r="BT22" s="121">
        <v>0</v>
      </c>
      <c r="BU22" s="121">
        <f>SUM(BV22:BX22)</f>
        <v>415</v>
      </c>
      <c r="BV22" s="121">
        <v>415</v>
      </c>
      <c r="BW22" s="121">
        <v>0</v>
      </c>
      <c r="BX22" s="121">
        <v>0</v>
      </c>
      <c r="BY22" s="121">
        <v>0</v>
      </c>
      <c r="BZ22" s="121">
        <f>SUM(CA22:CD22)</f>
        <v>48515</v>
      </c>
      <c r="CA22" s="121">
        <v>48515</v>
      </c>
      <c r="CB22" s="121">
        <v>0</v>
      </c>
      <c r="CC22" s="121">
        <v>0</v>
      </c>
      <c r="CD22" s="121">
        <v>0</v>
      </c>
      <c r="CE22" s="121">
        <v>87404</v>
      </c>
      <c r="CF22" s="121">
        <v>0</v>
      </c>
      <c r="CG22" s="121">
        <v>173915</v>
      </c>
      <c r="CH22" s="121">
        <f>SUM(BG22,+BO22,+CG22)</f>
        <v>229164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2934</v>
      </c>
      <c r="CQ22" s="121">
        <f>SUM(AM22,+BO22)</f>
        <v>1034806</v>
      </c>
      <c r="CR22" s="121">
        <f>SUM(AN22,+BP22)</f>
        <v>173705</v>
      </c>
      <c r="CS22" s="121">
        <f>SUM(AO22,+BQ22)</f>
        <v>31593</v>
      </c>
      <c r="CT22" s="121">
        <f>SUM(AP22,+BR22)</f>
        <v>142112</v>
      </c>
      <c r="CU22" s="121">
        <f>SUM(AQ22,+BS22)</f>
        <v>0</v>
      </c>
      <c r="CV22" s="121">
        <f>SUM(AR22,+BT22)</f>
        <v>0</v>
      </c>
      <c r="CW22" s="121">
        <f>SUM(AS22,+BU22)</f>
        <v>29321</v>
      </c>
      <c r="CX22" s="121">
        <f>SUM(AT22,+BV22)</f>
        <v>29321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831780</v>
      </c>
      <c r="DC22" s="121">
        <f>SUM(AY22,+CA22)</f>
        <v>696224</v>
      </c>
      <c r="DD22" s="121">
        <f>SUM(AZ22,+CB22)</f>
        <v>135556</v>
      </c>
      <c r="DE22" s="121">
        <f>SUM(BA22,+CC22)</f>
        <v>0</v>
      </c>
      <c r="DF22" s="121">
        <f>SUM(BB22,+CD22)</f>
        <v>0</v>
      </c>
      <c r="DG22" s="121">
        <f>SUM(BC22,+CE22)</f>
        <v>590326</v>
      </c>
      <c r="DH22" s="121">
        <f>SUM(BD22,+CF22)</f>
        <v>0</v>
      </c>
      <c r="DI22" s="121">
        <f>SUM(BE22,+CG22)</f>
        <v>330233</v>
      </c>
      <c r="DJ22" s="121">
        <f>SUM(BF22,+CH22)</f>
        <v>1365039</v>
      </c>
    </row>
    <row r="23" spans="1:114" s="136" customFormat="1" ht="13.5" customHeight="1" x14ac:dyDescent="0.15">
      <c r="A23" s="119" t="s">
        <v>29</v>
      </c>
      <c r="B23" s="120" t="s">
        <v>383</v>
      </c>
      <c r="C23" s="119" t="s">
        <v>384</v>
      </c>
      <c r="D23" s="121">
        <f>SUM(E23,+L23)</f>
        <v>7618409</v>
      </c>
      <c r="E23" s="121">
        <f>SUM(F23:I23,K23)</f>
        <v>5496601</v>
      </c>
      <c r="F23" s="121">
        <v>1912860</v>
      </c>
      <c r="G23" s="121">
        <v>246</v>
      </c>
      <c r="H23" s="121">
        <v>2905000</v>
      </c>
      <c r="I23" s="121">
        <v>200950</v>
      </c>
      <c r="J23" s="122" t="s">
        <v>494</v>
      </c>
      <c r="K23" s="121">
        <v>477545</v>
      </c>
      <c r="L23" s="121">
        <v>2121808</v>
      </c>
      <c r="M23" s="121">
        <f>SUM(N23,+U23)</f>
        <v>108117</v>
      </c>
      <c r="N23" s="121">
        <f>SUM(O23:R23,T23)</f>
        <v>14838</v>
      </c>
      <c r="O23" s="121">
        <v>0</v>
      </c>
      <c r="P23" s="121">
        <v>0</v>
      </c>
      <c r="Q23" s="121">
        <v>0</v>
      </c>
      <c r="R23" s="121">
        <v>14838</v>
      </c>
      <c r="S23" s="122" t="s">
        <v>494</v>
      </c>
      <c r="T23" s="121">
        <v>0</v>
      </c>
      <c r="U23" s="121">
        <v>93279</v>
      </c>
      <c r="V23" s="121">
        <f>+SUM(D23,M23)</f>
        <v>7726526</v>
      </c>
      <c r="W23" s="121">
        <f>+SUM(E23,N23)</f>
        <v>5511439</v>
      </c>
      <c r="X23" s="121">
        <f>+SUM(F23,O23)</f>
        <v>1912860</v>
      </c>
      <c r="Y23" s="121">
        <f>+SUM(G23,P23)</f>
        <v>246</v>
      </c>
      <c r="Z23" s="121">
        <f>+SUM(H23,Q23)</f>
        <v>2905000</v>
      </c>
      <c r="AA23" s="121">
        <f>+SUM(I23,R23)</f>
        <v>215788</v>
      </c>
      <c r="AB23" s="122" t="str">
        <f>IF(+SUM(J23,S23)=0,"-",+SUM(J23,S23))</f>
        <v>-</v>
      </c>
      <c r="AC23" s="121">
        <f>+SUM(K23,T23)</f>
        <v>477545</v>
      </c>
      <c r="AD23" s="121">
        <f>+SUM(L23,U23)</f>
        <v>2215087</v>
      </c>
      <c r="AE23" s="121">
        <f>SUM(AF23,+AK23)</f>
        <v>5275573</v>
      </c>
      <c r="AF23" s="121">
        <f>SUM(AG23:AJ23)</f>
        <v>5275573</v>
      </c>
      <c r="AG23" s="121">
        <v>0</v>
      </c>
      <c r="AH23" s="121">
        <v>5272879</v>
      </c>
      <c r="AI23" s="121">
        <v>2694</v>
      </c>
      <c r="AJ23" s="121">
        <v>0</v>
      </c>
      <c r="AK23" s="121">
        <v>0</v>
      </c>
      <c r="AL23" s="121">
        <v>0</v>
      </c>
      <c r="AM23" s="121">
        <f>SUM(AN23,AS23,AW23,AX23,BD23)</f>
        <v>2194298</v>
      </c>
      <c r="AN23" s="121">
        <f>SUM(AO23:AR23)</f>
        <v>947773</v>
      </c>
      <c r="AO23" s="121">
        <v>290864</v>
      </c>
      <c r="AP23" s="121">
        <v>601285</v>
      </c>
      <c r="AQ23" s="121">
        <v>55624</v>
      </c>
      <c r="AR23" s="121">
        <v>0</v>
      </c>
      <c r="AS23" s="121">
        <f>SUM(AT23:AV23)</f>
        <v>422892</v>
      </c>
      <c r="AT23" s="121">
        <v>35943</v>
      </c>
      <c r="AU23" s="121">
        <v>386949</v>
      </c>
      <c r="AV23" s="121">
        <v>0</v>
      </c>
      <c r="AW23" s="121">
        <v>17982</v>
      </c>
      <c r="AX23" s="121">
        <f>SUM(AY23:BB23)</f>
        <v>792799</v>
      </c>
      <c r="AY23" s="121">
        <v>434736</v>
      </c>
      <c r="AZ23" s="121">
        <v>263025</v>
      </c>
      <c r="BA23" s="121">
        <v>95038</v>
      </c>
      <c r="BB23" s="121">
        <v>0</v>
      </c>
      <c r="BC23" s="121">
        <v>85176</v>
      </c>
      <c r="BD23" s="121">
        <v>12852</v>
      </c>
      <c r="BE23" s="121">
        <v>63362</v>
      </c>
      <c r="BF23" s="121">
        <f>SUM(AE23,+AM23,+BE23)</f>
        <v>7533233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107987</v>
      </c>
      <c r="BP23" s="121">
        <f>SUM(BQ23:BT23)</f>
        <v>30875</v>
      </c>
      <c r="BQ23" s="121">
        <v>17283</v>
      </c>
      <c r="BR23" s="121">
        <v>0</v>
      </c>
      <c r="BS23" s="121">
        <v>13592</v>
      </c>
      <c r="BT23" s="121">
        <v>0</v>
      </c>
      <c r="BU23" s="121">
        <f>SUM(BV23:BX23)</f>
        <v>42077</v>
      </c>
      <c r="BV23" s="121">
        <v>0</v>
      </c>
      <c r="BW23" s="121">
        <v>42077</v>
      </c>
      <c r="BX23" s="121">
        <v>0</v>
      </c>
      <c r="BY23" s="121">
        <v>0</v>
      </c>
      <c r="BZ23" s="121">
        <f>SUM(CA23:CD23)</f>
        <v>34512</v>
      </c>
      <c r="CA23" s="121">
        <v>29497</v>
      </c>
      <c r="CB23" s="121">
        <v>5015</v>
      </c>
      <c r="CC23" s="121">
        <v>0</v>
      </c>
      <c r="CD23" s="121">
        <v>0</v>
      </c>
      <c r="CE23" s="121">
        <v>0</v>
      </c>
      <c r="CF23" s="121">
        <v>523</v>
      </c>
      <c r="CG23" s="121">
        <v>130</v>
      </c>
      <c r="CH23" s="121">
        <f>SUM(BG23,+BO23,+CG23)</f>
        <v>108117</v>
      </c>
      <c r="CI23" s="121">
        <f>SUM(AE23,+BG23)</f>
        <v>5275573</v>
      </c>
      <c r="CJ23" s="121">
        <f>SUM(AF23,+BH23)</f>
        <v>5275573</v>
      </c>
      <c r="CK23" s="121">
        <f>SUM(AG23,+BI23)</f>
        <v>0</v>
      </c>
      <c r="CL23" s="121">
        <f>SUM(AH23,+BJ23)</f>
        <v>5272879</v>
      </c>
      <c r="CM23" s="121">
        <f>SUM(AI23,+BK23)</f>
        <v>2694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2302285</v>
      </c>
      <c r="CR23" s="121">
        <f>SUM(AN23,+BP23)</f>
        <v>978648</v>
      </c>
      <c r="CS23" s="121">
        <f>SUM(AO23,+BQ23)</f>
        <v>308147</v>
      </c>
      <c r="CT23" s="121">
        <f>SUM(AP23,+BR23)</f>
        <v>601285</v>
      </c>
      <c r="CU23" s="121">
        <f>SUM(AQ23,+BS23)</f>
        <v>69216</v>
      </c>
      <c r="CV23" s="121">
        <f>SUM(AR23,+BT23)</f>
        <v>0</v>
      </c>
      <c r="CW23" s="121">
        <f>SUM(AS23,+BU23)</f>
        <v>464969</v>
      </c>
      <c r="CX23" s="121">
        <f>SUM(AT23,+BV23)</f>
        <v>35943</v>
      </c>
      <c r="CY23" s="121">
        <f>SUM(AU23,+BW23)</f>
        <v>429026</v>
      </c>
      <c r="CZ23" s="121">
        <f>SUM(AV23,+BX23)</f>
        <v>0</v>
      </c>
      <c r="DA23" s="121">
        <f>SUM(AW23,+BY23)</f>
        <v>17982</v>
      </c>
      <c r="DB23" s="121">
        <f>SUM(AX23,+BZ23)</f>
        <v>827311</v>
      </c>
      <c r="DC23" s="121">
        <f>SUM(AY23,+CA23)</f>
        <v>464233</v>
      </c>
      <c r="DD23" s="121">
        <f>SUM(AZ23,+CB23)</f>
        <v>268040</v>
      </c>
      <c r="DE23" s="121">
        <f>SUM(BA23,+CC23)</f>
        <v>95038</v>
      </c>
      <c r="DF23" s="121">
        <f>SUM(BB23,+CD23)</f>
        <v>0</v>
      </c>
      <c r="DG23" s="121">
        <f>SUM(BC23,+CE23)</f>
        <v>85176</v>
      </c>
      <c r="DH23" s="121">
        <f>SUM(BD23,+CF23)</f>
        <v>13375</v>
      </c>
      <c r="DI23" s="121">
        <f>SUM(BE23,+CG23)</f>
        <v>63492</v>
      </c>
      <c r="DJ23" s="121">
        <f>SUM(BF23,+CH23)</f>
        <v>7641350</v>
      </c>
    </row>
    <row r="24" spans="1:114" s="136" customFormat="1" ht="13.5" customHeight="1" x14ac:dyDescent="0.15">
      <c r="A24" s="119" t="s">
        <v>29</v>
      </c>
      <c r="B24" s="120" t="s">
        <v>387</v>
      </c>
      <c r="C24" s="119" t="s">
        <v>388</v>
      </c>
      <c r="D24" s="121">
        <f>SUM(E24,+L24)</f>
        <v>1457764</v>
      </c>
      <c r="E24" s="121">
        <f>SUM(F24:I24,K24)</f>
        <v>285248</v>
      </c>
      <c r="F24" s="121">
        <v>0</v>
      </c>
      <c r="G24" s="121">
        <v>157</v>
      </c>
      <c r="H24" s="121">
        <v>0</v>
      </c>
      <c r="I24" s="121">
        <v>266451</v>
      </c>
      <c r="J24" s="122" t="s">
        <v>494</v>
      </c>
      <c r="K24" s="121">
        <v>18640</v>
      </c>
      <c r="L24" s="121">
        <v>1172516</v>
      </c>
      <c r="M24" s="121">
        <f>SUM(N24,+U24)</f>
        <v>244362</v>
      </c>
      <c r="N24" s="121">
        <f>SUM(O24:R24,T24)</f>
        <v>27287</v>
      </c>
      <c r="O24" s="121">
        <v>0</v>
      </c>
      <c r="P24" s="121">
        <v>0</v>
      </c>
      <c r="Q24" s="121">
        <v>0</v>
      </c>
      <c r="R24" s="121">
        <v>27283</v>
      </c>
      <c r="S24" s="122" t="s">
        <v>494</v>
      </c>
      <c r="T24" s="121">
        <v>4</v>
      </c>
      <c r="U24" s="121">
        <v>217075</v>
      </c>
      <c r="V24" s="121">
        <f>+SUM(D24,M24)</f>
        <v>1702126</v>
      </c>
      <c r="W24" s="121">
        <f>+SUM(E24,N24)</f>
        <v>312535</v>
      </c>
      <c r="X24" s="121">
        <f>+SUM(F24,O24)</f>
        <v>0</v>
      </c>
      <c r="Y24" s="121">
        <f>+SUM(G24,P24)</f>
        <v>157</v>
      </c>
      <c r="Z24" s="121">
        <f>+SUM(H24,Q24)</f>
        <v>0</v>
      </c>
      <c r="AA24" s="121">
        <f>+SUM(I24,R24)</f>
        <v>293734</v>
      </c>
      <c r="AB24" s="122" t="str">
        <f>IF(+SUM(J24,S24)=0,"-",+SUM(J24,S24))</f>
        <v>-</v>
      </c>
      <c r="AC24" s="121">
        <f>+SUM(K24,T24)</f>
        <v>18644</v>
      </c>
      <c r="AD24" s="121">
        <f>+SUM(L24,U24)</f>
        <v>1389591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2369</v>
      </c>
      <c r="AM24" s="121">
        <f>SUM(AN24,AS24,AW24,AX24,BD24)</f>
        <v>869495</v>
      </c>
      <c r="AN24" s="121">
        <f>SUM(AO24:AR24)</f>
        <v>75341</v>
      </c>
      <c r="AO24" s="121">
        <v>75341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794154</v>
      </c>
      <c r="AY24" s="121">
        <v>703491</v>
      </c>
      <c r="AZ24" s="121">
        <v>86897</v>
      </c>
      <c r="BA24" s="121">
        <v>0</v>
      </c>
      <c r="BB24" s="121">
        <v>3766</v>
      </c>
      <c r="BC24" s="121">
        <v>406206</v>
      </c>
      <c r="BD24" s="121">
        <v>0</v>
      </c>
      <c r="BE24" s="121">
        <v>179694</v>
      </c>
      <c r="BF24" s="121">
        <f>SUM(AE24,+AM24,+BE24)</f>
        <v>1049189</v>
      </c>
      <c r="BG24" s="121">
        <f>SUM(BH24,+BM24)</f>
        <v>59</v>
      </c>
      <c r="BH24" s="121">
        <f>SUM(BI24:BL24)</f>
        <v>25</v>
      </c>
      <c r="BI24" s="121">
        <v>0</v>
      </c>
      <c r="BJ24" s="121">
        <v>0</v>
      </c>
      <c r="BK24" s="121">
        <v>25</v>
      </c>
      <c r="BL24" s="121">
        <v>0</v>
      </c>
      <c r="BM24" s="121">
        <v>34</v>
      </c>
      <c r="BN24" s="121">
        <v>0</v>
      </c>
      <c r="BO24" s="121">
        <f>SUM(BP24,BU24,BY24,BZ24,CF24)</f>
        <v>192305</v>
      </c>
      <c r="BP24" s="121">
        <f>SUM(BQ24:BT24)</f>
        <v>8543</v>
      </c>
      <c r="BQ24" s="121">
        <v>8543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183762</v>
      </c>
      <c r="CA24" s="121">
        <v>45364</v>
      </c>
      <c r="CB24" s="121">
        <v>0</v>
      </c>
      <c r="CC24" s="121">
        <v>1842</v>
      </c>
      <c r="CD24" s="121">
        <v>136556</v>
      </c>
      <c r="CE24" s="121">
        <v>0</v>
      </c>
      <c r="CF24" s="121">
        <v>0</v>
      </c>
      <c r="CG24" s="121">
        <v>51998</v>
      </c>
      <c r="CH24" s="121">
        <f>SUM(BG24,+BO24,+CG24)</f>
        <v>244362</v>
      </c>
      <c r="CI24" s="121">
        <f>SUM(AE24,+BG24)</f>
        <v>59</v>
      </c>
      <c r="CJ24" s="121">
        <f>SUM(AF24,+BH24)</f>
        <v>25</v>
      </c>
      <c r="CK24" s="121">
        <f>SUM(AG24,+BI24)</f>
        <v>0</v>
      </c>
      <c r="CL24" s="121">
        <f>SUM(AH24,+BJ24)</f>
        <v>0</v>
      </c>
      <c r="CM24" s="121">
        <f>SUM(AI24,+BK24)</f>
        <v>25</v>
      </c>
      <c r="CN24" s="121">
        <f>SUM(AJ24,+BL24)</f>
        <v>0</v>
      </c>
      <c r="CO24" s="121">
        <f>SUM(AK24,+BM24)</f>
        <v>34</v>
      </c>
      <c r="CP24" s="121">
        <f>SUM(AL24,+BN24)</f>
        <v>2369</v>
      </c>
      <c r="CQ24" s="121">
        <f>SUM(AM24,+BO24)</f>
        <v>1061800</v>
      </c>
      <c r="CR24" s="121">
        <f>SUM(AN24,+BP24)</f>
        <v>83884</v>
      </c>
      <c r="CS24" s="121">
        <f>SUM(AO24,+BQ24)</f>
        <v>83884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977916</v>
      </c>
      <c r="DC24" s="121">
        <f>SUM(AY24,+CA24)</f>
        <v>748855</v>
      </c>
      <c r="DD24" s="121">
        <f>SUM(AZ24,+CB24)</f>
        <v>86897</v>
      </c>
      <c r="DE24" s="121">
        <f>SUM(BA24,+CC24)</f>
        <v>1842</v>
      </c>
      <c r="DF24" s="121">
        <f>SUM(BB24,+CD24)</f>
        <v>140322</v>
      </c>
      <c r="DG24" s="121">
        <f>SUM(BC24,+CE24)</f>
        <v>406206</v>
      </c>
      <c r="DH24" s="121">
        <f>SUM(BD24,+CF24)</f>
        <v>0</v>
      </c>
      <c r="DI24" s="121">
        <f>SUM(BE24,+CG24)</f>
        <v>231692</v>
      </c>
      <c r="DJ24" s="121">
        <f>SUM(BF24,+CH24)</f>
        <v>1293551</v>
      </c>
    </row>
    <row r="25" spans="1:114" s="136" customFormat="1" ht="13.5" customHeight="1" x14ac:dyDescent="0.15">
      <c r="A25" s="119" t="s">
        <v>29</v>
      </c>
      <c r="B25" s="120" t="s">
        <v>390</v>
      </c>
      <c r="C25" s="119" t="s">
        <v>391</v>
      </c>
      <c r="D25" s="121">
        <f>SUM(E25,+L25)</f>
        <v>2023945</v>
      </c>
      <c r="E25" s="121">
        <f>SUM(F25:I25,K25)</f>
        <v>359581</v>
      </c>
      <c r="F25" s="121">
        <v>0</v>
      </c>
      <c r="G25" s="121">
        <v>0</v>
      </c>
      <c r="H25" s="121">
        <v>208300</v>
      </c>
      <c r="I25" s="121">
        <v>151281</v>
      </c>
      <c r="J25" s="122" t="s">
        <v>494</v>
      </c>
      <c r="K25" s="121">
        <v>0</v>
      </c>
      <c r="L25" s="121">
        <v>1664364</v>
      </c>
      <c r="M25" s="121">
        <f>SUM(N25,+U25)</f>
        <v>178826</v>
      </c>
      <c r="N25" s="121">
        <f>SUM(O25:R25,T25)</f>
        <v>90</v>
      </c>
      <c r="O25" s="121">
        <v>0</v>
      </c>
      <c r="P25" s="121">
        <v>0</v>
      </c>
      <c r="Q25" s="121">
        <v>0</v>
      </c>
      <c r="R25" s="121">
        <v>0</v>
      </c>
      <c r="S25" s="122" t="s">
        <v>494</v>
      </c>
      <c r="T25" s="121">
        <v>90</v>
      </c>
      <c r="U25" s="121">
        <v>178736</v>
      </c>
      <c r="V25" s="121">
        <f>+SUM(D25,M25)</f>
        <v>2202771</v>
      </c>
      <c r="W25" s="121">
        <f>+SUM(E25,N25)</f>
        <v>359671</v>
      </c>
      <c r="X25" s="121">
        <f>+SUM(F25,O25)</f>
        <v>0</v>
      </c>
      <c r="Y25" s="121">
        <f>+SUM(G25,P25)</f>
        <v>0</v>
      </c>
      <c r="Z25" s="121">
        <f>+SUM(H25,Q25)</f>
        <v>208300</v>
      </c>
      <c r="AA25" s="121">
        <f>+SUM(I25,R25)</f>
        <v>151281</v>
      </c>
      <c r="AB25" s="122" t="str">
        <f>IF(+SUM(J25,S25)=0,"-",+SUM(J25,S25))</f>
        <v>-</v>
      </c>
      <c r="AC25" s="121">
        <f>+SUM(K25,T25)</f>
        <v>90</v>
      </c>
      <c r="AD25" s="121">
        <f>+SUM(L25,U25)</f>
        <v>1843100</v>
      </c>
      <c r="AE25" s="121">
        <f>SUM(AF25,+AK25)</f>
        <v>211973</v>
      </c>
      <c r="AF25" s="121">
        <f>SUM(AG25:AJ25)</f>
        <v>211973</v>
      </c>
      <c r="AG25" s="121">
        <v>0</v>
      </c>
      <c r="AH25" s="121">
        <v>0</v>
      </c>
      <c r="AI25" s="121">
        <v>571</v>
      </c>
      <c r="AJ25" s="121">
        <v>211402</v>
      </c>
      <c r="AK25" s="121">
        <v>0</v>
      </c>
      <c r="AL25" s="121">
        <v>0</v>
      </c>
      <c r="AM25" s="121">
        <f>SUM(AN25,AS25,AW25,AX25,BD25)</f>
        <v>1424482</v>
      </c>
      <c r="AN25" s="121">
        <f>SUM(AO25:AR25)</f>
        <v>487200</v>
      </c>
      <c r="AO25" s="121">
        <v>154184</v>
      </c>
      <c r="AP25" s="121">
        <v>333016</v>
      </c>
      <c r="AQ25" s="121">
        <v>0</v>
      </c>
      <c r="AR25" s="121">
        <v>0</v>
      </c>
      <c r="AS25" s="121">
        <f>SUM(AT25:AV25)</f>
        <v>47545</v>
      </c>
      <c r="AT25" s="121">
        <v>38108</v>
      </c>
      <c r="AU25" s="121">
        <v>9437</v>
      </c>
      <c r="AV25" s="121">
        <v>0</v>
      </c>
      <c r="AW25" s="121">
        <v>0</v>
      </c>
      <c r="AX25" s="121">
        <f>SUM(AY25:BB25)</f>
        <v>889737</v>
      </c>
      <c r="AY25" s="121">
        <v>574667</v>
      </c>
      <c r="AZ25" s="121">
        <v>66180</v>
      </c>
      <c r="BA25" s="121">
        <v>241652</v>
      </c>
      <c r="BB25" s="121">
        <v>7238</v>
      </c>
      <c r="BC25" s="121">
        <v>359474</v>
      </c>
      <c r="BD25" s="121">
        <v>0</v>
      </c>
      <c r="BE25" s="121">
        <v>28016</v>
      </c>
      <c r="BF25" s="121">
        <f>SUM(AE25,+AM25,+BE25)</f>
        <v>1664471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178826</v>
      </c>
      <c r="BP25" s="121">
        <f>SUM(BQ25:BT25)</f>
        <v>8728</v>
      </c>
      <c r="BQ25" s="121">
        <v>8728</v>
      </c>
      <c r="BR25" s="121">
        <v>0</v>
      </c>
      <c r="BS25" s="121">
        <v>0</v>
      </c>
      <c r="BT25" s="121">
        <v>0</v>
      </c>
      <c r="BU25" s="121">
        <f>SUM(BV25:BX25)</f>
        <v>31762</v>
      </c>
      <c r="BV25" s="121">
        <v>12930</v>
      </c>
      <c r="BW25" s="121">
        <v>18832</v>
      </c>
      <c r="BX25" s="121">
        <v>0</v>
      </c>
      <c r="BY25" s="121">
        <v>0</v>
      </c>
      <c r="BZ25" s="121">
        <f>SUM(CA25:CD25)</f>
        <v>138336</v>
      </c>
      <c r="CA25" s="121">
        <v>2420</v>
      </c>
      <c r="CB25" s="121">
        <v>50260</v>
      </c>
      <c r="CC25" s="121">
        <v>85656</v>
      </c>
      <c r="CD25" s="121">
        <v>0</v>
      </c>
      <c r="CE25" s="121">
        <v>0</v>
      </c>
      <c r="CF25" s="121">
        <v>0</v>
      </c>
      <c r="CG25" s="121">
        <v>0</v>
      </c>
      <c r="CH25" s="121">
        <f>SUM(BG25,+BO25,+CG25)</f>
        <v>178826</v>
      </c>
      <c r="CI25" s="121">
        <f>SUM(AE25,+BG25)</f>
        <v>211973</v>
      </c>
      <c r="CJ25" s="121">
        <f>SUM(AF25,+BH25)</f>
        <v>211973</v>
      </c>
      <c r="CK25" s="121">
        <f>SUM(AG25,+BI25)</f>
        <v>0</v>
      </c>
      <c r="CL25" s="121">
        <f>SUM(AH25,+BJ25)</f>
        <v>0</v>
      </c>
      <c r="CM25" s="121">
        <f>SUM(AI25,+BK25)</f>
        <v>571</v>
      </c>
      <c r="CN25" s="121">
        <f>SUM(AJ25,+BL25)</f>
        <v>211402</v>
      </c>
      <c r="CO25" s="121">
        <f>SUM(AK25,+BM25)</f>
        <v>0</v>
      </c>
      <c r="CP25" s="121">
        <f>SUM(AL25,+BN25)</f>
        <v>0</v>
      </c>
      <c r="CQ25" s="121">
        <f>SUM(AM25,+BO25)</f>
        <v>1603308</v>
      </c>
      <c r="CR25" s="121">
        <f>SUM(AN25,+BP25)</f>
        <v>495928</v>
      </c>
      <c r="CS25" s="121">
        <f>SUM(AO25,+BQ25)</f>
        <v>162912</v>
      </c>
      <c r="CT25" s="121">
        <f>SUM(AP25,+BR25)</f>
        <v>333016</v>
      </c>
      <c r="CU25" s="121">
        <f>SUM(AQ25,+BS25)</f>
        <v>0</v>
      </c>
      <c r="CV25" s="121">
        <f>SUM(AR25,+BT25)</f>
        <v>0</v>
      </c>
      <c r="CW25" s="121">
        <f>SUM(AS25,+BU25)</f>
        <v>79307</v>
      </c>
      <c r="CX25" s="121">
        <f>SUM(AT25,+BV25)</f>
        <v>51038</v>
      </c>
      <c r="CY25" s="121">
        <f>SUM(AU25,+BW25)</f>
        <v>28269</v>
      </c>
      <c r="CZ25" s="121">
        <f>SUM(AV25,+BX25)</f>
        <v>0</v>
      </c>
      <c r="DA25" s="121">
        <f>SUM(AW25,+BY25)</f>
        <v>0</v>
      </c>
      <c r="DB25" s="121">
        <f>SUM(AX25,+BZ25)</f>
        <v>1028073</v>
      </c>
      <c r="DC25" s="121">
        <f>SUM(AY25,+CA25)</f>
        <v>577087</v>
      </c>
      <c r="DD25" s="121">
        <f>SUM(AZ25,+CB25)</f>
        <v>116440</v>
      </c>
      <c r="DE25" s="121">
        <f>SUM(BA25,+CC25)</f>
        <v>327308</v>
      </c>
      <c r="DF25" s="121">
        <f>SUM(BB25,+CD25)</f>
        <v>7238</v>
      </c>
      <c r="DG25" s="121">
        <f>SUM(BC25,+CE25)</f>
        <v>359474</v>
      </c>
      <c r="DH25" s="121">
        <f>SUM(BD25,+CF25)</f>
        <v>0</v>
      </c>
      <c r="DI25" s="121">
        <f>SUM(BE25,+CG25)</f>
        <v>28016</v>
      </c>
      <c r="DJ25" s="121">
        <f>SUM(BF25,+CH25)</f>
        <v>1843297</v>
      </c>
    </row>
    <row r="26" spans="1:114" s="136" customFormat="1" ht="13.5" customHeight="1" x14ac:dyDescent="0.15">
      <c r="A26" s="119" t="s">
        <v>29</v>
      </c>
      <c r="B26" s="120" t="s">
        <v>393</v>
      </c>
      <c r="C26" s="119" t="s">
        <v>394</v>
      </c>
      <c r="D26" s="121">
        <f>SUM(E26,+L26)</f>
        <v>1972421</v>
      </c>
      <c r="E26" s="121">
        <f>SUM(F26:I26,K26)</f>
        <v>340411</v>
      </c>
      <c r="F26" s="121">
        <v>0</v>
      </c>
      <c r="G26" s="121">
        <v>0</v>
      </c>
      <c r="H26" s="121">
        <v>0</v>
      </c>
      <c r="I26" s="121">
        <v>340023</v>
      </c>
      <c r="J26" s="122" t="s">
        <v>494</v>
      </c>
      <c r="K26" s="121">
        <v>388</v>
      </c>
      <c r="L26" s="121">
        <v>1632010</v>
      </c>
      <c r="M26" s="121">
        <f>SUM(N26,+U26)</f>
        <v>132796</v>
      </c>
      <c r="N26" s="121">
        <f>SUM(O26:R26,T26)</f>
        <v>9397</v>
      </c>
      <c r="O26" s="121">
        <v>0</v>
      </c>
      <c r="P26" s="121">
        <v>0</v>
      </c>
      <c r="Q26" s="121">
        <v>0</v>
      </c>
      <c r="R26" s="121">
        <v>9397</v>
      </c>
      <c r="S26" s="122" t="s">
        <v>494</v>
      </c>
      <c r="T26" s="121">
        <v>0</v>
      </c>
      <c r="U26" s="121">
        <v>123399</v>
      </c>
      <c r="V26" s="121">
        <f>+SUM(D26,M26)</f>
        <v>2105217</v>
      </c>
      <c r="W26" s="121">
        <f>+SUM(E26,N26)</f>
        <v>349808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349420</v>
      </c>
      <c r="AB26" s="122" t="str">
        <f>IF(+SUM(J26,S26)=0,"-",+SUM(J26,S26))</f>
        <v>-</v>
      </c>
      <c r="AC26" s="121">
        <f>+SUM(K26,T26)</f>
        <v>388</v>
      </c>
      <c r="AD26" s="121">
        <f>+SUM(L26,U26)</f>
        <v>1755409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313459</v>
      </c>
      <c r="AM26" s="121">
        <f>SUM(AN26,AS26,AW26,AX26,BD26)</f>
        <v>1192925</v>
      </c>
      <c r="AN26" s="121">
        <f>SUM(AO26:AR26)</f>
        <v>41409</v>
      </c>
      <c r="AO26" s="121">
        <v>27607</v>
      </c>
      <c r="AP26" s="121">
        <v>13802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1151516</v>
      </c>
      <c r="AY26" s="121">
        <v>1151516</v>
      </c>
      <c r="AZ26" s="121">
        <v>0</v>
      </c>
      <c r="BA26" s="121">
        <v>0</v>
      </c>
      <c r="BB26" s="121">
        <v>0</v>
      </c>
      <c r="BC26" s="121">
        <v>466037</v>
      </c>
      <c r="BD26" s="121">
        <v>0</v>
      </c>
      <c r="BE26" s="121">
        <v>0</v>
      </c>
      <c r="BF26" s="121">
        <f>SUM(AE26,+AM26,+BE26)</f>
        <v>1192925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49832</v>
      </c>
      <c r="BP26" s="121">
        <f>SUM(BQ26:BT26)</f>
        <v>9202</v>
      </c>
      <c r="BQ26" s="121">
        <v>9202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40630</v>
      </c>
      <c r="CA26" s="121">
        <v>25920</v>
      </c>
      <c r="CB26" s="121">
        <v>14710</v>
      </c>
      <c r="CC26" s="121">
        <v>0</v>
      </c>
      <c r="CD26" s="121">
        <v>0</v>
      </c>
      <c r="CE26" s="121">
        <v>0</v>
      </c>
      <c r="CF26" s="121">
        <v>0</v>
      </c>
      <c r="CG26" s="121">
        <v>82964</v>
      </c>
      <c r="CH26" s="121">
        <f>SUM(BG26,+BO26,+CG26)</f>
        <v>132796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313459</v>
      </c>
      <c r="CQ26" s="121">
        <f>SUM(AM26,+BO26)</f>
        <v>1242757</v>
      </c>
      <c r="CR26" s="121">
        <f>SUM(AN26,+BP26)</f>
        <v>50611</v>
      </c>
      <c r="CS26" s="121">
        <f>SUM(AO26,+BQ26)</f>
        <v>36809</v>
      </c>
      <c r="CT26" s="121">
        <f>SUM(AP26,+BR26)</f>
        <v>13802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1192146</v>
      </c>
      <c r="DC26" s="121">
        <f>SUM(AY26,+CA26)</f>
        <v>1177436</v>
      </c>
      <c r="DD26" s="121">
        <f>SUM(AZ26,+CB26)</f>
        <v>14710</v>
      </c>
      <c r="DE26" s="121">
        <f>SUM(BA26,+CC26)</f>
        <v>0</v>
      </c>
      <c r="DF26" s="121">
        <f>SUM(BB26,+CD26)</f>
        <v>0</v>
      </c>
      <c r="DG26" s="121">
        <f>SUM(BC26,+CE26)</f>
        <v>466037</v>
      </c>
      <c r="DH26" s="121">
        <f>SUM(BD26,+CF26)</f>
        <v>0</v>
      </c>
      <c r="DI26" s="121">
        <f>SUM(BE26,+CG26)</f>
        <v>82964</v>
      </c>
      <c r="DJ26" s="121">
        <f>SUM(BF26,+CH26)</f>
        <v>1325721</v>
      </c>
    </row>
    <row r="27" spans="1:114" s="136" customFormat="1" ht="13.5" customHeight="1" x14ac:dyDescent="0.15">
      <c r="A27" s="119" t="s">
        <v>29</v>
      </c>
      <c r="B27" s="120" t="s">
        <v>398</v>
      </c>
      <c r="C27" s="119" t="s">
        <v>399</v>
      </c>
      <c r="D27" s="121">
        <f>SUM(E27,+L27)</f>
        <v>1435406</v>
      </c>
      <c r="E27" s="121">
        <f>SUM(F27:I27,K27)</f>
        <v>284672</v>
      </c>
      <c r="F27" s="121">
        <v>0</v>
      </c>
      <c r="G27" s="121">
        <v>0</v>
      </c>
      <c r="H27" s="121">
        <v>0</v>
      </c>
      <c r="I27" s="121">
        <v>284672</v>
      </c>
      <c r="J27" s="122" t="s">
        <v>494</v>
      </c>
      <c r="K27" s="121">
        <v>0</v>
      </c>
      <c r="L27" s="121">
        <v>1150734</v>
      </c>
      <c r="M27" s="121">
        <f>SUM(N27,+U27)</f>
        <v>189640</v>
      </c>
      <c r="N27" s="121">
        <f>SUM(O27:R27,T27)</f>
        <v>2056</v>
      </c>
      <c r="O27" s="121">
        <v>1476</v>
      </c>
      <c r="P27" s="121">
        <v>580</v>
      </c>
      <c r="Q27" s="121">
        <v>0</v>
      </c>
      <c r="R27" s="121">
        <v>0</v>
      </c>
      <c r="S27" s="122" t="s">
        <v>494</v>
      </c>
      <c r="T27" s="121">
        <v>0</v>
      </c>
      <c r="U27" s="121">
        <v>187584</v>
      </c>
      <c r="V27" s="121">
        <f>+SUM(D27,M27)</f>
        <v>1625046</v>
      </c>
      <c r="W27" s="121">
        <f>+SUM(E27,N27)</f>
        <v>286728</v>
      </c>
      <c r="X27" s="121">
        <f>+SUM(F27,O27)</f>
        <v>1476</v>
      </c>
      <c r="Y27" s="121">
        <f>+SUM(G27,P27)</f>
        <v>580</v>
      </c>
      <c r="Z27" s="121">
        <f>+SUM(H27,Q27)</f>
        <v>0</v>
      </c>
      <c r="AA27" s="121">
        <f>+SUM(I27,R27)</f>
        <v>284672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1338318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152</v>
      </c>
      <c r="AM27" s="121">
        <f>SUM(AN27,AS27,AW27,AX27,BD27)</f>
        <v>1104950</v>
      </c>
      <c r="AN27" s="121">
        <f>SUM(AO27:AR27)</f>
        <v>84547</v>
      </c>
      <c r="AO27" s="121">
        <v>84547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1020403</v>
      </c>
      <c r="AY27" s="121">
        <v>1020403</v>
      </c>
      <c r="AZ27" s="121">
        <v>0</v>
      </c>
      <c r="BA27" s="121">
        <v>0</v>
      </c>
      <c r="BB27" s="121">
        <v>0</v>
      </c>
      <c r="BC27" s="121">
        <v>330304</v>
      </c>
      <c r="BD27" s="121">
        <v>0</v>
      </c>
      <c r="BE27" s="121">
        <v>0</v>
      </c>
      <c r="BF27" s="121">
        <f>SUM(AE27,+AM27,+BE27)</f>
        <v>1104950</v>
      </c>
      <c r="BG27" s="121">
        <f>SUM(BH27,+BM27)</f>
        <v>2077</v>
      </c>
      <c r="BH27" s="121">
        <f>SUM(BI27:BL27)</f>
        <v>2077</v>
      </c>
      <c r="BI27" s="121">
        <v>0</v>
      </c>
      <c r="BJ27" s="121">
        <v>2077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57730</v>
      </c>
      <c r="BP27" s="121">
        <f>SUM(BQ27:BT27)</f>
        <v>57730</v>
      </c>
      <c r="BQ27" s="121">
        <v>57730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129833</v>
      </c>
      <c r="CF27" s="121">
        <v>0</v>
      </c>
      <c r="CG27" s="121">
        <v>0</v>
      </c>
      <c r="CH27" s="121">
        <f>SUM(BG27,+BO27,+CG27)</f>
        <v>59807</v>
      </c>
      <c r="CI27" s="121">
        <f>SUM(AE27,+BG27)</f>
        <v>2077</v>
      </c>
      <c r="CJ27" s="121">
        <f>SUM(AF27,+BH27)</f>
        <v>2077</v>
      </c>
      <c r="CK27" s="121">
        <f>SUM(AG27,+BI27)</f>
        <v>0</v>
      </c>
      <c r="CL27" s="121">
        <f>SUM(AH27,+BJ27)</f>
        <v>2077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152</v>
      </c>
      <c r="CQ27" s="121">
        <f>SUM(AM27,+BO27)</f>
        <v>1162680</v>
      </c>
      <c r="CR27" s="121">
        <f>SUM(AN27,+BP27)</f>
        <v>142277</v>
      </c>
      <c r="CS27" s="121">
        <f>SUM(AO27,+BQ27)</f>
        <v>142277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1020403</v>
      </c>
      <c r="DC27" s="121">
        <f>SUM(AY27,+CA27)</f>
        <v>1020403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460137</v>
      </c>
      <c r="DH27" s="121">
        <f>SUM(BD27,+CF27)</f>
        <v>0</v>
      </c>
      <c r="DI27" s="121">
        <f>SUM(BE27,+CG27)</f>
        <v>0</v>
      </c>
      <c r="DJ27" s="121">
        <f>SUM(BF27,+CH27)</f>
        <v>1164757</v>
      </c>
    </row>
    <row r="28" spans="1:114" s="136" customFormat="1" ht="13.5" customHeight="1" x14ac:dyDescent="0.15">
      <c r="A28" s="119" t="s">
        <v>29</v>
      </c>
      <c r="B28" s="120" t="s">
        <v>401</v>
      </c>
      <c r="C28" s="119" t="s">
        <v>402</v>
      </c>
      <c r="D28" s="121">
        <f>SUM(E28,+L28)</f>
        <v>1932416</v>
      </c>
      <c r="E28" s="121">
        <f>SUM(F28:I28,K28)</f>
        <v>226112</v>
      </c>
      <c r="F28" s="121">
        <v>0</v>
      </c>
      <c r="G28" s="121">
        <v>0</v>
      </c>
      <c r="H28" s="121">
        <v>0</v>
      </c>
      <c r="I28" s="121">
        <v>201144</v>
      </c>
      <c r="J28" s="122" t="s">
        <v>494</v>
      </c>
      <c r="K28" s="121">
        <v>24968</v>
      </c>
      <c r="L28" s="121">
        <v>1706304</v>
      </c>
      <c r="M28" s="121">
        <f>SUM(N28,+U28)</f>
        <v>29012</v>
      </c>
      <c r="N28" s="121">
        <f>SUM(O28:R28,T28)</f>
        <v>17556</v>
      </c>
      <c r="O28" s="121">
        <v>0</v>
      </c>
      <c r="P28" s="121">
        <v>0</v>
      </c>
      <c r="Q28" s="121">
        <v>0</v>
      </c>
      <c r="R28" s="121">
        <v>17546</v>
      </c>
      <c r="S28" s="122" t="s">
        <v>494</v>
      </c>
      <c r="T28" s="121">
        <v>10</v>
      </c>
      <c r="U28" s="121">
        <v>11456</v>
      </c>
      <c r="V28" s="121">
        <f>+SUM(D28,M28)</f>
        <v>1961428</v>
      </c>
      <c r="W28" s="121">
        <f>+SUM(E28,N28)</f>
        <v>243668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218690</v>
      </c>
      <c r="AB28" s="122" t="str">
        <f>IF(+SUM(J28,S28)=0,"-",+SUM(J28,S28))</f>
        <v>-</v>
      </c>
      <c r="AC28" s="121">
        <f>+SUM(K28,T28)</f>
        <v>24978</v>
      </c>
      <c r="AD28" s="121">
        <f>+SUM(L28,U28)</f>
        <v>1717760</v>
      </c>
      <c r="AE28" s="121">
        <f>SUM(AF28,+AK28)</f>
        <v>1009</v>
      </c>
      <c r="AF28" s="121">
        <f>SUM(AG28:AJ28)</f>
        <v>1009</v>
      </c>
      <c r="AG28" s="121">
        <v>0</v>
      </c>
      <c r="AH28" s="121">
        <v>0</v>
      </c>
      <c r="AI28" s="121">
        <v>1009</v>
      </c>
      <c r="AJ28" s="121">
        <v>0</v>
      </c>
      <c r="AK28" s="121">
        <v>0</v>
      </c>
      <c r="AL28" s="121">
        <v>0</v>
      </c>
      <c r="AM28" s="121">
        <f>SUM(AN28,AS28,AW28,AX28,BD28)</f>
        <v>1797706</v>
      </c>
      <c r="AN28" s="121">
        <f>SUM(AO28:AR28)</f>
        <v>568540</v>
      </c>
      <c r="AO28" s="121">
        <v>66887</v>
      </c>
      <c r="AP28" s="121">
        <v>384601</v>
      </c>
      <c r="AQ28" s="121">
        <v>117052</v>
      </c>
      <c r="AR28" s="121">
        <v>0</v>
      </c>
      <c r="AS28" s="121">
        <f>SUM(AT28:AV28)</f>
        <v>347445</v>
      </c>
      <c r="AT28" s="121">
        <v>48373</v>
      </c>
      <c r="AU28" s="121">
        <v>296526</v>
      </c>
      <c r="AV28" s="121">
        <v>2546</v>
      </c>
      <c r="AW28" s="121">
        <v>0</v>
      </c>
      <c r="AX28" s="121">
        <f>SUM(AY28:BB28)</f>
        <v>868462</v>
      </c>
      <c r="AY28" s="121">
        <v>227362</v>
      </c>
      <c r="AZ28" s="121">
        <v>581467</v>
      </c>
      <c r="BA28" s="121">
        <v>59633</v>
      </c>
      <c r="BB28" s="121">
        <v>0</v>
      </c>
      <c r="BC28" s="121">
        <v>0</v>
      </c>
      <c r="BD28" s="121">
        <v>13259</v>
      </c>
      <c r="BE28" s="121">
        <v>133701</v>
      </c>
      <c r="BF28" s="121">
        <f>SUM(AE28,+AM28,+BE28)</f>
        <v>1932416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29012</v>
      </c>
      <c r="BP28" s="121">
        <f>SUM(BQ28:BT28)</f>
        <v>25083</v>
      </c>
      <c r="BQ28" s="121">
        <v>0</v>
      </c>
      <c r="BR28" s="121">
        <v>25083</v>
      </c>
      <c r="BS28" s="121">
        <v>0</v>
      </c>
      <c r="BT28" s="121">
        <v>0</v>
      </c>
      <c r="BU28" s="121">
        <f>SUM(BV28:BX28)</f>
        <v>3510</v>
      </c>
      <c r="BV28" s="121">
        <v>569</v>
      </c>
      <c r="BW28" s="121">
        <v>2500</v>
      </c>
      <c r="BX28" s="121">
        <v>441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0</v>
      </c>
      <c r="CF28" s="121">
        <v>419</v>
      </c>
      <c r="CG28" s="121">
        <v>0</v>
      </c>
      <c r="CH28" s="121">
        <f>SUM(BG28,+BO28,+CG28)</f>
        <v>29012</v>
      </c>
      <c r="CI28" s="121">
        <f>SUM(AE28,+BG28)</f>
        <v>1009</v>
      </c>
      <c r="CJ28" s="121">
        <f>SUM(AF28,+BH28)</f>
        <v>1009</v>
      </c>
      <c r="CK28" s="121">
        <f>SUM(AG28,+BI28)</f>
        <v>0</v>
      </c>
      <c r="CL28" s="121">
        <f>SUM(AH28,+BJ28)</f>
        <v>0</v>
      </c>
      <c r="CM28" s="121">
        <f>SUM(AI28,+BK28)</f>
        <v>1009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1826718</v>
      </c>
      <c r="CR28" s="121">
        <f>SUM(AN28,+BP28)</f>
        <v>593623</v>
      </c>
      <c r="CS28" s="121">
        <f>SUM(AO28,+BQ28)</f>
        <v>66887</v>
      </c>
      <c r="CT28" s="121">
        <f>SUM(AP28,+BR28)</f>
        <v>409684</v>
      </c>
      <c r="CU28" s="121">
        <f>SUM(AQ28,+BS28)</f>
        <v>117052</v>
      </c>
      <c r="CV28" s="121">
        <f>SUM(AR28,+BT28)</f>
        <v>0</v>
      </c>
      <c r="CW28" s="121">
        <f>SUM(AS28,+BU28)</f>
        <v>350955</v>
      </c>
      <c r="CX28" s="121">
        <f>SUM(AT28,+BV28)</f>
        <v>48942</v>
      </c>
      <c r="CY28" s="121">
        <f>SUM(AU28,+BW28)</f>
        <v>299026</v>
      </c>
      <c r="CZ28" s="121">
        <f>SUM(AV28,+BX28)</f>
        <v>2987</v>
      </c>
      <c r="DA28" s="121">
        <f>SUM(AW28,+BY28)</f>
        <v>0</v>
      </c>
      <c r="DB28" s="121">
        <f>SUM(AX28,+BZ28)</f>
        <v>868462</v>
      </c>
      <c r="DC28" s="121">
        <f>SUM(AY28,+CA28)</f>
        <v>227362</v>
      </c>
      <c r="DD28" s="121">
        <f>SUM(AZ28,+CB28)</f>
        <v>581467</v>
      </c>
      <c r="DE28" s="121">
        <f>SUM(BA28,+CC28)</f>
        <v>59633</v>
      </c>
      <c r="DF28" s="121">
        <f>SUM(BB28,+CD28)</f>
        <v>0</v>
      </c>
      <c r="DG28" s="121">
        <f>SUM(BC28,+CE28)</f>
        <v>0</v>
      </c>
      <c r="DH28" s="121">
        <f>SUM(BD28,+CF28)</f>
        <v>13678</v>
      </c>
      <c r="DI28" s="121">
        <f>SUM(BE28,+CG28)</f>
        <v>133701</v>
      </c>
      <c r="DJ28" s="121">
        <f>SUM(BF28,+CH28)</f>
        <v>1961428</v>
      </c>
    </row>
    <row r="29" spans="1:114" s="136" customFormat="1" ht="13.5" customHeight="1" x14ac:dyDescent="0.15">
      <c r="A29" s="119" t="s">
        <v>29</v>
      </c>
      <c r="B29" s="120" t="s">
        <v>404</v>
      </c>
      <c r="C29" s="119" t="s">
        <v>405</v>
      </c>
      <c r="D29" s="121">
        <f>SUM(E29,+L29)</f>
        <v>747967</v>
      </c>
      <c r="E29" s="121">
        <f>SUM(F29:I29,K29)</f>
        <v>4667</v>
      </c>
      <c r="F29" s="121">
        <v>0</v>
      </c>
      <c r="G29" s="121">
        <v>111</v>
      </c>
      <c r="H29" s="121">
        <v>0</v>
      </c>
      <c r="I29" s="121">
        <v>4556</v>
      </c>
      <c r="J29" s="122" t="s">
        <v>494</v>
      </c>
      <c r="K29" s="121">
        <v>0</v>
      </c>
      <c r="L29" s="121">
        <v>743300</v>
      </c>
      <c r="M29" s="121">
        <f>SUM(N29,+U29)</f>
        <v>111234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494</v>
      </c>
      <c r="T29" s="121">
        <v>0</v>
      </c>
      <c r="U29" s="121">
        <v>111234</v>
      </c>
      <c r="V29" s="121">
        <f>+SUM(D29,M29)</f>
        <v>859201</v>
      </c>
      <c r="W29" s="121">
        <f>+SUM(E29,N29)</f>
        <v>4667</v>
      </c>
      <c r="X29" s="121">
        <f>+SUM(F29,O29)</f>
        <v>0</v>
      </c>
      <c r="Y29" s="121">
        <f>+SUM(G29,P29)</f>
        <v>111</v>
      </c>
      <c r="Z29" s="121">
        <f>+SUM(H29,Q29)</f>
        <v>0</v>
      </c>
      <c r="AA29" s="121">
        <f>+SUM(I29,R29)</f>
        <v>4556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854534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15120</v>
      </c>
      <c r="AM29" s="121">
        <f>SUM(AN29,AS29,AW29,AX29,BD29)</f>
        <v>327459</v>
      </c>
      <c r="AN29" s="121">
        <f>SUM(AO29:AR29)</f>
        <v>43311</v>
      </c>
      <c r="AO29" s="121">
        <v>7032</v>
      </c>
      <c r="AP29" s="121">
        <v>36279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284148</v>
      </c>
      <c r="AY29" s="121">
        <v>284148</v>
      </c>
      <c r="AZ29" s="121">
        <v>0</v>
      </c>
      <c r="BA29" s="121">
        <v>0</v>
      </c>
      <c r="BB29" s="121">
        <v>0</v>
      </c>
      <c r="BC29" s="121">
        <v>405388</v>
      </c>
      <c r="BD29" s="121">
        <v>0</v>
      </c>
      <c r="BE29" s="121">
        <v>0</v>
      </c>
      <c r="BF29" s="121">
        <f>SUM(AE29,+AM29,+BE29)</f>
        <v>327459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530</v>
      </c>
      <c r="BO29" s="121">
        <f>SUM(BP29,BU29,BY29,BZ29,CF29)</f>
        <v>32404</v>
      </c>
      <c r="BP29" s="121">
        <f>SUM(BQ29:BT29)</f>
        <v>5104</v>
      </c>
      <c r="BQ29" s="121">
        <v>5104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27300</v>
      </c>
      <c r="CA29" s="121">
        <v>27300</v>
      </c>
      <c r="CB29" s="121">
        <v>0</v>
      </c>
      <c r="CC29" s="121">
        <v>0</v>
      </c>
      <c r="CD29" s="121">
        <v>0</v>
      </c>
      <c r="CE29" s="121">
        <v>78300</v>
      </c>
      <c r="CF29" s="121">
        <v>0</v>
      </c>
      <c r="CG29" s="121">
        <v>0</v>
      </c>
      <c r="CH29" s="121">
        <f>SUM(BG29,+BO29,+CG29)</f>
        <v>32404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15650</v>
      </c>
      <c r="CQ29" s="121">
        <f>SUM(AM29,+BO29)</f>
        <v>359863</v>
      </c>
      <c r="CR29" s="121">
        <f>SUM(AN29,+BP29)</f>
        <v>48415</v>
      </c>
      <c r="CS29" s="121">
        <f>SUM(AO29,+BQ29)</f>
        <v>12136</v>
      </c>
      <c r="CT29" s="121">
        <f>SUM(AP29,+BR29)</f>
        <v>36279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311448</v>
      </c>
      <c r="DC29" s="121">
        <f>SUM(AY29,+CA29)</f>
        <v>311448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483688</v>
      </c>
      <c r="DH29" s="121">
        <f>SUM(BD29,+CF29)</f>
        <v>0</v>
      </c>
      <c r="DI29" s="121">
        <f>SUM(BE29,+CG29)</f>
        <v>0</v>
      </c>
      <c r="DJ29" s="121">
        <f>SUM(BF29,+CH29)</f>
        <v>359863</v>
      </c>
    </row>
    <row r="30" spans="1:114" s="136" customFormat="1" ht="13.5" customHeight="1" x14ac:dyDescent="0.15">
      <c r="A30" s="119" t="s">
        <v>29</v>
      </c>
      <c r="B30" s="120" t="s">
        <v>409</v>
      </c>
      <c r="C30" s="119" t="s">
        <v>410</v>
      </c>
      <c r="D30" s="121">
        <f>SUM(E30,+L30)</f>
        <v>1518755</v>
      </c>
      <c r="E30" s="121">
        <f>SUM(F30:I30,K30)</f>
        <v>7272</v>
      </c>
      <c r="F30" s="121">
        <v>0</v>
      </c>
      <c r="G30" s="121">
        <v>153</v>
      </c>
      <c r="H30" s="121">
        <v>0</v>
      </c>
      <c r="I30" s="121">
        <v>7119</v>
      </c>
      <c r="J30" s="122" t="s">
        <v>494</v>
      </c>
      <c r="K30" s="121">
        <v>0</v>
      </c>
      <c r="L30" s="121">
        <v>1511483</v>
      </c>
      <c r="M30" s="121">
        <f>SUM(N30,+U30)</f>
        <v>218347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494</v>
      </c>
      <c r="T30" s="121">
        <v>0</v>
      </c>
      <c r="U30" s="121">
        <v>218347</v>
      </c>
      <c r="V30" s="121">
        <f>+SUM(D30,M30)</f>
        <v>1737102</v>
      </c>
      <c r="W30" s="121">
        <f>+SUM(E30,N30)</f>
        <v>7272</v>
      </c>
      <c r="X30" s="121">
        <f>+SUM(F30,O30)</f>
        <v>0</v>
      </c>
      <c r="Y30" s="121">
        <f>+SUM(G30,P30)</f>
        <v>153</v>
      </c>
      <c r="Z30" s="121">
        <f>+SUM(H30,Q30)</f>
        <v>0</v>
      </c>
      <c r="AA30" s="121">
        <f>+SUM(I30,R30)</f>
        <v>7119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1729830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21122</v>
      </c>
      <c r="AM30" s="121">
        <f>SUM(AN30,AS30,AW30,AX30,BD30)</f>
        <v>707924</v>
      </c>
      <c r="AN30" s="121">
        <f>SUM(AO30:AR30)</f>
        <v>36833</v>
      </c>
      <c r="AO30" s="121">
        <v>36833</v>
      </c>
      <c r="AP30" s="121">
        <v>0</v>
      </c>
      <c r="AQ30" s="121">
        <v>0</v>
      </c>
      <c r="AR30" s="121">
        <v>0</v>
      </c>
      <c r="AS30" s="121">
        <f>SUM(AT30:AV30)</f>
        <v>841</v>
      </c>
      <c r="AT30" s="121">
        <v>841</v>
      </c>
      <c r="AU30" s="121">
        <v>0</v>
      </c>
      <c r="AV30" s="121">
        <v>0</v>
      </c>
      <c r="AW30" s="121">
        <v>0</v>
      </c>
      <c r="AX30" s="121">
        <f>SUM(AY30:BB30)</f>
        <v>670250</v>
      </c>
      <c r="AY30" s="121">
        <v>670250</v>
      </c>
      <c r="AZ30" s="121">
        <v>0</v>
      </c>
      <c r="BA30" s="121">
        <v>0</v>
      </c>
      <c r="BB30" s="121">
        <v>0</v>
      </c>
      <c r="BC30" s="121">
        <v>566312</v>
      </c>
      <c r="BD30" s="121">
        <v>0</v>
      </c>
      <c r="BE30" s="121">
        <v>223397</v>
      </c>
      <c r="BF30" s="121">
        <f>SUM(AE30,+AM30,+BE30)</f>
        <v>931321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740</v>
      </c>
      <c r="BO30" s="121">
        <f>SUM(BP30,BU30,BY30,BZ30,CF30)</f>
        <v>35662</v>
      </c>
      <c r="BP30" s="121">
        <f>SUM(BQ30:BT30)</f>
        <v>12278</v>
      </c>
      <c r="BQ30" s="121">
        <v>12278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23384</v>
      </c>
      <c r="CA30" s="121">
        <v>23384</v>
      </c>
      <c r="CB30" s="121">
        <v>0</v>
      </c>
      <c r="CC30" s="121">
        <v>0</v>
      </c>
      <c r="CD30" s="121">
        <v>0</v>
      </c>
      <c r="CE30" s="121">
        <v>109423</v>
      </c>
      <c r="CF30" s="121">
        <v>0</v>
      </c>
      <c r="CG30" s="121">
        <v>72522</v>
      </c>
      <c r="CH30" s="121">
        <f>SUM(BG30,+BO30,+CG30)</f>
        <v>108184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21862</v>
      </c>
      <c r="CQ30" s="121">
        <f>SUM(AM30,+BO30)</f>
        <v>743586</v>
      </c>
      <c r="CR30" s="121">
        <f>SUM(AN30,+BP30)</f>
        <v>49111</v>
      </c>
      <c r="CS30" s="121">
        <f>SUM(AO30,+BQ30)</f>
        <v>49111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841</v>
      </c>
      <c r="CX30" s="121">
        <f>SUM(AT30,+BV30)</f>
        <v>841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693634</v>
      </c>
      <c r="DC30" s="121">
        <f>SUM(AY30,+CA30)</f>
        <v>693634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675735</v>
      </c>
      <c r="DH30" s="121">
        <f>SUM(BD30,+CF30)</f>
        <v>0</v>
      </c>
      <c r="DI30" s="121">
        <f>SUM(BE30,+CG30)</f>
        <v>295919</v>
      </c>
      <c r="DJ30" s="121">
        <f>SUM(BF30,+CH30)</f>
        <v>1039505</v>
      </c>
    </row>
    <row r="31" spans="1:114" s="136" customFormat="1" ht="13.5" customHeight="1" x14ac:dyDescent="0.15">
      <c r="A31" s="119" t="s">
        <v>29</v>
      </c>
      <c r="B31" s="120" t="s">
        <v>413</v>
      </c>
      <c r="C31" s="119" t="s">
        <v>414</v>
      </c>
      <c r="D31" s="121">
        <f>SUM(E31,+L31)</f>
        <v>2303304</v>
      </c>
      <c r="E31" s="121">
        <f>SUM(F31:I31,K31)</f>
        <v>532618</v>
      </c>
      <c r="F31" s="121">
        <v>0</v>
      </c>
      <c r="G31" s="121">
        <v>21800</v>
      </c>
      <c r="H31" s="121">
        <v>279100</v>
      </c>
      <c r="I31" s="121">
        <v>144446</v>
      </c>
      <c r="J31" s="122" t="s">
        <v>494</v>
      </c>
      <c r="K31" s="121">
        <v>87272</v>
      </c>
      <c r="L31" s="121">
        <v>1770686</v>
      </c>
      <c r="M31" s="121">
        <f>SUM(N31,+U31)</f>
        <v>166145</v>
      </c>
      <c r="N31" s="121">
        <f>SUM(O31:R31,T31)</f>
        <v>16697</v>
      </c>
      <c r="O31" s="121">
        <v>0</v>
      </c>
      <c r="P31" s="121">
        <v>0</v>
      </c>
      <c r="Q31" s="121">
        <v>0</v>
      </c>
      <c r="R31" s="121">
        <v>12607</v>
      </c>
      <c r="S31" s="122" t="s">
        <v>494</v>
      </c>
      <c r="T31" s="121">
        <v>4090</v>
      </c>
      <c r="U31" s="121">
        <v>149448</v>
      </c>
      <c r="V31" s="121">
        <f>+SUM(D31,M31)</f>
        <v>2469449</v>
      </c>
      <c r="W31" s="121">
        <f>+SUM(E31,N31)</f>
        <v>549315</v>
      </c>
      <c r="X31" s="121">
        <f>+SUM(F31,O31)</f>
        <v>0</v>
      </c>
      <c r="Y31" s="121">
        <f>+SUM(G31,P31)</f>
        <v>21800</v>
      </c>
      <c r="Z31" s="121">
        <f>+SUM(H31,Q31)</f>
        <v>279100</v>
      </c>
      <c r="AA31" s="121">
        <f>+SUM(I31,R31)</f>
        <v>157053</v>
      </c>
      <c r="AB31" s="122" t="str">
        <f>IF(+SUM(J31,S31)=0,"-",+SUM(J31,S31))</f>
        <v>-</v>
      </c>
      <c r="AC31" s="121">
        <f>+SUM(K31,T31)</f>
        <v>91362</v>
      </c>
      <c r="AD31" s="121">
        <f>+SUM(L31,U31)</f>
        <v>1920134</v>
      </c>
      <c r="AE31" s="121">
        <f>SUM(AF31,+AK31)</f>
        <v>304241</v>
      </c>
      <c r="AF31" s="121">
        <f>SUM(AG31:AJ31)</f>
        <v>304202</v>
      </c>
      <c r="AG31" s="121">
        <v>0</v>
      </c>
      <c r="AH31" s="121">
        <v>302729</v>
      </c>
      <c r="AI31" s="121">
        <v>1473</v>
      </c>
      <c r="AJ31" s="121">
        <v>0</v>
      </c>
      <c r="AK31" s="121">
        <v>39</v>
      </c>
      <c r="AL31" s="121">
        <v>0</v>
      </c>
      <c r="AM31" s="121">
        <f>SUM(AN31,AS31,AW31,AX31,BD31)</f>
        <v>1999063</v>
      </c>
      <c r="AN31" s="121">
        <f>SUM(AO31:AR31)</f>
        <v>777204</v>
      </c>
      <c r="AO31" s="121">
        <v>152062</v>
      </c>
      <c r="AP31" s="121">
        <v>430841</v>
      </c>
      <c r="AQ31" s="121">
        <v>194301</v>
      </c>
      <c r="AR31" s="121">
        <v>0</v>
      </c>
      <c r="AS31" s="121">
        <f>SUM(AT31:AV31)</f>
        <v>290472</v>
      </c>
      <c r="AT31" s="121">
        <v>16633</v>
      </c>
      <c r="AU31" s="121">
        <v>273839</v>
      </c>
      <c r="AV31" s="121">
        <v>0</v>
      </c>
      <c r="AW31" s="121">
        <v>12852</v>
      </c>
      <c r="AX31" s="121">
        <f>SUM(AY31:BB31)</f>
        <v>918535</v>
      </c>
      <c r="AY31" s="121">
        <v>193093</v>
      </c>
      <c r="AZ31" s="121">
        <v>656451</v>
      </c>
      <c r="BA31" s="121">
        <v>68991</v>
      </c>
      <c r="BB31" s="121">
        <v>0</v>
      </c>
      <c r="BC31" s="121">
        <v>0</v>
      </c>
      <c r="BD31" s="121">
        <v>0</v>
      </c>
      <c r="BE31" s="121">
        <v>0</v>
      </c>
      <c r="BF31" s="121">
        <f>SUM(AE31,+AM31,+BE31)</f>
        <v>2303304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166145</v>
      </c>
      <c r="BP31" s="121">
        <f>SUM(BQ31:BT31)</f>
        <v>38205</v>
      </c>
      <c r="BQ31" s="121">
        <v>21831</v>
      </c>
      <c r="BR31" s="121">
        <v>16374</v>
      </c>
      <c r="BS31" s="121">
        <v>0</v>
      </c>
      <c r="BT31" s="121">
        <v>0</v>
      </c>
      <c r="BU31" s="121">
        <f>SUM(BV31:BX31)</f>
        <v>50951</v>
      </c>
      <c r="BV31" s="121">
        <v>0</v>
      </c>
      <c r="BW31" s="121">
        <v>50951</v>
      </c>
      <c r="BX31" s="121">
        <v>0</v>
      </c>
      <c r="BY31" s="121">
        <v>0</v>
      </c>
      <c r="BZ31" s="121">
        <f>SUM(CA31:CD31)</f>
        <v>76989</v>
      </c>
      <c r="CA31" s="121">
        <v>16229</v>
      </c>
      <c r="CB31" s="121">
        <v>56169</v>
      </c>
      <c r="CC31" s="121">
        <v>4591</v>
      </c>
      <c r="CD31" s="121">
        <v>0</v>
      </c>
      <c r="CE31" s="121">
        <v>0</v>
      </c>
      <c r="CF31" s="121">
        <v>0</v>
      </c>
      <c r="CG31" s="121">
        <v>0</v>
      </c>
      <c r="CH31" s="121">
        <f>SUM(BG31,+BO31,+CG31)</f>
        <v>166145</v>
      </c>
      <c r="CI31" s="121">
        <f>SUM(AE31,+BG31)</f>
        <v>304241</v>
      </c>
      <c r="CJ31" s="121">
        <f>SUM(AF31,+BH31)</f>
        <v>304202</v>
      </c>
      <c r="CK31" s="121">
        <f>SUM(AG31,+BI31)</f>
        <v>0</v>
      </c>
      <c r="CL31" s="121">
        <f>SUM(AH31,+BJ31)</f>
        <v>302729</v>
      </c>
      <c r="CM31" s="121">
        <f>SUM(AI31,+BK31)</f>
        <v>1473</v>
      </c>
      <c r="CN31" s="121">
        <f>SUM(AJ31,+BL31)</f>
        <v>0</v>
      </c>
      <c r="CO31" s="121">
        <f>SUM(AK31,+BM31)</f>
        <v>39</v>
      </c>
      <c r="CP31" s="121">
        <f>SUM(AL31,+BN31)</f>
        <v>0</v>
      </c>
      <c r="CQ31" s="121">
        <f>SUM(AM31,+BO31)</f>
        <v>2165208</v>
      </c>
      <c r="CR31" s="121">
        <f>SUM(AN31,+BP31)</f>
        <v>815409</v>
      </c>
      <c r="CS31" s="121">
        <f>SUM(AO31,+BQ31)</f>
        <v>173893</v>
      </c>
      <c r="CT31" s="121">
        <f>SUM(AP31,+BR31)</f>
        <v>447215</v>
      </c>
      <c r="CU31" s="121">
        <f>SUM(AQ31,+BS31)</f>
        <v>194301</v>
      </c>
      <c r="CV31" s="121">
        <f>SUM(AR31,+BT31)</f>
        <v>0</v>
      </c>
      <c r="CW31" s="121">
        <f>SUM(AS31,+BU31)</f>
        <v>341423</v>
      </c>
      <c r="CX31" s="121">
        <f>SUM(AT31,+BV31)</f>
        <v>16633</v>
      </c>
      <c r="CY31" s="121">
        <f>SUM(AU31,+BW31)</f>
        <v>324790</v>
      </c>
      <c r="CZ31" s="121">
        <f>SUM(AV31,+BX31)</f>
        <v>0</v>
      </c>
      <c r="DA31" s="121">
        <f>SUM(AW31,+BY31)</f>
        <v>12852</v>
      </c>
      <c r="DB31" s="121">
        <f>SUM(AX31,+BZ31)</f>
        <v>995524</v>
      </c>
      <c r="DC31" s="121">
        <f>SUM(AY31,+CA31)</f>
        <v>209322</v>
      </c>
      <c r="DD31" s="121">
        <f>SUM(AZ31,+CB31)</f>
        <v>712620</v>
      </c>
      <c r="DE31" s="121">
        <f>SUM(BA31,+CC31)</f>
        <v>73582</v>
      </c>
      <c r="DF31" s="121">
        <f>SUM(BB31,+CD31)</f>
        <v>0</v>
      </c>
      <c r="DG31" s="121">
        <f>SUM(BC31,+CE31)</f>
        <v>0</v>
      </c>
      <c r="DH31" s="121">
        <f>SUM(BD31,+CF31)</f>
        <v>0</v>
      </c>
      <c r="DI31" s="121">
        <f>SUM(BE31,+CG31)</f>
        <v>0</v>
      </c>
      <c r="DJ31" s="121">
        <f>SUM(BF31,+CH31)</f>
        <v>2469449</v>
      </c>
    </row>
    <row r="32" spans="1:114" s="136" customFormat="1" ht="13.5" customHeight="1" x14ac:dyDescent="0.15">
      <c r="A32" s="119" t="s">
        <v>29</v>
      </c>
      <c r="B32" s="120" t="s">
        <v>416</v>
      </c>
      <c r="C32" s="119" t="s">
        <v>417</v>
      </c>
      <c r="D32" s="121">
        <f>SUM(E32,+L32)</f>
        <v>1320424</v>
      </c>
      <c r="E32" s="121">
        <f>SUM(F32:I32,K32)</f>
        <v>85829</v>
      </c>
      <c r="F32" s="121">
        <v>0</v>
      </c>
      <c r="G32" s="121">
        <v>0</v>
      </c>
      <c r="H32" s="121">
        <v>0</v>
      </c>
      <c r="I32" s="121">
        <v>75376</v>
      </c>
      <c r="J32" s="122" t="s">
        <v>494</v>
      </c>
      <c r="K32" s="121">
        <v>10453</v>
      </c>
      <c r="L32" s="121">
        <v>1234595</v>
      </c>
      <c r="M32" s="121">
        <f>SUM(N32,+U32)</f>
        <v>121041</v>
      </c>
      <c r="N32" s="121">
        <f>SUM(O32:R32,T32)</f>
        <v>5749</v>
      </c>
      <c r="O32" s="121">
        <v>0</v>
      </c>
      <c r="P32" s="121">
        <v>0</v>
      </c>
      <c r="Q32" s="121">
        <v>0</v>
      </c>
      <c r="R32" s="121">
        <v>5749</v>
      </c>
      <c r="S32" s="122" t="s">
        <v>494</v>
      </c>
      <c r="T32" s="121">
        <v>0</v>
      </c>
      <c r="U32" s="121">
        <v>115292</v>
      </c>
      <c r="V32" s="121">
        <f>+SUM(D32,M32)</f>
        <v>1441465</v>
      </c>
      <c r="W32" s="121">
        <f>+SUM(E32,N32)</f>
        <v>91578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81125</v>
      </c>
      <c r="AB32" s="122" t="str">
        <f>IF(+SUM(J32,S32)=0,"-",+SUM(J32,S32))</f>
        <v>-</v>
      </c>
      <c r="AC32" s="121">
        <f>+SUM(K32,T32)</f>
        <v>10453</v>
      </c>
      <c r="AD32" s="121">
        <f>+SUM(L32,U32)</f>
        <v>1349887</v>
      </c>
      <c r="AE32" s="121">
        <f>SUM(AF32,+AK32)</f>
        <v>1035</v>
      </c>
      <c r="AF32" s="121">
        <f>SUM(AG32:AJ32)</f>
        <v>1035</v>
      </c>
      <c r="AG32" s="121">
        <v>0</v>
      </c>
      <c r="AH32" s="121">
        <v>0</v>
      </c>
      <c r="AI32" s="121">
        <v>1035</v>
      </c>
      <c r="AJ32" s="121">
        <v>0</v>
      </c>
      <c r="AK32" s="121">
        <v>0</v>
      </c>
      <c r="AL32" s="121">
        <v>0</v>
      </c>
      <c r="AM32" s="121">
        <f>SUM(AN32,AS32,AW32,AX32,BD32)</f>
        <v>1319389</v>
      </c>
      <c r="AN32" s="121">
        <f>SUM(AO32:AR32)</f>
        <v>412279</v>
      </c>
      <c r="AO32" s="121">
        <v>68107</v>
      </c>
      <c r="AP32" s="121">
        <v>236286</v>
      </c>
      <c r="AQ32" s="121">
        <v>107886</v>
      </c>
      <c r="AR32" s="121">
        <v>0</v>
      </c>
      <c r="AS32" s="121">
        <f>SUM(AT32:AV32)</f>
        <v>363438</v>
      </c>
      <c r="AT32" s="121">
        <v>36942</v>
      </c>
      <c r="AU32" s="121">
        <v>326496</v>
      </c>
      <c r="AV32" s="121">
        <v>0</v>
      </c>
      <c r="AW32" s="121">
        <v>12960</v>
      </c>
      <c r="AX32" s="121">
        <f>SUM(AY32:BB32)</f>
        <v>530712</v>
      </c>
      <c r="AY32" s="121">
        <v>284490</v>
      </c>
      <c r="AZ32" s="121">
        <v>212495</v>
      </c>
      <c r="BA32" s="121">
        <v>33727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1320424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120877</v>
      </c>
      <c r="BP32" s="121">
        <f>SUM(BQ32:BT32)</f>
        <v>18236</v>
      </c>
      <c r="BQ32" s="121">
        <v>18236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102641</v>
      </c>
      <c r="CA32" s="121">
        <v>40111</v>
      </c>
      <c r="CB32" s="121">
        <v>62530</v>
      </c>
      <c r="CC32" s="121">
        <v>0</v>
      </c>
      <c r="CD32" s="121">
        <v>0</v>
      </c>
      <c r="CE32" s="121">
        <v>0</v>
      </c>
      <c r="CF32" s="121">
        <v>0</v>
      </c>
      <c r="CG32" s="121">
        <v>164</v>
      </c>
      <c r="CH32" s="121">
        <f>SUM(BG32,+BO32,+CG32)</f>
        <v>121041</v>
      </c>
      <c r="CI32" s="121">
        <f>SUM(AE32,+BG32)</f>
        <v>1035</v>
      </c>
      <c r="CJ32" s="121">
        <f>SUM(AF32,+BH32)</f>
        <v>1035</v>
      </c>
      <c r="CK32" s="121">
        <f>SUM(AG32,+BI32)</f>
        <v>0</v>
      </c>
      <c r="CL32" s="121">
        <f>SUM(AH32,+BJ32)</f>
        <v>0</v>
      </c>
      <c r="CM32" s="121">
        <f>SUM(AI32,+BK32)</f>
        <v>1035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1440266</v>
      </c>
      <c r="CR32" s="121">
        <f>SUM(AN32,+BP32)</f>
        <v>430515</v>
      </c>
      <c r="CS32" s="121">
        <f>SUM(AO32,+BQ32)</f>
        <v>86343</v>
      </c>
      <c r="CT32" s="121">
        <f>SUM(AP32,+BR32)</f>
        <v>236286</v>
      </c>
      <c r="CU32" s="121">
        <f>SUM(AQ32,+BS32)</f>
        <v>107886</v>
      </c>
      <c r="CV32" s="121">
        <f>SUM(AR32,+BT32)</f>
        <v>0</v>
      </c>
      <c r="CW32" s="121">
        <f>SUM(AS32,+BU32)</f>
        <v>363438</v>
      </c>
      <c r="CX32" s="121">
        <f>SUM(AT32,+BV32)</f>
        <v>36942</v>
      </c>
      <c r="CY32" s="121">
        <f>SUM(AU32,+BW32)</f>
        <v>326496</v>
      </c>
      <c r="CZ32" s="121">
        <f>SUM(AV32,+BX32)</f>
        <v>0</v>
      </c>
      <c r="DA32" s="121">
        <f>SUM(AW32,+BY32)</f>
        <v>12960</v>
      </c>
      <c r="DB32" s="121">
        <f>SUM(AX32,+BZ32)</f>
        <v>633353</v>
      </c>
      <c r="DC32" s="121">
        <f>SUM(AY32,+CA32)</f>
        <v>324601</v>
      </c>
      <c r="DD32" s="121">
        <f>SUM(AZ32,+CB32)</f>
        <v>275025</v>
      </c>
      <c r="DE32" s="121">
        <f>SUM(BA32,+CC32)</f>
        <v>33727</v>
      </c>
      <c r="DF32" s="121">
        <f>SUM(BB32,+CD32)</f>
        <v>0</v>
      </c>
      <c r="DG32" s="121">
        <f>SUM(BC32,+CE32)</f>
        <v>0</v>
      </c>
      <c r="DH32" s="121">
        <f>SUM(BD32,+CF32)</f>
        <v>0</v>
      </c>
      <c r="DI32" s="121">
        <f>SUM(BE32,+CG32)</f>
        <v>164</v>
      </c>
      <c r="DJ32" s="121">
        <f>SUM(BF32,+CH32)</f>
        <v>1441465</v>
      </c>
    </row>
    <row r="33" spans="1:114" s="136" customFormat="1" ht="13.5" customHeight="1" x14ac:dyDescent="0.15">
      <c r="A33" s="119" t="s">
        <v>29</v>
      </c>
      <c r="B33" s="120" t="s">
        <v>419</v>
      </c>
      <c r="C33" s="119" t="s">
        <v>420</v>
      </c>
      <c r="D33" s="121">
        <f>SUM(E33,+L33)</f>
        <v>442137</v>
      </c>
      <c r="E33" s="121">
        <f>SUM(F33:I33,K33)</f>
        <v>20782</v>
      </c>
      <c r="F33" s="121">
        <v>0</v>
      </c>
      <c r="G33" s="121">
        <v>90</v>
      </c>
      <c r="H33" s="121">
        <v>0</v>
      </c>
      <c r="I33" s="121">
        <v>20692</v>
      </c>
      <c r="J33" s="122" t="s">
        <v>494</v>
      </c>
      <c r="K33" s="121">
        <v>0</v>
      </c>
      <c r="L33" s="121">
        <v>421355</v>
      </c>
      <c r="M33" s="121">
        <f>SUM(N33,+U33)</f>
        <v>78521</v>
      </c>
      <c r="N33" s="121">
        <f>SUM(O33:R33,T33)</f>
        <v>4165</v>
      </c>
      <c r="O33" s="121">
        <v>0</v>
      </c>
      <c r="P33" s="121">
        <v>0</v>
      </c>
      <c r="Q33" s="121">
        <v>0</v>
      </c>
      <c r="R33" s="121">
        <v>4165</v>
      </c>
      <c r="S33" s="122" t="s">
        <v>494</v>
      </c>
      <c r="T33" s="121">
        <v>0</v>
      </c>
      <c r="U33" s="121">
        <v>74356</v>
      </c>
      <c r="V33" s="121">
        <f>+SUM(D33,M33)</f>
        <v>520658</v>
      </c>
      <c r="W33" s="121">
        <f>+SUM(E33,N33)</f>
        <v>24947</v>
      </c>
      <c r="X33" s="121">
        <f>+SUM(F33,O33)</f>
        <v>0</v>
      </c>
      <c r="Y33" s="121">
        <f>+SUM(G33,P33)</f>
        <v>90</v>
      </c>
      <c r="Z33" s="121">
        <f>+SUM(H33,Q33)</f>
        <v>0</v>
      </c>
      <c r="AA33" s="121">
        <f>+SUM(I33,R33)</f>
        <v>24857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495711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70</v>
      </c>
      <c r="AM33" s="121">
        <f>SUM(AN33,AS33,AW33,AX33,BD33)</f>
        <v>332557</v>
      </c>
      <c r="AN33" s="121">
        <f>SUM(AO33:AR33)</f>
        <v>7763</v>
      </c>
      <c r="AO33" s="121">
        <v>7763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324794</v>
      </c>
      <c r="AY33" s="121">
        <v>323321</v>
      </c>
      <c r="AZ33" s="121">
        <v>0</v>
      </c>
      <c r="BA33" s="121">
        <v>0</v>
      </c>
      <c r="BB33" s="121">
        <v>1473</v>
      </c>
      <c r="BC33" s="121">
        <v>109510</v>
      </c>
      <c r="BD33" s="121">
        <v>0</v>
      </c>
      <c r="BE33" s="121">
        <v>0</v>
      </c>
      <c r="BF33" s="121">
        <f>SUM(AE33,+AM33,+BE33)</f>
        <v>332557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43487</v>
      </c>
      <c r="BP33" s="121">
        <f>SUM(BQ33:BT33)</f>
        <v>3882</v>
      </c>
      <c r="BQ33" s="121">
        <v>3882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39605</v>
      </c>
      <c r="CA33" s="121">
        <v>36005</v>
      </c>
      <c r="CB33" s="121">
        <v>0</v>
      </c>
      <c r="CC33" s="121">
        <v>0</v>
      </c>
      <c r="CD33" s="121">
        <v>3600</v>
      </c>
      <c r="CE33" s="121">
        <v>35034</v>
      </c>
      <c r="CF33" s="121">
        <v>0</v>
      </c>
      <c r="CG33" s="121">
        <v>0</v>
      </c>
      <c r="CH33" s="121">
        <f>SUM(BG33,+BO33,+CG33)</f>
        <v>43487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70</v>
      </c>
      <c r="CQ33" s="121">
        <f>SUM(AM33,+BO33)</f>
        <v>376044</v>
      </c>
      <c r="CR33" s="121">
        <f>SUM(AN33,+BP33)</f>
        <v>11645</v>
      </c>
      <c r="CS33" s="121">
        <f>SUM(AO33,+BQ33)</f>
        <v>11645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364399</v>
      </c>
      <c r="DC33" s="121">
        <f>SUM(AY33,+CA33)</f>
        <v>359326</v>
      </c>
      <c r="DD33" s="121">
        <f>SUM(AZ33,+CB33)</f>
        <v>0</v>
      </c>
      <c r="DE33" s="121">
        <f>SUM(BA33,+CC33)</f>
        <v>0</v>
      </c>
      <c r="DF33" s="121">
        <f>SUM(BB33,+CD33)</f>
        <v>5073</v>
      </c>
      <c r="DG33" s="121">
        <f>SUM(BC33,+CE33)</f>
        <v>144544</v>
      </c>
      <c r="DH33" s="121">
        <f>SUM(BD33,+CF33)</f>
        <v>0</v>
      </c>
      <c r="DI33" s="121">
        <f>SUM(BE33,+CG33)</f>
        <v>0</v>
      </c>
      <c r="DJ33" s="121">
        <f>SUM(BF33,+CH33)</f>
        <v>376044</v>
      </c>
    </row>
    <row r="34" spans="1:114" s="136" customFormat="1" ht="13.5" customHeight="1" x14ac:dyDescent="0.15">
      <c r="A34" s="119" t="s">
        <v>29</v>
      </c>
      <c r="B34" s="120" t="s">
        <v>422</v>
      </c>
      <c r="C34" s="119" t="s">
        <v>423</v>
      </c>
      <c r="D34" s="121">
        <f>SUM(E34,+L34)</f>
        <v>870953</v>
      </c>
      <c r="E34" s="121">
        <f>SUM(F34:I34,K34)</f>
        <v>4749</v>
      </c>
      <c r="F34" s="121">
        <v>0</v>
      </c>
      <c r="G34" s="121">
        <v>116</v>
      </c>
      <c r="H34" s="121">
        <v>0</v>
      </c>
      <c r="I34" s="121">
        <v>4103</v>
      </c>
      <c r="J34" s="122" t="s">
        <v>494</v>
      </c>
      <c r="K34" s="121">
        <v>530</v>
      </c>
      <c r="L34" s="121">
        <v>866204</v>
      </c>
      <c r="M34" s="121">
        <f>SUM(N34,+U34)</f>
        <v>75927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494</v>
      </c>
      <c r="T34" s="121">
        <v>0</v>
      </c>
      <c r="U34" s="121">
        <v>75927</v>
      </c>
      <c r="V34" s="121">
        <f>+SUM(D34,M34)</f>
        <v>946880</v>
      </c>
      <c r="W34" s="121">
        <f>+SUM(E34,N34)</f>
        <v>4749</v>
      </c>
      <c r="X34" s="121">
        <f>+SUM(F34,O34)</f>
        <v>0</v>
      </c>
      <c r="Y34" s="121">
        <f>+SUM(G34,P34)</f>
        <v>116</v>
      </c>
      <c r="Z34" s="121">
        <f>+SUM(H34,Q34)</f>
        <v>0</v>
      </c>
      <c r="AA34" s="121">
        <f>+SUM(I34,R34)</f>
        <v>4103</v>
      </c>
      <c r="AB34" s="122" t="str">
        <f>IF(+SUM(J34,S34)=0,"-",+SUM(J34,S34))</f>
        <v>-</v>
      </c>
      <c r="AC34" s="121">
        <f>+SUM(K34,T34)</f>
        <v>530</v>
      </c>
      <c r="AD34" s="121">
        <f>+SUM(L34,U34)</f>
        <v>942131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15182</v>
      </c>
      <c r="AM34" s="121">
        <f>SUM(AN34,AS34,AW34,AX34,BD34)</f>
        <v>444781</v>
      </c>
      <c r="AN34" s="121">
        <f>SUM(AO34:AR34)</f>
        <v>124271</v>
      </c>
      <c r="AO34" s="121">
        <v>24394</v>
      </c>
      <c r="AP34" s="121">
        <v>79902</v>
      </c>
      <c r="AQ34" s="121">
        <v>19975</v>
      </c>
      <c r="AR34" s="121">
        <v>0</v>
      </c>
      <c r="AS34" s="121">
        <f>SUM(AT34:AV34)</f>
        <v>2545</v>
      </c>
      <c r="AT34" s="121">
        <v>2426</v>
      </c>
      <c r="AU34" s="121">
        <v>119</v>
      </c>
      <c r="AV34" s="121">
        <v>0</v>
      </c>
      <c r="AW34" s="121">
        <v>0</v>
      </c>
      <c r="AX34" s="121">
        <f>SUM(AY34:BB34)</f>
        <v>317965</v>
      </c>
      <c r="AY34" s="121">
        <v>317965</v>
      </c>
      <c r="AZ34" s="121">
        <v>0</v>
      </c>
      <c r="BA34" s="121">
        <v>0</v>
      </c>
      <c r="BB34" s="121">
        <v>0</v>
      </c>
      <c r="BC34" s="121">
        <v>407049</v>
      </c>
      <c r="BD34" s="121">
        <v>0</v>
      </c>
      <c r="BE34" s="121">
        <v>3941</v>
      </c>
      <c r="BF34" s="121">
        <f>SUM(AE34,+AM34,+BE34)</f>
        <v>448722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418</v>
      </c>
      <c r="BO34" s="121">
        <f>SUM(BP34,BU34,BY34,BZ34,CF34)</f>
        <v>5125</v>
      </c>
      <c r="BP34" s="121">
        <f>SUM(BQ34:BT34)</f>
        <v>5125</v>
      </c>
      <c r="BQ34" s="121">
        <v>5125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61861</v>
      </c>
      <c r="CF34" s="121">
        <v>0</v>
      </c>
      <c r="CG34" s="121">
        <v>8523</v>
      </c>
      <c r="CH34" s="121">
        <f>SUM(BG34,+BO34,+CG34)</f>
        <v>13648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15600</v>
      </c>
      <c r="CQ34" s="121">
        <f>SUM(AM34,+BO34)</f>
        <v>449906</v>
      </c>
      <c r="CR34" s="121">
        <f>SUM(AN34,+BP34)</f>
        <v>129396</v>
      </c>
      <c r="CS34" s="121">
        <f>SUM(AO34,+BQ34)</f>
        <v>29519</v>
      </c>
      <c r="CT34" s="121">
        <f>SUM(AP34,+BR34)</f>
        <v>79902</v>
      </c>
      <c r="CU34" s="121">
        <f>SUM(AQ34,+BS34)</f>
        <v>19975</v>
      </c>
      <c r="CV34" s="121">
        <f>SUM(AR34,+BT34)</f>
        <v>0</v>
      </c>
      <c r="CW34" s="121">
        <f>SUM(AS34,+BU34)</f>
        <v>2545</v>
      </c>
      <c r="CX34" s="121">
        <f>SUM(AT34,+BV34)</f>
        <v>2426</v>
      </c>
      <c r="CY34" s="121">
        <f>SUM(AU34,+BW34)</f>
        <v>119</v>
      </c>
      <c r="CZ34" s="121">
        <f>SUM(AV34,+BX34)</f>
        <v>0</v>
      </c>
      <c r="DA34" s="121">
        <f>SUM(AW34,+BY34)</f>
        <v>0</v>
      </c>
      <c r="DB34" s="121">
        <f>SUM(AX34,+BZ34)</f>
        <v>317965</v>
      </c>
      <c r="DC34" s="121">
        <f>SUM(AY34,+CA34)</f>
        <v>317965</v>
      </c>
      <c r="DD34" s="121">
        <f>SUM(AZ34,+CB34)</f>
        <v>0</v>
      </c>
      <c r="DE34" s="121">
        <f>SUM(BA34,+CC34)</f>
        <v>0</v>
      </c>
      <c r="DF34" s="121">
        <f>SUM(BB34,+CD34)</f>
        <v>0</v>
      </c>
      <c r="DG34" s="121">
        <f>SUM(BC34,+CE34)</f>
        <v>468910</v>
      </c>
      <c r="DH34" s="121">
        <f>SUM(BD34,+CF34)</f>
        <v>0</v>
      </c>
      <c r="DI34" s="121">
        <f>SUM(BE34,+CG34)</f>
        <v>12464</v>
      </c>
      <c r="DJ34" s="121">
        <f>SUM(BF34,+CH34)</f>
        <v>462370</v>
      </c>
    </row>
    <row r="35" spans="1:114" s="136" customFormat="1" ht="13.5" customHeight="1" x14ac:dyDescent="0.15">
      <c r="A35" s="119" t="s">
        <v>29</v>
      </c>
      <c r="B35" s="120" t="s">
        <v>425</v>
      </c>
      <c r="C35" s="119" t="s">
        <v>426</v>
      </c>
      <c r="D35" s="121">
        <f>SUM(E35,+L35)</f>
        <v>6172181</v>
      </c>
      <c r="E35" s="121">
        <f>SUM(F35:I35,K35)</f>
        <v>19266</v>
      </c>
      <c r="F35" s="121">
        <v>0</v>
      </c>
      <c r="G35" s="121">
        <v>0</v>
      </c>
      <c r="H35" s="121">
        <v>16900</v>
      </c>
      <c r="I35" s="121">
        <v>2366</v>
      </c>
      <c r="J35" s="122" t="s">
        <v>494</v>
      </c>
      <c r="K35" s="121">
        <v>0</v>
      </c>
      <c r="L35" s="121">
        <v>6152915</v>
      </c>
      <c r="M35" s="121">
        <f>SUM(N35,+U35)</f>
        <v>337852</v>
      </c>
      <c r="N35" s="121">
        <f>SUM(O35:R35,T35)</f>
        <v>31717</v>
      </c>
      <c r="O35" s="121">
        <v>0</v>
      </c>
      <c r="P35" s="121">
        <v>0</v>
      </c>
      <c r="Q35" s="121">
        <v>0</v>
      </c>
      <c r="R35" s="121">
        <v>31717</v>
      </c>
      <c r="S35" s="122" t="s">
        <v>494</v>
      </c>
      <c r="T35" s="121">
        <v>0</v>
      </c>
      <c r="U35" s="121">
        <v>306135</v>
      </c>
      <c r="V35" s="121">
        <f>+SUM(D35,M35)</f>
        <v>6510033</v>
      </c>
      <c r="W35" s="121">
        <f>+SUM(E35,N35)</f>
        <v>50983</v>
      </c>
      <c r="X35" s="121">
        <f>+SUM(F35,O35)</f>
        <v>0</v>
      </c>
      <c r="Y35" s="121">
        <f>+SUM(G35,P35)</f>
        <v>0</v>
      </c>
      <c r="Z35" s="121">
        <f>+SUM(H35,Q35)</f>
        <v>16900</v>
      </c>
      <c r="AA35" s="121">
        <f>+SUM(I35,R35)</f>
        <v>34083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6459050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1066810</v>
      </c>
      <c r="AM35" s="121">
        <f>SUM(AN35,AS35,AW35,AX35,BD35)</f>
        <v>3229412</v>
      </c>
      <c r="AN35" s="121">
        <f>SUM(AO35:AR35)</f>
        <v>1811146</v>
      </c>
      <c r="AO35" s="121">
        <v>256494</v>
      </c>
      <c r="AP35" s="121">
        <v>1554652</v>
      </c>
      <c r="AQ35" s="121">
        <v>0</v>
      </c>
      <c r="AR35" s="121">
        <v>0</v>
      </c>
      <c r="AS35" s="121">
        <f>SUM(AT35:AV35)</f>
        <v>1015015</v>
      </c>
      <c r="AT35" s="121">
        <v>1015015</v>
      </c>
      <c r="AU35" s="121">
        <v>0</v>
      </c>
      <c r="AV35" s="121">
        <v>0</v>
      </c>
      <c r="AW35" s="121">
        <v>22621</v>
      </c>
      <c r="AX35" s="121">
        <f>SUM(AY35:BB35)</f>
        <v>380630</v>
      </c>
      <c r="AY35" s="121">
        <v>377765</v>
      </c>
      <c r="AZ35" s="121">
        <v>2865</v>
      </c>
      <c r="BA35" s="121">
        <v>0</v>
      </c>
      <c r="BB35" s="121">
        <v>0</v>
      </c>
      <c r="BC35" s="121">
        <v>1875959</v>
      </c>
      <c r="BD35" s="121">
        <v>0</v>
      </c>
      <c r="BE35" s="121">
        <v>0</v>
      </c>
      <c r="BF35" s="121">
        <f>SUM(AE35,+AM35,+BE35)</f>
        <v>3229412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337852</v>
      </c>
      <c r="BP35" s="121">
        <f>SUM(BQ35:BT35)</f>
        <v>38023</v>
      </c>
      <c r="BQ35" s="121">
        <v>38023</v>
      </c>
      <c r="BR35" s="121">
        <v>0</v>
      </c>
      <c r="BS35" s="121">
        <v>0</v>
      </c>
      <c r="BT35" s="121">
        <v>0</v>
      </c>
      <c r="BU35" s="121">
        <f>SUM(BV35:BX35)</f>
        <v>138828</v>
      </c>
      <c r="BV35" s="121">
        <v>0</v>
      </c>
      <c r="BW35" s="121">
        <v>138828</v>
      </c>
      <c r="BX35" s="121">
        <v>0</v>
      </c>
      <c r="BY35" s="121">
        <v>0</v>
      </c>
      <c r="BZ35" s="121">
        <f>SUM(CA35:CD35)</f>
        <v>161001</v>
      </c>
      <c r="CA35" s="121">
        <v>143716</v>
      </c>
      <c r="CB35" s="121">
        <v>0</v>
      </c>
      <c r="CC35" s="121">
        <v>0</v>
      </c>
      <c r="CD35" s="121">
        <v>17285</v>
      </c>
      <c r="CE35" s="121">
        <v>0</v>
      </c>
      <c r="CF35" s="121">
        <v>0</v>
      </c>
      <c r="CG35" s="121">
        <v>0</v>
      </c>
      <c r="CH35" s="121">
        <f>SUM(BG35,+BO35,+CG35)</f>
        <v>337852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1066810</v>
      </c>
      <c r="CQ35" s="121">
        <f>SUM(AM35,+BO35)</f>
        <v>3567264</v>
      </c>
      <c r="CR35" s="121">
        <f>SUM(AN35,+BP35)</f>
        <v>1849169</v>
      </c>
      <c r="CS35" s="121">
        <f>SUM(AO35,+BQ35)</f>
        <v>294517</v>
      </c>
      <c r="CT35" s="121">
        <f>SUM(AP35,+BR35)</f>
        <v>1554652</v>
      </c>
      <c r="CU35" s="121">
        <f>SUM(AQ35,+BS35)</f>
        <v>0</v>
      </c>
      <c r="CV35" s="121">
        <f>SUM(AR35,+BT35)</f>
        <v>0</v>
      </c>
      <c r="CW35" s="121">
        <f>SUM(AS35,+BU35)</f>
        <v>1153843</v>
      </c>
      <c r="CX35" s="121">
        <f>SUM(AT35,+BV35)</f>
        <v>1015015</v>
      </c>
      <c r="CY35" s="121">
        <f>SUM(AU35,+BW35)</f>
        <v>138828</v>
      </c>
      <c r="CZ35" s="121">
        <f>SUM(AV35,+BX35)</f>
        <v>0</v>
      </c>
      <c r="DA35" s="121">
        <f>SUM(AW35,+BY35)</f>
        <v>22621</v>
      </c>
      <c r="DB35" s="121">
        <f>SUM(AX35,+BZ35)</f>
        <v>541631</v>
      </c>
      <c r="DC35" s="121">
        <f>SUM(AY35,+CA35)</f>
        <v>521481</v>
      </c>
      <c r="DD35" s="121">
        <f>SUM(AZ35,+CB35)</f>
        <v>2865</v>
      </c>
      <c r="DE35" s="121">
        <f>SUM(BA35,+CC35)</f>
        <v>0</v>
      </c>
      <c r="DF35" s="121">
        <f>SUM(BB35,+CD35)</f>
        <v>17285</v>
      </c>
      <c r="DG35" s="121">
        <f>SUM(BC35,+CE35)</f>
        <v>1875959</v>
      </c>
      <c r="DH35" s="121">
        <f>SUM(BD35,+CF35)</f>
        <v>0</v>
      </c>
      <c r="DI35" s="121">
        <f>SUM(BE35,+CG35)</f>
        <v>0</v>
      </c>
      <c r="DJ35" s="121">
        <f>SUM(BF35,+CH35)</f>
        <v>3567264</v>
      </c>
    </row>
    <row r="36" spans="1:114" s="136" customFormat="1" ht="13.5" customHeight="1" x14ac:dyDescent="0.15">
      <c r="A36" s="119" t="s">
        <v>29</v>
      </c>
      <c r="B36" s="120" t="s">
        <v>428</v>
      </c>
      <c r="C36" s="119" t="s">
        <v>429</v>
      </c>
      <c r="D36" s="121">
        <f>SUM(E36,+L36)</f>
        <v>827303</v>
      </c>
      <c r="E36" s="121">
        <f>SUM(F36:I36,K36)</f>
        <v>86442</v>
      </c>
      <c r="F36" s="121">
        <v>0</v>
      </c>
      <c r="G36" s="121">
        <v>0</v>
      </c>
      <c r="H36" s="121">
        <v>12500</v>
      </c>
      <c r="I36" s="121">
        <v>69915</v>
      </c>
      <c r="J36" s="122" t="s">
        <v>494</v>
      </c>
      <c r="K36" s="121">
        <v>4027</v>
      </c>
      <c r="L36" s="121">
        <v>740861</v>
      </c>
      <c r="M36" s="121">
        <f>SUM(N36,+U36)</f>
        <v>181480</v>
      </c>
      <c r="N36" s="121">
        <f>SUM(O36:R36,T36)</f>
        <v>32801</v>
      </c>
      <c r="O36" s="121">
        <v>1248</v>
      </c>
      <c r="P36" s="121">
        <v>1248</v>
      </c>
      <c r="Q36" s="121">
        <v>0</v>
      </c>
      <c r="R36" s="121">
        <v>30266</v>
      </c>
      <c r="S36" s="122" t="s">
        <v>494</v>
      </c>
      <c r="T36" s="121">
        <v>39</v>
      </c>
      <c r="U36" s="121">
        <v>148679</v>
      </c>
      <c r="V36" s="121">
        <f>+SUM(D36,M36)</f>
        <v>1008783</v>
      </c>
      <c r="W36" s="121">
        <f>+SUM(E36,N36)</f>
        <v>119243</v>
      </c>
      <c r="X36" s="121">
        <f>+SUM(F36,O36)</f>
        <v>1248</v>
      </c>
      <c r="Y36" s="121">
        <f>+SUM(G36,P36)</f>
        <v>1248</v>
      </c>
      <c r="Z36" s="121">
        <f>+SUM(H36,Q36)</f>
        <v>12500</v>
      </c>
      <c r="AA36" s="121">
        <f>+SUM(I36,R36)</f>
        <v>100181</v>
      </c>
      <c r="AB36" s="122" t="str">
        <f>IF(+SUM(J36,S36)=0,"-",+SUM(J36,S36))</f>
        <v>-</v>
      </c>
      <c r="AC36" s="121">
        <f>+SUM(K36,T36)</f>
        <v>4066</v>
      </c>
      <c r="AD36" s="121">
        <f>+SUM(L36,U36)</f>
        <v>889540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374768</v>
      </c>
      <c r="AN36" s="121">
        <f>SUM(AO36:AR36)</f>
        <v>247756</v>
      </c>
      <c r="AO36" s="121">
        <v>22523</v>
      </c>
      <c r="AP36" s="121">
        <v>225233</v>
      </c>
      <c r="AQ36" s="121">
        <v>0</v>
      </c>
      <c r="AR36" s="121">
        <v>0</v>
      </c>
      <c r="AS36" s="121">
        <f>SUM(AT36:AV36)</f>
        <v>16997</v>
      </c>
      <c r="AT36" s="121">
        <v>16997</v>
      </c>
      <c r="AU36" s="121">
        <v>0</v>
      </c>
      <c r="AV36" s="121">
        <v>0</v>
      </c>
      <c r="AW36" s="121">
        <v>16708</v>
      </c>
      <c r="AX36" s="121">
        <f>SUM(AY36:BB36)</f>
        <v>93307</v>
      </c>
      <c r="AY36" s="121">
        <v>93307</v>
      </c>
      <c r="AZ36" s="121">
        <v>0</v>
      </c>
      <c r="BA36" s="121">
        <v>0</v>
      </c>
      <c r="BB36" s="121">
        <v>0</v>
      </c>
      <c r="BC36" s="121">
        <v>408893</v>
      </c>
      <c r="BD36" s="121">
        <v>0</v>
      </c>
      <c r="BE36" s="121">
        <v>43642</v>
      </c>
      <c r="BF36" s="121">
        <f>SUM(AE36,+AM36,+BE36)</f>
        <v>418410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178984</v>
      </c>
      <c r="BP36" s="121">
        <f>SUM(BQ36:BT36)</f>
        <v>59421</v>
      </c>
      <c r="BQ36" s="121">
        <v>7104</v>
      </c>
      <c r="BR36" s="121">
        <v>0</v>
      </c>
      <c r="BS36" s="121">
        <v>52317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119563</v>
      </c>
      <c r="CA36" s="121">
        <v>37032</v>
      </c>
      <c r="CB36" s="121">
        <v>66420</v>
      </c>
      <c r="CC36" s="121">
        <v>10395</v>
      </c>
      <c r="CD36" s="121">
        <v>5716</v>
      </c>
      <c r="CE36" s="121">
        <v>0</v>
      </c>
      <c r="CF36" s="121">
        <v>0</v>
      </c>
      <c r="CG36" s="121">
        <v>2496</v>
      </c>
      <c r="CH36" s="121">
        <f>SUM(BG36,+BO36,+CG36)</f>
        <v>181480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553752</v>
      </c>
      <c r="CR36" s="121">
        <f>SUM(AN36,+BP36)</f>
        <v>307177</v>
      </c>
      <c r="CS36" s="121">
        <f>SUM(AO36,+BQ36)</f>
        <v>29627</v>
      </c>
      <c r="CT36" s="121">
        <f>SUM(AP36,+BR36)</f>
        <v>225233</v>
      </c>
      <c r="CU36" s="121">
        <f>SUM(AQ36,+BS36)</f>
        <v>52317</v>
      </c>
      <c r="CV36" s="121">
        <f>SUM(AR36,+BT36)</f>
        <v>0</v>
      </c>
      <c r="CW36" s="121">
        <f>SUM(AS36,+BU36)</f>
        <v>16997</v>
      </c>
      <c r="CX36" s="121">
        <f>SUM(AT36,+BV36)</f>
        <v>16997</v>
      </c>
      <c r="CY36" s="121">
        <f>SUM(AU36,+BW36)</f>
        <v>0</v>
      </c>
      <c r="CZ36" s="121">
        <f>SUM(AV36,+BX36)</f>
        <v>0</v>
      </c>
      <c r="DA36" s="121">
        <f>SUM(AW36,+BY36)</f>
        <v>16708</v>
      </c>
      <c r="DB36" s="121">
        <f>SUM(AX36,+BZ36)</f>
        <v>212870</v>
      </c>
      <c r="DC36" s="121">
        <f>SUM(AY36,+CA36)</f>
        <v>130339</v>
      </c>
      <c r="DD36" s="121">
        <f>SUM(AZ36,+CB36)</f>
        <v>66420</v>
      </c>
      <c r="DE36" s="121">
        <f>SUM(BA36,+CC36)</f>
        <v>10395</v>
      </c>
      <c r="DF36" s="121">
        <f>SUM(BB36,+CD36)</f>
        <v>5716</v>
      </c>
      <c r="DG36" s="121">
        <f>SUM(BC36,+CE36)</f>
        <v>408893</v>
      </c>
      <c r="DH36" s="121">
        <f>SUM(BD36,+CF36)</f>
        <v>0</v>
      </c>
      <c r="DI36" s="121">
        <f>SUM(BE36,+CG36)</f>
        <v>46138</v>
      </c>
      <c r="DJ36" s="121">
        <f>SUM(BF36,+CH36)</f>
        <v>599890</v>
      </c>
    </row>
    <row r="37" spans="1:114" s="136" customFormat="1" ht="13.5" customHeight="1" x14ac:dyDescent="0.15">
      <c r="A37" s="119" t="s">
        <v>29</v>
      </c>
      <c r="B37" s="120" t="s">
        <v>433</v>
      </c>
      <c r="C37" s="119" t="s">
        <v>434</v>
      </c>
      <c r="D37" s="121">
        <f>SUM(E37,+L37)</f>
        <v>914550</v>
      </c>
      <c r="E37" s="121">
        <f>SUM(F37:I37,K37)</f>
        <v>57806</v>
      </c>
      <c r="F37" s="121">
        <v>0</v>
      </c>
      <c r="G37" s="121">
        <v>241</v>
      </c>
      <c r="H37" s="121">
        <v>0</v>
      </c>
      <c r="I37" s="121">
        <v>39851</v>
      </c>
      <c r="J37" s="122" t="s">
        <v>494</v>
      </c>
      <c r="K37" s="121">
        <v>17714</v>
      </c>
      <c r="L37" s="121">
        <v>856744</v>
      </c>
      <c r="M37" s="121">
        <f>SUM(N37,+U37)</f>
        <v>96725</v>
      </c>
      <c r="N37" s="121">
        <f>SUM(O37:R37,T37)</f>
        <v>2544</v>
      </c>
      <c r="O37" s="121">
        <v>0</v>
      </c>
      <c r="P37" s="121">
        <v>143</v>
      </c>
      <c r="Q37" s="121">
        <v>0</v>
      </c>
      <c r="R37" s="121">
        <v>2343</v>
      </c>
      <c r="S37" s="122" t="s">
        <v>494</v>
      </c>
      <c r="T37" s="121">
        <v>58</v>
      </c>
      <c r="U37" s="121">
        <v>94181</v>
      </c>
      <c r="V37" s="121">
        <f>+SUM(D37,M37)</f>
        <v>1011275</v>
      </c>
      <c r="W37" s="121">
        <f>+SUM(E37,N37)</f>
        <v>60350</v>
      </c>
      <c r="X37" s="121">
        <f>+SUM(F37,O37)</f>
        <v>0</v>
      </c>
      <c r="Y37" s="121">
        <f>+SUM(G37,P37)</f>
        <v>384</v>
      </c>
      <c r="Z37" s="121">
        <f>+SUM(H37,Q37)</f>
        <v>0</v>
      </c>
      <c r="AA37" s="121">
        <f>+SUM(I37,R37)</f>
        <v>42194</v>
      </c>
      <c r="AB37" s="122" t="str">
        <f>IF(+SUM(J37,S37)=0,"-",+SUM(J37,S37))</f>
        <v>-</v>
      </c>
      <c r="AC37" s="121">
        <f>+SUM(K37,T37)</f>
        <v>17772</v>
      </c>
      <c r="AD37" s="121">
        <f>+SUM(L37,U37)</f>
        <v>950925</v>
      </c>
      <c r="AE37" s="121">
        <f>SUM(AF37,+AK37)</f>
        <v>24</v>
      </c>
      <c r="AF37" s="121">
        <f>SUM(AG37:AJ37)</f>
        <v>6</v>
      </c>
      <c r="AG37" s="121">
        <v>0</v>
      </c>
      <c r="AH37" s="121">
        <v>0</v>
      </c>
      <c r="AI37" s="121">
        <v>6</v>
      </c>
      <c r="AJ37" s="121">
        <v>0</v>
      </c>
      <c r="AK37" s="121">
        <v>18</v>
      </c>
      <c r="AL37" s="121">
        <v>66824</v>
      </c>
      <c r="AM37" s="121">
        <f>SUM(AN37,AS37,AW37,AX37,BD37)</f>
        <v>517268</v>
      </c>
      <c r="AN37" s="121">
        <f>SUM(AO37:AR37)</f>
        <v>55228</v>
      </c>
      <c r="AO37" s="121">
        <v>27614</v>
      </c>
      <c r="AP37" s="121">
        <v>27614</v>
      </c>
      <c r="AQ37" s="121">
        <v>0</v>
      </c>
      <c r="AR37" s="121">
        <v>0</v>
      </c>
      <c r="AS37" s="121">
        <f>SUM(AT37:AV37)</f>
        <v>382</v>
      </c>
      <c r="AT37" s="121">
        <v>382</v>
      </c>
      <c r="AU37" s="121">
        <v>0</v>
      </c>
      <c r="AV37" s="121">
        <v>0</v>
      </c>
      <c r="AW37" s="121">
        <v>0</v>
      </c>
      <c r="AX37" s="121">
        <f>SUM(AY37:BB37)</f>
        <v>461658</v>
      </c>
      <c r="AY37" s="121">
        <v>397224</v>
      </c>
      <c r="AZ37" s="121">
        <v>64434</v>
      </c>
      <c r="BA37" s="121">
        <v>0</v>
      </c>
      <c r="BB37" s="121">
        <v>0</v>
      </c>
      <c r="BC37" s="121">
        <v>277340</v>
      </c>
      <c r="BD37" s="121">
        <v>0</v>
      </c>
      <c r="BE37" s="121">
        <v>53094</v>
      </c>
      <c r="BF37" s="121">
        <f>SUM(AE37,+AM37,+BE37)</f>
        <v>570386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65234</v>
      </c>
      <c r="BP37" s="121">
        <f>SUM(BQ37:BT37)</f>
        <v>27614</v>
      </c>
      <c r="BQ37" s="121">
        <v>27614</v>
      </c>
      <c r="BR37" s="121">
        <v>0</v>
      </c>
      <c r="BS37" s="121">
        <v>0</v>
      </c>
      <c r="BT37" s="121">
        <v>0</v>
      </c>
      <c r="BU37" s="121">
        <f>SUM(BV37:BX37)</f>
        <v>12315</v>
      </c>
      <c r="BV37" s="121">
        <v>0</v>
      </c>
      <c r="BW37" s="121">
        <v>0</v>
      </c>
      <c r="BX37" s="121">
        <v>12315</v>
      </c>
      <c r="BY37" s="121">
        <v>0</v>
      </c>
      <c r="BZ37" s="121">
        <f>SUM(CA37:CD37)</f>
        <v>25305</v>
      </c>
      <c r="CA37" s="121">
        <v>23983</v>
      </c>
      <c r="CB37" s="121">
        <v>0</v>
      </c>
      <c r="CC37" s="121">
        <v>1322</v>
      </c>
      <c r="CD37" s="121">
        <v>0</v>
      </c>
      <c r="CE37" s="121">
        <v>0</v>
      </c>
      <c r="CF37" s="121">
        <v>0</v>
      </c>
      <c r="CG37" s="121">
        <v>31491</v>
      </c>
      <c r="CH37" s="121">
        <f>SUM(BG37,+BO37,+CG37)</f>
        <v>96725</v>
      </c>
      <c r="CI37" s="121">
        <f>SUM(AE37,+BG37)</f>
        <v>24</v>
      </c>
      <c r="CJ37" s="121">
        <f>SUM(AF37,+BH37)</f>
        <v>6</v>
      </c>
      <c r="CK37" s="121">
        <f>SUM(AG37,+BI37)</f>
        <v>0</v>
      </c>
      <c r="CL37" s="121">
        <f>SUM(AH37,+BJ37)</f>
        <v>0</v>
      </c>
      <c r="CM37" s="121">
        <f>SUM(AI37,+BK37)</f>
        <v>6</v>
      </c>
      <c r="CN37" s="121">
        <f>SUM(AJ37,+BL37)</f>
        <v>0</v>
      </c>
      <c r="CO37" s="121">
        <f>SUM(AK37,+BM37)</f>
        <v>18</v>
      </c>
      <c r="CP37" s="121">
        <f>SUM(AL37,+BN37)</f>
        <v>66824</v>
      </c>
      <c r="CQ37" s="121">
        <f>SUM(AM37,+BO37)</f>
        <v>582502</v>
      </c>
      <c r="CR37" s="121">
        <f>SUM(AN37,+BP37)</f>
        <v>82842</v>
      </c>
      <c r="CS37" s="121">
        <f>SUM(AO37,+BQ37)</f>
        <v>55228</v>
      </c>
      <c r="CT37" s="121">
        <f>SUM(AP37,+BR37)</f>
        <v>27614</v>
      </c>
      <c r="CU37" s="121">
        <f>SUM(AQ37,+BS37)</f>
        <v>0</v>
      </c>
      <c r="CV37" s="121">
        <f>SUM(AR37,+BT37)</f>
        <v>0</v>
      </c>
      <c r="CW37" s="121">
        <f>SUM(AS37,+BU37)</f>
        <v>12697</v>
      </c>
      <c r="CX37" s="121">
        <f>SUM(AT37,+BV37)</f>
        <v>382</v>
      </c>
      <c r="CY37" s="121">
        <f>SUM(AU37,+BW37)</f>
        <v>0</v>
      </c>
      <c r="CZ37" s="121">
        <f>SUM(AV37,+BX37)</f>
        <v>12315</v>
      </c>
      <c r="DA37" s="121">
        <f>SUM(AW37,+BY37)</f>
        <v>0</v>
      </c>
      <c r="DB37" s="121">
        <f>SUM(AX37,+BZ37)</f>
        <v>486963</v>
      </c>
      <c r="DC37" s="121">
        <f>SUM(AY37,+CA37)</f>
        <v>421207</v>
      </c>
      <c r="DD37" s="121">
        <f>SUM(AZ37,+CB37)</f>
        <v>64434</v>
      </c>
      <c r="DE37" s="121">
        <f>SUM(BA37,+CC37)</f>
        <v>1322</v>
      </c>
      <c r="DF37" s="121">
        <f>SUM(BB37,+CD37)</f>
        <v>0</v>
      </c>
      <c r="DG37" s="121">
        <f>SUM(BC37,+CE37)</f>
        <v>277340</v>
      </c>
      <c r="DH37" s="121">
        <f>SUM(BD37,+CF37)</f>
        <v>0</v>
      </c>
      <c r="DI37" s="121">
        <f>SUM(BE37,+CG37)</f>
        <v>84585</v>
      </c>
      <c r="DJ37" s="121">
        <f>SUM(BF37,+CH37)</f>
        <v>667111</v>
      </c>
    </row>
    <row r="38" spans="1:114" s="136" customFormat="1" ht="13.5" customHeight="1" x14ac:dyDescent="0.15">
      <c r="A38" s="119" t="s">
        <v>29</v>
      </c>
      <c r="B38" s="120" t="s">
        <v>438</v>
      </c>
      <c r="C38" s="119" t="s">
        <v>439</v>
      </c>
      <c r="D38" s="121">
        <f>SUM(E38,+L38)</f>
        <v>1068135</v>
      </c>
      <c r="E38" s="121">
        <f>SUM(F38:I38,K38)</f>
        <v>60261</v>
      </c>
      <c r="F38" s="121">
        <v>0</v>
      </c>
      <c r="G38" s="121">
        <v>106</v>
      </c>
      <c r="H38" s="121">
        <v>0</v>
      </c>
      <c r="I38" s="121">
        <v>38197</v>
      </c>
      <c r="J38" s="122" t="s">
        <v>494</v>
      </c>
      <c r="K38" s="121">
        <v>21958</v>
      </c>
      <c r="L38" s="121">
        <v>1007874</v>
      </c>
      <c r="M38" s="121">
        <f>SUM(N38,+U38)</f>
        <v>185338</v>
      </c>
      <c r="N38" s="121">
        <f>SUM(O38:R38,T38)</f>
        <v>15151</v>
      </c>
      <c r="O38" s="121">
        <v>0</v>
      </c>
      <c r="P38" s="121">
        <v>0</v>
      </c>
      <c r="Q38" s="121">
        <v>0</v>
      </c>
      <c r="R38" s="121">
        <v>15151</v>
      </c>
      <c r="S38" s="122" t="s">
        <v>494</v>
      </c>
      <c r="T38" s="121">
        <v>0</v>
      </c>
      <c r="U38" s="121">
        <v>170187</v>
      </c>
      <c r="V38" s="121">
        <f>+SUM(D38,M38)</f>
        <v>1253473</v>
      </c>
      <c r="W38" s="121">
        <f>+SUM(E38,N38)</f>
        <v>75412</v>
      </c>
      <c r="X38" s="121">
        <f>+SUM(F38,O38)</f>
        <v>0</v>
      </c>
      <c r="Y38" s="121">
        <f>+SUM(G38,P38)</f>
        <v>106</v>
      </c>
      <c r="Z38" s="121">
        <f>+SUM(H38,Q38)</f>
        <v>0</v>
      </c>
      <c r="AA38" s="121">
        <f>+SUM(I38,R38)</f>
        <v>53348</v>
      </c>
      <c r="AB38" s="122" t="str">
        <f>IF(+SUM(J38,S38)=0,"-",+SUM(J38,S38))</f>
        <v>-</v>
      </c>
      <c r="AC38" s="121">
        <f>+SUM(K38,T38)</f>
        <v>21958</v>
      </c>
      <c r="AD38" s="121">
        <f>+SUM(L38,U38)</f>
        <v>1178061</v>
      </c>
      <c r="AE38" s="121">
        <f>SUM(AF38,+AK38)</f>
        <v>69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69</v>
      </c>
      <c r="AL38" s="121">
        <v>86606</v>
      </c>
      <c r="AM38" s="121">
        <f>SUM(AN38,AS38,AW38,AX38,BD38)</f>
        <v>606046</v>
      </c>
      <c r="AN38" s="121">
        <f>SUM(AO38:AR38)</f>
        <v>403431</v>
      </c>
      <c r="AO38" s="121">
        <v>108881</v>
      </c>
      <c r="AP38" s="121">
        <v>282395</v>
      </c>
      <c r="AQ38" s="121">
        <v>12155</v>
      </c>
      <c r="AR38" s="121">
        <v>0</v>
      </c>
      <c r="AS38" s="121">
        <f>SUM(AT38:AV38)</f>
        <v>57772</v>
      </c>
      <c r="AT38" s="121">
        <v>50136</v>
      </c>
      <c r="AU38" s="121">
        <v>7636</v>
      </c>
      <c r="AV38" s="121">
        <v>0</v>
      </c>
      <c r="AW38" s="121">
        <v>21033</v>
      </c>
      <c r="AX38" s="121">
        <f>SUM(AY38:BB38)</f>
        <v>123810</v>
      </c>
      <c r="AY38" s="121">
        <v>31258</v>
      </c>
      <c r="AZ38" s="121">
        <v>88699</v>
      </c>
      <c r="BA38" s="121">
        <v>381</v>
      </c>
      <c r="BB38" s="121">
        <v>3472</v>
      </c>
      <c r="BC38" s="121">
        <v>319654</v>
      </c>
      <c r="BD38" s="121">
        <v>0</v>
      </c>
      <c r="BE38" s="121">
        <v>55760</v>
      </c>
      <c r="BF38" s="121">
        <f>SUM(AE38,+AM38,+BE38)</f>
        <v>661875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185338</v>
      </c>
      <c r="BP38" s="121">
        <f>SUM(BQ38:BT38)</f>
        <v>23369</v>
      </c>
      <c r="BQ38" s="121">
        <v>23369</v>
      </c>
      <c r="BR38" s="121">
        <v>0</v>
      </c>
      <c r="BS38" s="121">
        <v>0</v>
      </c>
      <c r="BT38" s="121">
        <v>0</v>
      </c>
      <c r="BU38" s="121">
        <f>SUM(BV38:BX38)</f>
        <v>11079</v>
      </c>
      <c r="BV38" s="121">
        <v>0</v>
      </c>
      <c r="BW38" s="121">
        <v>11079</v>
      </c>
      <c r="BX38" s="121">
        <v>0</v>
      </c>
      <c r="BY38" s="121">
        <v>0</v>
      </c>
      <c r="BZ38" s="121">
        <f>SUM(CA38:CD38)</f>
        <v>150890</v>
      </c>
      <c r="CA38" s="121">
        <v>26118</v>
      </c>
      <c r="CB38" s="121">
        <v>122986</v>
      </c>
      <c r="CC38" s="121">
        <v>861</v>
      </c>
      <c r="CD38" s="121">
        <v>925</v>
      </c>
      <c r="CE38" s="121">
        <v>0</v>
      </c>
      <c r="CF38" s="121">
        <v>0</v>
      </c>
      <c r="CG38" s="121">
        <v>0</v>
      </c>
      <c r="CH38" s="121">
        <f>SUM(BG38,+BO38,+CG38)</f>
        <v>185338</v>
      </c>
      <c r="CI38" s="121">
        <f>SUM(AE38,+BG38)</f>
        <v>69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69</v>
      </c>
      <c r="CP38" s="121">
        <f>SUM(AL38,+BN38)</f>
        <v>86606</v>
      </c>
      <c r="CQ38" s="121">
        <f>SUM(AM38,+BO38)</f>
        <v>791384</v>
      </c>
      <c r="CR38" s="121">
        <f>SUM(AN38,+BP38)</f>
        <v>426800</v>
      </c>
      <c r="CS38" s="121">
        <f>SUM(AO38,+BQ38)</f>
        <v>132250</v>
      </c>
      <c r="CT38" s="121">
        <f>SUM(AP38,+BR38)</f>
        <v>282395</v>
      </c>
      <c r="CU38" s="121">
        <f>SUM(AQ38,+BS38)</f>
        <v>12155</v>
      </c>
      <c r="CV38" s="121">
        <f>SUM(AR38,+BT38)</f>
        <v>0</v>
      </c>
      <c r="CW38" s="121">
        <f>SUM(AS38,+BU38)</f>
        <v>68851</v>
      </c>
      <c r="CX38" s="121">
        <f>SUM(AT38,+BV38)</f>
        <v>50136</v>
      </c>
      <c r="CY38" s="121">
        <f>SUM(AU38,+BW38)</f>
        <v>18715</v>
      </c>
      <c r="CZ38" s="121">
        <f>SUM(AV38,+BX38)</f>
        <v>0</v>
      </c>
      <c r="DA38" s="121">
        <f>SUM(AW38,+BY38)</f>
        <v>21033</v>
      </c>
      <c r="DB38" s="121">
        <f>SUM(AX38,+BZ38)</f>
        <v>274700</v>
      </c>
      <c r="DC38" s="121">
        <f>SUM(AY38,+CA38)</f>
        <v>57376</v>
      </c>
      <c r="DD38" s="121">
        <f>SUM(AZ38,+CB38)</f>
        <v>211685</v>
      </c>
      <c r="DE38" s="121">
        <f>SUM(BA38,+CC38)</f>
        <v>1242</v>
      </c>
      <c r="DF38" s="121">
        <f>SUM(BB38,+CD38)</f>
        <v>4397</v>
      </c>
      <c r="DG38" s="121">
        <f>SUM(BC38,+CE38)</f>
        <v>319654</v>
      </c>
      <c r="DH38" s="121">
        <f>SUM(BD38,+CF38)</f>
        <v>0</v>
      </c>
      <c r="DI38" s="121">
        <f>SUM(BE38,+CG38)</f>
        <v>55760</v>
      </c>
      <c r="DJ38" s="121">
        <f>SUM(BF38,+CH38)</f>
        <v>847213</v>
      </c>
    </row>
    <row r="39" spans="1:114" s="136" customFormat="1" ht="13.5" customHeight="1" x14ac:dyDescent="0.15">
      <c r="A39" s="119" t="s">
        <v>29</v>
      </c>
      <c r="B39" s="120" t="s">
        <v>441</v>
      </c>
      <c r="C39" s="119" t="s">
        <v>442</v>
      </c>
      <c r="D39" s="121">
        <f>SUM(E39,+L39)</f>
        <v>665795</v>
      </c>
      <c r="E39" s="121">
        <f>SUM(F39:I39,K39)</f>
        <v>16863</v>
      </c>
      <c r="F39" s="121">
        <v>0</v>
      </c>
      <c r="G39" s="121">
        <v>0</v>
      </c>
      <c r="H39" s="121">
        <v>0</v>
      </c>
      <c r="I39" s="121">
        <v>4983</v>
      </c>
      <c r="J39" s="122" t="s">
        <v>494</v>
      </c>
      <c r="K39" s="121">
        <v>11880</v>
      </c>
      <c r="L39" s="121">
        <v>648932</v>
      </c>
      <c r="M39" s="121">
        <f>SUM(N39,+U39)</f>
        <v>31527</v>
      </c>
      <c r="N39" s="121">
        <f>SUM(O39:R39,T39)</f>
        <v>909</v>
      </c>
      <c r="O39" s="121">
        <v>0</v>
      </c>
      <c r="P39" s="121">
        <v>0</v>
      </c>
      <c r="Q39" s="121">
        <v>0</v>
      </c>
      <c r="R39" s="121">
        <v>909</v>
      </c>
      <c r="S39" s="122" t="s">
        <v>494</v>
      </c>
      <c r="T39" s="121">
        <v>0</v>
      </c>
      <c r="U39" s="121">
        <v>30618</v>
      </c>
      <c r="V39" s="121">
        <f>+SUM(D39,M39)</f>
        <v>697322</v>
      </c>
      <c r="W39" s="121">
        <f>+SUM(E39,N39)</f>
        <v>17772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5892</v>
      </c>
      <c r="AB39" s="122" t="str">
        <f>IF(+SUM(J39,S39)=0,"-",+SUM(J39,S39))</f>
        <v>-</v>
      </c>
      <c r="AC39" s="121">
        <f>+SUM(K39,T39)</f>
        <v>11880</v>
      </c>
      <c r="AD39" s="121">
        <f>+SUM(L39,U39)</f>
        <v>679550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1446</v>
      </c>
      <c r="AM39" s="121">
        <f>SUM(AN39,AS39,AW39,AX39,BD39)</f>
        <v>416393</v>
      </c>
      <c r="AN39" s="121">
        <f>SUM(AO39:AR39)</f>
        <v>80944</v>
      </c>
      <c r="AO39" s="121">
        <v>18762</v>
      </c>
      <c r="AP39" s="121">
        <v>62182</v>
      </c>
      <c r="AQ39" s="121">
        <v>0</v>
      </c>
      <c r="AR39" s="121">
        <v>0</v>
      </c>
      <c r="AS39" s="121">
        <f>SUM(AT39:AV39)</f>
        <v>1395</v>
      </c>
      <c r="AT39" s="121">
        <v>1395</v>
      </c>
      <c r="AU39" s="121">
        <v>0</v>
      </c>
      <c r="AV39" s="121">
        <v>0</v>
      </c>
      <c r="AW39" s="121">
        <v>0</v>
      </c>
      <c r="AX39" s="121">
        <f>SUM(AY39:BB39)</f>
        <v>334054</v>
      </c>
      <c r="AY39" s="121">
        <v>303975</v>
      </c>
      <c r="AZ39" s="121">
        <v>30079</v>
      </c>
      <c r="BA39" s="121">
        <v>0</v>
      </c>
      <c r="BB39" s="121">
        <v>0</v>
      </c>
      <c r="BC39" s="121">
        <v>247956</v>
      </c>
      <c r="BD39" s="121">
        <v>0</v>
      </c>
      <c r="BE39" s="121">
        <v>0</v>
      </c>
      <c r="BF39" s="121">
        <f>SUM(AE39,+AM39,+BE39)</f>
        <v>416393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23607</v>
      </c>
      <c r="BP39" s="121">
        <f>SUM(BQ39:BT39)</f>
        <v>13696</v>
      </c>
      <c r="BQ39" s="121">
        <v>13696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9911</v>
      </c>
      <c r="CA39" s="121">
        <v>9911</v>
      </c>
      <c r="CB39" s="121">
        <v>0</v>
      </c>
      <c r="CC39" s="121">
        <v>0</v>
      </c>
      <c r="CD39" s="121">
        <v>0</v>
      </c>
      <c r="CE39" s="121">
        <v>7920</v>
      </c>
      <c r="CF39" s="121">
        <v>0</v>
      </c>
      <c r="CG39" s="121">
        <v>0</v>
      </c>
      <c r="CH39" s="121">
        <f>SUM(BG39,+BO39,+CG39)</f>
        <v>23607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1446</v>
      </c>
      <c r="CQ39" s="121">
        <f>SUM(AM39,+BO39)</f>
        <v>440000</v>
      </c>
      <c r="CR39" s="121">
        <f>SUM(AN39,+BP39)</f>
        <v>94640</v>
      </c>
      <c r="CS39" s="121">
        <f>SUM(AO39,+BQ39)</f>
        <v>32458</v>
      </c>
      <c r="CT39" s="121">
        <f>SUM(AP39,+BR39)</f>
        <v>62182</v>
      </c>
      <c r="CU39" s="121">
        <f>SUM(AQ39,+BS39)</f>
        <v>0</v>
      </c>
      <c r="CV39" s="121">
        <f>SUM(AR39,+BT39)</f>
        <v>0</v>
      </c>
      <c r="CW39" s="121">
        <f>SUM(AS39,+BU39)</f>
        <v>1395</v>
      </c>
      <c r="CX39" s="121">
        <f>SUM(AT39,+BV39)</f>
        <v>1395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343965</v>
      </c>
      <c r="DC39" s="121">
        <f>SUM(AY39,+CA39)</f>
        <v>313886</v>
      </c>
      <c r="DD39" s="121">
        <f>SUM(AZ39,+CB39)</f>
        <v>30079</v>
      </c>
      <c r="DE39" s="121">
        <f>SUM(BA39,+CC39)</f>
        <v>0</v>
      </c>
      <c r="DF39" s="121">
        <f>SUM(BB39,+CD39)</f>
        <v>0</v>
      </c>
      <c r="DG39" s="121">
        <f>SUM(BC39,+CE39)</f>
        <v>255876</v>
      </c>
      <c r="DH39" s="121">
        <f>SUM(BD39,+CF39)</f>
        <v>0</v>
      </c>
      <c r="DI39" s="121">
        <f>SUM(BE39,+CG39)</f>
        <v>0</v>
      </c>
      <c r="DJ39" s="121">
        <f>SUM(BF39,+CH39)</f>
        <v>440000</v>
      </c>
    </row>
    <row r="40" spans="1:114" s="136" customFormat="1" ht="13.5" customHeight="1" x14ac:dyDescent="0.15">
      <c r="A40" s="119" t="s">
        <v>29</v>
      </c>
      <c r="B40" s="120" t="s">
        <v>444</v>
      </c>
      <c r="C40" s="119" t="s">
        <v>445</v>
      </c>
      <c r="D40" s="121">
        <f>SUM(E40,+L40)</f>
        <v>692306</v>
      </c>
      <c r="E40" s="121">
        <f>SUM(F40:I40,K40)</f>
        <v>83045</v>
      </c>
      <c r="F40" s="121">
        <v>0</v>
      </c>
      <c r="G40" s="121">
        <v>0</v>
      </c>
      <c r="H40" s="121">
        <v>15700</v>
      </c>
      <c r="I40" s="121">
        <v>61547</v>
      </c>
      <c r="J40" s="122" t="s">
        <v>494</v>
      </c>
      <c r="K40" s="121">
        <v>5798</v>
      </c>
      <c r="L40" s="121">
        <v>609261</v>
      </c>
      <c r="M40" s="121">
        <f>SUM(N40,+U40)</f>
        <v>213206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494</v>
      </c>
      <c r="T40" s="121">
        <v>0</v>
      </c>
      <c r="U40" s="121">
        <v>213206</v>
      </c>
      <c r="V40" s="121">
        <f>+SUM(D40,M40)</f>
        <v>905512</v>
      </c>
      <c r="W40" s="121">
        <f>+SUM(E40,N40)</f>
        <v>83045</v>
      </c>
      <c r="X40" s="121">
        <f>+SUM(F40,O40)</f>
        <v>0</v>
      </c>
      <c r="Y40" s="121">
        <f>+SUM(G40,P40)</f>
        <v>0</v>
      </c>
      <c r="Z40" s="121">
        <f>+SUM(H40,Q40)</f>
        <v>15700</v>
      </c>
      <c r="AA40" s="121">
        <f>+SUM(I40,R40)</f>
        <v>61547</v>
      </c>
      <c r="AB40" s="122" t="str">
        <f>IF(+SUM(J40,S40)=0,"-",+SUM(J40,S40))</f>
        <v>-</v>
      </c>
      <c r="AC40" s="121">
        <f>+SUM(K40,T40)</f>
        <v>5798</v>
      </c>
      <c r="AD40" s="121">
        <f>+SUM(L40,U40)</f>
        <v>822467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337002</v>
      </c>
      <c r="AN40" s="121">
        <f>SUM(AO40:AR40)</f>
        <v>265132</v>
      </c>
      <c r="AO40" s="121">
        <v>16930</v>
      </c>
      <c r="AP40" s="121">
        <v>248202</v>
      </c>
      <c r="AQ40" s="121">
        <v>0</v>
      </c>
      <c r="AR40" s="121">
        <v>0</v>
      </c>
      <c r="AS40" s="121">
        <f>SUM(AT40:AV40)</f>
        <v>3966</v>
      </c>
      <c r="AT40" s="121">
        <v>3966</v>
      </c>
      <c r="AU40" s="121">
        <v>0</v>
      </c>
      <c r="AV40" s="121">
        <v>0</v>
      </c>
      <c r="AW40" s="121">
        <v>20963</v>
      </c>
      <c r="AX40" s="121">
        <f>SUM(AY40:BB40)</f>
        <v>46924</v>
      </c>
      <c r="AY40" s="121">
        <v>46924</v>
      </c>
      <c r="AZ40" s="121">
        <v>0</v>
      </c>
      <c r="BA40" s="121">
        <v>0</v>
      </c>
      <c r="BB40" s="121">
        <v>0</v>
      </c>
      <c r="BC40" s="121">
        <v>345111</v>
      </c>
      <c r="BD40" s="121">
        <v>17</v>
      </c>
      <c r="BE40" s="121">
        <v>10193</v>
      </c>
      <c r="BF40" s="121">
        <f>SUM(AE40,+AM40,+BE40)</f>
        <v>347195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194896</v>
      </c>
      <c r="BP40" s="121">
        <f>SUM(BQ40:BT40)</f>
        <v>29195</v>
      </c>
      <c r="BQ40" s="121">
        <v>29195</v>
      </c>
      <c r="BR40" s="121">
        <v>0</v>
      </c>
      <c r="BS40" s="121">
        <v>0</v>
      </c>
      <c r="BT40" s="121">
        <v>0</v>
      </c>
      <c r="BU40" s="121">
        <f>SUM(BV40:BX40)</f>
        <v>23325</v>
      </c>
      <c r="BV40" s="121">
        <v>0</v>
      </c>
      <c r="BW40" s="121">
        <v>22591</v>
      </c>
      <c r="BX40" s="121">
        <v>734</v>
      </c>
      <c r="BY40" s="121">
        <v>0</v>
      </c>
      <c r="BZ40" s="121">
        <f>SUM(CA40:CD40)</f>
        <v>131470</v>
      </c>
      <c r="CA40" s="121">
        <v>0</v>
      </c>
      <c r="CB40" s="121">
        <v>69660</v>
      </c>
      <c r="CC40" s="121">
        <v>25356</v>
      </c>
      <c r="CD40" s="121">
        <v>36454</v>
      </c>
      <c r="CE40" s="121">
        <v>0</v>
      </c>
      <c r="CF40" s="121">
        <v>10906</v>
      </c>
      <c r="CG40" s="121">
        <v>18310</v>
      </c>
      <c r="CH40" s="121">
        <f>SUM(BG40,+BO40,+CG40)</f>
        <v>213206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531898</v>
      </c>
      <c r="CR40" s="121">
        <f>SUM(AN40,+BP40)</f>
        <v>294327</v>
      </c>
      <c r="CS40" s="121">
        <f>SUM(AO40,+BQ40)</f>
        <v>46125</v>
      </c>
      <c r="CT40" s="121">
        <f>SUM(AP40,+BR40)</f>
        <v>248202</v>
      </c>
      <c r="CU40" s="121">
        <f>SUM(AQ40,+BS40)</f>
        <v>0</v>
      </c>
      <c r="CV40" s="121">
        <f>SUM(AR40,+BT40)</f>
        <v>0</v>
      </c>
      <c r="CW40" s="121">
        <f>SUM(AS40,+BU40)</f>
        <v>27291</v>
      </c>
      <c r="CX40" s="121">
        <f>SUM(AT40,+BV40)</f>
        <v>3966</v>
      </c>
      <c r="CY40" s="121">
        <f>SUM(AU40,+BW40)</f>
        <v>22591</v>
      </c>
      <c r="CZ40" s="121">
        <f>SUM(AV40,+BX40)</f>
        <v>734</v>
      </c>
      <c r="DA40" s="121">
        <f>SUM(AW40,+BY40)</f>
        <v>20963</v>
      </c>
      <c r="DB40" s="121">
        <f>SUM(AX40,+BZ40)</f>
        <v>178394</v>
      </c>
      <c r="DC40" s="121">
        <f>SUM(AY40,+CA40)</f>
        <v>46924</v>
      </c>
      <c r="DD40" s="121">
        <f>SUM(AZ40,+CB40)</f>
        <v>69660</v>
      </c>
      <c r="DE40" s="121">
        <f>SUM(BA40,+CC40)</f>
        <v>25356</v>
      </c>
      <c r="DF40" s="121">
        <f>SUM(BB40,+CD40)</f>
        <v>36454</v>
      </c>
      <c r="DG40" s="121">
        <f>SUM(BC40,+CE40)</f>
        <v>345111</v>
      </c>
      <c r="DH40" s="121">
        <f>SUM(BD40,+CF40)</f>
        <v>10923</v>
      </c>
      <c r="DI40" s="121">
        <f>SUM(BE40,+CG40)</f>
        <v>28503</v>
      </c>
      <c r="DJ40" s="121">
        <f>SUM(BF40,+CH40)</f>
        <v>560401</v>
      </c>
    </row>
    <row r="41" spans="1:114" s="136" customFormat="1" ht="13.5" customHeight="1" x14ac:dyDescent="0.15">
      <c r="A41" s="119" t="s">
        <v>29</v>
      </c>
      <c r="B41" s="120" t="s">
        <v>447</v>
      </c>
      <c r="C41" s="119" t="s">
        <v>448</v>
      </c>
      <c r="D41" s="121">
        <f>SUM(E41,+L41)</f>
        <v>428739</v>
      </c>
      <c r="E41" s="121">
        <f>SUM(F41:I41,K41)</f>
        <v>21409</v>
      </c>
      <c r="F41" s="121">
        <v>0</v>
      </c>
      <c r="G41" s="121">
        <v>0</v>
      </c>
      <c r="H41" s="121">
        <v>0</v>
      </c>
      <c r="I41" s="121">
        <v>19682</v>
      </c>
      <c r="J41" s="122" t="s">
        <v>494</v>
      </c>
      <c r="K41" s="121">
        <v>1727</v>
      </c>
      <c r="L41" s="121">
        <v>407330</v>
      </c>
      <c r="M41" s="121">
        <f>SUM(N41,+U41)</f>
        <v>84183</v>
      </c>
      <c r="N41" s="121">
        <f>SUM(O41:R41,T41)</f>
        <v>5894</v>
      </c>
      <c r="O41" s="121">
        <v>0</v>
      </c>
      <c r="P41" s="121">
        <v>0</v>
      </c>
      <c r="Q41" s="121">
        <v>0</v>
      </c>
      <c r="R41" s="121">
        <v>5894</v>
      </c>
      <c r="S41" s="122" t="s">
        <v>494</v>
      </c>
      <c r="T41" s="121">
        <v>0</v>
      </c>
      <c r="U41" s="121">
        <v>78289</v>
      </c>
      <c r="V41" s="121">
        <f>+SUM(D41,M41)</f>
        <v>512922</v>
      </c>
      <c r="W41" s="121">
        <f>+SUM(E41,N41)</f>
        <v>27303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25576</v>
      </c>
      <c r="AB41" s="122" t="str">
        <f>IF(+SUM(J41,S41)=0,"-",+SUM(J41,S41))</f>
        <v>-</v>
      </c>
      <c r="AC41" s="121">
        <f>+SUM(K41,T41)</f>
        <v>1727</v>
      </c>
      <c r="AD41" s="121">
        <f>+SUM(L41,U41)</f>
        <v>485619</v>
      </c>
      <c r="AE41" s="121">
        <f>SUM(AF41,+AK41)</f>
        <v>227</v>
      </c>
      <c r="AF41" s="121">
        <f>SUM(AG41:AJ41)</f>
        <v>227</v>
      </c>
      <c r="AG41" s="121">
        <v>0</v>
      </c>
      <c r="AH41" s="121">
        <v>0</v>
      </c>
      <c r="AI41" s="121">
        <v>227</v>
      </c>
      <c r="AJ41" s="121">
        <v>0</v>
      </c>
      <c r="AK41" s="121">
        <v>0</v>
      </c>
      <c r="AL41" s="121">
        <v>0</v>
      </c>
      <c r="AM41" s="121">
        <f>SUM(AN41,AS41,AW41,AX41,BD41)</f>
        <v>428512</v>
      </c>
      <c r="AN41" s="121">
        <f>SUM(AO41:AR41)</f>
        <v>25208</v>
      </c>
      <c r="AO41" s="121">
        <v>25208</v>
      </c>
      <c r="AP41" s="121">
        <v>0</v>
      </c>
      <c r="AQ41" s="121">
        <v>0</v>
      </c>
      <c r="AR41" s="121">
        <v>0</v>
      </c>
      <c r="AS41" s="121">
        <f>SUM(AT41:AV41)</f>
        <v>155366</v>
      </c>
      <c r="AT41" s="121">
        <v>843</v>
      </c>
      <c r="AU41" s="121">
        <v>154523</v>
      </c>
      <c r="AV41" s="121">
        <v>0</v>
      </c>
      <c r="AW41" s="121">
        <v>448</v>
      </c>
      <c r="AX41" s="121">
        <f>SUM(AY41:BB41)</f>
        <v>247490</v>
      </c>
      <c r="AY41" s="121">
        <v>88405</v>
      </c>
      <c r="AZ41" s="121">
        <v>131759</v>
      </c>
      <c r="BA41" s="121">
        <v>20710</v>
      </c>
      <c r="BB41" s="121">
        <v>6616</v>
      </c>
      <c r="BC41" s="121">
        <v>0</v>
      </c>
      <c r="BD41" s="121">
        <v>0</v>
      </c>
      <c r="BE41" s="121">
        <v>0</v>
      </c>
      <c r="BF41" s="121">
        <f>SUM(AE41,+AM41,+BE41)</f>
        <v>428739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84183</v>
      </c>
      <c r="BP41" s="121">
        <f>SUM(BQ41:BT41)</f>
        <v>6035</v>
      </c>
      <c r="BQ41" s="121">
        <v>6035</v>
      </c>
      <c r="BR41" s="121">
        <v>0</v>
      </c>
      <c r="BS41" s="121">
        <v>0</v>
      </c>
      <c r="BT41" s="121">
        <v>0</v>
      </c>
      <c r="BU41" s="121">
        <f>SUM(BV41:BX41)</f>
        <v>34118</v>
      </c>
      <c r="BV41" s="121">
        <v>0</v>
      </c>
      <c r="BW41" s="121">
        <v>34118</v>
      </c>
      <c r="BX41" s="121">
        <v>0</v>
      </c>
      <c r="BY41" s="121">
        <v>0</v>
      </c>
      <c r="BZ41" s="121">
        <f>SUM(CA41:CD41)</f>
        <v>44030</v>
      </c>
      <c r="CA41" s="121">
        <v>13531</v>
      </c>
      <c r="CB41" s="121">
        <v>15701</v>
      </c>
      <c r="CC41" s="121">
        <v>477</v>
      </c>
      <c r="CD41" s="121">
        <v>14321</v>
      </c>
      <c r="CE41" s="121">
        <v>0</v>
      </c>
      <c r="CF41" s="121">
        <v>0</v>
      </c>
      <c r="CG41" s="121">
        <v>0</v>
      </c>
      <c r="CH41" s="121">
        <f>SUM(BG41,+BO41,+CG41)</f>
        <v>84183</v>
      </c>
      <c r="CI41" s="121">
        <f>SUM(AE41,+BG41)</f>
        <v>227</v>
      </c>
      <c r="CJ41" s="121">
        <f>SUM(AF41,+BH41)</f>
        <v>227</v>
      </c>
      <c r="CK41" s="121">
        <f>SUM(AG41,+BI41)</f>
        <v>0</v>
      </c>
      <c r="CL41" s="121">
        <f>SUM(AH41,+BJ41)</f>
        <v>0</v>
      </c>
      <c r="CM41" s="121">
        <f>SUM(AI41,+BK41)</f>
        <v>227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512695</v>
      </c>
      <c r="CR41" s="121">
        <f>SUM(AN41,+BP41)</f>
        <v>31243</v>
      </c>
      <c r="CS41" s="121">
        <f>SUM(AO41,+BQ41)</f>
        <v>31243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189484</v>
      </c>
      <c r="CX41" s="121">
        <f>SUM(AT41,+BV41)</f>
        <v>843</v>
      </c>
      <c r="CY41" s="121">
        <f>SUM(AU41,+BW41)</f>
        <v>188641</v>
      </c>
      <c r="CZ41" s="121">
        <f>SUM(AV41,+BX41)</f>
        <v>0</v>
      </c>
      <c r="DA41" s="121">
        <f>SUM(AW41,+BY41)</f>
        <v>448</v>
      </c>
      <c r="DB41" s="121">
        <f>SUM(AX41,+BZ41)</f>
        <v>291520</v>
      </c>
      <c r="DC41" s="121">
        <f>SUM(AY41,+CA41)</f>
        <v>101936</v>
      </c>
      <c r="DD41" s="121">
        <f>SUM(AZ41,+CB41)</f>
        <v>147460</v>
      </c>
      <c r="DE41" s="121">
        <f>SUM(BA41,+CC41)</f>
        <v>21187</v>
      </c>
      <c r="DF41" s="121">
        <f>SUM(BB41,+CD41)</f>
        <v>20937</v>
      </c>
      <c r="DG41" s="121">
        <f>SUM(BC41,+CE41)</f>
        <v>0</v>
      </c>
      <c r="DH41" s="121">
        <f>SUM(BD41,+CF41)</f>
        <v>0</v>
      </c>
      <c r="DI41" s="121">
        <f>SUM(BE41,+CG41)</f>
        <v>0</v>
      </c>
      <c r="DJ41" s="121">
        <f>SUM(BF41,+CH41)</f>
        <v>512922</v>
      </c>
    </row>
    <row r="42" spans="1:114" s="136" customFormat="1" ht="13.5" customHeight="1" x14ac:dyDescent="0.15">
      <c r="A42" s="119" t="s">
        <v>29</v>
      </c>
      <c r="B42" s="120" t="s">
        <v>450</v>
      </c>
      <c r="C42" s="119" t="s">
        <v>451</v>
      </c>
      <c r="D42" s="121">
        <f>SUM(E42,+L42)</f>
        <v>374570</v>
      </c>
      <c r="E42" s="121">
        <f>SUM(F42:I42,K42)</f>
        <v>26203</v>
      </c>
      <c r="F42" s="121">
        <v>0</v>
      </c>
      <c r="G42" s="121">
        <v>20383</v>
      </c>
      <c r="H42" s="121">
        <v>0</v>
      </c>
      <c r="I42" s="121">
        <v>1307</v>
      </c>
      <c r="J42" s="122" t="s">
        <v>494</v>
      </c>
      <c r="K42" s="121">
        <v>4513</v>
      </c>
      <c r="L42" s="121">
        <v>348367</v>
      </c>
      <c r="M42" s="121">
        <f>SUM(N42,+U42)</f>
        <v>50312</v>
      </c>
      <c r="N42" s="121">
        <f>SUM(O42:R42,T42)</f>
        <v>26917</v>
      </c>
      <c r="O42" s="121">
        <v>0</v>
      </c>
      <c r="P42" s="121">
        <v>0</v>
      </c>
      <c r="Q42" s="121">
        <v>0</v>
      </c>
      <c r="R42" s="121">
        <v>2091</v>
      </c>
      <c r="S42" s="122" t="s">
        <v>494</v>
      </c>
      <c r="T42" s="121">
        <v>24826</v>
      </c>
      <c r="U42" s="121">
        <v>23395</v>
      </c>
      <c r="V42" s="121">
        <f>+SUM(D42,M42)</f>
        <v>424882</v>
      </c>
      <c r="W42" s="121">
        <f>+SUM(E42,N42)</f>
        <v>53120</v>
      </c>
      <c r="X42" s="121">
        <f>+SUM(F42,O42)</f>
        <v>0</v>
      </c>
      <c r="Y42" s="121">
        <f>+SUM(G42,P42)</f>
        <v>20383</v>
      </c>
      <c r="Z42" s="121">
        <f>+SUM(H42,Q42)</f>
        <v>0</v>
      </c>
      <c r="AA42" s="121">
        <f>+SUM(I42,R42)</f>
        <v>3398</v>
      </c>
      <c r="AB42" s="122" t="str">
        <f>IF(+SUM(J42,S42)=0,"-",+SUM(J42,S42))</f>
        <v>-</v>
      </c>
      <c r="AC42" s="121">
        <f>+SUM(K42,T42)</f>
        <v>29339</v>
      </c>
      <c r="AD42" s="121">
        <f>+SUM(L42,U42)</f>
        <v>371762</v>
      </c>
      <c r="AE42" s="121">
        <f>SUM(AF42,+AK42)</f>
        <v>119</v>
      </c>
      <c r="AF42" s="121">
        <f>SUM(AG42:AJ42)</f>
        <v>119</v>
      </c>
      <c r="AG42" s="121">
        <v>0</v>
      </c>
      <c r="AH42" s="121">
        <v>0</v>
      </c>
      <c r="AI42" s="121">
        <v>119</v>
      </c>
      <c r="AJ42" s="121">
        <v>0</v>
      </c>
      <c r="AK42" s="121">
        <v>0</v>
      </c>
      <c r="AL42" s="121">
        <v>0</v>
      </c>
      <c r="AM42" s="121">
        <f>SUM(AN42,AS42,AW42,AX42,BD42)</f>
        <v>192497</v>
      </c>
      <c r="AN42" s="121">
        <f>SUM(AO42:AR42)</f>
        <v>104211</v>
      </c>
      <c r="AO42" s="121">
        <v>25133</v>
      </c>
      <c r="AP42" s="121">
        <v>79078</v>
      </c>
      <c r="AQ42" s="121">
        <v>0</v>
      </c>
      <c r="AR42" s="121">
        <v>0</v>
      </c>
      <c r="AS42" s="121">
        <f>SUM(AT42:AV42)</f>
        <v>9564</v>
      </c>
      <c r="AT42" s="121">
        <v>9564</v>
      </c>
      <c r="AU42" s="121">
        <v>0</v>
      </c>
      <c r="AV42" s="121">
        <v>0</v>
      </c>
      <c r="AW42" s="121">
        <v>0</v>
      </c>
      <c r="AX42" s="121">
        <f>SUM(AY42:BB42)</f>
        <v>78722</v>
      </c>
      <c r="AY42" s="121">
        <v>76492</v>
      </c>
      <c r="AZ42" s="121">
        <v>0</v>
      </c>
      <c r="BA42" s="121">
        <v>0</v>
      </c>
      <c r="BB42" s="121">
        <v>2230</v>
      </c>
      <c r="BC42" s="121">
        <v>104221</v>
      </c>
      <c r="BD42" s="121">
        <v>0</v>
      </c>
      <c r="BE42" s="121">
        <v>77733</v>
      </c>
      <c r="BF42" s="121">
        <f>SUM(AE42,+AM42,+BE42)</f>
        <v>270349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50312</v>
      </c>
      <c r="BP42" s="121">
        <f>SUM(BQ42:BT42)</f>
        <v>13823</v>
      </c>
      <c r="BQ42" s="121">
        <v>6283</v>
      </c>
      <c r="BR42" s="121">
        <v>7540</v>
      </c>
      <c r="BS42" s="121">
        <v>0</v>
      </c>
      <c r="BT42" s="121">
        <v>0</v>
      </c>
      <c r="BU42" s="121">
        <f>SUM(BV42:BX42)</f>
        <v>16230</v>
      </c>
      <c r="BV42" s="121">
        <v>409</v>
      </c>
      <c r="BW42" s="121">
        <v>15821</v>
      </c>
      <c r="BX42" s="121">
        <v>0</v>
      </c>
      <c r="BY42" s="121">
        <v>0</v>
      </c>
      <c r="BZ42" s="121">
        <f>SUM(CA42:CD42)</f>
        <v>20259</v>
      </c>
      <c r="CA42" s="121">
        <v>0</v>
      </c>
      <c r="CB42" s="121">
        <v>20259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50312</v>
      </c>
      <c r="CI42" s="121">
        <f>SUM(AE42,+BG42)</f>
        <v>119</v>
      </c>
      <c r="CJ42" s="121">
        <f>SUM(AF42,+BH42)</f>
        <v>119</v>
      </c>
      <c r="CK42" s="121">
        <f>SUM(AG42,+BI42)</f>
        <v>0</v>
      </c>
      <c r="CL42" s="121">
        <f>SUM(AH42,+BJ42)</f>
        <v>0</v>
      </c>
      <c r="CM42" s="121">
        <f>SUM(AI42,+BK42)</f>
        <v>119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242809</v>
      </c>
      <c r="CR42" s="121">
        <f>SUM(AN42,+BP42)</f>
        <v>118034</v>
      </c>
      <c r="CS42" s="121">
        <f>SUM(AO42,+BQ42)</f>
        <v>31416</v>
      </c>
      <c r="CT42" s="121">
        <f>SUM(AP42,+BR42)</f>
        <v>86618</v>
      </c>
      <c r="CU42" s="121">
        <f>SUM(AQ42,+BS42)</f>
        <v>0</v>
      </c>
      <c r="CV42" s="121">
        <f>SUM(AR42,+BT42)</f>
        <v>0</v>
      </c>
      <c r="CW42" s="121">
        <f>SUM(AS42,+BU42)</f>
        <v>25794</v>
      </c>
      <c r="CX42" s="121">
        <f>SUM(AT42,+BV42)</f>
        <v>9973</v>
      </c>
      <c r="CY42" s="121">
        <f>SUM(AU42,+BW42)</f>
        <v>15821</v>
      </c>
      <c r="CZ42" s="121">
        <f>SUM(AV42,+BX42)</f>
        <v>0</v>
      </c>
      <c r="DA42" s="121">
        <f>SUM(AW42,+BY42)</f>
        <v>0</v>
      </c>
      <c r="DB42" s="121">
        <f>SUM(AX42,+BZ42)</f>
        <v>98981</v>
      </c>
      <c r="DC42" s="121">
        <f>SUM(AY42,+CA42)</f>
        <v>76492</v>
      </c>
      <c r="DD42" s="121">
        <f>SUM(AZ42,+CB42)</f>
        <v>20259</v>
      </c>
      <c r="DE42" s="121">
        <f>SUM(BA42,+CC42)</f>
        <v>0</v>
      </c>
      <c r="DF42" s="121">
        <f>SUM(BB42,+CD42)</f>
        <v>2230</v>
      </c>
      <c r="DG42" s="121">
        <f>SUM(BC42,+CE42)</f>
        <v>104221</v>
      </c>
      <c r="DH42" s="121">
        <f>SUM(BD42,+CF42)</f>
        <v>0</v>
      </c>
      <c r="DI42" s="121">
        <f>SUM(BE42,+CG42)</f>
        <v>77733</v>
      </c>
      <c r="DJ42" s="121">
        <f>SUM(BF42,+CH42)</f>
        <v>320661</v>
      </c>
    </row>
    <row r="43" spans="1:114" s="136" customFormat="1" ht="13.5" customHeight="1" x14ac:dyDescent="0.15">
      <c r="A43" s="119" t="s">
        <v>29</v>
      </c>
      <c r="B43" s="120" t="s">
        <v>455</v>
      </c>
      <c r="C43" s="119" t="s">
        <v>456</v>
      </c>
      <c r="D43" s="121">
        <f>SUM(E43,+L43)</f>
        <v>201267</v>
      </c>
      <c r="E43" s="121">
        <f>SUM(F43:I43,K43)</f>
        <v>2279</v>
      </c>
      <c r="F43" s="121">
        <v>0</v>
      </c>
      <c r="G43" s="121">
        <v>0</v>
      </c>
      <c r="H43" s="121">
        <v>0</v>
      </c>
      <c r="I43" s="121">
        <v>2279</v>
      </c>
      <c r="J43" s="122" t="s">
        <v>494</v>
      </c>
      <c r="K43" s="121">
        <v>0</v>
      </c>
      <c r="L43" s="121">
        <v>198988</v>
      </c>
      <c r="M43" s="121">
        <f>SUM(N43,+U43)</f>
        <v>96768</v>
      </c>
      <c r="N43" s="121">
        <f>SUM(O43:R43,T43)</f>
        <v>29211</v>
      </c>
      <c r="O43" s="121">
        <v>0</v>
      </c>
      <c r="P43" s="121">
        <v>0</v>
      </c>
      <c r="Q43" s="121">
        <v>0</v>
      </c>
      <c r="R43" s="121">
        <v>29211</v>
      </c>
      <c r="S43" s="122" t="s">
        <v>494</v>
      </c>
      <c r="T43" s="121">
        <v>0</v>
      </c>
      <c r="U43" s="121">
        <v>67557</v>
      </c>
      <c r="V43" s="121">
        <f>+SUM(D43,M43)</f>
        <v>298035</v>
      </c>
      <c r="W43" s="121">
        <f>+SUM(E43,N43)</f>
        <v>31490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31490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266545</v>
      </c>
      <c r="AE43" s="121">
        <f>SUM(AF43,+AK43)</f>
        <v>92</v>
      </c>
      <c r="AF43" s="121">
        <f>SUM(AG43:AJ43)</f>
        <v>92</v>
      </c>
      <c r="AG43" s="121">
        <v>0</v>
      </c>
      <c r="AH43" s="121">
        <v>0</v>
      </c>
      <c r="AI43" s="121">
        <v>92</v>
      </c>
      <c r="AJ43" s="121">
        <v>0</v>
      </c>
      <c r="AK43" s="121">
        <v>0</v>
      </c>
      <c r="AL43" s="121">
        <v>0</v>
      </c>
      <c r="AM43" s="121">
        <f>SUM(AN43,AS43,AW43,AX43,BD43)</f>
        <v>104947</v>
      </c>
      <c r="AN43" s="121">
        <f>SUM(AO43:AR43)</f>
        <v>30707</v>
      </c>
      <c r="AO43" s="121">
        <v>24263</v>
      </c>
      <c r="AP43" s="121">
        <v>6444</v>
      </c>
      <c r="AQ43" s="121">
        <v>0</v>
      </c>
      <c r="AR43" s="121">
        <v>0</v>
      </c>
      <c r="AS43" s="121">
        <f>SUM(AT43:AV43)</f>
        <v>21</v>
      </c>
      <c r="AT43" s="121">
        <v>21</v>
      </c>
      <c r="AU43" s="121">
        <v>0</v>
      </c>
      <c r="AV43" s="121">
        <v>0</v>
      </c>
      <c r="AW43" s="121">
        <v>0</v>
      </c>
      <c r="AX43" s="121">
        <f>SUM(AY43:BB43)</f>
        <v>74219</v>
      </c>
      <c r="AY43" s="121">
        <v>74219</v>
      </c>
      <c r="AZ43" s="121">
        <v>0</v>
      </c>
      <c r="BA43" s="121">
        <v>0</v>
      </c>
      <c r="BB43" s="121">
        <v>0</v>
      </c>
      <c r="BC43" s="121">
        <v>61692</v>
      </c>
      <c r="BD43" s="121">
        <v>0</v>
      </c>
      <c r="BE43" s="121">
        <v>34536</v>
      </c>
      <c r="BF43" s="121">
        <f>SUM(AE43,+AM43,+BE43)</f>
        <v>139575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96652</v>
      </c>
      <c r="BP43" s="121">
        <f>SUM(BQ43:BT43)</f>
        <v>17799</v>
      </c>
      <c r="BQ43" s="121">
        <v>17799</v>
      </c>
      <c r="BR43" s="121">
        <v>0</v>
      </c>
      <c r="BS43" s="121">
        <v>0</v>
      </c>
      <c r="BT43" s="121">
        <v>0</v>
      </c>
      <c r="BU43" s="121">
        <f>SUM(BV43:BX43)</f>
        <v>18795</v>
      </c>
      <c r="BV43" s="121">
        <v>22</v>
      </c>
      <c r="BW43" s="121">
        <v>18773</v>
      </c>
      <c r="BX43" s="121">
        <v>0</v>
      </c>
      <c r="BY43" s="121">
        <v>0</v>
      </c>
      <c r="BZ43" s="121">
        <f>SUM(CA43:CD43)</f>
        <v>60058</v>
      </c>
      <c r="CA43" s="121">
        <v>27706</v>
      </c>
      <c r="CB43" s="121">
        <v>29086</v>
      </c>
      <c r="CC43" s="121">
        <v>3266</v>
      </c>
      <c r="CD43" s="121">
        <v>0</v>
      </c>
      <c r="CE43" s="121">
        <v>0</v>
      </c>
      <c r="CF43" s="121">
        <v>0</v>
      </c>
      <c r="CG43" s="121">
        <v>116</v>
      </c>
      <c r="CH43" s="121">
        <f>SUM(BG43,+BO43,+CG43)</f>
        <v>96768</v>
      </c>
      <c r="CI43" s="121">
        <f>SUM(AE43,+BG43)</f>
        <v>92</v>
      </c>
      <c r="CJ43" s="121">
        <f>SUM(AF43,+BH43)</f>
        <v>92</v>
      </c>
      <c r="CK43" s="121">
        <f>SUM(AG43,+BI43)</f>
        <v>0</v>
      </c>
      <c r="CL43" s="121">
        <f>SUM(AH43,+BJ43)</f>
        <v>0</v>
      </c>
      <c r="CM43" s="121">
        <f>SUM(AI43,+BK43)</f>
        <v>92</v>
      </c>
      <c r="CN43" s="121">
        <f>SUM(AJ43,+BL43)</f>
        <v>0</v>
      </c>
      <c r="CO43" s="121">
        <f>SUM(AK43,+BM43)</f>
        <v>0</v>
      </c>
      <c r="CP43" s="121">
        <f>SUM(AL43,+BN43)</f>
        <v>0</v>
      </c>
      <c r="CQ43" s="121">
        <f>SUM(AM43,+BO43)</f>
        <v>201599</v>
      </c>
      <c r="CR43" s="121">
        <f>SUM(AN43,+BP43)</f>
        <v>48506</v>
      </c>
      <c r="CS43" s="121">
        <f>SUM(AO43,+BQ43)</f>
        <v>42062</v>
      </c>
      <c r="CT43" s="121">
        <f>SUM(AP43,+BR43)</f>
        <v>6444</v>
      </c>
      <c r="CU43" s="121">
        <f>SUM(AQ43,+BS43)</f>
        <v>0</v>
      </c>
      <c r="CV43" s="121">
        <f>SUM(AR43,+BT43)</f>
        <v>0</v>
      </c>
      <c r="CW43" s="121">
        <f>SUM(AS43,+BU43)</f>
        <v>18816</v>
      </c>
      <c r="CX43" s="121">
        <f>SUM(AT43,+BV43)</f>
        <v>43</v>
      </c>
      <c r="CY43" s="121">
        <f>SUM(AU43,+BW43)</f>
        <v>18773</v>
      </c>
      <c r="CZ43" s="121">
        <f>SUM(AV43,+BX43)</f>
        <v>0</v>
      </c>
      <c r="DA43" s="121">
        <f>SUM(AW43,+BY43)</f>
        <v>0</v>
      </c>
      <c r="DB43" s="121">
        <f>SUM(AX43,+BZ43)</f>
        <v>134277</v>
      </c>
      <c r="DC43" s="121">
        <f>SUM(AY43,+CA43)</f>
        <v>101925</v>
      </c>
      <c r="DD43" s="121">
        <f>SUM(AZ43,+CB43)</f>
        <v>29086</v>
      </c>
      <c r="DE43" s="121">
        <f>SUM(BA43,+CC43)</f>
        <v>3266</v>
      </c>
      <c r="DF43" s="121">
        <f>SUM(BB43,+CD43)</f>
        <v>0</v>
      </c>
      <c r="DG43" s="121">
        <f>SUM(BC43,+CE43)</f>
        <v>61692</v>
      </c>
      <c r="DH43" s="121">
        <f>SUM(BD43,+CF43)</f>
        <v>0</v>
      </c>
      <c r="DI43" s="121">
        <f>SUM(BE43,+CG43)</f>
        <v>34652</v>
      </c>
      <c r="DJ43" s="121">
        <f>SUM(BF43,+CH43)</f>
        <v>236343</v>
      </c>
    </row>
    <row r="44" spans="1:114" s="136" customFormat="1" ht="13.5" customHeight="1" x14ac:dyDescent="0.15">
      <c r="A44" s="119" t="s">
        <v>29</v>
      </c>
      <c r="B44" s="120" t="s">
        <v>458</v>
      </c>
      <c r="C44" s="119" t="s">
        <v>459</v>
      </c>
      <c r="D44" s="121">
        <f>SUM(E44,+L44)</f>
        <v>578073</v>
      </c>
      <c r="E44" s="121">
        <f>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2" t="s">
        <v>494</v>
      </c>
      <c r="K44" s="121">
        <v>0</v>
      </c>
      <c r="L44" s="121">
        <v>578073</v>
      </c>
      <c r="M44" s="121">
        <f>SUM(N44,+U44)</f>
        <v>54396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494</v>
      </c>
      <c r="T44" s="121">
        <v>0</v>
      </c>
      <c r="U44" s="121">
        <v>54396</v>
      </c>
      <c r="V44" s="121">
        <f>+SUM(D44,M44)</f>
        <v>632469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632469</v>
      </c>
      <c r="AE44" s="121">
        <f>SUM(AF44,+AK44)</f>
        <v>20327</v>
      </c>
      <c r="AF44" s="121">
        <f>SUM(AG44:AJ44)</f>
        <v>20327</v>
      </c>
      <c r="AG44" s="121">
        <v>0</v>
      </c>
      <c r="AH44" s="121">
        <v>20099</v>
      </c>
      <c r="AI44" s="121">
        <v>228</v>
      </c>
      <c r="AJ44" s="121">
        <v>0</v>
      </c>
      <c r="AK44" s="121">
        <v>0</v>
      </c>
      <c r="AL44" s="121">
        <v>0</v>
      </c>
      <c r="AM44" s="121">
        <f>SUM(AN44,AS44,AW44,AX44,BD44)</f>
        <v>554315</v>
      </c>
      <c r="AN44" s="121">
        <f>SUM(AO44:AR44)</f>
        <v>3673</v>
      </c>
      <c r="AO44" s="121">
        <v>3673</v>
      </c>
      <c r="AP44" s="121">
        <v>0</v>
      </c>
      <c r="AQ44" s="121">
        <v>0</v>
      </c>
      <c r="AR44" s="121">
        <v>0</v>
      </c>
      <c r="AS44" s="121">
        <f>SUM(AT44:AV44)</f>
        <v>0</v>
      </c>
      <c r="AT44" s="121">
        <v>0</v>
      </c>
      <c r="AU44" s="121">
        <v>0</v>
      </c>
      <c r="AV44" s="121">
        <v>0</v>
      </c>
      <c r="AW44" s="121">
        <v>0</v>
      </c>
      <c r="AX44" s="121">
        <f>SUM(AY44:BB44)</f>
        <v>545814</v>
      </c>
      <c r="AY44" s="121">
        <v>156642</v>
      </c>
      <c r="AZ44" s="121">
        <v>370536</v>
      </c>
      <c r="BA44" s="121">
        <v>18636</v>
      </c>
      <c r="BB44" s="121">
        <v>0</v>
      </c>
      <c r="BC44" s="121">
        <v>0</v>
      </c>
      <c r="BD44" s="121">
        <v>4828</v>
      </c>
      <c r="BE44" s="121">
        <v>3431</v>
      </c>
      <c r="BF44" s="121">
        <f>SUM(AE44,+AM44,+BE44)</f>
        <v>578073</v>
      </c>
      <c r="BG44" s="121">
        <f>SUM(BH44,+BM44)</f>
        <v>14200</v>
      </c>
      <c r="BH44" s="121">
        <f>SUM(BI44:BL44)</f>
        <v>14200</v>
      </c>
      <c r="BI44" s="121">
        <v>0</v>
      </c>
      <c r="BJ44" s="121">
        <v>14200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37491</v>
      </c>
      <c r="BP44" s="121">
        <f>SUM(BQ44:BT44)</f>
        <v>3673</v>
      </c>
      <c r="BQ44" s="121">
        <v>3673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33661</v>
      </c>
      <c r="CA44" s="121">
        <v>0</v>
      </c>
      <c r="CB44" s="121">
        <v>33661</v>
      </c>
      <c r="CC44" s="121">
        <v>0</v>
      </c>
      <c r="CD44" s="121">
        <v>0</v>
      </c>
      <c r="CE44" s="121">
        <v>0</v>
      </c>
      <c r="CF44" s="121">
        <v>157</v>
      </c>
      <c r="CG44" s="121">
        <v>2705</v>
      </c>
      <c r="CH44" s="121">
        <f>SUM(BG44,+BO44,+CG44)</f>
        <v>54396</v>
      </c>
      <c r="CI44" s="121">
        <f>SUM(AE44,+BG44)</f>
        <v>34527</v>
      </c>
      <c r="CJ44" s="121">
        <f>SUM(AF44,+BH44)</f>
        <v>34527</v>
      </c>
      <c r="CK44" s="121">
        <f>SUM(AG44,+BI44)</f>
        <v>0</v>
      </c>
      <c r="CL44" s="121">
        <f>SUM(AH44,+BJ44)</f>
        <v>34299</v>
      </c>
      <c r="CM44" s="121">
        <f>SUM(AI44,+BK44)</f>
        <v>228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591806</v>
      </c>
      <c r="CR44" s="121">
        <f>SUM(AN44,+BP44)</f>
        <v>7346</v>
      </c>
      <c r="CS44" s="121">
        <f>SUM(AO44,+BQ44)</f>
        <v>7346</v>
      </c>
      <c r="CT44" s="121">
        <f>SUM(AP44,+BR44)</f>
        <v>0</v>
      </c>
      <c r="CU44" s="121">
        <f>SUM(AQ44,+BS44)</f>
        <v>0</v>
      </c>
      <c r="CV44" s="121">
        <f>SUM(AR44,+BT44)</f>
        <v>0</v>
      </c>
      <c r="CW44" s="121">
        <f>SUM(AS44,+BU44)</f>
        <v>0</v>
      </c>
      <c r="CX44" s="121">
        <f>SUM(AT44,+BV44)</f>
        <v>0</v>
      </c>
      <c r="CY44" s="121">
        <f>SUM(AU44,+BW44)</f>
        <v>0</v>
      </c>
      <c r="CZ44" s="121">
        <f>SUM(AV44,+BX44)</f>
        <v>0</v>
      </c>
      <c r="DA44" s="121">
        <f>SUM(AW44,+BY44)</f>
        <v>0</v>
      </c>
      <c r="DB44" s="121">
        <f>SUM(AX44,+BZ44)</f>
        <v>579475</v>
      </c>
      <c r="DC44" s="121">
        <f>SUM(AY44,+CA44)</f>
        <v>156642</v>
      </c>
      <c r="DD44" s="121">
        <f>SUM(AZ44,+CB44)</f>
        <v>404197</v>
      </c>
      <c r="DE44" s="121">
        <f>SUM(BA44,+CC44)</f>
        <v>18636</v>
      </c>
      <c r="DF44" s="121">
        <f>SUM(BB44,+CD44)</f>
        <v>0</v>
      </c>
      <c r="DG44" s="121">
        <f>SUM(BC44,+CE44)</f>
        <v>0</v>
      </c>
      <c r="DH44" s="121">
        <f>SUM(BD44,+CF44)</f>
        <v>4985</v>
      </c>
      <c r="DI44" s="121">
        <f>SUM(BE44,+CG44)</f>
        <v>6136</v>
      </c>
      <c r="DJ44" s="121">
        <f>SUM(BF44,+CH44)</f>
        <v>632469</v>
      </c>
    </row>
    <row r="45" spans="1:114" s="136" customFormat="1" ht="13.5" customHeight="1" x14ac:dyDescent="0.15">
      <c r="A45" s="119" t="s">
        <v>29</v>
      </c>
      <c r="B45" s="120" t="s">
        <v>461</v>
      </c>
      <c r="C45" s="119" t="s">
        <v>462</v>
      </c>
      <c r="D45" s="121">
        <f>SUM(E45,+L45)</f>
        <v>654395</v>
      </c>
      <c r="E45" s="121">
        <f>SUM(F45:I45,K45)</f>
        <v>85466</v>
      </c>
      <c r="F45" s="121">
        <v>0</v>
      </c>
      <c r="G45" s="121">
        <v>86</v>
      </c>
      <c r="H45" s="121">
        <v>0</v>
      </c>
      <c r="I45" s="121">
        <v>74447</v>
      </c>
      <c r="J45" s="122" t="s">
        <v>494</v>
      </c>
      <c r="K45" s="121">
        <v>10933</v>
      </c>
      <c r="L45" s="121">
        <v>568929</v>
      </c>
      <c r="M45" s="121">
        <f>SUM(N45,+U45)</f>
        <v>230937</v>
      </c>
      <c r="N45" s="121">
        <f>SUM(O45:R45,T45)</f>
        <v>2295</v>
      </c>
      <c r="O45" s="121">
        <v>1134</v>
      </c>
      <c r="P45" s="121">
        <v>856</v>
      </c>
      <c r="Q45" s="121">
        <v>0</v>
      </c>
      <c r="R45" s="121">
        <v>0</v>
      </c>
      <c r="S45" s="122" t="s">
        <v>494</v>
      </c>
      <c r="T45" s="121">
        <v>305</v>
      </c>
      <c r="U45" s="121">
        <v>228642</v>
      </c>
      <c r="V45" s="121">
        <f>+SUM(D45,M45)</f>
        <v>885332</v>
      </c>
      <c r="W45" s="121">
        <f>+SUM(E45,N45)</f>
        <v>87761</v>
      </c>
      <c r="X45" s="121">
        <f>+SUM(F45,O45)</f>
        <v>1134</v>
      </c>
      <c r="Y45" s="121">
        <f>+SUM(G45,P45)</f>
        <v>942</v>
      </c>
      <c r="Z45" s="121">
        <f>+SUM(H45,Q45)</f>
        <v>0</v>
      </c>
      <c r="AA45" s="121">
        <f>+SUM(I45,R45)</f>
        <v>74447</v>
      </c>
      <c r="AB45" s="122" t="str">
        <f>IF(+SUM(J45,S45)=0,"-",+SUM(J45,S45))</f>
        <v>-</v>
      </c>
      <c r="AC45" s="121">
        <f>+SUM(K45,T45)</f>
        <v>11238</v>
      </c>
      <c r="AD45" s="121">
        <f>+SUM(L45,U45)</f>
        <v>797571</v>
      </c>
      <c r="AE45" s="121">
        <f>SUM(AF45,+AK45)</f>
        <v>46245</v>
      </c>
      <c r="AF45" s="121">
        <f>SUM(AG45:AJ45)</f>
        <v>46231</v>
      </c>
      <c r="AG45" s="121">
        <v>0</v>
      </c>
      <c r="AH45" s="121">
        <v>45900</v>
      </c>
      <c r="AI45" s="121">
        <v>331</v>
      </c>
      <c r="AJ45" s="121">
        <v>0</v>
      </c>
      <c r="AK45" s="121">
        <v>14</v>
      </c>
      <c r="AL45" s="121">
        <v>0</v>
      </c>
      <c r="AM45" s="121">
        <f>SUM(AN45,AS45,AW45,AX45,BD45)</f>
        <v>602522</v>
      </c>
      <c r="AN45" s="121">
        <f>SUM(AO45:AR45)</f>
        <v>139433</v>
      </c>
      <c r="AO45" s="121">
        <v>108626</v>
      </c>
      <c r="AP45" s="121">
        <v>4320</v>
      </c>
      <c r="AQ45" s="121">
        <v>26487</v>
      </c>
      <c r="AR45" s="121">
        <v>0</v>
      </c>
      <c r="AS45" s="121">
        <f>SUM(AT45:AV45)</f>
        <v>215235</v>
      </c>
      <c r="AT45" s="121">
        <v>11724</v>
      </c>
      <c r="AU45" s="121">
        <v>203511</v>
      </c>
      <c r="AV45" s="121">
        <v>0</v>
      </c>
      <c r="AW45" s="121">
        <v>2980</v>
      </c>
      <c r="AX45" s="121">
        <f>SUM(AY45:BB45)</f>
        <v>244874</v>
      </c>
      <c r="AY45" s="121">
        <v>181967</v>
      </c>
      <c r="AZ45" s="121">
        <v>48965</v>
      </c>
      <c r="BA45" s="121">
        <v>13880</v>
      </c>
      <c r="BB45" s="121">
        <v>62</v>
      </c>
      <c r="BC45" s="121">
        <v>0</v>
      </c>
      <c r="BD45" s="121">
        <v>0</v>
      </c>
      <c r="BE45" s="121">
        <v>5628</v>
      </c>
      <c r="BF45" s="121">
        <f>SUM(AE45,+AM45,+BE45)</f>
        <v>654395</v>
      </c>
      <c r="BG45" s="121">
        <f>SUM(BH45,+BM45)</f>
        <v>50215</v>
      </c>
      <c r="BH45" s="121">
        <f>SUM(BI45:BL45)</f>
        <v>50215</v>
      </c>
      <c r="BI45" s="121">
        <v>0</v>
      </c>
      <c r="BJ45" s="121">
        <v>50215</v>
      </c>
      <c r="BK45" s="121">
        <v>0</v>
      </c>
      <c r="BL45" s="121">
        <v>0</v>
      </c>
      <c r="BM45" s="121">
        <v>0</v>
      </c>
      <c r="BN45" s="121">
        <v>0</v>
      </c>
      <c r="BO45" s="121">
        <f>SUM(BP45,BU45,BY45,BZ45,CF45)</f>
        <v>177499</v>
      </c>
      <c r="BP45" s="121">
        <f>SUM(BQ45:BT45)</f>
        <v>28530</v>
      </c>
      <c r="BQ45" s="121">
        <v>28530</v>
      </c>
      <c r="BR45" s="121">
        <v>0</v>
      </c>
      <c r="BS45" s="121">
        <v>0</v>
      </c>
      <c r="BT45" s="121">
        <v>0</v>
      </c>
      <c r="BU45" s="121">
        <f>SUM(BV45:BX45)</f>
        <v>83088</v>
      </c>
      <c r="BV45" s="121">
        <v>0</v>
      </c>
      <c r="BW45" s="121">
        <v>83088</v>
      </c>
      <c r="BX45" s="121">
        <v>0</v>
      </c>
      <c r="BY45" s="121">
        <v>0</v>
      </c>
      <c r="BZ45" s="121">
        <f>SUM(CA45:CD45)</f>
        <v>65878</v>
      </c>
      <c r="CA45" s="121">
        <v>27774</v>
      </c>
      <c r="CB45" s="121">
        <v>35419</v>
      </c>
      <c r="CC45" s="121">
        <v>2685</v>
      </c>
      <c r="CD45" s="121">
        <v>0</v>
      </c>
      <c r="CE45" s="121">
        <v>0</v>
      </c>
      <c r="CF45" s="121">
        <v>3</v>
      </c>
      <c r="CG45" s="121">
        <v>3223</v>
      </c>
      <c r="CH45" s="121">
        <f>SUM(BG45,+BO45,+CG45)</f>
        <v>230937</v>
      </c>
      <c r="CI45" s="121">
        <f>SUM(AE45,+BG45)</f>
        <v>96460</v>
      </c>
      <c r="CJ45" s="121">
        <f>SUM(AF45,+BH45)</f>
        <v>96446</v>
      </c>
      <c r="CK45" s="121">
        <f>SUM(AG45,+BI45)</f>
        <v>0</v>
      </c>
      <c r="CL45" s="121">
        <f>SUM(AH45,+BJ45)</f>
        <v>96115</v>
      </c>
      <c r="CM45" s="121">
        <f>SUM(AI45,+BK45)</f>
        <v>331</v>
      </c>
      <c r="CN45" s="121">
        <f>SUM(AJ45,+BL45)</f>
        <v>0</v>
      </c>
      <c r="CO45" s="121">
        <f>SUM(AK45,+BM45)</f>
        <v>14</v>
      </c>
      <c r="CP45" s="121">
        <f>SUM(AL45,+BN45)</f>
        <v>0</v>
      </c>
      <c r="CQ45" s="121">
        <f>SUM(AM45,+BO45)</f>
        <v>780021</v>
      </c>
      <c r="CR45" s="121">
        <f>SUM(AN45,+BP45)</f>
        <v>167963</v>
      </c>
      <c r="CS45" s="121">
        <f>SUM(AO45,+BQ45)</f>
        <v>137156</v>
      </c>
      <c r="CT45" s="121">
        <f>SUM(AP45,+BR45)</f>
        <v>4320</v>
      </c>
      <c r="CU45" s="121">
        <f>SUM(AQ45,+BS45)</f>
        <v>26487</v>
      </c>
      <c r="CV45" s="121">
        <f>SUM(AR45,+BT45)</f>
        <v>0</v>
      </c>
      <c r="CW45" s="121">
        <f>SUM(AS45,+BU45)</f>
        <v>298323</v>
      </c>
      <c r="CX45" s="121">
        <f>SUM(AT45,+BV45)</f>
        <v>11724</v>
      </c>
      <c r="CY45" s="121">
        <f>SUM(AU45,+BW45)</f>
        <v>286599</v>
      </c>
      <c r="CZ45" s="121">
        <f>SUM(AV45,+BX45)</f>
        <v>0</v>
      </c>
      <c r="DA45" s="121">
        <f>SUM(AW45,+BY45)</f>
        <v>2980</v>
      </c>
      <c r="DB45" s="121">
        <f>SUM(AX45,+BZ45)</f>
        <v>310752</v>
      </c>
      <c r="DC45" s="121">
        <f>SUM(AY45,+CA45)</f>
        <v>209741</v>
      </c>
      <c r="DD45" s="121">
        <f>SUM(AZ45,+CB45)</f>
        <v>84384</v>
      </c>
      <c r="DE45" s="121">
        <f>SUM(BA45,+CC45)</f>
        <v>16565</v>
      </c>
      <c r="DF45" s="121">
        <f>SUM(BB45,+CD45)</f>
        <v>62</v>
      </c>
      <c r="DG45" s="121">
        <f>SUM(BC45,+CE45)</f>
        <v>0</v>
      </c>
      <c r="DH45" s="121">
        <f>SUM(BD45,+CF45)</f>
        <v>3</v>
      </c>
      <c r="DI45" s="121">
        <f>SUM(BE45,+CG45)</f>
        <v>8851</v>
      </c>
      <c r="DJ45" s="121">
        <f>SUM(BF45,+CH45)</f>
        <v>885332</v>
      </c>
    </row>
    <row r="46" spans="1:114" s="136" customFormat="1" ht="13.5" customHeight="1" x14ac:dyDescent="0.15">
      <c r="A46" s="119" t="s">
        <v>29</v>
      </c>
      <c r="B46" s="120" t="s">
        <v>464</v>
      </c>
      <c r="C46" s="119" t="s">
        <v>465</v>
      </c>
      <c r="D46" s="121">
        <f>SUM(E46,+L46)</f>
        <v>152532</v>
      </c>
      <c r="E46" s="121">
        <f>SUM(F46:I46,K46)</f>
        <v>18109</v>
      </c>
      <c r="F46" s="121">
        <v>0</v>
      </c>
      <c r="G46" s="121">
        <v>0</v>
      </c>
      <c r="H46" s="121">
        <v>0</v>
      </c>
      <c r="I46" s="121">
        <v>18109</v>
      </c>
      <c r="J46" s="122" t="s">
        <v>494</v>
      </c>
      <c r="K46" s="121">
        <v>0</v>
      </c>
      <c r="L46" s="121">
        <v>134423</v>
      </c>
      <c r="M46" s="121">
        <f>SUM(N46,+U46)</f>
        <v>18278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494</v>
      </c>
      <c r="T46" s="121">
        <v>0</v>
      </c>
      <c r="U46" s="121">
        <v>18278</v>
      </c>
      <c r="V46" s="121">
        <f>+SUM(D46,M46)</f>
        <v>170810</v>
      </c>
      <c r="W46" s="121">
        <f>+SUM(E46,N46)</f>
        <v>18109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18109</v>
      </c>
      <c r="AB46" s="122" t="str">
        <f>IF(+SUM(J46,S46)=0,"-",+SUM(J46,S46))</f>
        <v>-</v>
      </c>
      <c r="AC46" s="121">
        <f>+SUM(K46,T46)</f>
        <v>0</v>
      </c>
      <c r="AD46" s="121">
        <f>+SUM(L46,U46)</f>
        <v>152701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71</v>
      </c>
      <c r="AM46" s="121">
        <f>SUM(AN46,AS46,AW46,AX46,BD46)</f>
        <v>84251</v>
      </c>
      <c r="AN46" s="121">
        <f>SUM(AO46:AR46)</f>
        <v>57050</v>
      </c>
      <c r="AO46" s="121">
        <v>15273</v>
      </c>
      <c r="AP46" s="121">
        <v>41777</v>
      </c>
      <c r="AQ46" s="121">
        <v>0</v>
      </c>
      <c r="AR46" s="121">
        <v>0</v>
      </c>
      <c r="AS46" s="121">
        <f>SUM(AT46:AV46)</f>
        <v>3647</v>
      </c>
      <c r="AT46" s="121">
        <v>3528</v>
      </c>
      <c r="AU46" s="121">
        <v>119</v>
      </c>
      <c r="AV46" s="121">
        <v>0</v>
      </c>
      <c r="AW46" s="121">
        <v>6366</v>
      </c>
      <c r="AX46" s="121">
        <f>SUM(AY46:BB46)</f>
        <v>17188</v>
      </c>
      <c r="AY46" s="121">
        <v>12503</v>
      </c>
      <c r="AZ46" s="121">
        <v>2366</v>
      </c>
      <c r="BA46" s="121">
        <v>0</v>
      </c>
      <c r="BB46" s="121">
        <v>2319</v>
      </c>
      <c r="BC46" s="121">
        <v>68210</v>
      </c>
      <c r="BD46" s="121">
        <v>0</v>
      </c>
      <c r="BE46" s="121">
        <v>0</v>
      </c>
      <c r="BF46" s="121">
        <f>SUM(AE46,+AM46,+BE46)</f>
        <v>84251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18278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71</v>
      </c>
      <c r="CQ46" s="121">
        <f>SUM(AM46,+BO46)</f>
        <v>84251</v>
      </c>
      <c r="CR46" s="121">
        <f>SUM(AN46,+BP46)</f>
        <v>57050</v>
      </c>
      <c r="CS46" s="121">
        <f>SUM(AO46,+BQ46)</f>
        <v>15273</v>
      </c>
      <c r="CT46" s="121">
        <f>SUM(AP46,+BR46)</f>
        <v>41777</v>
      </c>
      <c r="CU46" s="121">
        <f>SUM(AQ46,+BS46)</f>
        <v>0</v>
      </c>
      <c r="CV46" s="121">
        <f>SUM(AR46,+BT46)</f>
        <v>0</v>
      </c>
      <c r="CW46" s="121">
        <f>SUM(AS46,+BU46)</f>
        <v>3647</v>
      </c>
      <c r="CX46" s="121">
        <f>SUM(AT46,+BV46)</f>
        <v>3528</v>
      </c>
      <c r="CY46" s="121">
        <f>SUM(AU46,+BW46)</f>
        <v>119</v>
      </c>
      <c r="CZ46" s="121">
        <f>SUM(AV46,+BX46)</f>
        <v>0</v>
      </c>
      <c r="DA46" s="121">
        <f>SUM(AW46,+BY46)</f>
        <v>6366</v>
      </c>
      <c r="DB46" s="121">
        <f>SUM(AX46,+BZ46)</f>
        <v>17188</v>
      </c>
      <c r="DC46" s="121">
        <f>SUM(AY46,+CA46)</f>
        <v>12503</v>
      </c>
      <c r="DD46" s="121">
        <f>SUM(AZ46,+CB46)</f>
        <v>2366</v>
      </c>
      <c r="DE46" s="121">
        <f>SUM(BA46,+CC46)</f>
        <v>0</v>
      </c>
      <c r="DF46" s="121">
        <f>SUM(BB46,+CD46)</f>
        <v>2319</v>
      </c>
      <c r="DG46" s="121">
        <f>SUM(BC46,+CE46)</f>
        <v>86488</v>
      </c>
      <c r="DH46" s="121">
        <f>SUM(BD46,+CF46)</f>
        <v>0</v>
      </c>
      <c r="DI46" s="121">
        <f>SUM(BE46,+CG46)</f>
        <v>0</v>
      </c>
      <c r="DJ46" s="121">
        <f>SUM(BF46,+CH46)</f>
        <v>84251</v>
      </c>
    </row>
    <row r="47" spans="1:114" s="136" customFormat="1" ht="13.5" customHeight="1" x14ac:dyDescent="0.15">
      <c r="A47" s="119" t="s">
        <v>29</v>
      </c>
      <c r="B47" s="120" t="s">
        <v>468</v>
      </c>
      <c r="C47" s="119" t="s">
        <v>469</v>
      </c>
      <c r="D47" s="121">
        <f>SUM(E47,+L47)</f>
        <v>309506</v>
      </c>
      <c r="E47" s="121">
        <f>SUM(F47:I47,K47)</f>
        <v>14186</v>
      </c>
      <c r="F47" s="121">
        <v>0</v>
      </c>
      <c r="G47" s="121">
        <v>4992</v>
      </c>
      <c r="H47" s="121">
        <v>0</v>
      </c>
      <c r="I47" s="121">
        <v>9194</v>
      </c>
      <c r="J47" s="122" t="s">
        <v>494</v>
      </c>
      <c r="K47" s="121">
        <v>0</v>
      </c>
      <c r="L47" s="121">
        <v>295320</v>
      </c>
      <c r="M47" s="121">
        <f>SUM(N47,+U47)</f>
        <v>60253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494</v>
      </c>
      <c r="T47" s="121">
        <v>0</v>
      </c>
      <c r="U47" s="121">
        <v>60253</v>
      </c>
      <c r="V47" s="121">
        <f>+SUM(D47,M47)</f>
        <v>369759</v>
      </c>
      <c r="W47" s="121">
        <f>+SUM(E47,N47)</f>
        <v>14186</v>
      </c>
      <c r="X47" s="121">
        <f>+SUM(F47,O47)</f>
        <v>0</v>
      </c>
      <c r="Y47" s="121">
        <f>+SUM(G47,P47)</f>
        <v>4992</v>
      </c>
      <c r="Z47" s="121">
        <f>+SUM(H47,Q47)</f>
        <v>0</v>
      </c>
      <c r="AA47" s="121">
        <f>+SUM(I47,R47)</f>
        <v>9194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355573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f>SUM(AN47,AS47,AW47,AX47,BD47)</f>
        <v>309506</v>
      </c>
      <c r="AN47" s="121">
        <f>SUM(AO47:AR47)</f>
        <v>38622</v>
      </c>
      <c r="AO47" s="121">
        <v>15006</v>
      </c>
      <c r="AP47" s="121">
        <v>0</v>
      </c>
      <c r="AQ47" s="121">
        <v>23616</v>
      </c>
      <c r="AR47" s="121">
        <v>0</v>
      </c>
      <c r="AS47" s="121">
        <f>SUM(AT47:AV47)</f>
        <v>149124</v>
      </c>
      <c r="AT47" s="121">
        <v>5</v>
      </c>
      <c r="AU47" s="121">
        <v>140461</v>
      </c>
      <c r="AV47" s="121">
        <v>8658</v>
      </c>
      <c r="AW47" s="121">
        <v>0</v>
      </c>
      <c r="AX47" s="121">
        <f>SUM(AY47:BB47)</f>
        <v>121760</v>
      </c>
      <c r="AY47" s="121">
        <v>107630</v>
      </c>
      <c r="AZ47" s="121">
        <v>14130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f>SUM(AE47,+AM47,+BE47)</f>
        <v>309506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0</v>
      </c>
      <c r="BO47" s="121">
        <f>SUM(BP47,BU47,BY47,BZ47,CF47)</f>
        <v>60253</v>
      </c>
      <c r="BP47" s="121">
        <f>SUM(BQ47:BT47)</f>
        <v>3889</v>
      </c>
      <c r="BQ47" s="121">
        <v>0</v>
      </c>
      <c r="BR47" s="121">
        <v>0</v>
      </c>
      <c r="BS47" s="121">
        <v>3889</v>
      </c>
      <c r="BT47" s="121">
        <v>0</v>
      </c>
      <c r="BU47" s="121">
        <f>SUM(BV47:BX47)</f>
        <v>53775</v>
      </c>
      <c r="BV47" s="121">
        <v>0</v>
      </c>
      <c r="BW47" s="121">
        <v>53775</v>
      </c>
      <c r="BX47" s="121">
        <v>0</v>
      </c>
      <c r="BY47" s="121">
        <v>0</v>
      </c>
      <c r="BZ47" s="121">
        <f>SUM(CA47:CD47)</f>
        <v>2589</v>
      </c>
      <c r="CA47" s="121">
        <v>0</v>
      </c>
      <c r="CB47" s="121">
        <v>2589</v>
      </c>
      <c r="CC47" s="121">
        <v>0</v>
      </c>
      <c r="CD47" s="121">
        <v>0</v>
      </c>
      <c r="CE47" s="121">
        <v>0</v>
      </c>
      <c r="CF47" s="121">
        <v>0</v>
      </c>
      <c r="CG47" s="121">
        <v>0</v>
      </c>
      <c r="CH47" s="121">
        <f>SUM(BG47,+BO47,+CG47)</f>
        <v>60253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0</v>
      </c>
      <c r="CQ47" s="121">
        <f>SUM(AM47,+BO47)</f>
        <v>369759</v>
      </c>
      <c r="CR47" s="121">
        <f>SUM(AN47,+BP47)</f>
        <v>42511</v>
      </c>
      <c r="CS47" s="121">
        <f>SUM(AO47,+BQ47)</f>
        <v>15006</v>
      </c>
      <c r="CT47" s="121">
        <f>SUM(AP47,+BR47)</f>
        <v>0</v>
      </c>
      <c r="CU47" s="121">
        <f>SUM(AQ47,+BS47)</f>
        <v>27505</v>
      </c>
      <c r="CV47" s="121">
        <f>SUM(AR47,+BT47)</f>
        <v>0</v>
      </c>
      <c r="CW47" s="121">
        <f>SUM(AS47,+BU47)</f>
        <v>202899</v>
      </c>
      <c r="CX47" s="121">
        <f>SUM(AT47,+BV47)</f>
        <v>5</v>
      </c>
      <c r="CY47" s="121">
        <f>SUM(AU47,+BW47)</f>
        <v>194236</v>
      </c>
      <c r="CZ47" s="121">
        <f>SUM(AV47,+BX47)</f>
        <v>8658</v>
      </c>
      <c r="DA47" s="121">
        <f>SUM(AW47,+BY47)</f>
        <v>0</v>
      </c>
      <c r="DB47" s="121">
        <f>SUM(AX47,+BZ47)</f>
        <v>124349</v>
      </c>
      <c r="DC47" s="121">
        <f>SUM(AY47,+CA47)</f>
        <v>107630</v>
      </c>
      <c r="DD47" s="121">
        <f>SUM(AZ47,+CB47)</f>
        <v>16719</v>
      </c>
      <c r="DE47" s="121">
        <f>SUM(BA47,+CC47)</f>
        <v>0</v>
      </c>
      <c r="DF47" s="121">
        <f>SUM(BB47,+CD47)</f>
        <v>0</v>
      </c>
      <c r="DG47" s="121">
        <f>SUM(BC47,+CE47)</f>
        <v>0</v>
      </c>
      <c r="DH47" s="121">
        <f>SUM(BD47,+CF47)</f>
        <v>0</v>
      </c>
      <c r="DI47" s="121">
        <f>SUM(BE47,+CG47)</f>
        <v>0</v>
      </c>
      <c r="DJ47" s="121">
        <f>SUM(BF47,+CH47)</f>
        <v>369759</v>
      </c>
    </row>
    <row r="48" spans="1:114" s="136" customFormat="1" ht="13.5" customHeight="1" x14ac:dyDescent="0.15">
      <c r="A48" s="119" t="s">
        <v>29</v>
      </c>
      <c r="B48" s="120" t="s">
        <v>471</v>
      </c>
      <c r="C48" s="119" t="s">
        <v>472</v>
      </c>
      <c r="D48" s="121">
        <f>SUM(E48,+L48)</f>
        <v>161503</v>
      </c>
      <c r="E48" s="121">
        <f>SUM(F48:I48,K48)</f>
        <v>13219</v>
      </c>
      <c r="F48" s="121">
        <v>0</v>
      </c>
      <c r="G48" s="121">
        <v>0</v>
      </c>
      <c r="H48" s="121">
        <v>0</v>
      </c>
      <c r="I48" s="121">
        <v>10910</v>
      </c>
      <c r="J48" s="122" t="s">
        <v>494</v>
      </c>
      <c r="K48" s="121">
        <v>2309</v>
      </c>
      <c r="L48" s="121">
        <v>148284</v>
      </c>
      <c r="M48" s="121">
        <f>SUM(N48,+U48)</f>
        <v>20084</v>
      </c>
      <c r="N48" s="121">
        <f>SUM(O48:R48,T48)</f>
        <v>2409</v>
      </c>
      <c r="O48" s="121">
        <v>0</v>
      </c>
      <c r="P48" s="121">
        <v>0</v>
      </c>
      <c r="Q48" s="121">
        <v>0</v>
      </c>
      <c r="R48" s="121">
        <v>2409</v>
      </c>
      <c r="S48" s="122" t="s">
        <v>494</v>
      </c>
      <c r="T48" s="121">
        <v>0</v>
      </c>
      <c r="U48" s="121">
        <v>17675</v>
      </c>
      <c r="V48" s="121">
        <f>+SUM(D48,M48)</f>
        <v>181587</v>
      </c>
      <c r="W48" s="121">
        <f>+SUM(E48,N48)</f>
        <v>15628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13319</v>
      </c>
      <c r="AB48" s="122" t="str">
        <f>IF(+SUM(J48,S48)=0,"-",+SUM(J48,S48))</f>
        <v>-</v>
      </c>
      <c r="AC48" s="121">
        <f>+SUM(K48,T48)</f>
        <v>2309</v>
      </c>
      <c r="AD48" s="121">
        <f>+SUM(L48,U48)</f>
        <v>165959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266</v>
      </c>
      <c r="AM48" s="121">
        <f>SUM(AN48,AS48,AW48,AX48,BD48)</f>
        <v>113710</v>
      </c>
      <c r="AN48" s="121">
        <f>SUM(AO48:AR48)</f>
        <v>9688</v>
      </c>
      <c r="AO48" s="121">
        <v>9688</v>
      </c>
      <c r="AP48" s="121">
        <v>0</v>
      </c>
      <c r="AQ48" s="121">
        <v>0</v>
      </c>
      <c r="AR48" s="121">
        <v>0</v>
      </c>
      <c r="AS48" s="121">
        <f>SUM(AT48:AV48)</f>
        <v>0</v>
      </c>
      <c r="AT48" s="121">
        <v>0</v>
      </c>
      <c r="AU48" s="121">
        <v>0</v>
      </c>
      <c r="AV48" s="121">
        <v>0</v>
      </c>
      <c r="AW48" s="121">
        <v>0</v>
      </c>
      <c r="AX48" s="121">
        <f>SUM(AY48:BB48)</f>
        <v>104022</v>
      </c>
      <c r="AY48" s="121">
        <v>87908</v>
      </c>
      <c r="AZ48" s="121">
        <v>16114</v>
      </c>
      <c r="BA48" s="121">
        <v>0</v>
      </c>
      <c r="BB48" s="121">
        <v>0</v>
      </c>
      <c r="BC48" s="121">
        <v>45567</v>
      </c>
      <c r="BD48" s="121">
        <v>0</v>
      </c>
      <c r="BE48" s="121">
        <v>1960</v>
      </c>
      <c r="BF48" s="121">
        <f>SUM(AE48,+AM48,+BE48)</f>
        <v>115670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11509</v>
      </c>
      <c r="BP48" s="121">
        <f>SUM(BQ48:BT48)</f>
        <v>8820</v>
      </c>
      <c r="BQ48" s="121">
        <v>8820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2689</v>
      </c>
      <c r="CA48" s="121">
        <v>2689</v>
      </c>
      <c r="CB48" s="121">
        <v>0</v>
      </c>
      <c r="CC48" s="121">
        <v>0</v>
      </c>
      <c r="CD48" s="121">
        <v>0</v>
      </c>
      <c r="CE48" s="121">
        <v>8159</v>
      </c>
      <c r="CF48" s="121">
        <v>0</v>
      </c>
      <c r="CG48" s="121">
        <v>416</v>
      </c>
      <c r="CH48" s="121">
        <f>SUM(BG48,+BO48,+CG48)</f>
        <v>11925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266</v>
      </c>
      <c r="CQ48" s="121">
        <f>SUM(AM48,+BO48)</f>
        <v>125219</v>
      </c>
      <c r="CR48" s="121">
        <f>SUM(AN48,+BP48)</f>
        <v>18508</v>
      </c>
      <c r="CS48" s="121">
        <f>SUM(AO48,+BQ48)</f>
        <v>18508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0</v>
      </c>
      <c r="CX48" s="121">
        <f>SUM(AT48,+BV48)</f>
        <v>0</v>
      </c>
      <c r="CY48" s="121">
        <f>SUM(AU48,+BW48)</f>
        <v>0</v>
      </c>
      <c r="CZ48" s="121">
        <f>SUM(AV48,+BX48)</f>
        <v>0</v>
      </c>
      <c r="DA48" s="121">
        <f>SUM(AW48,+BY48)</f>
        <v>0</v>
      </c>
      <c r="DB48" s="121">
        <f>SUM(AX48,+BZ48)</f>
        <v>106711</v>
      </c>
      <c r="DC48" s="121">
        <f>SUM(AY48,+CA48)</f>
        <v>90597</v>
      </c>
      <c r="DD48" s="121">
        <f>SUM(AZ48,+CB48)</f>
        <v>16114</v>
      </c>
      <c r="DE48" s="121">
        <f>SUM(BA48,+CC48)</f>
        <v>0</v>
      </c>
      <c r="DF48" s="121">
        <f>SUM(BB48,+CD48)</f>
        <v>0</v>
      </c>
      <c r="DG48" s="121">
        <f>SUM(BC48,+CE48)</f>
        <v>53726</v>
      </c>
      <c r="DH48" s="121">
        <f>SUM(BD48,+CF48)</f>
        <v>0</v>
      </c>
      <c r="DI48" s="121">
        <f>SUM(BE48,+CG48)</f>
        <v>2376</v>
      </c>
      <c r="DJ48" s="121">
        <f>SUM(BF48,+CH48)</f>
        <v>127595</v>
      </c>
    </row>
    <row r="49" spans="1:114" s="136" customFormat="1" ht="13.5" customHeight="1" x14ac:dyDescent="0.15">
      <c r="A49" s="119" t="s">
        <v>29</v>
      </c>
      <c r="B49" s="120" t="s">
        <v>474</v>
      </c>
      <c r="C49" s="119" t="s">
        <v>475</v>
      </c>
      <c r="D49" s="121">
        <f>SUM(E49,+L49)</f>
        <v>202091</v>
      </c>
      <c r="E49" s="121">
        <f>SUM(F49:I49,K49)</f>
        <v>45581</v>
      </c>
      <c r="F49" s="121">
        <v>0</v>
      </c>
      <c r="G49" s="121">
        <v>63</v>
      </c>
      <c r="H49" s="121">
        <v>0</v>
      </c>
      <c r="I49" s="121">
        <v>42747</v>
      </c>
      <c r="J49" s="122" t="s">
        <v>494</v>
      </c>
      <c r="K49" s="121">
        <v>2771</v>
      </c>
      <c r="L49" s="121">
        <v>156510</v>
      </c>
      <c r="M49" s="121">
        <f>SUM(N49,+U49)</f>
        <v>23109</v>
      </c>
      <c r="N49" s="121">
        <f>SUM(O49:R49,T49)</f>
        <v>8066</v>
      </c>
      <c r="O49" s="121">
        <v>386</v>
      </c>
      <c r="P49" s="121">
        <v>386</v>
      </c>
      <c r="Q49" s="121">
        <v>0</v>
      </c>
      <c r="R49" s="121">
        <v>7294</v>
      </c>
      <c r="S49" s="122" t="s">
        <v>494</v>
      </c>
      <c r="T49" s="121">
        <v>0</v>
      </c>
      <c r="U49" s="121">
        <v>15043</v>
      </c>
      <c r="V49" s="121">
        <f>+SUM(D49,M49)</f>
        <v>225200</v>
      </c>
      <c r="W49" s="121">
        <f>+SUM(E49,N49)</f>
        <v>53647</v>
      </c>
      <c r="X49" s="121">
        <f>+SUM(F49,O49)</f>
        <v>386</v>
      </c>
      <c r="Y49" s="121">
        <f>+SUM(G49,P49)</f>
        <v>449</v>
      </c>
      <c r="Z49" s="121">
        <f>+SUM(H49,Q49)</f>
        <v>0</v>
      </c>
      <c r="AA49" s="121">
        <f>+SUM(I49,R49)</f>
        <v>50041</v>
      </c>
      <c r="AB49" s="122" t="str">
        <f>IF(+SUM(J49,S49)=0,"-",+SUM(J49,S49))</f>
        <v>-</v>
      </c>
      <c r="AC49" s="121">
        <f>+SUM(K49,T49)</f>
        <v>2771</v>
      </c>
      <c r="AD49" s="121">
        <f>+SUM(L49,U49)</f>
        <v>171553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413</v>
      </c>
      <c r="AM49" s="121">
        <f>SUM(AN49,AS49,AW49,AX49,BD49)</f>
        <v>130926</v>
      </c>
      <c r="AN49" s="121">
        <f>SUM(AO49:AR49)</f>
        <v>4591</v>
      </c>
      <c r="AO49" s="121">
        <v>4591</v>
      </c>
      <c r="AP49" s="121">
        <v>0</v>
      </c>
      <c r="AQ49" s="121">
        <v>0</v>
      </c>
      <c r="AR49" s="121">
        <v>0</v>
      </c>
      <c r="AS49" s="121">
        <f>SUM(AT49:AV49)</f>
        <v>0</v>
      </c>
      <c r="AT49" s="121">
        <v>0</v>
      </c>
      <c r="AU49" s="121">
        <v>0</v>
      </c>
      <c r="AV49" s="121">
        <v>0</v>
      </c>
      <c r="AW49" s="121">
        <v>0</v>
      </c>
      <c r="AX49" s="121">
        <f>SUM(AY49:BB49)</f>
        <v>126335</v>
      </c>
      <c r="AY49" s="121">
        <v>107649</v>
      </c>
      <c r="AZ49" s="121">
        <v>18297</v>
      </c>
      <c r="BA49" s="121">
        <v>0</v>
      </c>
      <c r="BB49" s="121">
        <v>389</v>
      </c>
      <c r="BC49" s="121">
        <v>70752</v>
      </c>
      <c r="BD49" s="121">
        <v>0</v>
      </c>
      <c r="BE49" s="121">
        <v>0</v>
      </c>
      <c r="BF49" s="121">
        <f>SUM(AE49,+AM49,+BE49)</f>
        <v>130926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12152</v>
      </c>
      <c r="BP49" s="121">
        <f>SUM(BQ49:BT49)</f>
        <v>3060</v>
      </c>
      <c r="BQ49" s="121">
        <v>3060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9092</v>
      </c>
      <c r="CA49" s="121">
        <v>9092</v>
      </c>
      <c r="CB49" s="121">
        <v>0</v>
      </c>
      <c r="CC49" s="121">
        <v>0</v>
      </c>
      <c r="CD49" s="121">
        <v>0</v>
      </c>
      <c r="CE49" s="121">
        <v>9347</v>
      </c>
      <c r="CF49" s="121">
        <v>0</v>
      </c>
      <c r="CG49" s="121">
        <v>1610</v>
      </c>
      <c r="CH49" s="121">
        <f>SUM(BG49,+BO49,+CG49)</f>
        <v>13762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413</v>
      </c>
      <c r="CQ49" s="121">
        <f>SUM(AM49,+BO49)</f>
        <v>143078</v>
      </c>
      <c r="CR49" s="121">
        <f>SUM(AN49,+BP49)</f>
        <v>7651</v>
      </c>
      <c r="CS49" s="121">
        <f>SUM(AO49,+BQ49)</f>
        <v>7651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0</v>
      </c>
      <c r="CX49" s="121">
        <f>SUM(AT49,+BV49)</f>
        <v>0</v>
      </c>
      <c r="CY49" s="121">
        <f>SUM(AU49,+BW49)</f>
        <v>0</v>
      </c>
      <c r="CZ49" s="121">
        <f>SUM(AV49,+BX49)</f>
        <v>0</v>
      </c>
      <c r="DA49" s="121">
        <f>SUM(AW49,+BY49)</f>
        <v>0</v>
      </c>
      <c r="DB49" s="121">
        <f>SUM(AX49,+BZ49)</f>
        <v>135427</v>
      </c>
      <c r="DC49" s="121">
        <f>SUM(AY49,+CA49)</f>
        <v>116741</v>
      </c>
      <c r="DD49" s="121">
        <f>SUM(AZ49,+CB49)</f>
        <v>18297</v>
      </c>
      <c r="DE49" s="121">
        <f>SUM(BA49,+CC49)</f>
        <v>0</v>
      </c>
      <c r="DF49" s="121">
        <f>SUM(BB49,+CD49)</f>
        <v>389</v>
      </c>
      <c r="DG49" s="121">
        <f>SUM(BC49,+CE49)</f>
        <v>80099</v>
      </c>
      <c r="DH49" s="121">
        <f>SUM(BD49,+CF49)</f>
        <v>0</v>
      </c>
      <c r="DI49" s="121">
        <f>SUM(BE49,+CG49)</f>
        <v>1610</v>
      </c>
      <c r="DJ49" s="121">
        <f>SUM(BF49,+CH49)</f>
        <v>144688</v>
      </c>
    </row>
    <row r="50" spans="1:114" s="136" customFormat="1" ht="13.5" customHeight="1" x14ac:dyDescent="0.15">
      <c r="A50" s="119" t="s">
        <v>29</v>
      </c>
      <c r="B50" s="120" t="s">
        <v>477</v>
      </c>
      <c r="C50" s="119" t="s">
        <v>478</v>
      </c>
      <c r="D50" s="121">
        <f>SUM(E50,+L50)</f>
        <v>72499</v>
      </c>
      <c r="E50" s="121">
        <f>SUM(F50:I50,K50)</f>
        <v>7631</v>
      </c>
      <c r="F50" s="121">
        <v>0</v>
      </c>
      <c r="G50" s="121">
        <v>49</v>
      </c>
      <c r="H50" s="121">
        <v>0</v>
      </c>
      <c r="I50" s="121">
        <v>6476</v>
      </c>
      <c r="J50" s="122" t="s">
        <v>494</v>
      </c>
      <c r="K50" s="121">
        <v>1106</v>
      </c>
      <c r="L50" s="121">
        <v>64868</v>
      </c>
      <c r="M50" s="121">
        <f>SUM(N50,+U50)</f>
        <v>8277</v>
      </c>
      <c r="N50" s="121">
        <f>SUM(O50:R50,T50)</f>
        <v>1104</v>
      </c>
      <c r="O50" s="121">
        <v>552</v>
      </c>
      <c r="P50" s="121">
        <v>552</v>
      </c>
      <c r="Q50" s="121">
        <v>0</v>
      </c>
      <c r="R50" s="121">
        <v>0</v>
      </c>
      <c r="S50" s="122" t="s">
        <v>494</v>
      </c>
      <c r="T50" s="121">
        <v>0</v>
      </c>
      <c r="U50" s="121">
        <v>7173</v>
      </c>
      <c r="V50" s="121">
        <f>+SUM(D50,M50)</f>
        <v>80776</v>
      </c>
      <c r="W50" s="121">
        <f>+SUM(E50,N50)</f>
        <v>8735</v>
      </c>
      <c r="X50" s="121">
        <f>+SUM(F50,O50)</f>
        <v>552</v>
      </c>
      <c r="Y50" s="121">
        <f>+SUM(G50,P50)</f>
        <v>601</v>
      </c>
      <c r="Z50" s="121">
        <f>+SUM(H50,Q50)</f>
        <v>0</v>
      </c>
      <c r="AA50" s="121">
        <f>+SUM(I50,R50)</f>
        <v>6476</v>
      </c>
      <c r="AB50" s="122" t="str">
        <f>IF(+SUM(J50,S50)=0,"-",+SUM(J50,S50))</f>
        <v>-</v>
      </c>
      <c r="AC50" s="121">
        <f>+SUM(K50,T50)</f>
        <v>1106</v>
      </c>
      <c r="AD50" s="121">
        <f>+SUM(L50,U50)</f>
        <v>72041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145</v>
      </c>
      <c r="AM50" s="121">
        <f>SUM(AN50,AS50,AW50,AX50,BD50)</f>
        <v>47559</v>
      </c>
      <c r="AN50" s="121">
        <f>SUM(AO50:AR50)</f>
        <v>5553</v>
      </c>
      <c r="AO50" s="121">
        <v>5553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42006</v>
      </c>
      <c r="AY50" s="121">
        <v>34726</v>
      </c>
      <c r="AZ50" s="121">
        <v>7280</v>
      </c>
      <c r="BA50" s="121">
        <v>0</v>
      </c>
      <c r="BB50" s="121">
        <v>0</v>
      </c>
      <c r="BC50" s="121">
        <v>24795</v>
      </c>
      <c r="BD50" s="121">
        <v>0</v>
      </c>
      <c r="BE50" s="121">
        <v>0</v>
      </c>
      <c r="BF50" s="121">
        <f>SUM(AE50,+AM50,+BE50)</f>
        <v>47559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1113</v>
      </c>
      <c r="BP50" s="121">
        <f>SUM(BQ50:BT50)</f>
        <v>1113</v>
      </c>
      <c r="BQ50" s="121">
        <v>1113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7164</v>
      </c>
      <c r="CF50" s="121">
        <v>0</v>
      </c>
      <c r="CG50" s="121">
        <v>0</v>
      </c>
      <c r="CH50" s="121">
        <f>SUM(BG50,+BO50,+CG50)</f>
        <v>1113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145</v>
      </c>
      <c r="CQ50" s="121">
        <f>SUM(AM50,+BO50)</f>
        <v>48672</v>
      </c>
      <c r="CR50" s="121">
        <f>SUM(AN50,+BP50)</f>
        <v>6666</v>
      </c>
      <c r="CS50" s="121">
        <f>SUM(AO50,+BQ50)</f>
        <v>6666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42006</v>
      </c>
      <c r="DC50" s="121">
        <f>SUM(AY50,+CA50)</f>
        <v>34726</v>
      </c>
      <c r="DD50" s="121">
        <f>SUM(AZ50,+CB50)</f>
        <v>7280</v>
      </c>
      <c r="DE50" s="121">
        <f>SUM(BA50,+CC50)</f>
        <v>0</v>
      </c>
      <c r="DF50" s="121">
        <f>SUM(BB50,+CD50)</f>
        <v>0</v>
      </c>
      <c r="DG50" s="121">
        <f>SUM(BC50,+CE50)</f>
        <v>31959</v>
      </c>
      <c r="DH50" s="121">
        <f>SUM(BD50,+CF50)</f>
        <v>0</v>
      </c>
      <c r="DI50" s="121">
        <f>SUM(BE50,+CG50)</f>
        <v>0</v>
      </c>
      <c r="DJ50" s="121">
        <f>SUM(BF50,+CH50)</f>
        <v>48672</v>
      </c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SUM(E7,+L7)</f>
        <v>17743678</v>
      </c>
      <c r="E7" s="140">
        <f>SUM(F7:I7)+K7</f>
        <v>16311845</v>
      </c>
      <c r="F7" s="140">
        <f t="shared" ref="F7:L7" si="0">SUM(F$8:F$1000)</f>
        <v>4354807</v>
      </c>
      <c r="G7" s="140">
        <f t="shared" si="0"/>
        <v>0</v>
      </c>
      <c r="H7" s="140">
        <f t="shared" si="0"/>
        <v>6074300</v>
      </c>
      <c r="I7" s="140">
        <f t="shared" si="0"/>
        <v>2124450</v>
      </c>
      <c r="J7" s="140">
        <f t="shared" si="0"/>
        <v>19809028</v>
      </c>
      <c r="K7" s="140">
        <f t="shared" si="0"/>
        <v>3758288</v>
      </c>
      <c r="L7" s="140">
        <f t="shared" si="0"/>
        <v>1431833</v>
      </c>
      <c r="M7" s="140">
        <f>SUM(N7,+U7)</f>
        <v>102101</v>
      </c>
      <c r="N7" s="140">
        <f>SUM(O7:R7,T7)</f>
        <v>43113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4900</v>
      </c>
      <c r="R7" s="140">
        <f t="shared" si="1"/>
        <v>624</v>
      </c>
      <c r="S7" s="140">
        <f t="shared" si="1"/>
        <v>815252</v>
      </c>
      <c r="T7" s="140">
        <f t="shared" si="1"/>
        <v>37589</v>
      </c>
      <c r="U7" s="140">
        <f t="shared" si="1"/>
        <v>58988</v>
      </c>
      <c r="V7" s="140">
        <f t="shared" ref="V7:AD7" si="2">+SUM(D7,M7)</f>
        <v>17845779</v>
      </c>
      <c r="W7" s="140">
        <f t="shared" si="2"/>
        <v>16354958</v>
      </c>
      <c r="X7" s="140">
        <f t="shared" si="2"/>
        <v>4354807</v>
      </c>
      <c r="Y7" s="140">
        <f t="shared" si="2"/>
        <v>0</v>
      </c>
      <c r="Z7" s="140">
        <f t="shared" si="2"/>
        <v>6079200</v>
      </c>
      <c r="AA7" s="140">
        <f t="shared" si="2"/>
        <v>2125074</v>
      </c>
      <c r="AB7" s="140">
        <f t="shared" si="2"/>
        <v>20624280</v>
      </c>
      <c r="AC7" s="140">
        <f t="shared" si="2"/>
        <v>3795877</v>
      </c>
      <c r="AD7" s="140">
        <f t="shared" si="2"/>
        <v>1490821</v>
      </c>
      <c r="AE7" s="140">
        <f>SUM(AF7,+AK7)</f>
        <v>5986345</v>
      </c>
      <c r="AF7" s="140">
        <f>SUM(AG7:AJ7)</f>
        <v>5787384</v>
      </c>
      <c r="AG7" s="140">
        <f>SUM(AG$8:AG$1000)</f>
        <v>0</v>
      </c>
      <c r="AH7" s="140">
        <f>SUM(AH$8:AH$1000)</f>
        <v>5721065</v>
      </c>
      <c r="AI7" s="140">
        <f>SUM(AI$8:AI$1000)</f>
        <v>66319</v>
      </c>
      <c r="AJ7" s="140">
        <f>SUM(AJ$8:AJ$1000)</f>
        <v>0</v>
      </c>
      <c r="AK7" s="140">
        <f>SUM(AK$8:AK$1000)</f>
        <v>198961</v>
      </c>
      <c r="AL7" s="143" t="s">
        <v>314</v>
      </c>
      <c r="AM7" s="140">
        <f>SUM(AN7,AS7,AW7,AX7,BD7)</f>
        <v>30151395</v>
      </c>
      <c r="AN7" s="140">
        <f>SUM(AO7:AR7)</f>
        <v>7853223</v>
      </c>
      <c r="AO7" s="140">
        <f>SUM(AO$8:AO$1000)</f>
        <v>3093283</v>
      </c>
      <c r="AP7" s="140">
        <f>SUM(AP$8:AP$1000)</f>
        <v>26248</v>
      </c>
      <c r="AQ7" s="140">
        <f>SUM(AQ$8:AQ$1000)</f>
        <v>4696165</v>
      </c>
      <c r="AR7" s="140">
        <f>SUM(AR$8:AR$1000)</f>
        <v>37527</v>
      </c>
      <c r="AS7" s="140">
        <f>SUM(AT7:AV7)</f>
        <v>17357297</v>
      </c>
      <c r="AT7" s="140">
        <f>SUM(AT$8:AT$1000)</f>
        <v>3568</v>
      </c>
      <c r="AU7" s="140">
        <f>SUM(AU$8:AU$1000)</f>
        <v>17206527</v>
      </c>
      <c r="AV7" s="140">
        <f>SUM(AV$8:AV$1000)</f>
        <v>147202</v>
      </c>
      <c r="AW7" s="140">
        <f>SUM(AW$8:AW$1000)</f>
        <v>6534</v>
      </c>
      <c r="AX7" s="140">
        <f>SUM(AY7:BB7)</f>
        <v>4902681</v>
      </c>
      <c r="AY7" s="140">
        <f t="shared" ref="AY7:BE7" si="3">SUM(AY$8:AY$1000)</f>
        <v>273884</v>
      </c>
      <c r="AZ7" s="140">
        <f t="shared" si="3"/>
        <v>2962081</v>
      </c>
      <c r="BA7" s="140">
        <f t="shared" si="3"/>
        <v>1209837</v>
      </c>
      <c r="BB7" s="140">
        <f t="shared" si="3"/>
        <v>456879</v>
      </c>
      <c r="BC7" s="143" t="s">
        <v>315</v>
      </c>
      <c r="BD7" s="140">
        <f t="shared" si="3"/>
        <v>31660</v>
      </c>
      <c r="BE7" s="140">
        <f t="shared" si="3"/>
        <v>1414966</v>
      </c>
      <c r="BF7" s="140">
        <f>SUM(AE7,+AM7,+BE7)</f>
        <v>37552706</v>
      </c>
      <c r="BG7" s="140">
        <f>SUM(BH7,+BM7)</f>
        <v>6588</v>
      </c>
      <c r="BH7" s="140">
        <f>SUM(BI7:BL7)</f>
        <v>6588</v>
      </c>
      <c r="BI7" s="140">
        <f>SUM(BI$8:BI$1000)</f>
        <v>0</v>
      </c>
      <c r="BJ7" s="140">
        <f>SUM(BJ$8:BJ$1000)</f>
        <v>6588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905166</v>
      </c>
      <c r="BP7" s="140">
        <f>SUM(BQ7:BT7)</f>
        <v>176474</v>
      </c>
      <c r="BQ7" s="140">
        <f>SUM(BQ$8:BQ$1000)</f>
        <v>125820</v>
      </c>
      <c r="BR7" s="140">
        <f>SUM(BR$8:BR$1000)</f>
        <v>0</v>
      </c>
      <c r="BS7" s="140">
        <f>SUM(BS$8:BS$1000)</f>
        <v>50654</v>
      </c>
      <c r="BT7" s="140">
        <f>SUM(BT$8:BT$1000)</f>
        <v>0</v>
      </c>
      <c r="BU7" s="140">
        <f>SUM(BV7:BX7)</f>
        <v>490183</v>
      </c>
      <c r="BV7" s="140">
        <f>SUM(BV$8:BV$1000)</f>
        <v>0</v>
      </c>
      <c r="BW7" s="140">
        <f>SUM(BW$8:BW$1000)</f>
        <v>490183</v>
      </c>
      <c r="BX7" s="140">
        <f>SUM(BX$8:BX$1000)</f>
        <v>0</v>
      </c>
      <c r="BY7" s="140">
        <f>SUM(BY$8:BY$1000)</f>
        <v>1464</v>
      </c>
      <c r="BZ7" s="140">
        <f>SUM(CA7:CD7)</f>
        <v>236497</v>
      </c>
      <c r="CA7" s="140">
        <f t="shared" ref="CA7:CG7" si="4">SUM(CA$8:CA$1000)</f>
        <v>6489</v>
      </c>
      <c r="CB7" s="140">
        <f t="shared" si="4"/>
        <v>204293</v>
      </c>
      <c r="CC7" s="140">
        <f t="shared" si="4"/>
        <v>25715</v>
      </c>
      <c r="CD7" s="140">
        <f t="shared" si="4"/>
        <v>0</v>
      </c>
      <c r="CE7" s="143" t="s">
        <v>314</v>
      </c>
      <c r="CF7" s="140">
        <f t="shared" si="4"/>
        <v>548</v>
      </c>
      <c r="CG7" s="140">
        <f t="shared" si="4"/>
        <v>5599</v>
      </c>
      <c r="CH7" s="140">
        <f>SUM(BG7,+BO7,+CG7)</f>
        <v>917353</v>
      </c>
      <c r="CI7" s="140">
        <f t="shared" ref="CI7:CO7" si="5">SUM(AE7,+BG7)</f>
        <v>5992933</v>
      </c>
      <c r="CJ7" s="140">
        <f t="shared" si="5"/>
        <v>5793972</v>
      </c>
      <c r="CK7" s="140">
        <f t="shared" si="5"/>
        <v>0</v>
      </c>
      <c r="CL7" s="140">
        <f t="shared" si="5"/>
        <v>5727653</v>
      </c>
      <c r="CM7" s="140">
        <f t="shared" si="5"/>
        <v>66319</v>
      </c>
      <c r="CN7" s="140">
        <f t="shared" si="5"/>
        <v>0</v>
      </c>
      <c r="CO7" s="140">
        <f t="shared" si="5"/>
        <v>198961</v>
      </c>
      <c r="CP7" s="143" t="s">
        <v>314</v>
      </c>
      <c r="CQ7" s="140">
        <f t="shared" ref="CQ7:DF7" si="6">SUM(AM7,+BO7)</f>
        <v>31056561</v>
      </c>
      <c r="CR7" s="140">
        <f t="shared" si="6"/>
        <v>8029697</v>
      </c>
      <c r="CS7" s="140">
        <f t="shared" si="6"/>
        <v>3219103</v>
      </c>
      <c r="CT7" s="140">
        <f t="shared" si="6"/>
        <v>26248</v>
      </c>
      <c r="CU7" s="140">
        <f t="shared" si="6"/>
        <v>4746819</v>
      </c>
      <c r="CV7" s="140">
        <f t="shared" si="6"/>
        <v>37527</v>
      </c>
      <c r="CW7" s="140">
        <f t="shared" si="6"/>
        <v>17847480</v>
      </c>
      <c r="CX7" s="140">
        <f t="shared" si="6"/>
        <v>3568</v>
      </c>
      <c r="CY7" s="140">
        <f t="shared" si="6"/>
        <v>17696710</v>
      </c>
      <c r="CZ7" s="140">
        <f t="shared" si="6"/>
        <v>147202</v>
      </c>
      <c r="DA7" s="140">
        <f t="shared" si="6"/>
        <v>7998</v>
      </c>
      <c r="DB7" s="140">
        <f t="shared" si="6"/>
        <v>5139178</v>
      </c>
      <c r="DC7" s="140">
        <f t="shared" si="6"/>
        <v>280373</v>
      </c>
      <c r="DD7" s="140">
        <f t="shared" si="6"/>
        <v>3166374</v>
      </c>
      <c r="DE7" s="140">
        <f t="shared" si="6"/>
        <v>1235552</v>
      </c>
      <c r="DF7" s="140">
        <f t="shared" si="6"/>
        <v>456879</v>
      </c>
      <c r="DG7" s="143" t="s">
        <v>314</v>
      </c>
      <c r="DH7" s="140">
        <f>SUM(BD7,+CF7)</f>
        <v>32208</v>
      </c>
      <c r="DI7" s="140">
        <f>SUM(BE7,+CG7)</f>
        <v>1420565</v>
      </c>
      <c r="DJ7" s="140">
        <f>SUM(BF7,+CH7)</f>
        <v>38470059</v>
      </c>
    </row>
    <row r="8" spans="1:114" s="136" customFormat="1" ht="13.5" customHeight="1" x14ac:dyDescent="0.15">
      <c r="A8" s="119" t="s">
        <v>29</v>
      </c>
      <c r="B8" s="120" t="s">
        <v>340</v>
      </c>
      <c r="C8" s="119" t="s">
        <v>341</v>
      </c>
      <c r="D8" s="121">
        <f>SUM(E8,+L8)</f>
        <v>2657515</v>
      </c>
      <c r="E8" s="121">
        <f>SUM(F8:I8)+K8</f>
        <v>1915227</v>
      </c>
      <c r="F8" s="121">
        <v>0</v>
      </c>
      <c r="G8" s="121">
        <v>0</v>
      </c>
      <c r="H8" s="121">
        <v>61300</v>
      </c>
      <c r="I8" s="121">
        <v>601384</v>
      </c>
      <c r="J8" s="121">
        <v>1254725</v>
      </c>
      <c r="K8" s="121">
        <v>1252543</v>
      </c>
      <c r="L8" s="121">
        <v>742288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2657515</v>
      </c>
      <c r="W8" s="121">
        <f>+SUM(E8,N8)</f>
        <v>1915227</v>
      </c>
      <c r="X8" s="121">
        <f>+SUM(F8,O8)</f>
        <v>0</v>
      </c>
      <c r="Y8" s="121">
        <f>+SUM(G8,P8)</f>
        <v>0</v>
      </c>
      <c r="Z8" s="121">
        <f>+SUM(H8,Q8)</f>
        <v>61300</v>
      </c>
      <c r="AA8" s="121">
        <f>+SUM(I8,R8)</f>
        <v>601384</v>
      </c>
      <c r="AB8" s="121">
        <f>+SUM(J8,S8)</f>
        <v>1254725</v>
      </c>
      <c r="AC8" s="121">
        <f>+SUM(K8,T8)</f>
        <v>1252543</v>
      </c>
      <c r="AD8" s="121">
        <f>+SUM(L8,U8)</f>
        <v>742288</v>
      </c>
      <c r="AE8" s="121">
        <f>SUM(AF8,+AK8)</f>
        <v>1150146</v>
      </c>
      <c r="AF8" s="121">
        <f>SUM(AG8:AJ8)</f>
        <v>1150146</v>
      </c>
      <c r="AG8" s="121">
        <v>0</v>
      </c>
      <c r="AH8" s="121">
        <v>1144024</v>
      </c>
      <c r="AI8" s="121">
        <v>6122</v>
      </c>
      <c r="AJ8" s="121">
        <v>0</v>
      </c>
      <c r="AK8" s="121">
        <v>0</v>
      </c>
      <c r="AL8" s="122" t="s">
        <v>494</v>
      </c>
      <c r="AM8" s="121">
        <f>SUM(AN8,AS8,AW8,AX8,BD8)</f>
        <v>1914655</v>
      </c>
      <c r="AN8" s="121">
        <f>SUM(AO8:AR8)</f>
        <v>667000</v>
      </c>
      <c r="AO8" s="121">
        <v>639000</v>
      </c>
      <c r="AP8" s="121">
        <v>0</v>
      </c>
      <c r="AQ8" s="121">
        <v>28000</v>
      </c>
      <c r="AR8" s="121">
        <v>0</v>
      </c>
      <c r="AS8" s="121">
        <f>SUM(AT8:AV8)</f>
        <v>311566</v>
      </c>
      <c r="AT8" s="121">
        <v>0</v>
      </c>
      <c r="AU8" s="121">
        <v>311566</v>
      </c>
      <c r="AV8" s="121">
        <v>0</v>
      </c>
      <c r="AW8" s="121">
        <v>0</v>
      </c>
      <c r="AX8" s="121">
        <f>SUM(AY8:BB8)</f>
        <v>936089</v>
      </c>
      <c r="AY8" s="121">
        <v>52542</v>
      </c>
      <c r="AZ8" s="121">
        <v>685923</v>
      </c>
      <c r="BA8" s="121">
        <v>197624</v>
      </c>
      <c r="BB8" s="121">
        <v>0</v>
      </c>
      <c r="BC8" s="122" t="s">
        <v>494</v>
      </c>
      <c r="BD8" s="121">
        <v>0</v>
      </c>
      <c r="BE8" s="121">
        <v>847439</v>
      </c>
      <c r="BF8" s="121">
        <f>SUM(AE8,+AM8,+BE8)</f>
        <v>3912240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494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494</v>
      </c>
      <c r="CF8" s="121">
        <v>0</v>
      </c>
      <c r="CG8" s="121">
        <v>0</v>
      </c>
      <c r="CH8" s="121">
        <f>SUM(BG8,+BO8,+CG8)</f>
        <v>0</v>
      </c>
      <c r="CI8" s="121">
        <f>SUM(AE8,+BG8)</f>
        <v>1150146</v>
      </c>
      <c r="CJ8" s="121">
        <f>SUM(AF8,+BH8)</f>
        <v>1150146</v>
      </c>
      <c r="CK8" s="121">
        <f>SUM(AG8,+BI8)</f>
        <v>0</v>
      </c>
      <c r="CL8" s="121">
        <f>SUM(AH8,+BJ8)</f>
        <v>1144024</v>
      </c>
      <c r="CM8" s="121">
        <f>SUM(AI8,+BK8)</f>
        <v>6122</v>
      </c>
      <c r="CN8" s="121">
        <f>SUM(AJ8,+BL8)</f>
        <v>0</v>
      </c>
      <c r="CO8" s="121">
        <f>SUM(AK8,+BM8)</f>
        <v>0</v>
      </c>
      <c r="CP8" s="122" t="s">
        <v>494</v>
      </c>
      <c r="CQ8" s="121">
        <f>SUM(AM8,+BO8)</f>
        <v>1914655</v>
      </c>
      <c r="CR8" s="121">
        <f>SUM(AN8,+BP8)</f>
        <v>667000</v>
      </c>
      <c r="CS8" s="121">
        <f>SUM(AO8,+BQ8)</f>
        <v>639000</v>
      </c>
      <c r="CT8" s="121">
        <f>SUM(AP8,+BR8)</f>
        <v>0</v>
      </c>
      <c r="CU8" s="121">
        <f>SUM(AQ8,+BS8)</f>
        <v>28000</v>
      </c>
      <c r="CV8" s="121">
        <f>SUM(AR8,+BT8)</f>
        <v>0</v>
      </c>
      <c r="CW8" s="121">
        <f>SUM(AS8,+BU8)</f>
        <v>311566</v>
      </c>
      <c r="CX8" s="121">
        <f>SUM(AT8,+BV8)</f>
        <v>0</v>
      </c>
      <c r="CY8" s="121">
        <f>SUM(AU8,+BW8)</f>
        <v>311566</v>
      </c>
      <c r="CZ8" s="121">
        <f>SUM(AV8,+BX8)</f>
        <v>0</v>
      </c>
      <c r="DA8" s="121">
        <f>SUM(AW8,+BY8)</f>
        <v>0</v>
      </c>
      <c r="DB8" s="121">
        <f>SUM(AX8,+BZ8)</f>
        <v>936089</v>
      </c>
      <c r="DC8" s="121">
        <f>SUM(AY8,+CA8)</f>
        <v>52542</v>
      </c>
      <c r="DD8" s="121">
        <f>SUM(AZ8,+CB8)</f>
        <v>685923</v>
      </c>
      <c r="DE8" s="121">
        <f>SUM(BA8,+CC8)</f>
        <v>197624</v>
      </c>
      <c r="DF8" s="121">
        <f>SUM(BB8,+CD8)</f>
        <v>0</v>
      </c>
      <c r="DG8" s="122" t="s">
        <v>494</v>
      </c>
      <c r="DH8" s="121">
        <f>SUM(BD8,+CF8)</f>
        <v>0</v>
      </c>
      <c r="DI8" s="121">
        <f>SUM(BE8,+CG8)</f>
        <v>847439</v>
      </c>
      <c r="DJ8" s="121">
        <f>SUM(BF8,+CH8)</f>
        <v>3912240</v>
      </c>
    </row>
    <row r="9" spans="1:114" s="136" customFormat="1" ht="13.5" customHeight="1" x14ac:dyDescent="0.15">
      <c r="A9" s="119" t="s">
        <v>29</v>
      </c>
      <c r="B9" s="120" t="s">
        <v>351</v>
      </c>
      <c r="C9" s="119" t="s">
        <v>352</v>
      </c>
      <c r="D9" s="121">
        <f>SUM(E9,+L9)</f>
        <v>920084</v>
      </c>
      <c r="E9" s="121">
        <f>SUM(F9:I9)+K9</f>
        <v>920084</v>
      </c>
      <c r="F9" s="121">
        <v>0</v>
      </c>
      <c r="G9" s="121">
        <v>0</v>
      </c>
      <c r="H9" s="121">
        <v>1800</v>
      </c>
      <c r="I9" s="121">
        <v>424084</v>
      </c>
      <c r="J9" s="121">
        <v>601677</v>
      </c>
      <c r="K9" s="121">
        <v>494200</v>
      </c>
      <c r="L9" s="121">
        <v>0</v>
      </c>
      <c r="M9" s="121">
        <f>SUM(N9,+U9)</f>
        <v>37528</v>
      </c>
      <c r="N9" s="121">
        <f>SUM(O9:R9,T9)</f>
        <v>37528</v>
      </c>
      <c r="O9" s="121">
        <v>0</v>
      </c>
      <c r="P9" s="121">
        <v>0</v>
      </c>
      <c r="Q9" s="121">
        <v>0</v>
      </c>
      <c r="R9" s="121">
        <v>334</v>
      </c>
      <c r="S9" s="121">
        <v>211147</v>
      </c>
      <c r="T9" s="121">
        <v>37194</v>
      </c>
      <c r="U9" s="121">
        <v>0</v>
      </c>
      <c r="V9" s="121">
        <f>+SUM(D9,M9)</f>
        <v>957612</v>
      </c>
      <c r="W9" s="121">
        <f>+SUM(E9,N9)</f>
        <v>957612</v>
      </c>
      <c r="X9" s="121">
        <f>+SUM(F9,O9)</f>
        <v>0</v>
      </c>
      <c r="Y9" s="121">
        <f>+SUM(G9,P9)</f>
        <v>0</v>
      </c>
      <c r="Z9" s="121">
        <f>+SUM(H9,Q9)</f>
        <v>1800</v>
      </c>
      <c r="AA9" s="121">
        <f>+SUM(I9,R9)</f>
        <v>424418</v>
      </c>
      <c r="AB9" s="121">
        <f>+SUM(J9,S9)</f>
        <v>812824</v>
      </c>
      <c r="AC9" s="121">
        <f>+SUM(K9,T9)</f>
        <v>531394</v>
      </c>
      <c r="AD9" s="121">
        <f>+SUM(L9,U9)</f>
        <v>0</v>
      </c>
      <c r="AE9" s="121">
        <f>SUM(AF9,+AK9)</f>
        <v>2108</v>
      </c>
      <c r="AF9" s="121">
        <f>SUM(AG9:AJ9)</f>
        <v>2108</v>
      </c>
      <c r="AG9" s="121">
        <v>0</v>
      </c>
      <c r="AH9" s="121">
        <v>0</v>
      </c>
      <c r="AI9" s="121">
        <v>2108</v>
      </c>
      <c r="AJ9" s="121">
        <v>0</v>
      </c>
      <c r="AK9" s="121">
        <v>0</v>
      </c>
      <c r="AL9" s="122" t="s">
        <v>494</v>
      </c>
      <c r="AM9" s="121">
        <f>SUM(AN9,AS9,AW9,AX9,BD9)</f>
        <v>1448052</v>
      </c>
      <c r="AN9" s="121">
        <f>SUM(AO9:AR9)</f>
        <v>312728</v>
      </c>
      <c r="AO9" s="121">
        <v>312728</v>
      </c>
      <c r="AP9" s="121">
        <v>0</v>
      </c>
      <c r="AQ9" s="121">
        <v>0</v>
      </c>
      <c r="AR9" s="121">
        <v>0</v>
      </c>
      <c r="AS9" s="121">
        <f>SUM(AT9:AV9)</f>
        <v>658382</v>
      </c>
      <c r="AT9" s="121">
        <v>0</v>
      </c>
      <c r="AU9" s="121">
        <v>656514</v>
      </c>
      <c r="AV9" s="121">
        <v>1868</v>
      </c>
      <c r="AW9" s="121">
        <v>0</v>
      </c>
      <c r="AX9" s="121">
        <f>SUM(AY9:BB9)</f>
        <v>476942</v>
      </c>
      <c r="AY9" s="121">
        <v>0</v>
      </c>
      <c r="AZ9" s="121">
        <v>228614</v>
      </c>
      <c r="BA9" s="121">
        <v>82797</v>
      </c>
      <c r="BB9" s="121">
        <v>165531</v>
      </c>
      <c r="BC9" s="122" t="s">
        <v>494</v>
      </c>
      <c r="BD9" s="121">
        <v>0</v>
      </c>
      <c r="BE9" s="121">
        <v>71601</v>
      </c>
      <c r="BF9" s="121">
        <f>SUM(AE9,+AM9,+BE9)</f>
        <v>1521761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494</v>
      </c>
      <c r="BO9" s="121">
        <f>SUM(BP9,BU9,BY9,BZ9,CF9)</f>
        <v>246170</v>
      </c>
      <c r="BP9" s="121">
        <f>SUM(BQ9:BT9)</f>
        <v>16110</v>
      </c>
      <c r="BQ9" s="121">
        <v>16110</v>
      </c>
      <c r="BR9" s="121">
        <v>0</v>
      </c>
      <c r="BS9" s="121">
        <v>0</v>
      </c>
      <c r="BT9" s="121">
        <v>0</v>
      </c>
      <c r="BU9" s="121">
        <f>SUM(BV9:BX9)</f>
        <v>141047</v>
      </c>
      <c r="BV9" s="121">
        <v>0</v>
      </c>
      <c r="BW9" s="121">
        <v>141047</v>
      </c>
      <c r="BX9" s="121">
        <v>0</v>
      </c>
      <c r="BY9" s="121">
        <v>0</v>
      </c>
      <c r="BZ9" s="121">
        <f>SUM(CA9:CD9)</f>
        <v>89013</v>
      </c>
      <c r="CA9" s="121">
        <v>0</v>
      </c>
      <c r="CB9" s="121">
        <v>63298</v>
      </c>
      <c r="CC9" s="121">
        <v>25715</v>
      </c>
      <c r="CD9" s="121">
        <v>0</v>
      </c>
      <c r="CE9" s="122" t="s">
        <v>494</v>
      </c>
      <c r="CF9" s="121">
        <v>0</v>
      </c>
      <c r="CG9" s="121">
        <v>2505</v>
      </c>
      <c r="CH9" s="121">
        <f>SUM(BG9,+BO9,+CG9)</f>
        <v>248675</v>
      </c>
      <c r="CI9" s="121">
        <f>SUM(AE9,+BG9)</f>
        <v>2108</v>
      </c>
      <c r="CJ9" s="121">
        <f>SUM(AF9,+BH9)</f>
        <v>2108</v>
      </c>
      <c r="CK9" s="121">
        <f>SUM(AG9,+BI9)</f>
        <v>0</v>
      </c>
      <c r="CL9" s="121">
        <f>SUM(AH9,+BJ9)</f>
        <v>0</v>
      </c>
      <c r="CM9" s="121">
        <f>SUM(AI9,+BK9)</f>
        <v>2108</v>
      </c>
      <c r="CN9" s="121">
        <f>SUM(AJ9,+BL9)</f>
        <v>0</v>
      </c>
      <c r="CO9" s="121">
        <f>SUM(AK9,+BM9)</f>
        <v>0</v>
      </c>
      <c r="CP9" s="122" t="s">
        <v>494</v>
      </c>
      <c r="CQ9" s="121">
        <f>SUM(AM9,+BO9)</f>
        <v>1694222</v>
      </c>
      <c r="CR9" s="121">
        <f>SUM(AN9,+BP9)</f>
        <v>328838</v>
      </c>
      <c r="CS9" s="121">
        <f>SUM(AO9,+BQ9)</f>
        <v>328838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799429</v>
      </c>
      <c r="CX9" s="121">
        <f>SUM(AT9,+BV9)</f>
        <v>0</v>
      </c>
      <c r="CY9" s="121">
        <f>SUM(AU9,+BW9)</f>
        <v>797561</v>
      </c>
      <c r="CZ9" s="121">
        <f>SUM(AV9,+BX9)</f>
        <v>1868</v>
      </c>
      <c r="DA9" s="121">
        <f>SUM(AW9,+BY9)</f>
        <v>0</v>
      </c>
      <c r="DB9" s="121">
        <f>SUM(AX9,+BZ9)</f>
        <v>565955</v>
      </c>
      <c r="DC9" s="121">
        <f>SUM(AY9,+CA9)</f>
        <v>0</v>
      </c>
      <c r="DD9" s="121">
        <f>SUM(AZ9,+CB9)</f>
        <v>291912</v>
      </c>
      <c r="DE9" s="121">
        <f>SUM(BA9,+CC9)</f>
        <v>108512</v>
      </c>
      <c r="DF9" s="121">
        <f>SUM(BB9,+CD9)</f>
        <v>165531</v>
      </c>
      <c r="DG9" s="122" t="s">
        <v>494</v>
      </c>
      <c r="DH9" s="121">
        <f>SUM(BD9,+CF9)</f>
        <v>0</v>
      </c>
      <c r="DI9" s="121">
        <f>SUM(BE9,+CG9)</f>
        <v>74106</v>
      </c>
      <c r="DJ9" s="121">
        <f>SUM(BF9,+CH9)</f>
        <v>1770436</v>
      </c>
    </row>
    <row r="10" spans="1:114" s="136" customFormat="1" ht="13.5" customHeight="1" x14ac:dyDescent="0.15">
      <c r="A10" s="119" t="s">
        <v>29</v>
      </c>
      <c r="B10" s="120" t="s">
        <v>407</v>
      </c>
      <c r="C10" s="119" t="s">
        <v>412</v>
      </c>
      <c r="D10" s="121">
        <f>SUM(E10,+L10)</f>
        <v>370433</v>
      </c>
      <c r="E10" s="121">
        <f>SUM(F10:I10)+K10</f>
        <v>341351</v>
      </c>
      <c r="F10" s="121">
        <v>0</v>
      </c>
      <c r="G10" s="121">
        <v>0</v>
      </c>
      <c r="H10" s="121">
        <v>131500</v>
      </c>
      <c r="I10" s="121">
        <v>139403</v>
      </c>
      <c r="J10" s="121">
        <v>1430173</v>
      </c>
      <c r="K10" s="121">
        <v>70448</v>
      </c>
      <c r="L10" s="121">
        <v>29082</v>
      </c>
      <c r="M10" s="121">
        <f>SUM(N10,+U10)</f>
        <v>4900</v>
      </c>
      <c r="N10" s="121">
        <f>SUM(O10:R10,T10)</f>
        <v>4900</v>
      </c>
      <c r="O10" s="121">
        <v>0</v>
      </c>
      <c r="P10" s="121">
        <v>0</v>
      </c>
      <c r="Q10" s="121">
        <v>4900</v>
      </c>
      <c r="R10" s="121">
        <v>0</v>
      </c>
      <c r="S10" s="121">
        <v>251272</v>
      </c>
      <c r="T10" s="121">
        <v>0</v>
      </c>
      <c r="U10" s="121">
        <v>0</v>
      </c>
      <c r="V10" s="121">
        <f>+SUM(D10,M10)</f>
        <v>375333</v>
      </c>
      <c r="W10" s="121">
        <f>+SUM(E10,N10)</f>
        <v>346251</v>
      </c>
      <c r="X10" s="121">
        <f>+SUM(F10,O10)</f>
        <v>0</v>
      </c>
      <c r="Y10" s="121">
        <f>+SUM(G10,P10)</f>
        <v>0</v>
      </c>
      <c r="Z10" s="121">
        <f>+SUM(H10,Q10)</f>
        <v>136400</v>
      </c>
      <c r="AA10" s="121">
        <f>+SUM(I10,R10)</f>
        <v>139403</v>
      </c>
      <c r="AB10" s="121">
        <f>+SUM(J10,S10)</f>
        <v>1681445</v>
      </c>
      <c r="AC10" s="121">
        <f>+SUM(K10,T10)</f>
        <v>70448</v>
      </c>
      <c r="AD10" s="121">
        <f>+SUM(L10,U10)</f>
        <v>29082</v>
      </c>
      <c r="AE10" s="121">
        <f>SUM(AF10,+AK10)</f>
        <v>170324</v>
      </c>
      <c r="AF10" s="121">
        <f>SUM(AG10:AJ10)</f>
        <v>170324</v>
      </c>
      <c r="AG10" s="121">
        <v>0</v>
      </c>
      <c r="AH10" s="121">
        <v>162011</v>
      </c>
      <c r="AI10" s="121">
        <v>8313</v>
      </c>
      <c r="AJ10" s="121">
        <v>0</v>
      </c>
      <c r="AK10" s="121">
        <v>0</v>
      </c>
      <c r="AL10" s="122" t="s">
        <v>494</v>
      </c>
      <c r="AM10" s="121">
        <f>SUM(AN10,AS10,AW10,AX10,BD10)</f>
        <v>1630282</v>
      </c>
      <c r="AN10" s="121">
        <f>SUM(AO10:AR10)</f>
        <v>626822</v>
      </c>
      <c r="AO10" s="121">
        <v>193601</v>
      </c>
      <c r="AP10" s="121">
        <v>26248</v>
      </c>
      <c r="AQ10" s="121">
        <v>388029</v>
      </c>
      <c r="AR10" s="121">
        <v>18944</v>
      </c>
      <c r="AS10" s="121">
        <f>SUM(AT10:AV10)</f>
        <v>933534</v>
      </c>
      <c r="AT10" s="121">
        <v>3568</v>
      </c>
      <c r="AU10" s="121">
        <v>901598</v>
      </c>
      <c r="AV10" s="121">
        <v>28368</v>
      </c>
      <c r="AW10" s="121">
        <v>0</v>
      </c>
      <c r="AX10" s="121">
        <f>SUM(AY10:BB10)</f>
        <v>69926</v>
      </c>
      <c r="AY10" s="121">
        <v>7132</v>
      </c>
      <c r="AZ10" s="121">
        <v>46844</v>
      </c>
      <c r="BA10" s="121">
        <v>15950</v>
      </c>
      <c r="BB10" s="121">
        <v>0</v>
      </c>
      <c r="BC10" s="122" t="s">
        <v>494</v>
      </c>
      <c r="BD10" s="121">
        <v>0</v>
      </c>
      <c r="BE10" s="121">
        <v>0</v>
      </c>
      <c r="BF10" s="121">
        <f>SUM(AE10,+AM10,+BE10)</f>
        <v>1800606</v>
      </c>
      <c r="BG10" s="121">
        <f>SUM(BH10,+BM10)</f>
        <v>6588</v>
      </c>
      <c r="BH10" s="121">
        <f>SUM(BI10:BL10)</f>
        <v>6588</v>
      </c>
      <c r="BI10" s="121">
        <v>0</v>
      </c>
      <c r="BJ10" s="121">
        <v>6588</v>
      </c>
      <c r="BK10" s="121">
        <v>0</v>
      </c>
      <c r="BL10" s="121">
        <v>0</v>
      </c>
      <c r="BM10" s="121">
        <v>0</v>
      </c>
      <c r="BN10" s="122" t="s">
        <v>494</v>
      </c>
      <c r="BO10" s="121">
        <f>SUM(BP10,BU10,BY10,BZ10,CF10)</f>
        <v>246945</v>
      </c>
      <c r="BP10" s="121">
        <f>SUM(BQ10:BT10)</f>
        <v>90803</v>
      </c>
      <c r="BQ10" s="121">
        <v>46864</v>
      </c>
      <c r="BR10" s="121">
        <v>0</v>
      </c>
      <c r="BS10" s="121">
        <v>43939</v>
      </c>
      <c r="BT10" s="121">
        <v>0</v>
      </c>
      <c r="BU10" s="121">
        <f>SUM(BV10:BX10)</f>
        <v>120125</v>
      </c>
      <c r="BV10" s="121">
        <v>0</v>
      </c>
      <c r="BW10" s="121">
        <v>120125</v>
      </c>
      <c r="BX10" s="121">
        <v>0</v>
      </c>
      <c r="BY10" s="121">
        <v>1464</v>
      </c>
      <c r="BZ10" s="121">
        <f>SUM(CA10:CD10)</f>
        <v>34553</v>
      </c>
      <c r="CA10" s="121">
        <v>6489</v>
      </c>
      <c r="CB10" s="121">
        <v>28064</v>
      </c>
      <c r="CC10" s="121">
        <v>0</v>
      </c>
      <c r="CD10" s="121">
        <v>0</v>
      </c>
      <c r="CE10" s="122" t="s">
        <v>494</v>
      </c>
      <c r="CF10" s="121">
        <v>0</v>
      </c>
      <c r="CG10" s="121">
        <v>2639</v>
      </c>
      <c r="CH10" s="121">
        <f>SUM(BG10,+BO10,+CG10)</f>
        <v>256172</v>
      </c>
      <c r="CI10" s="121">
        <f>SUM(AE10,+BG10)</f>
        <v>176912</v>
      </c>
      <c r="CJ10" s="121">
        <f>SUM(AF10,+BH10)</f>
        <v>176912</v>
      </c>
      <c r="CK10" s="121">
        <f>SUM(AG10,+BI10)</f>
        <v>0</v>
      </c>
      <c r="CL10" s="121">
        <f>SUM(AH10,+BJ10)</f>
        <v>168599</v>
      </c>
      <c r="CM10" s="121">
        <f>SUM(AI10,+BK10)</f>
        <v>8313</v>
      </c>
      <c r="CN10" s="121">
        <f>SUM(AJ10,+BL10)</f>
        <v>0</v>
      </c>
      <c r="CO10" s="121">
        <f>SUM(AK10,+BM10)</f>
        <v>0</v>
      </c>
      <c r="CP10" s="122" t="s">
        <v>494</v>
      </c>
      <c r="CQ10" s="121">
        <f>SUM(AM10,+BO10)</f>
        <v>1877227</v>
      </c>
      <c r="CR10" s="121">
        <f>SUM(AN10,+BP10)</f>
        <v>717625</v>
      </c>
      <c r="CS10" s="121">
        <f>SUM(AO10,+BQ10)</f>
        <v>240465</v>
      </c>
      <c r="CT10" s="121">
        <f>SUM(AP10,+BR10)</f>
        <v>26248</v>
      </c>
      <c r="CU10" s="121">
        <f>SUM(AQ10,+BS10)</f>
        <v>431968</v>
      </c>
      <c r="CV10" s="121">
        <f>SUM(AR10,+BT10)</f>
        <v>18944</v>
      </c>
      <c r="CW10" s="121">
        <f>SUM(AS10,+BU10)</f>
        <v>1053659</v>
      </c>
      <c r="CX10" s="121">
        <f>SUM(AT10,+BV10)</f>
        <v>3568</v>
      </c>
      <c r="CY10" s="121">
        <f>SUM(AU10,+BW10)</f>
        <v>1021723</v>
      </c>
      <c r="CZ10" s="121">
        <f>SUM(AV10,+BX10)</f>
        <v>28368</v>
      </c>
      <c r="DA10" s="121">
        <f>SUM(AW10,+BY10)</f>
        <v>1464</v>
      </c>
      <c r="DB10" s="121">
        <f>SUM(AX10,+BZ10)</f>
        <v>104479</v>
      </c>
      <c r="DC10" s="121">
        <f>SUM(AY10,+CA10)</f>
        <v>13621</v>
      </c>
      <c r="DD10" s="121">
        <f>SUM(AZ10,+CB10)</f>
        <v>74908</v>
      </c>
      <c r="DE10" s="121">
        <f>SUM(BA10,+CC10)</f>
        <v>15950</v>
      </c>
      <c r="DF10" s="121">
        <f>SUM(BB10,+CD10)</f>
        <v>0</v>
      </c>
      <c r="DG10" s="122" t="s">
        <v>494</v>
      </c>
      <c r="DH10" s="121">
        <f>SUM(BD10,+CF10)</f>
        <v>0</v>
      </c>
      <c r="DI10" s="121">
        <f>SUM(BE10,+CG10)</f>
        <v>2639</v>
      </c>
      <c r="DJ10" s="121">
        <f>SUM(BF10,+CH10)</f>
        <v>2056778</v>
      </c>
    </row>
    <row r="11" spans="1:114" s="136" customFormat="1" ht="13.5" customHeight="1" x14ac:dyDescent="0.15">
      <c r="A11" s="119" t="s">
        <v>29</v>
      </c>
      <c r="B11" s="120" t="s">
        <v>376</v>
      </c>
      <c r="C11" s="119" t="s">
        <v>377</v>
      </c>
      <c r="D11" s="121">
        <f>SUM(E11,+L11)</f>
        <v>86016</v>
      </c>
      <c r="E11" s="121">
        <f>SUM(F11:I11)+K11</f>
        <v>86016</v>
      </c>
      <c r="F11" s="121">
        <v>0</v>
      </c>
      <c r="G11" s="121">
        <v>0</v>
      </c>
      <c r="H11" s="121">
        <v>0</v>
      </c>
      <c r="I11" s="121">
        <v>84950</v>
      </c>
      <c r="J11" s="121">
        <v>879106</v>
      </c>
      <c r="K11" s="121">
        <v>1066</v>
      </c>
      <c r="L11" s="121">
        <v>0</v>
      </c>
      <c r="M11" s="121">
        <f>SUM(N11,+U11)</f>
        <v>283</v>
      </c>
      <c r="N11" s="121">
        <f>SUM(O11:R11,T11)</f>
        <v>283</v>
      </c>
      <c r="O11" s="121">
        <v>0</v>
      </c>
      <c r="P11" s="121">
        <v>0</v>
      </c>
      <c r="Q11" s="121">
        <v>0</v>
      </c>
      <c r="R11" s="121">
        <v>0</v>
      </c>
      <c r="S11" s="121">
        <v>232839</v>
      </c>
      <c r="T11" s="121">
        <v>283</v>
      </c>
      <c r="U11" s="121">
        <v>0</v>
      </c>
      <c r="V11" s="121">
        <f>+SUM(D11,M11)</f>
        <v>86299</v>
      </c>
      <c r="W11" s="121">
        <f>+SUM(E11,N11)</f>
        <v>86299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84950</v>
      </c>
      <c r="AB11" s="121">
        <f>+SUM(J11,S11)</f>
        <v>1111945</v>
      </c>
      <c r="AC11" s="121">
        <f>+SUM(K11,T11)</f>
        <v>1349</v>
      </c>
      <c r="AD11" s="121">
        <f>+SUM(L11,U11)</f>
        <v>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494</v>
      </c>
      <c r="AM11" s="121">
        <f>SUM(AN11,AS11,AW11,AX11,BD11)</f>
        <v>965122</v>
      </c>
      <c r="AN11" s="121">
        <f>SUM(AO11:AR11)</f>
        <v>24932</v>
      </c>
      <c r="AO11" s="121">
        <v>24932</v>
      </c>
      <c r="AP11" s="121">
        <v>0</v>
      </c>
      <c r="AQ11" s="121">
        <v>0</v>
      </c>
      <c r="AR11" s="121">
        <v>0</v>
      </c>
      <c r="AS11" s="121">
        <f>SUM(AT11:AV11)</f>
        <v>569470</v>
      </c>
      <c r="AT11" s="121">
        <v>0</v>
      </c>
      <c r="AU11" s="121">
        <v>569470</v>
      </c>
      <c r="AV11" s="121">
        <v>0</v>
      </c>
      <c r="AW11" s="121">
        <v>0</v>
      </c>
      <c r="AX11" s="121">
        <f>SUM(AY11:BB11)</f>
        <v>370720</v>
      </c>
      <c r="AY11" s="121">
        <v>0</v>
      </c>
      <c r="AZ11" s="121">
        <v>370720</v>
      </c>
      <c r="BA11" s="121">
        <v>0</v>
      </c>
      <c r="BB11" s="121">
        <v>0</v>
      </c>
      <c r="BC11" s="122" t="s">
        <v>494</v>
      </c>
      <c r="BD11" s="121">
        <v>0</v>
      </c>
      <c r="BE11" s="121">
        <v>0</v>
      </c>
      <c r="BF11" s="121">
        <f>SUM(AE11,+AM11,+BE11)</f>
        <v>965122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494</v>
      </c>
      <c r="BO11" s="121">
        <f>SUM(BP11,BU11,BY11,BZ11,CF11)</f>
        <v>233122</v>
      </c>
      <c r="BP11" s="121">
        <f>SUM(BQ11:BT11)</f>
        <v>15843</v>
      </c>
      <c r="BQ11" s="121">
        <v>15843</v>
      </c>
      <c r="BR11" s="121">
        <v>0</v>
      </c>
      <c r="BS11" s="121">
        <v>0</v>
      </c>
      <c r="BT11" s="121">
        <v>0</v>
      </c>
      <c r="BU11" s="121">
        <f>SUM(BV11:BX11)</f>
        <v>128786</v>
      </c>
      <c r="BV11" s="121">
        <v>0</v>
      </c>
      <c r="BW11" s="121">
        <v>128786</v>
      </c>
      <c r="BX11" s="121">
        <v>0</v>
      </c>
      <c r="BY11" s="121">
        <v>0</v>
      </c>
      <c r="BZ11" s="121">
        <f>SUM(CA11:CD11)</f>
        <v>88493</v>
      </c>
      <c r="CA11" s="121">
        <v>0</v>
      </c>
      <c r="CB11" s="121">
        <v>88493</v>
      </c>
      <c r="CC11" s="121">
        <v>0</v>
      </c>
      <c r="CD11" s="121">
        <v>0</v>
      </c>
      <c r="CE11" s="122" t="s">
        <v>494</v>
      </c>
      <c r="CF11" s="121">
        <v>0</v>
      </c>
      <c r="CG11" s="121">
        <v>0</v>
      </c>
      <c r="CH11" s="121">
        <f>SUM(BG11,+BO11,+CG11)</f>
        <v>233122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494</v>
      </c>
      <c r="CQ11" s="121">
        <f>SUM(AM11,+BO11)</f>
        <v>1198244</v>
      </c>
      <c r="CR11" s="121">
        <f>SUM(AN11,+BP11)</f>
        <v>40775</v>
      </c>
      <c r="CS11" s="121">
        <f>SUM(AO11,+BQ11)</f>
        <v>40775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698256</v>
      </c>
      <c r="CX11" s="121">
        <f>SUM(AT11,+BV11)</f>
        <v>0</v>
      </c>
      <c r="CY11" s="121">
        <f>SUM(AU11,+BW11)</f>
        <v>698256</v>
      </c>
      <c r="CZ11" s="121">
        <f>SUM(AV11,+BX11)</f>
        <v>0</v>
      </c>
      <c r="DA11" s="121">
        <f>SUM(AW11,+BY11)</f>
        <v>0</v>
      </c>
      <c r="DB11" s="121">
        <f>SUM(AX11,+BZ11)</f>
        <v>459213</v>
      </c>
      <c r="DC11" s="121">
        <f>SUM(AY11,+CA11)</f>
        <v>0</v>
      </c>
      <c r="DD11" s="121">
        <f>SUM(AZ11,+CB11)</f>
        <v>459213</v>
      </c>
      <c r="DE11" s="121">
        <f>SUM(BA11,+CC11)</f>
        <v>0</v>
      </c>
      <c r="DF11" s="121">
        <f>SUM(BB11,+CD11)</f>
        <v>0</v>
      </c>
      <c r="DG11" s="122" t="s">
        <v>494</v>
      </c>
      <c r="DH11" s="121">
        <f>SUM(BD11,+CF11)</f>
        <v>0</v>
      </c>
      <c r="DI11" s="121">
        <f>SUM(BE11,+CG11)</f>
        <v>0</v>
      </c>
      <c r="DJ11" s="121">
        <f>SUM(BF11,+CH11)</f>
        <v>1198244</v>
      </c>
    </row>
    <row r="12" spans="1:114" s="136" customFormat="1" ht="13.5" customHeight="1" x14ac:dyDescent="0.15">
      <c r="A12" s="119" t="s">
        <v>29</v>
      </c>
      <c r="B12" s="120" t="s">
        <v>396</v>
      </c>
      <c r="C12" s="119" t="s">
        <v>397</v>
      </c>
      <c r="D12" s="121">
        <f>SUM(E12,+L12)</f>
        <v>7886979</v>
      </c>
      <c r="E12" s="121">
        <f>SUM(F12:I12)+K12</f>
        <v>7835634</v>
      </c>
      <c r="F12" s="121">
        <v>2651533</v>
      </c>
      <c r="G12" s="121">
        <v>0</v>
      </c>
      <c r="H12" s="121">
        <v>4726800</v>
      </c>
      <c r="I12" s="121">
        <v>404497</v>
      </c>
      <c r="J12" s="121">
        <v>3722265</v>
      </c>
      <c r="K12" s="121">
        <v>52804</v>
      </c>
      <c r="L12" s="121">
        <v>51345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0</v>
      </c>
      <c r="T12" s="121">
        <v>0</v>
      </c>
      <c r="U12" s="121">
        <v>0</v>
      </c>
      <c r="V12" s="121">
        <f>+SUM(D12,M12)</f>
        <v>7886979</v>
      </c>
      <c r="W12" s="121">
        <f>+SUM(E12,N12)</f>
        <v>7835634</v>
      </c>
      <c r="X12" s="121">
        <f>+SUM(F12,O12)</f>
        <v>2651533</v>
      </c>
      <c r="Y12" s="121">
        <f>+SUM(G12,P12)</f>
        <v>0</v>
      </c>
      <c r="Z12" s="121">
        <f>+SUM(H12,Q12)</f>
        <v>4726800</v>
      </c>
      <c r="AA12" s="121">
        <f>+SUM(I12,R12)</f>
        <v>404497</v>
      </c>
      <c r="AB12" s="121">
        <f>+SUM(J12,S12)</f>
        <v>3722265</v>
      </c>
      <c r="AC12" s="121">
        <f>+SUM(K12,T12)</f>
        <v>52804</v>
      </c>
      <c r="AD12" s="121">
        <f>+SUM(L12,U12)</f>
        <v>51345</v>
      </c>
      <c r="AE12" s="121">
        <f>SUM(AF12,+AK12)</f>
        <v>1380269</v>
      </c>
      <c r="AF12" s="121">
        <f>SUM(AG12:AJ12)</f>
        <v>1189855</v>
      </c>
      <c r="AG12" s="121">
        <v>0</v>
      </c>
      <c r="AH12" s="121">
        <v>1188967</v>
      </c>
      <c r="AI12" s="121">
        <v>888</v>
      </c>
      <c r="AJ12" s="121">
        <v>0</v>
      </c>
      <c r="AK12" s="121">
        <v>190414</v>
      </c>
      <c r="AL12" s="122" t="s">
        <v>494</v>
      </c>
      <c r="AM12" s="121">
        <f>SUM(AN12,AS12,AW12,AX12,BD12)</f>
        <v>10102464</v>
      </c>
      <c r="AN12" s="121">
        <f>SUM(AO12:AR12)</f>
        <v>996919</v>
      </c>
      <c r="AO12" s="121">
        <v>105710</v>
      </c>
      <c r="AP12" s="121">
        <v>0</v>
      </c>
      <c r="AQ12" s="121">
        <v>891209</v>
      </c>
      <c r="AR12" s="121">
        <v>0</v>
      </c>
      <c r="AS12" s="121">
        <f>SUM(AT12:AV12)</f>
        <v>8490968</v>
      </c>
      <c r="AT12" s="121">
        <v>0</v>
      </c>
      <c r="AU12" s="121">
        <v>8490968</v>
      </c>
      <c r="AV12" s="121">
        <v>0</v>
      </c>
      <c r="AW12" s="121">
        <v>0</v>
      </c>
      <c r="AX12" s="121">
        <f>SUM(AY12:BB12)</f>
        <v>614577</v>
      </c>
      <c r="AY12" s="121">
        <v>133286</v>
      </c>
      <c r="AZ12" s="121">
        <v>0</v>
      </c>
      <c r="BA12" s="121">
        <v>329296</v>
      </c>
      <c r="BB12" s="121">
        <v>151995</v>
      </c>
      <c r="BC12" s="122" t="s">
        <v>494</v>
      </c>
      <c r="BD12" s="121">
        <v>0</v>
      </c>
      <c r="BE12" s="121">
        <v>126511</v>
      </c>
      <c r="BF12" s="121">
        <f>SUM(AE12,+AM12,+BE12)</f>
        <v>11609244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494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494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1380269</v>
      </c>
      <c r="CJ12" s="121">
        <f>SUM(AF12,+BH12)</f>
        <v>1189855</v>
      </c>
      <c r="CK12" s="121">
        <f>SUM(AG12,+BI12)</f>
        <v>0</v>
      </c>
      <c r="CL12" s="121">
        <f>SUM(AH12,+BJ12)</f>
        <v>1188967</v>
      </c>
      <c r="CM12" s="121">
        <f>SUM(AI12,+BK12)</f>
        <v>888</v>
      </c>
      <c r="CN12" s="121">
        <f>SUM(AJ12,+BL12)</f>
        <v>0</v>
      </c>
      <c r="CO12" s="121">
        <f>SUM(AK12,+BM12)</f>
        <v>190414</v>
      </c>
      <c r="CP12" s="122" t="s">
        <v>494</v>
      </c>
      <c r="CQ12" s="121">
        <f>SUM(AM12,+BO12)</f>
        <v>10102464</v>
      </c>
      <c r="CR12" s="121">
        <f>SUM(AN12,+BP12)</f>
        <v>996919</v>
      </c>
      <c r="CS12" s="121">
        <f>SUM(AO12,+BQ12)</f>
        <v>105710</v>
      </c>
      <c r="CT12" s="121">
        <f>SUM(AP12,+BR12)</f>
        <v>0</v>
      </c>
      <c r="CU12" s="121">
        <f>SUM(AQ12,+BS12)</f>
        <v>891209</v>
      </c>
      <c r="CV12" s="121">
        <f>SUM(AR12,+BT12)</f>
        <v>0</v>
      </c>
      <c r="CW12" s="121">
        <f>SUM(AS12,+BU12)</f>
        <v>8490968</v>
      </c>
      <c r="CX12" s="121">
        <f>SUM(AT12,+BV12)</f>
        <v>0</v>
      </c>
      <c r="CY12" s="121">
        <f>SUM(AU12,+BW12)</f>
        <v>8490968</v>
      </c>
      <c r="CZ12" s="121">
        <f>SUM(AV12,+BX12)</f>
        <v>0</v>
      </c>
      <c r="DA12" s="121">
        <f>SUM(AW12,+BY12)</f>
        <v>0</v>
      </c>
      <c r="DB12" s="121">
        <f>SUM(AX12,+BZ12)</f>
        <v>614577</v>
      </c>
      <c r="DC12" s="121">
        <f>SUM(AY12,+CA12)</f>
        <v>133286</v>
      </c>
      <c r="DD12" s="121">
        <f>SUM(AZ12,+CB12)</f>
        <v>0</v>
      </c>
      <c r="DE12" s="121">
        <f>SUM(BA12,+CC12)</f>
        <v>329296</v>
      </c>
      <c r="DF12" s="121">
        <f>SUM(BB12,+CD12)</f>
        <v>151995</v>
      </c>
      <c r="DG12" s="122" t="s">
        <v>494</v>
      </c>
      <c r="DH12" s="121">
        <f>SUM(BD12,+CF12)</f>
        <v>0</v>
      </c>
      <c r="DI12" s="121">
        <f>SUM(BE12,+CG12)</f>
        <v>126511</v>
      </c>
      <c r="DJ12" s="121">
        <f>SUM(BF12,+CH12)</f>
        <v>11609244</v>
      </c>
    </row>
    <row r="13" spans="1:114" s="136" customFormat="1" ht="13.5" customHeight="1" x14ac:dyDescent="0.15">
      <c r="A13" s="119" t="s">
        <v>29</v>
      </c>
      <c r="B13" s="120" t="s">
        <v>436</v>
      </c>
      <c r="C13" s="119" t="s">
        <v>437</v>
      </c>
      <c r="D13" s="121">
        <f>SUM(E13,+L13)</f>
        <v>2441594</v>
      </c>
      <c r="E13" s="121">
        <f>SUM(F13:I13)+K13</f>
        <v>2443539</v>
      </c>
      <c r="F13" s="121">
        <v>1646939</v>
      </c>
      <c r="G13" s="121">
        <v>0</v>
      </c>
      <c r="H13" s="121">
        <v>796600</v>
      </c>
      <c r="I13" s="121">
        <v>0</v>
      </c>
      <c r="J13" s="121">
        <v>671403</v>
      </c>
      <c r="K13" s="121">
        <v>0</v>
      </c>
      <c r="L13" s="121">
        <v>-1945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2441594</v>
      </c>
      <c r="W13" s="121">
        <f>+SUM(E13,N13)</f>
        <v>2443539</v>
      </c>
      <c r="X13" s="121">
        <f>+SUM(F13,O13)</f>
        <v>1646939</v>
      </c>
      <c r="Y13" s="121">
        <f>+SUM(G13,P13)</f>
        <v>0</v>
      </c>
      <c r="Z13" s="121">
        <f>+SUM(H13,Q13)</f>
        <v>796600</v>
      </c>
      <c r="AA13" s="121">
        <f>+SUM(I13,R13)</f>
        <v>0</v>
      </c>
      <c r="AB13" s="121">
        <f>+SUM(J13,S13)</f>
        <v>671403</v>
      </c>
      <c r="AC13" s="121">
        <f>+SUM(K13,T13)</f>
        <v>0</v>
      </c>
      <c r="AD13" s="121">
        <f>+SUM(L13,U13)</f>
        <v>-1945</v>
      </c>
      <c r="AE13" s="121">
        <f>SUM(AF13,+AK13)</f>
        <v>2592539</v>
      </c>
      <c r="AF13" s="121">
        <f>SUM(AG13:AJ13)</f>
        <v>2592539</v>
      </c>
      <c r="AG13" s="121">
        <v>0</v>
      </c>
      <c r="AH13" s="121">
        <v>2591717</v>
      </c>
      <c r="AI13" s="121">
        <v>822</v>
      </c>
      <c r="AJ13" s="121">
        <v>0</v>
      </c>
      <c r="AK13" s="121">
        <v>0</v>
      </c>
      <c r="AL13" s="122" t="s">
        <v>494</v>
      </c>
      <c r="AM13" s="121">
        <f>SUM(AN13,AS13,AW13,AX13,BD13)</f>
        <v>457355</v>
      </c>
      <c r="AN13" s="121">
        <f>SUM(AO13:AR13)</f>
        <v>240779</v>
      </c>
      <c r="AO13" s="121">
        <v>237459</v>
      </c>
      <c r="AP13" s="121">
        <v>0</v>
      </c>
      <c r="AQ13" s="121">
        <v>3320</v>
      </c>
      <c r="AR13" s="121">
        <v>0</v>
      </c>
      <c r="AS13" s="121">
        <f>SUM(AT13:AV13)</f>
        <v>147099</v>
      </c>
      <c r="AT13" s="121">
        <v>0</v>
      </c>
      <c r="AU13" s="121">
        <v>147099</v>
      </c>
      <c r="AV13" s="121">
        <v>0</v>
      </c>
      <c r="AW13" s="121">
        <v>0</v>
      </c>
      <c r="AX13" s="121">
        <f>SUM(AY13:BB13)</f>
        <v>69477</v>
      </c>
      <c r="AY13" s="121">
        <v>0</v>
      </c>
      <c r="AZ13" s="121">
        <v>23023</v>
      </c>
      <c r="BA13" s="121">
        <v>46454</v>
      </c>
      <c r="BB13" s="121">
        <v>0</v>
      </c>
      <c r="BC13" s="122" t="s">
        <v>494</v>
      </c>
      <c r="BD13" s="121">
        <v>0</v>
      </c>
      <c r="BE13" s="121">
        <v>63103</v>
      </c>
      <c r="BF13" s="121">
        <f>SUM(AE13,+AM13,+BE13)</f>
        <v>3112997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494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494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2592539</v>
      </c>
      <c r="CJ13" s="121">
        <f>SUM(AF13,+BH13)</f>
        <v>2592539</v>
      </c>
      <c r="CK13" s="121">
        <f>SUM(AG13,+BI13)</f>
        <v>0</v>
      </c>
      <c r="CL13" s="121">
        <f>SUM(AH13,+BJ13)</f>
        <v>2591717</v>
      </c>
      <c r="CM13" s="121">
        <f>SUM(AI13,+BK13)</f>
        <v>822</v>
      </c>
      <c r="CN13" s="121">
        <f>SUM(AJ13,+BL13)</f>
        <v>0</v>
      </c>
      <c r="CO13" s="121">
        <f>SUM(AK13,+BM13)</f>
        <v>0</v>
      </c>
      <c r="CP13" s="122" t="s">
        <v>494</v>
      </c>
      <c r="CQ13" s="121">
        <f>SUM(AM13,+BO13)</f>
        <v>457355</v>
      </c>
      <c r="CR13" s="121">
        <f>SUM(AN13,+BP13)</f>
        <v>240779</v>
      </c>
      <c r="CS13" s="121">
        <f>SUM(AO13,+BQ13)</f>
        <v>237459</v>
      </c>
      <c r="CT13" s="121">
        <f>SUM(AP13,+BR13)</f>
        <v>0</v>
      </c>
      <c r="CU13" s="121">
        <f>SUM(AQ13,+BS13)</f>
        <v>3320</v>
      </c>
      <c r="CV13" s="121">
        <f>SUM(AR13,+BT13)</f>
        <v>0</v>
      </c>
      <c r="CW13" s="121">
        <f>SUM(AS13,+BU13)</f>
        <v>147099</v>
      </c>
      <c r="CX13" s="121">
        <f>SUM(AT13,+BV13)</f>
        <v>0</v>
      </c>
      <c r="CY13" s="121">
        <f>SUM(AU13,+BW13)</f>
        <v>147099</v>
      </c>
      <c r="CZ13" s="121">
        <f>SUM(AV13,+BX13)</f>
        <v>0</v>
      </c>
      <c r="DA13" s="121">
        <f>SUM(AW13,+BY13)</f>
        <v>0</v>
      </c>
      <c r="DB13" s="121">
        <f>SUM(AX13,+BZ13)</f>
        <v>69477</v>
      </c>
      <c r="DC13" s="121">
        <f>SUM(AY13,+CA13)</f>
        <v>0</v>
      </c>
      <c r="DD13" s="121">
        <f>SUM(AZ13,+CB13)</f>
        <v>23023</v>
      </c>
      <c r="DE13" s="121">
        <f>SUM(BA13,+CC13)</f>
        <v>46454</v>
      </c>
      <c r="DF13" s="121">
        <f>SUM(BB13,+CD13)</f>
        <v>0</v>
      </c>
      <c r="DG13" s="122" t="s">
        <v>494</v>
      </c>
      <c r="DH13" s="121">
        <f>SUM(BD13,+CF13)</f>
        <v>0</v>
      </c>
      <c r="DI13" s="121">
        <f>SUM(BE13,+CG13)</f>
        <v>63103</v>
      </c>
      <c r="DJ13" s="121">
        <f>SUM(BF13,+CH13)</f>
        <v>3112997</v>
      </c>
    </row>
    <row r="14" spans="1:114" s="136" customFormat="1" ht="13.5" customHeight="1" x14ac:dyDescent="0.15">
      <c r="A14" s="119" t="s">
        <v>29</v>
      </c>
      <c r="B14" s="120" t="s">
        <v>335</v>
      </c>
      <c r="C14" s="119" t="s">
        <v>336</v>
      </c>
      <c r="D14" s="121">
        <f>SUM(E14,+L14)</f>
        <v>1014653</v>
      </c>
      <c r="E14" s="121">
        <f>SUM(F14:I14)+K14</f>
        <v>507384</v>
      </c>
      <c r="F14" s="121">
        <v>0</v>
      </c>
      <c r="G14" s="121">
        <v>0</v>
      </c>
      <c r="H14" s="121">
        <v>255400</v>
      </c>
      <c r="I14" s="121">
        <v>251984</v>
      </c>
      <c r="J14" s="121">
        <v>748718</v>
      </c>
      <c r="K14" s="121">
        <v>0</v>
      </c>
      <c r="L14" s="121">
        <v>507269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1014653</v>
      </c>
      <c r="W14" s="121">
        <f>+SUM(E14,N14)</f>
        <v>507384</v>
      </c>
      <c r="X14" s="121">
        <f>+SUM(F14,O14)</f>
        <v>0</v>
      </c>
      <c r="Y14" s="121">
        <f>+SUM(G14,P14)</f>
        <v>0</v>
      </c>
      <c r="Z14" s="121">
        <f>+SUM(H14,Q14)</f>
        <v>255400</v>
      </c>
      <c r="AA14" s="121">
        <f>+SUM(I14,R14)</f>
        <v>251984</v>
      </c>
      <c r="AB14" s="121">
        <f>+SUM(J14,S14)</f>
        <v>748718</v>
      </c>
      <c r="AC14" s="121">
        <f>+SUM(K14,T14)</f>
        <v>0</v>
      </c>
      <c r="AD14" s="121">
        <f>+SUM(L14,U14)</f>
        <v>507269</v>
      </c>
      <c r="AE14" s="121">
        <f>SUM(AF14,+AK14)</f>
        <v>288050</v>
      </c>
      <c r="AF14" s="121">
        <f>SUM(AG14:AJ14)</f>
        <v>288050</v>
      </c>
      <c r="AG14" s="121">
        <v>0</v>
      </c>
      <c r="AH14" s="121">
        <v>285284</v>
      </c>
      <c r="AI14" s="121">
        <v>2766</v>
      </c>
      <c r="AJ14" s="121">
        <v>0</v>
      </c>
      <c r="AK14" s="121">
        <v>0</v>
      </c>
      <c r="AL14" s="122" t="s">
        <v>494</v>
      </c>
      <c r="AM14" s="121">
        <f>SUM(AN14,AS14,AW14,AX14,BD14)</f>
        <v>1456938</v>
      </c>
      <c r="AN14" s="121">
        <f>SUM(AO14:AR14)</f>
        <v>172964</v>
      </c>
      <c r="AO14" s="121">
        <v>172964</v>
      </c>
      <c r="AP14" s="121">
        <v>0</v>
      </c>
      <c r="AQ14" s="121">
        <v>0</v>
      </c>
      <c r="AR14" s="121">
        <v>0</v>
      </c>
      <c r="AS14" s="121">
        <f>SUM(AT14:AV14)</f>
        <v>593709</v>
      </c>
      <c r="AT14" s="121">
        <v>0</v>
      </c>
      <c r="AU14" s="121">
        <v>593709</v>
      </c>
      <c r="AV14" s="121">
        <v>0</v>
      </c>
      <c r="AW14" s="121">
        <v>6534</v>
      </c>
      <c r="AX14" s="121">
        <f>SUM(AY14:BB14)</f>
        <v>683731</v>
      </c>
      <c r="AY14" s="121">
        <v>29696</v>
      </c>
      <c r="AZ14" s="121">
        <v>536779</v>
      </c>
      <c r="BA14" s="121">
        <v>117256</v>
      </c>
      <c r="BB14" s="121">
        <v>0</v>
      </c>
      <c r="BC14" s="122" t="s">
        <v>494</v>
      </c>
      <c r="BD14" s="121">
        <v>0</v>
      </c>
      <c r="BE14" s="121">
        <v>18383</v>
      </c>
      <c r="BF14" s="121">
        <f>SUM(AE14,+AM14,+BE14)</f>
        <v>1763371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494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494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288050</v>
      </c>
      <c r="CJ14" s="121">
        <f>SUM(AF14,+BH14)</f>
        <v>288050</v>
      </c>
      <c r="CK14" s="121">
        <f>SUM(AG14,+BI14)</f>
        <v>0</v>
      </c>
      <c r="CL14" s="121">
        <f>SUM(AH14,+BJ14)</f>
        <v>285284</v>
      </c>
      <c r="CM14" s="121">
        <f>SUM(AI14,+BK14)</f>
        <v>2766</v>
      </c>
      <c r="CN14" s="121">
        <f>SUM(AJ14,+BL14)</f>
        <v>0</v>
      </c>
      <c r="CO14" s="121">
        <f>SUM(AK14,+BM14)</f>
        <v>0</v>
      </c>
      <c r="CP14" s="122" t="s">
        <v>494</v>
      </c>
      <c r="CQ14" s="121">
        <f>SUM(AM14,+BO14)</f>
        <v>1456938</v>
      </c>
      <c r="CR14" s="121">
        <f>SUM(AN14,+BP14)</f>
        <v>172964</v>
      </c>
      <c r="CS14" s="121">
        <f>SUM(AO14,+BQ14)</f>
        <v>172964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593709</v>
      </c>
      <c r="CX14" s="121">
        <f>SUM(AT14,+BV14)</f>
        <v>0</v>
      </c>
      <c r="CY14" s="121">
        <f>SUM(AU14,+BW14)</f>
        <v>593709</v>
      </c>
      <c r="CZ14" s="121">
        <f>SUM(AV14,+BX14)</f>
        <v>0</v>
      </c>
      <c r="DA14" s="121">
        <f>SUM(AW14,+BY14)</f>
        <v>6534</v>
      </c>
      <c r="DB14" s="121">
        <f>SUM(AX14,+BZ14)</f>
        <v>683731</v>
      </c>
      <c r="DC14" s="121">
        <f>SUM(AY14,+CA14)</f>
        <v>29696</v>
      </c>
      <c r="DD14" s="121">
        <f>SUM(AZ14,+CB14)</f>
        <v>536779</v>
      </c>
      <c r="DE14" s="121">
        <f>SUM(BA14,+CC14)</f>
        <v>117256</v>
      </c>
      <c r="DF14" s="121">
        <f>SUM(BB14,+CD14)</f>
        <v>0</v>
      </c>
      <c r="DG14" s="122" t="s">
        <v>494</v>
      </c>
      <c r="DH14" s="121">
        <f>SUM(BD14,+CF14)</f>
        <v>0</v>
      </c>
      <c r="DI14" s="121">
        <f>SUM(BE14,+CG14)</f>
        <v>18383</v>
      </c>
      <c r="DJ14" s="121">
        <f>SUM(BF14,+CH14)</f>
        <v>1763371</v>
      </c>
    </row>
    <row r="15" spans="1:114" s="136" customFormat="1" ht="13.5" customHeight="1" x14ac:dyDescent="0.15">
      <c r="A15" s="119" t="s">
        <v>29</v>
      </c>
      <c r="B15" s="120" t="s">
        <v>381</v>
      </c>
      <c r="C15" s="119" t="s">
        <v>382</v>
      </c>
      <c r="D15" s="121">
        <f>SUM(E15,+L15)</f>
        <v>169870</v>
      </c>
      <c r="E15" s="121">
        <f>SUM(F15:I15)+K15</f>
        <v>80231</v>
      </c>
      <c r="F15" s="121">
        <v>2044</v>
      </c>
      <c r="G15" s="121">
        <v>0</v>
      </c>
      <c r="H15" s="121">
        <v>0</v>
      </c>
      <c r="I15" s="121">
        <v>69251</v>
      </c>
      <c r="J15" s="121">
        <v>1305771</v>
      </c>
      <c r="K15" s="121">
        <v>8936</v>
      </c>
      <c r="L15" s="121">
        <v>89639</v>
      </c>
      <c r="M15" s="121">
        <f>SUM(N15,+U15)</f>
        <v>59390</v>
      </c>
      <c r="N15" s="121">
        <f>SUM(O15:R15,T15)</f>
        <v>402</v>
      </c>
      <c r="O15" s="121">
        <v>0</v>
      </c>
      <c r="P15" s="121">
        <v>0</v>
      </c>
      <c r="Q15" s="121">
        <v>0</v>
      </c>
      <c r="R15" s="121">
        <v>290</v>
      </c>
      <c r="S15" s="121">
        <v>119994</v>
      </c>
      <c r="T15" s="121">
        <v>112</v>
      </c>
      <c r="U15" s="121">
        <v>58988</v>
      </c>
      <c r="V15" s="121">
        <f>+SUM(D15,M15)</f>
        <v>229260</v>
      </c>
      <c r="W15" s="121">
        <f>+SUM(E15,N15)</f>
        <v>80633</v>
      </c>
      <c r="X15" s="121">
        <f>+SUM(F15,O15)</f>
        <v>2044</v>
      </c>
      <c r="Y15" s="121">
        <f>+SUM(G15,P15)</f>
        <v>0</v>
      </c>
      <c r="Z15" s="121">
        <f>+SUM(H15,Q15)</f>
        <v>0</v>
      </c>
      <c r="AA15" s="121">
        <f>+SUM(I15,R15)</f>
        <v>69541</v>
      </c>
      <c r="AB15" s="121">
        <f>+SUM(J15,S15)</f>
        <v>1425765</v>
      </c>
      <c r="AC15" s="121">
        <f>+SUM(K15,T15)</f>
        <v>9048</v>
      </c>
      <c r="AD15" s="121">
        <f>+SUM(L15,U15)</f>
        <v>148627</v>
      </c>
      <c r="AE15" s="121">
        <f>SUM(AF15,+AK15)</f>
        <v>8542</v>
      </c>
      <c r="AF15" s="121">
        <f>SUM(AG15:AJ15)</f>
        <v>2408</v>
      </c>
      <c r="AG15" s="121">
        <v>0</v>
      </c>
      <c r="AH15" s="121">
        <v>0</v>
      </c>
      <c r="AI15" s="121">
        <v>2408</v>
      </c>
      <c r="AJ15" s="121">
        <v>0</v>
      </c>
      <c r="AK15" s="121">
        <v>6134</v>
      </c>
      <c r="AL15" s="122" t="s">
        <v>494</v>
      </c>
      <c r="AM15" s="121">
        <f>SUM(AN15,AS15,AW15,AX15,BD15)</f>
        <v>1463828</v>
      </c>
      <c r="AN15" s="121">
        <f>SUM(AO15:AR15)</f>
        <v>231981</v>
      </c>
      <c r="AO15" s="121">
        <v>218335</v>
      </c>
      <c r="AP15" s="121">
        <v>0</v>
      </c>
      <c r="AQ15" s="121">
        <v>13646</v>
      </c>
      <c r="AR15" s="121">
        <v>0</v>
      </c>
      <c r="AS15" s="121">
        <f>SUM(AT15:AV15)</f>
        <v>678629</v>
      </c>
      <c r="AT15" s="121">
        <v>0</v>
      </c>
      <c r="AU15" s="121">
        <v>678629</v>
      </c>
      <c r="AV15" s="121">
        <v>0</v>
      </c>
      <c r="AW15" s="121">
        <v>0</v>
      </c>
      <c r="AX15" s="121">
        <f>SUM(AY15:BB15)</f>
        <v>530119</v>
      </c>
      <c r="AY15" s="121">
        <v>38789</v>
      </c>
      <c r="AZ15" s="121">
        <v>392146</v>
      </c>
      <c r="BA15" s="121">
        <v>99184</v>
      </c>
      <c r="BB15" s="121">
        <v>0</v>
      </c>
      <c r="BC15" s="122" t="s">
        <v>494</v>
      </c>
      <c r="BD15" s="121">
        <v>23099</v>
      </c>
      <c r="BE15" s="121">
        <v>3271</v>
      </c>
      <c r="BF15" s="121">
        <f>SUM(AE15,+AM15,+BE15)</f>
        <v>1475641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494</v>
      </c>
      <c r="BO15" s="121">
        <f>SUM(BP15,BU15,BY15,BZ15,CF15)</f>
        <v>178929</v>
      </c>
      <c r="BP15" s="121">
        <f>SUM(BQ15:BT15)</f>
        <v>53718</v>
      </c>
      <c r="BQ15" s="121">
        <v>47003</v>
      </c>
      <c r="BR15" s="121">
        <v>0</v>
      </c>
      <c r="BS15" s="121">
        <v>6715</v>
      </c>
      <c r="BT15" s="121">
        <v>0</v>
      </c>
      <c r="BU15" s="121">
        <f>SUM(BV15:BX15)</f>
        <v>100225</v>
      </c>
      <c r="BV15" s="121">
        <v>0</v>
      </c>
      <c r="BW15" s="121">
        <v>100225</v>
      </c>
      <c r="BX15" s="121">
        <v>0</v>
      </c>
      <c r="BY15" s="121">
        <v>0</v>
      </c>
      <c r="BZ15" s="121">
        <f>SUM(CA15:CD15)</f>
        <v>24438</v>
      </c>
      <c r="CA15" s="121">
        <v>0</v>
      </c>
      <c r="CB15" s="121">
        <v>24438</v>
      </c>
      <c r="CC15" s="121">
        <v>0</v>
      </c>
      <c r="CD15" s="121">
        <v>0</v>
      </c>
      <c r="CE15" s="122" t="s">
        <v>494</v>
      </c>
      <c r="CF15" s="121">
        <v>548</v>
      </c>
      <c r="CG15" s="121">
        <v>455</v>
      </c>
      <c r="CH15" s="121">
        <f>SUM(BG15,+BO15,+CG15)</f>
        <v>179384</v>
      </c>
      <c r="CI15" s="121">
        <f>SUM(AE15,+BG15)</f>
        <v>8542</v>
      </c>
      <c r="CJ15" s="121">
        <f>SUM(AF15,+BH15)</f>
        <v>2408</v>
      </c>
      <c r="CK15" s="121">
        <f>SUM(AG15,+BI15)</f>
        <v>0</v>
      </c>
      <c r="CL15" s="121">
        <f>SUM(AH15,+BJ15)</f>
        <v>0</v>
      </c>
      <c r="CM15" s="121">
        <f>SUM(AI15,+BK15)</f>
        <v>2408</v>
      </c>
      <c r="CN15" s="121">
        <f>SUM(AJ15,+BL15)</f>
        <v>0</v>
      </c>
      <c r="CO15" s="121">
        <f>SUM(AK15,+BM15)</f>
        <v>6134</v>
      </c>
      <c r="CP15" s="122" t="s">
        <v>494</v>
      </c>
      <c r="CQ15" s="121">
        <f>SUM(AM15,+BO15)</f>
        <v>1642757</v>
      </c>
      <c r="CR15" s="121">
        <f>SUM(AN15,+BP15)</f>
        <v>285699</v>
      </c>
      <c r="CS15" s="121">
        <f>SUM(AO15,+BQ15)</f>
        <v>265338</v>
      </c>
      <c r="CT15" s="121">
        <f>SUM(AP15,+BR15)</f>
        <v>0</v>
      </c>
      <c r="CU15" s="121">
        <f>SUM(AQ15,+BS15)</f>
        <v>20361</v>
      </c>
      <c r="CV15" s="121">
        <f>SUM(AR15,+BT15)</f>
        <v>0</v>
      </c>
      <c r="CW15" s="121">
        <f>SUM(AS15,+BU15)</f>
        <v>778854</v>
      </c>
      <c r="CX15" s="121">
        <f>SUM(AT15,+BV15)</f>
        <v>0</v>
      </c>
      <c r="CY15" s="121">
        <f>SUM(AU15,+BW15)</f>
        <v>778854</v>
      </c>
      <c r="CZ15" s="121">
        <f>SUM(AV15,+BX15)</f>
        <v>0</v>
      </c>
      <c r="DA15" s="121">
        <f>SUM(AW15,+BY15)</f>
        <v>0</v>
      </c>
      <c r="DB15" s="121">
        <f>SUM(AX15,+BZ15)</f>
        <v>554557</v>
      </c>
      <c r="DC15" s="121">
        <f>SUM(AY15,+CA15)</f>
        <v>38789</v>
      </c>
      <c r="DD15" s="121">
        <f>SUM(AZ15,+CB15)</f>
        <v>416584</v>
      </c>
      <c r="DE15" s="121">
        <f>SUM(BA15,+CC15)</f>
        <v>99184</v>
      </c>
      <c r="DF15" s="121">
        <f>SUM(BB15,+CD15)</f>
        <v>0</v>
      </c>
      <c r="DG15" s="122" t="s">
        <v>494</v>
      </c>
      <c r="DH15" s="121">
        <f>SUM(BD15,+CF15)</f>
        <v>23647</v>
      </c>
      <c r="DI15" s="121">
        <f>SUM(BE15,+CG15)</f>
        <v>3726</v>
      </c>
      <c r="DJ15" s="121">
        <f>SUM(BF15,+CH15)</f>
        <v>1655025</v>
      </c>
    </row>
    <row r="16" spans="1:114" s="136" customFormat="1" ht="13.5" customHeight="1" x14ac:dyDescent="0.15">
      <c r="A16" s="119" t="s">
        <v>29</v>
      </c>
      <c r="B16" s="120" t="s">
        <v>431</v>
      </c>
      <c r="C16" s="119" t="s">
        <v>432</v>
      </c>
      <c r="D16" s="121">
        <f>SUM(E16,+L16)</f>
        <v>230605</v>
      </c>
      <c r="E16" s="121">
        <f>SUM(F16:I16)+K16</f>
        <v>230605</v>
      </c>
      <c r="F16" s="121">
        <v>16920</v>
      </c>
      <c r="G16" s="121">
        <v>0</v>
      </c>
      <c r="H16" s="121">
        <v>64900</v>
      </c>
      <c r="I16" s="121">
        <v>148785</v>
      </c>
      <c r="J16" s="121">
        <v>754004</v>
      </c>
      <c r="K16" s="121">
        <v>0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230605</v>
      </c>
      <c r="W16" s="121">
        <f>+SUM(E16,N16)</f>
        <v>230605</v>
      </c>
      <c r="X16" s="121">
        <f>+SUM(F16,O16)</f>
        <v>16920</v>
      </c>
      <c r="Y16" s="121">
        <f>+SUM(G16,P16)</f>
        <v>0</v>
      </c>
      <c r="Z16" s="121">
        <f>+SUM(H16,Q16)</f>
        <v>64900</v>
      </c>
      <c r="AA16" s="121">
        <f>+SUM(I16,R16)</f>
        <v>148785</v>
      </c>
      <c r="AB16" s="121">
        <f>+SUM(J16,S16)</f>
        <v>754004</v>
      </c>
      <c r="AC16" s="121">
        <f>+SUM(K16,T16)</f>
        <v>0</v>
      </c>
      <c r="AD16" s="121">
        <f>+SUM(L16,U16)</f>
        <v>0</v>
      </c>
      <c r="AE16" s="121">
        <f>SUM(AF16,+AK16)</f>
        <v>269768</v>
      </c>
      <c r="AF16" s="121">
        <f>SUM(AG16:AJ16)</f>
        <v>267355</v>
      </c>
      <c r="AG16" s="121">
        <v>0</v>
      </c>
      <c r="AH16" s="121">
        <v>266058</v>
      </c>
      <c r="AI16" s="121">
        <v>1297</v>
      </c>
      <c r="AJ16" s="121">
        <v>0</v>
      </c>
      <c r="AK16" s="121">
        <v>2413</v>
      </c>
      <c r="AL16" s="122" t="s">
        <v>494</v>
      </c>
      <c r="AM16" s="121">
        <f>SUM(AN16,AS16,AW16,AX16,BD16)</f>
        <v>714841</v>
      </c>
      <c r="AN16" s="121">
        <f>SUM(AO16:AR16)</f>
        <v>75109</v>
      </c>
      <c r="AO16" s="121">
        <v>75109</v>
      </c>
      <c r="AP16" s="121">
        <v>0</v>
      </c>
      <c r="AQ16" s="121">
        <v>0</v>
      </c>
      <c r="AR16" s="121">
        <v>0</v>
      </c>
      <c r="AS16" s="121">
        <f>SUM(AT16:AV16)</f>
        <v>189663</v>
      </c>
      <c r="AT16" s="121">
        <v>0</v>
      </c>
      <c r="AU16" s="121">
        <v>189663</v>
      </c>
      <c r="AV16" s="121">
        <v>0</v>
      </c>
      <c r="AW16" s="121">
        <v>0</v>
      </c>
      <c r="AX16" s="121">
        <f>SUM(AY16:BB16)</f>
        <v>450069</v>
      </c>
      <c r="AY16" s="121">
        <v>12439</v>
      </c>
      <c r="AZ16" s="121">
        <v>253189</v>
      </c>
      <c r="BA16" s="121">
        <v>45088</v>
      </c>
      <c r="BB16" s="121">
        <v>139353</v>
      </c>
      <c r="BC16" s="122" t="s">
        <v>494</v>
      </c>
      <c r="BD16" s="121">
        <v>0</v>
      </c>
      <c r="BE16" s="121">
        <v>0</v>
      </c>
      <c r="BF16" s="121">
        <f>SUM(AE16,+AM16,+BE16)</f>
        <v>984609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494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494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269768</v>
      </c>
      <c r="CJ16" s="121">
        <f>SUM(AF16,+BH16)</f>
        <v>267355</v>
      </c>
      <c r="CK16" s="121">
        <f>SUM(AG16,+BI16)</f>
        <v>0</v>
      </c>
      <c r="CL16" s="121">
        <f>SUM(AH16,+BJ16)</f>
        <v>266058</v>
      </c>
      <c r="CM16" s="121">
        <f>SUM(AI16,+BK16)</f>
        <v>1297</v>
      </c>
      <c r="CN16" s="121">
        <f>SUM(AJ16,+BL16)</f>
        <v>0</v>
      </c>
      <c r="CO16" s="121">
        <f>SUM(AK16,+BM16)</f>
        <v>2413</v>
      </c>
      <c r="CP16" s="122" t="s">
        <v>494</v>
      </c>
      <c r="CQ16" s="121">
        <f>SUM(AM16,+BO16)</f>
        <v>714841</v>
      </c>
      <c r="CR16" s="121">
        <f>SUM(AN16,+BP16)</f>
        <v>75109</v>
      </c>
      <c r="CS16" s="121">
        <f>SUM(AO16,+BQ16)</f>
        <v>75109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189663</v>
      </c>
      <c r="CX16" s="121">
        <f>SUM(AT16,+BV16)</f>
        <v>0</v>
      </c>
      <c r="CY16" s="121">
        <f>SUM(AU16,+BW16)</f>
        <v>189663</v>
      </c>
      <c r="CZ16" s="121">
        <f>SUM(AV16,+BX16)</f>
        <v>0</v>
      </c>
      <c r="DA16" s="121">
        <f>SUM(AW16,+BY16)</f>
        <v>0</v>
      </c>
      <c r="DB16" s="121">
        <f>SUM(AX16,+BZ16)</f>
        <v>450069</v>
      </c>
      <c r="DC16" s="121">
        <f>SUM(AY16,+CA16)</f>
        <v>12439</v>
      </c>
      <c r="DD16" s="121">
        <f>SUM(AZ16,+CB16)</f>
        <v>253189</v>
      </c>
      <c r="DE16" s="121">
        <f>SUM(BA16,+CC16)</f>
        <v>45088</v>
      </c>
      <c r="DF16" s="121">
        <f>SUM(BB16,+CD16)</f>
        <v>139353</v>
      </c>
      <c r="DG16" s="122" t="s">
        <v>494</v>
      </c>
      <c r="DH16" s="121">
        <f>SUM(BD16,+CF16)</f>
        <v>0</v>
      </c>
      <c r="DI16" s="121">
        <f>SUM(BE16,+CG16)</f>
        <v>0</v>
      </c>
      <c r="DJ16" s="121">
        <f>SUM(BF16,+CH16)</f>
        <v>984609</v>
      </c>
    </row>
    <row r="17" spans="1:114" s="136" customFormat="1" ht="13.5" customHeight="1" x14ac:dyDescent="0.15">
      <c r="A17" s="119" t="s">
        <v>29</v>
      </c>
      <c r="B17" s="120" t="s">
        <v>365</v>
      </c>
      <c r="C17" s="119" t="s">
        <v>491</v>
      </c>
      <c r="D17" s="121">
        <f>SUM(E17,+L17)</f>
        <v>62623</v>
      </c>
      <c r="E17" s="121">
        <f>SUM(F17:I17)+K17</f>
        <v>48468</v>
      </c>
      <c r="F17" s="121">
        <v>0</v>
      </c>
      <c r="G17" s="121">
        <v>0</v>
      </c>
      <c r="H17" s="121">
        <v>0</v>
      </c>
      <c r="I17" s="121">
        <v>112</v>
      </c>
      <c r="J17" s="121">
        <v>290373</v>
      </c>
      <c r="K17" s="121">
        <v>48356</v>
      </c>
      <c r="L17" s="121">
        <v>14155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62623</v>
      </c>
      <c r="W17" s="121">
        <f>+SUM(E17,N17)</f>
        <v>48468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112</v>
      </c>
      <c r="AB17" s="121">
        <f>+SUM(J17,S17)</f>
        <v>290373</v>
      </c>
      <c r="AC17" s="121">
        <f>+SUM(K17,T17)</f>
        <v>48356</v>
      </c>
      <c r="AD17" s="121">
        <f>+SUM(L17,U17)</f>
        <v>14155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494</v>
      </c>
      <c r="AM17" s="121">
        <f>SUM(AN17,AS17,AW17,AX17,BD17)</f>
        <v>305579</v>
      </c>
      <c r="AN17" s="121">
        <f>SUM(AO17:AR17)</f>
        <v>56114</v>
      </c>
      <c r="AO17" s="121">
        <v>56114</v>
      </c>
      <c r="AP17" s="121">
        <v>0</v>
      </c>
      <c r="AQ17" s="121">
        <v>0</v>
      </c>
      <c r="AR17" s="121">
        <v>0</v>
      </c>
      <c r="AS17" s="121">
        <f>SUM(AT17:AV17)</f>
        <v>48605</v>
      </c>
      <c r="AT17" s="121">
        <v>0</v>
      </c>
      <c r="AU17" s="121">
        <v>48605</v>
      </c>
      <c r="AV17" s="121">
        <v>0</v>
      </c>
      <c r="AW17" s="121">
        <v>0</v>
      </c>
      <c r="AX17" s="121">
        <f>SUM(AY17:BB17)</f>
        <v>198106</v>
      </c>
      <c r="AY17" s="121">
        <v>0</v>
      </c>
      <c r="AZ17" s="121">
        <v>198106</v>
      </c>
      <c r="BA17" s="121">
        <v>0</v>
      </c>
      <c r="BB17" s="121">
        <v>0</v>
      </c>
      <c r="BC17" s="122" t="s">
        <v>494</v>
      </c>
      <c r="BD17" s="121">
        <v>2754</v>
      </c>
      <c r="BE17" s="121">
        <v>47417</v>
      </c>
      <c r="BF17" s="121">
        <f>SUM(AE17,+AM17,+BE17)</f>
        <v>352996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494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494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494</v>
      </c>
      <c r="CQ17" s="121">
        <f>SUM(AM17,+BO17)</f>
        <v>305579</v>
      </c>
      <c r="CR17" s="121">
        <f>SUM(AN17,+BP17)</f>
        <v>56114</v>
      </c>
      <c r="CS17" s="121">
        <f>SUM(AO17,+BQ17)</f>
        <v>56114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48605</v>
      </c>
      <c r="CX17" s="121">
        <f>SUM(AT17,+BV17)</f>
        <v>0</v>
      </c>
      <c r="CY17" s="121">
        <f>SUM(AU17,+BW17)</f>
        <v>48605</v>
      </c>
      <c r="CZ17" s="121">
        <f>SUM(AV17,+BX17)</f>
        <v>0</v>
      </c>
      <c r="DA17" s="121">
        <f>SUM(AW17,+BY17)</f>
        <v>0</v>
      </c>
      <c r="DB17" s="121">
        <f>SUM(AX17,+BZ17)</f>
        <v>198106</v>
      </c>
      <c r="DC17" s="121">
        <f>SUM(AY17,+CA17)</f>
        <v>0</v>
      </c>
      <c r="DD17" s="121">
        <f>SUM(AZ17,+CB17)</f>
        <v>198106</v>
      </c>
      <c r="DE17" s="121">
        <f>SUM(BA17,+CC17)</f>
        <v>0</v>
      </c>
      <c r="DF17" s="121">
        <f>SUM(BB17,+CD17)</f>
        <v>0</v>
      </c>
      <c r="DG17" s="122" t="s">
        <v>494</v>
      </c>
      <c r="DH17" s="121">
        <f>SUM(BD17,+CF17)</f>
        <v>2754</v>
      </c>
      <c r="DI17" s="121">
        <f>SUM(BE17,+CG17)</f>
        <v>47417</v>
      </c>
      <c r="DJ17" s="121">
        <f>SUM(BF17,+CH17)</f>
        <v>352996</v>
      </c>
    </row>
    <row r="18" spans="1:114" s="136" customFormat="1" ht="13.5" customHeight="1" x14ac:dyDescent="0.15">
      <c r="A18" s="119" t="s">
        <v>29</v>
      </c>
      <c r="B18" s="120" t="s">
        <v>327</v>
      </c>
      <c r="C18" s="119" t="s">
        <v>328</v>
      </c>
      <c r="D18" s="121">
        <f>SUM(E18,+L18)</f>
        <v>1903306</v>
      </c>
      <c r="E18" s="121">
        <f>SUM(F18:I18)+K18</f>
        <v>1903306</v>
      </c>
      <c r="F18" s="121">
        <v>37371</v>
      </c>
      <c r="G18" s="121">
        <v>0</v>
      </c>
      <c r="H18" s="121">
        <v>36000</v>
      </c>
      <c r="I18" s="121">
        <v>0</v>
      </c>
      <c r="J18" s="121">
        <v>8150813</v>
      </c>
      <c r="K18" s="121">
        <v>1829935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1903306</v>
      </c>
      <c r="W18" s="121">
        <f>+SUM(E18,N18)</f>
        <v>1903306</v>
      </c>
      <c r="X18" s="121">
        <f>+SUM(F18,O18)</f>
        <v>37371</v>
      </c>
      <c r="Y18" s="121">
        <f>+SUM(G18,P18)</f>
        <v>0</v>
      </c>
      <c r="Z18" s="121">
        <f>+SUM(H18,Q18)</f>
        <v>36000</v>
      </c>
      <c r="AA18" s="121">
        <f>+SUM(I18,R18)</f>
        <v>0</v>
      </c>
      <c r="AB18" s="121">
        <f>+SUM(J18,S18)</f>
        <v>8150813</v>
      </c>
      <c r="AC18" s="121">
        <f>+SUM(K18,T18)</f>
        <v>1829935</v>
      </c>
      <c r="AD18" s="121">
        <f>+SUM(L18,U18)</f>
        <v>0</v>
      </c>
      <c r="AE18" s="121">
        <f>SUM(AF18,+AK18)</f>
        <v>124599</v>
      </c>
      <c r="AF18" s="121">
        <f>SUM(AG18:AJ18)</f>
        <v>124599</v>
      </c>
      <c r="AG18" s="121">
        <v>0</v>
      </c>
      <c r="AH18" s="121">
        <v>83004</v>
      </c>
      <c r="AI18" s="121">
        <v>41595</v>
      </c>
      <c r="AJ18" s="121">
        <v>0</v>
      </c>
      <c r="AK18" s="121">
        <v>0</v>
      </c>
      <c r="AL18" s="122" t="s">
        <v>494</v>
      </c>
      <c r="AM18" s="121">
        <f>SUM(AN18,AS18,AW18,AX18,BD18)</f>
        <v>9692279</v>
      </c>
      <c r="AN18" s="121">
        <f>SUM(AO18:AR18)</f>
        <v>4447875</v>
      </c>
      <c r="AO18" s="121">
        <v>1057331</v>
      </c>
      <c r="AP18" s="121">
        <v>0</v>
      </c>
      <c r="AQ18" s="121">
        <v>3371961</v>
      </c>
      <c r="AR18" s="121">
        <v>18583</v>
      </c>
      <c r="AS18" s="121">
        <f>SUM(AT18:AV18)</f>
        <v>4735672</v>
      </c>
      <c r="AT18" s="121">
        <v>0</v>
      </c>
      <c r="AU18" s="121">
        <v>4618706</v>
      </c>
      <c r="AV18" s="121">
        <v>116966</v>
      </c>
      <c r="AW18" s="121">
        <v>0</v>
      </c>
      <c r="AX18" s="121">
        <f>SUM(AY18:BB18)</f>
        <v>502925</v>
      </c>
      <c r="AY18" s="121">
        <v>0</v>
      </c>
      <c r="AZ18" s="121">
        <v>226737</v>
      </c>
      <c r="BA18" s="121">
        <v>276188</v>
      </c>
      <c r="BB18" s="121">
        <v>0</v>
      </c>
      <c r="BC18" s="122" t="s">
        <v>494</v>
      </c>
      <c r="BD18" s="121">
        <v>5807</v>
      </c>
      <c r="BE18" s="121">
        <v>237241</v>
      </c>
      <c r="BF18" s="121">
        <f>SUM(AE18,+AM18,+BE18)</f>
        <v>10054119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494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494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124599</v>
      </c>
      <c r="CJ18" s="121">
        <f>SUM(AF18,+BH18)</f>
        <v>124599</v>
      </c>
      <c r="CK18" s="121">
        <f>SUM(AG18,+BI18)</f>
        <v>0</v>
      </c>
      <c r="CL18" s="121">
        <f>SUM(AH18,+BJ18)</f>
        <v>83004</v>
      </c>
      <c r="CM18" s="121">
        <f>SUM(AI18,+BK18)</f>
        <v>41595</v>
      </c>
      <c r="CN18" s="121">
        <f>SUM(AJ18,+BL18)</f>
        <v>0</v>
      </c>
      <c r="CO18" s="121">
        <f>SUM(AK18,+BM18)</f>
        <v>0</v>
      </c>
      <c r="CP18" s="122" t="s">
        <v>494</v>
      </c>
      <c r="CQ18" s="121">
        <f>SUM(AM18,+BO18)</f>
        <v>9692279</v>
      </c>
      <c r="CR18" s="121">
        <f>SUM(AN18,+BP18)</f>
        <v>4447875</v>
      </c>
      <c r="CS18" s="121">
        <f>SUM(AO18,+BQ18)</f>
        <v>1057331</v>
      </c>
      <c r="CT18" s="121">
        <f>SUM(AP18,+BR18)</f>
        <v>0</v>
      </c>
      <c r="CU18" s="121">
        <f>SUM(AQ18,+BS18)</f>
        <v>3371961</v>
      </c>
      <c r="CV18" s="121">
        <f>SUM(AR18,+BT18)</f>
        <v>18583</v>
      </c>
      <c r="CW18" s="121">
        <f>SUM(AS18,+BU18)</f>
        <v>4735672</v>
      </c>
      <c r="CX18" s="121">
        <f>SUM(AT18,+BV18)</f>
        <v>0</v>
      </c>
      <c r="CY18" s="121">
        <f>SUM(AU18,+BW18)</f>
        <v>4618706</v>
      </c>
      <c r="CZ18" s="121">
        <f>SUM(AV18,+BX18)</f>
        <v>116966</v>
      </c>
      <c r="DA18" s="121">
        <f>SUM(AW18,+BY18)</f>
        <v>0</v>
      </c>
      <c r="DB18" s="121">
        <f>SUM(AX18,+BZ18)</f>
        <v>502925</v>
      </c>
      <c r="DC18" s="121">
        <f>SUM(AY18,+CA18)</f>
        <v>0</v>
      </c>
      <c r="DD18" s="121">
        <f>SUM(AZ18,+CB18)</f>
        <v>226737</v>
      </c>
      <c r="DE18" s="121">
        <f>SUM(BA18,+CC18)</f>
        <v>276188</v>
      </c>
      <c r="DF18" s="121">
        <f>SUM(BB18,+CD18)</f>
        <v>0</v>
      </c>
      <c r="DG18" s="122" t="s">
        <v>494</v>
      </c>
      <c r="DH18" s="121">
        <f>SUM(BD18,+CF18)</f>
        <v>5807</v>
      </c>
      <c r="DI18" s="121">
        <f>SUM(BE18,+CG18)</f>
        <v>237241</v>
      </c>
      <c r="DJ18" s="121">
        <f>SUM(BF18,+CH18)</f>
        <v>10054119</v>
      </c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6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7"/>
      <c r="AF2" s="207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7"/>
      <c r="AF3" s="207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7"/>
      <c r="AF4" s="207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7"/>
      <c r="AF5" s="207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8"/>
      <c r="AF6" s="208"/>
    </row>
    <row r="7" spans="1:32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SUM(E7,+L7)</f>
        <v>123687254</v>
      </c>
      <c r="E7" s="140">
        <f>+SUM(F7:I7,K7)</f>
        <v>35416725</v>
      </c>
      <c r="F7" s="140">
        <f t="shared" ref="F7:L7" si="0">SUM(F$8:F$1000)</f>
        <v>6289235</v>
      </c>
      <c r="G7" s="140">
        <f t="shared" si="0"/>
        <v>82530</v>
      </c>
      <c r="H7" s="140">
        <f t="shared" si="0"/>
        <v>10443200</v>
      </c>
      <c r="I7" s="140">
        <f t="shared" si="0"/>
        <v>13378826</v>
      </c>
      <c r="J7" s="140">
        <f t="shared" si="0"/>
        <v>19809028</v>
      </c>
      <c r="K7" s="140">
        <f t="shared" si="0"/>
        <v>5222934</v>
      </c>
      <c r="L7" s="140">
        <f t="shared" si="0"/>
        <v>88270529</v>
      </c>
      <c r="M7" s="140">
        <f>SUM(N7,+U7)</f>
        <v>6892257</v>
      </c>
      <c r="N7" s="140">
        <f>+SUM(O7:R7,T7)</f>
        <v>580927</v>
      </c>
      <c r="O7" s="140">
        <f t="shared" ref="O7:U7" si="1">SUM(O$8:O$1000)</f>
        <v>5907</v>
      </c>
      <c r="P7" s="140">
        <f t="shared" si="1"/>
        <v>4818</v>
      </c>
      <c r="Q7" s="140">
        <f t="shared" si="1"/>
        <v>43800</v>
      </c>
      <c r="R7" s="140">
        <f t="shared" si="1"/>
        <v>459391</v>
      </c>
      <c r="S7" s="140">
        <f t="shared" si="1"/>
        <v>815252</v>
      </c>
      <c r="T7" s="140">
        <f t="shared" si="1"/>
        <v>67011</v>
      </c>
      <c r="U7" s="140">
        <f t="shared" si="1"/>
        <v>6311330</v>
      </c>
      <c r="V7" s="140">
        <f t="shared" ref="V7:AB7" si="2">+SUM(D7,M7)</f>
        <v>130579511</v>
      </c>
      <c r="W7" s="140">
        <f t="shared" si="2"/>
        <v>35997652</v>
      </c>
      <c r="X7" s="140">
        <f t="shared" si="2"/>
        <v>6295142</v>
      </c>
      <c r="Y7" s="140">
        <f t="shared" si="2"/>
        <v>87348</v>
      </c>
      <c r="Z7" s="140">
        <f t="shared" si="2"/>
        <v>10487000</v>
      </c>
      <c r="AA7" s="140">
        <f t="shared" si="2"/>
        <v>13838217</v>
      </c>
      <c r="AB7" s="140">
        <f t="shared" si="2"/>
        <v>20624280</v>
      </c>
      <c r="AC7" s="140">
        <f>+SUM(K7,T7)</f>
        <v>5289945</v>
      </c>
      <c r="AD7" s="140">
        <f>+SUM(L7,U7)</f>
        <v>94581859</v>
      </c>
      <c r="AE7" s="209"/>
      <c r="AF7" s="209"/>
    </row>
    <row r="8" spans="1:32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SUM(E8,+L8)</f>
        <v>26339443</v>
      </c>
      <c r="E8" s="121">
        <f>+SUM(F8:I8,K8)</f>
        <v>5733549</v>
      </c>
      <c r="F8" s="121">
        <v>0</v>
      </c>
      <c r="G8" s="121">
        <v>32865</v>
      </c>
      <c r="H8" s="121">
        <v>12000</v>
      </c>
      <c r="I8" s="121">
        <v>5391573</v>
      </c>
      <c r="J8" s="121"/>
      <c r="K8" s="121">
        <v>297111</v>
      </c>
      <c r="L8" s="121">
        <v>20605894</v>
      </c>
      <c r="M8" s="121">
        <f>SUM(N8,+U8)</f>
        <v>75475</v>
      </c>
      <c r="N8" s="121">
        <f>+SUM(O8:R8,T8)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/>
      <c r="T8" s="121">
        <v>0</v>
      </c>
      <c r="U8" s="121">
        <v>75475</v>
      </c>
      <c r="V8" s="121">
        <f>+SUM(D8,M8)</f>
        <v>26414918</v>
      </c>
      <c r="W8" s="121">
        <f>+SUM(E8,N8)</f>
        <v>5733549</v>
      </c>
      <c r="X8" s="121">
        <f>+SUM(F8,O8)</f>
        <v>0</v>
      </c>
      <c r="Y8" s="121">
        <f>+SUM(G8,P8)</f>
        <v>32865</v>
      </c>
      <c r="Z8" s="121">
        <f>+SUM(H8,Q8)</f>
        <v>12000</v>
      </c>
      <c r="AA8" s="121">
        <f>+SUM(I8,R8)</f>
        <v>5391573</v>
      </c>
      <c r="AB8" s="121">
        <f>+SUM(J8,S8)</f>
        <v>0</v>
      </c>
      <c r="AC8" s="121">
        <f>+SUM(K8,T8)</f>
        <v>297111</v>
      </c>
      <c r="AD8" s="121">
        <f>+SUM(L8,U8)</f>
        <v>20681369</v>
      </c>
      <c r="AE8" s="210" t="s">
        <v>326</v>
      </c>
      <c r="AF8" s="209"/>
    </row>
    <row r="9" spans="1:32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SUM(E9,+L9)</f>
        <v>8785391</v>
      </c>
      <c r="E9" s="121">
        <f>+SUM(F9:I9,K9)</f>
        <v>1853734</v>
      </c>
      <c r="F9" s="121">
        <v>0</v>
      </c>
      <c r="G9" s="121">
        <v>0</v>
      </c>
      <c r="H9" s="121">
        <v>298700</v>
      </c>
      <c r="I9" s="121">
        <v>1429215</v>
      </c>
      <c r="J9" s="121"/>
      <c r="K9" s="121">
        <v>125819</v>
      </c>
      <c r="L9" s="121">
        <v>6931657</v>
      </c>
      <c r="M9" s="121">
        <f>SUM(N9,+U9)</f>
        <v>920891</v>
      </c>
      <c r="N9" s="121">
        <f>+SUM(O9:R9,T9)</f>
        <v>93907</v>
      </c>
      <c r="O9" s="121">
        <v>0</v>
      </c>
      <c r="P9" s="121">
        <v>0</v>
      </c>
      <c r="Q9" s="121">
        <v>0</v>
      </c>
      <c r="R9" s="121">
        <v>93907</v>
      </c>
      <c r="S9" s="121"/>
      <c r="T9" s="121">
        <v>0</v>
      </c>
      <c r="U9" s="121">
        <v>826984</v>
      </c>
      <c r="V9" s="121">
        <f>+SUM(D9,M9)</f>
        <v>9706282</v>
      </c>
      <c r="W9" s="121">
        <f>+SUM(E9,N9)</f>
        <v>1947641</v>
      </c>
      <c r="X9" s="121">
        <f>+SUM(F9,O9)</f>
        <v>0</v>
      </c>
      <c r="Y9" s="121">
        <f>+SUM(G9,P9)</f>
        <v>0</v>
      </c>
      <c r="Z9" s="121">
        <f>+SUM(H9,Q9)</f>
        <v>298700</v>
      </c>
      <c r="AA9" s="121">
        <f>+SUM(I9,R9)</f>
        <v>1523122</v>
      </c>
      <c r="AB9" s="121">
        <f>+SUM(J9,S9)</f>
        <v>0</v>
      </c>
      <c r="AC9" s="121">
        <f>+SUM(K9,T9)</f>
        <v>125819</v>
      </c>
      <c r="AD9" s="121">
        <f>+SUM(L9,U9)</f>
        <v>7758641</v>
      </c>
      <c r="AE9" s="210" t="s">
        <v>331</v>
      </c>
      <c r="AF9" s="209"/>
    </row>
    <row r="10" spans="1:32" s="136" customFormat="1" ht="13.5" customHeight="1" x14ac:dyDescent="0.15">
      <c r="A10" s="119" t="s">
        <v>29</v>
      </c>
      <c r="B10" s="120" t="s">
        <v>332</v>
      </c>
      <c r="C10" s="119" t="s">
        <v>333</v>
      </c>
      <c r="D10" s="121">
        <f>SUM(E10,+L10)</f>
        <v>2097652</v>
      </c>
      <c r="E10" s="121">
        <f>+SUM(F10:I10,K10)</f>
        <v>223028</v>
      </c>
      <c r="F10" s="121">
        <v>0</v>
      </c>
      <c r="G10" s="121">
        <v>200</v>
      </c>
      <c r="H10" s="121">
        <v>0</v>
      </c>
      <c r="I10" s="121">
        <v>214540</v>
      </c>
      <c r="J10" s="121"/>
      <c r="K10" s="121">
        <v>8288</v>
      </c>
      <c r="L10" s="121">
        <v>1874624</v>
      </c>
      <c r="M10" s="121">
        <f>SUM(N10,+U10)</f>
        <v>93772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93772</v>
      </c>
      <c r="V10" s="121">
        <f>+SUM(D10,M10)</f>
        <v>2191424</v>
      </c>
      <c r="W10" s="121">
        <f>+SUM(E10,N10)</f>
        <v>223028</v>
      </c>
      <c r="X10" s="121">
        <f>+SUM(F10,O10)</f>
        <v>0</v>
      </c>
      <c r="Y10" s="121">
        <f>+SUM(G10,P10)</f>
        <v>200</v>
      </c>
      <c r="Z10" s="121">
        <f>+SUM(H10,Q10)</f>
        <v>0</v>
      </c>
      <c r="AA10" s="121">
        <f>+SUM(I10,R10)</f>
        <v>214540</v>
      </c>
      <c r="AB10" s="121">
        <f>+SUM(J10,S10)</f>
        <v>0</v>
      </c>
      <c r="AC10" s="121">
        <f>+SUM(K10,T10)</f>
        <v>8288</v>
      </c>
      <c r="AD10" s="121">
        <f>+SUM(L10,U10)</f>
        <v>1968396</v>
      </c>
      <c r="AE10" s="210" t="s">
        <v>334</v>
      </c>
      <c r="AF10" s="209"/>
    </row>
    <row r="11" spans="1:32" s="136" customFormat="1" ht="13.5" customHeight="1" x14ac:dyDescent="0.15">
      <c r="A11" s="119" t="s">
        <v>29</v>
      </c>
      <c r="B11" s="120" t="s">
        <v>337</v>
      </c>
      <c r="C11" s="119" t="s">
        <v>338</v>
      </c>
      <c r="D11" s="121">
        <f>SUM(E11,+L11)</f>
        <v>3746270</v>
      </c>
      <c r="E11" s="121">
        <f>+SUM(F11:I11,K11)</f>
        <v>70750</v>
      </c>
      <c r="F11" s="121">
        <v>0</v>
      </c>
      <c r="G11" s="121">
        <v>0</v>
      </c>
      <c r="H11" s="121">
        <v>0</v>
      </c>
      <c r="I11" s="121">
        <v>54382</v>
      </c>
      <c r="J11" s="121"/>
      <c r="K11" s="121">
        <v>16368</v>
      </c>
      <c r="L11" s="121">
        <v>3675520</v>
      </c>
      <c r="M11" s="121">
        <f>SUM(N11,+U11)</f>
        <v>43277</v>
      </c>
      <c r="N11" s="121">
        <f>+SUM(O11:R11,T11)</f>
        <v>5453</v>
      </c>
      <c r="O11" s="121">
        <v>0</v>
      </c>
      <c r="P11" s="121">
        <v>0</v>
      </c>
      <c r="Q11" s="121">
        <v>0</v>
      </c>
      <c r="R11" s="121">
        <v>5453</v>
      </c>
      <c r="S11" s="121"/>
      <c r="T11" s="121">
        <v>0</v>
      </c>
      <c r="U11" s="121">
        <v>37824</v>
      </c>
      <c r="V11" s="121">
        <f>+SUM(D11,M11)</f>
        <v>3789547</v>
      </c>
      <c r="W11" s="121">
        <f>+SUM(E11,N11)</f>
        <v>76203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59835</v>
      </c>
      <c r="AB11" s="121">
        <f>+SUM(J11,S11)</f>
        <v>0</v>
      </c>
      <c r="AC11" s="121">
        <f>+SUM(K11,T11)</f>
        <v>16368</v>
      </c>
      <c r="AD11" s="121">
        <f>+SUM(L11,U11)</f>
        <v>3713344</v>
      </c>
      <c r="AE11" s="210" t="s">
        <v>339</v>
      </c>
      <c r="AF11" s="209"/>
    </row>
    <row r="12" spans="1:32" s="136" customFormat="1" ht="13.5" customHeight="1" x14ac:dyDescent="0.15">
      <c r="A12" s="119" t="s">
        <v>29</v>
      </c>
      <c r="B12" s="120" t="s">
        <v>342</v>
      </c>
      <c r="C12" s="119" t="s">
        <v>343</v>
      </c>
      <c r="D12" s="121">
        <f>SUM(E12,+L12)</f>
        <v>1261028</v>
      </c>
      <c r="E12" s="121">
        <f>+SUM(F12:I12,K12)</f>
        <v>213047</v>
      </c>
      <c r="F12" s="121">
        <v>21412</v>
      </c>
      <c r="G12" s="121">
        <v>0</v>
      </c>
      <c r="H12" s="121">
        <v>0</v>
      </c>
      <c r="I12" s="121">
        <v>191635</v>
      </c>
      <c r="J12" s="121"/>
      <c r="K12" s="121">
        <v>0</v>
      </c>
      <c r="L12" s="121">
        <v>1047981</v>
      </c>
      <c r="M12" s="121">
        <f>SUM(N12,+U12)</f>
        <v>17949</v>
      </c>
      <c r="N12" s="121">
        <f>+SUM(O12:R12,T12)</f>
        <v>3208</v>
      </c>
      <c r="O12" s="121">
        <v>0</v>
      </c>
      <c r="P12" s="121">
        <v>0</v>
      </c>
      <c r="Q12" s="121">
        <v>0</v>
      </c>
      <c r="R12" s="121">
        <v>3208</v>
      </c>
      <c r="S12" s="121"/>
      <c r="T12" s="121">
        <v>0</v>
      </c>
      <c r="U12" s="121">
        <v>14741</v>
      </c>
      <c r="V12" s="121">
        <f>+SUM(D12,M12)</f>
        <v>1278977</v>
      </c>
      <c r="W12" s="121">
        <f>+SUM(E12,N12)</f>
        <v>216255</v>
      </c>
      <c r="X12" s="121">
        <f>+SUM(F12,O12)</f>
        <v>21412</v>
      </c>
      <c r="Y12" s="121">
        <f>+SUM(G12,P12)</f>
        <v>0</v>
      </c>
      <c r="Z12" s="121">
        <f>+SUM(H12,Q12)</f>
        <v>0</v>
      </c>
      <c r="AA12" s="121">
        <f>+SUM(I12,R12)</f>
        <v>194843</v>
      </c>
      <c r="AB12" s="121">
        <f>+SUM(J12,S12)</f>
        <v>0</v>
      </c>
      <c r="AC12" s="121">
        <f>+SUM(K12,T12)</f>
        <v>0</v>
      </c>
      <c r="AD12" s="121">
        <f>+SUM(L12,U12)</f>
        <v>1062722</v>
      </c>
      <c r="AE12" s="210" t="s">
        <v>344</v>
      </c>
      <c r="AF12" s="209"/>
    </row>
    <row r="13" spans="1:32" s="136" customFormat="1" ht="13.5" customHeight="1" x14ac:dyDescent="0.15">
      <c r="A13" s="119" t="s">
        <v>29</v>
      </c>
      <c r="B13" s="120" t="s">
        <v>345</v>
      </c>
      <c r="C13" s="119" t="s">
        <v>346</v>
      </c>
      <c r="D13" s="121">
        <f>SUM(E13,+L13)</f>
        <v>4721405</v>
      </c>
      <c r="E13" s="121">
        <f>+SUM(F13:I13,K13)</f>
        <v>575353</v>
      </c>
      <c r="F13" s="121">
        <v>156</v>
      </c>
      <c r="G13" s="121">
        <v>322</v>
      </c>
      <c r="H13" s="121">
        <v>0</v>
      </c>
      <c r="I13" s="121">
        <v>384371</v>
      </c>
      <c r="J13" s="121"/>
      <c r="K13" s="121">
        <v>190504</v>
      </c>
      <c r="L13" s="121">
        <v>4146052</v>
      </c>
      <c r="M13" s="121">
        <f>SUM(N13,+U13)</f>
        <v>77736</v>
      </c>
      <c r="N13" s="121">
        <f>+SUM(O13:R13,T13)</f>
        <v>3754</v>
      </c>
      <c r="O13" s="121">
        <v>0</v>
      </c>
      <c r="P13" s="121">
        <v>142</v>
      </c>
      <c r="Q13" s="121">
        <v>0</v>
      </c>
      <c r="R13" s="121">
        <v>3612</v>
      </c>
      <c r="S13" s="121"/>
      <c r="T13" s="121">
        <v>0</v>
      </c>
      <c r="U13" s="121">
        <v>73982</v>
      </c>
      <c r="V13" s="121">
        <f>+SUM(D13,M13)</f>
        <v>4799141</v>
      </c>
      <c r="W13" s="121">
        <f>+SUM(E13,N13)</f>
        <v>579107</v>
      </c>
      <c r="X13" s="121">
        <f>+SUM(F13,O13)</f>
        <v>156</v>
      </c>
      <c r="Y13" s="121">
        <f>+SUM(G13,P13)</f>
        <v>464</v>
      </c>
      <c r="Z13" s="121">
        <f>+SUM(H13,Q13)</f>
        <v>0</v>
      </c>
      <c r="AA13" s="121">
        <f>+SUM(I13,R13)</f>
        <v>387983</v>
      </c>
      <c r="AB13" s="121">
        <f>+SUM(J13,S13)</f>
        <v>0</v>
      </c>
      <c r="AC13" s="121">
        <f>+SUM(K13,T13)</f>
        <v>190504</v>
      </c>
      <c r="AD13" s="121">
        <f>+SUM(L13,U13)</f>
        <v>4220034</v>
      </c>
      <c r="AE13" s="210" t="s">
        <v>347</v>
      </c>
      <c r="AF13" s="209"/>
    </row>
    <row r="14" spans="1:32" s="136" customFormat="1" ht="13.5" customHeight="1" x14ac:dyDescent="0.15">
      <c r="A14" s="119" t="s">
        <v>29</v>
      </c>
      <c r="B14" s="120" t="s">
        <v>348</v>
      </c>
      <c r="C14" s="119" t="s">
        <v>349</v>
      </c>
      <c r="D14" s="121">
        <f>SUM(E14,+L14)</f>
        <v>722102</v>
      </c>
      <c r="E14" s="121">
        <f>+SUM(F14:I14,K14)</f>
        <v>97243</v>
      </c>
      <c r="F14" s="121">
        <v>0</v>
      </c>
      <c r="G14" s="121">
        <v>102</v>
      </c>
      <c r="H14" s="121">
        <v>0</v>
      </c>
      <c r="I14" s="121">
        <v>96221</v>
      </c>
      <c r="J14" s="121"/>
      <c r="K14" s="121">
        <v>920</v>
      </c>
      <c r="L14" s="121">
        <v>624859</v>
      </c>
      <c r="M14" s="121">
        <f>SUM(N14,+U14)</f>
        <v>58220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58220</v>
      </c>
      <c r="V14" s="121">
        <f>+SUM(D14,M14)</f>
        <v>780322</v>
      </c>
      <c r="W14" s="121">
        <f>+SUM(E14,N14)</f>
        <v>97243</v>
      </c>
      <c r="X14" s="121">
        <f>+SUM(F14,O14)</f>
        <v>0</v>
      </c>
      <c r="Y14" s="121">
        <f>+SUM(G14,P14)</f>
        <v>102</v>
      </c>
      <c r="Z14" s="121">
        <f>+SUM(H14,Q14)</f>
        <v>0</v>
      </c>
      <c r="AA14" s="121">
        <f>+SUM(I14,R14)</f>
        <v>96221</v>
      </c>
      <c r="AB14" s="121">
        <f>+SUM(J14,S14)</f>
        <v>0</v>
      </c>
      <c r="AC14" s="121">
        <f>+SUM(K14,T14)</f>
        <v>920</v>
      </c>
      <c r="AD14" s="121">
        <f>+SUM(L14,U14)</f>
        <v>683079</v>
      </c>
      <c r="AE14" s="210" t="s">
        <v>350</v>
      </c>
      <c r="AF14" s="209"/>
    </row>
    <row r="15" spans="1:32" s="136" customFormat="1" ht="13.5" customHeight="1" x14ac:dyDescent="0.15">
      <c r="A15" s="119" t="s">
        <v>29</v>
      </c>
      <c r="B15" s="120" t="s">
        <v>353</v>
      </c>
      <c r="C15" s="119" t="s">
        <v>354</v>
      </c>
      <c r="D15" s="121">
        <f>SUM(E15,+L15)</f>
        <v>3215139</v>
      </c>
      <c r="E15" s="121">
        <f>+SUM(F15:I15,K15)</f>
        <v>375115</v>
      </c>
      <c r="F15" s="121">
        <v>0</v>
      </c>
      <c r="G15" s="121">
        <v>0</v>
      </c>
      <c r="H15" s="121">
        <v>0</v>
      </c>
      <c r="I15" s="121">
        <v>375115</v>
      </c>
      <c r="J15" s="121"/>
      <c r="K15" s="121">
        <v>0</v>
      </c>
      <c r="L15" s="121">
        <v>2840024</v>
      </c>
      <c r="M15" s="121">
        <f>SUM(N15,+U15)</f>
        <v>279540</v>
      </c>
      <c r="N15" s="121">
        <f>+SUM(O15:R15,T15)</f>
        <v>21070</v>
      </c>
      <c r="O15" s="121">
        <v>0</v>
      </c>
      <c r="P15" s="121">
        <v>0</v>
      </c>
      <c r="Q15" s="121">
        <v>0</v>
      </c>
      <c r="R15" s="121">
        <v>21070</v>
      </c>
      <c r="S15" s="121"/>
      <c r="T15" s="121">
        <v>0</v>
      </c>
      <c r="U15" s="121">
        <v>258470</v>
      </c>
      <c r="V15" s="121">
        <f>+SUM(D15,M15)</f>
        <v>3494679</v>
      </c>
      <c r="W15" s="121">
        <f>+SUM(E15,N15)</f>
        <v>396185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396185</v>
      </c>
      <c r="AB15" s="121">
        <f>+SUM(J15,S15)</f>
        <v>0</v>
      </c>
      <c r="AC15" s="121">
        <f>+SUM(K15,T15)</f>
        <v>0</v>
      </c>
      <c r="AD15" s="121">
        <f>+SUM(L15,U15)</f>
        <v>3098494</v>
      </c>
      <c r="AE15" s="210" t="s">
        <v>355</v>
      </c>
      <c r="AF15" s="209"/>
    </row>
    <row r="16" spans="1:32" s="136" customFormat="1" ht="13.5" customHeight="1" x14ac:dyDescent="0.15">
      <c r="A16" s="119" t="s">
        <v>29</v>
      </c>
      <c r="B16" s="120" t="s">
        <v>356</v>
      </c>
      <c r="C16" s="119" t="s">
        <v>357</v>
      </c>
      <c r="D16" s="121">
        <f>SUM(E16,+L16)</f>
        <v>793897</v>
      </c>
      <c r="E16" s="121">
        <f>+SUM(F16:I16,K16)</f>
        <v>83395</v>
      </c>
      <c r="F16" s="121">
        <v>0</v>
      </c>
      <c r="G16" s="121">
        <v>139</v>
      </c>
      <c r="H16" s="121">
        <v>0</v>
      </c>
      <c r="I16" s="121">
        <v>80801</v>
      </c>
      <c r="J16" s="121"/>
      <c r="K16" s="121">
        <v>2455</v>
      </c>
      <c r="L16" s="121">
        <v>710502</v>
      </c>
      <c r="M16" s="121">
        <f>SUM(N16,+U16)</f>
        <v>187985</v>
      </c>
      <c r="N16" s="121">
        <f>+SUM(O16:R16,T16)</f>
        <v>28826</v>
      </c>
      <c r="O16" s="121">
        <v>1111</v>
      </c>
      <c r="P16" s="121">
        <v>911</v>
      </c>
      <c r="Q16" s="121">
        <v>26200</v>
      </c>
      <c r="R16" s="121">
        <v>604</v>
      </c>
      <c r="S16" s="121"/>
      <c r="T16" s="121">
        <v>0</v>
      </c>
      <c r="U16" s="121">
        <v>159159</v>
      </c>
      <c r="V16" s="121">
        <f>+SUM(D16,M16)</f>
        <v>981882</v>
      </c>
      <c r="W16" s="121">
        <f>+SUM(E16,N16)</f>
        <v>112221</v>
      </c>
      <c r="X16" s="121">
        <f>+SUM(F16,O16)</f>
        <v>1111</v>
      </c>
      <c r="Y16" s="121">
        <f>+SUM(G16,P16)</f>
        <v>1050</v>
      </c>
      <c r="Z16" s="121">
        <f>+SUM(H16,Q16)</f>
        <v>26200</v>
      </c>
      <c r="AA16" s="121">
        <f>+SUM(I16,R16)</f>
        <v>81405</v>
      </c>
      <c r="AB16" s="121">
        <f>+SUM(J16,S16)</f>
        <v>0</v>
      </c>
      <c r="AC16" s="121">
        <f>+SUM(K16,T16)</f>
        <v>2455</v>
      </c>
      <c r="AD16" s="121">
        <f>+SUM(L16,U16)</f>
        <v>869661</v>
      </c>
      <c r="AE16" s="210" t="s">
        <v>358</v>
      </c>
      <c r="AF16" s="209"/>
    </row>
    <row r="17" spans="1:32" s="136" customFormat="1" ht="13.5" customHeight="1" x14ac:dyDescent="0.15">
      <c r="A17" s="119" t="s">
        <v>29</v>
      </c>
      <c r="B17" s="120" t="s">
        <v>359</v>
      </c>
      <c r="C17" s="119" t="s">
        <v>360</v>
      </c>
      <c r="D17" s="121">
        <f>SUM(E17,+L17)</f>
        <v>1554882</v>
      </c>
      <c r="E17" s="121">
        <f>+SUM(F17:I17,K17)</f>
        <v>215157</v>
      </c>
      <c r="F17" s="121">
        <v>0</v>
      </c>
      <c r="G17" s="121">
        <v>0</v>
      </c>
      <c r="H17" s="121">
        <v>0</v>
      </c>
      <c r="I17" s="121">
        <v>164374</v>
      </c>
      <c r="J17" s="121"/>
      <c r="K17" s="121">
        <v>50783</v>
      </c>
      <c r="L17" s="121">
        <v>1339725</v>
      </c>
      <c r="M17" s="121">
        <f>SUM(N17,+U17)</f>
        <v>6403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6403</v>
      </c>
      <c r="V17" s="121">
        <f>+SUM(D17,M17)</f>
        <v>1561285</v>
      </c>
      <c r="W17" s="121">
        <f>+SUM(E17,N17)</f>
        <v>215157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164374</v>
      </c>
      <c r="AB17" s="121">
        <f>+SUM(J17,S17)</f>
        <v>0</v>
      </c>
      <c r="AC17" s="121">
        <f>+SUM(K17,T17)</f>
        <v>50783</v>
      </c>
      <c r="AD17" s="121">
        <f>+SUM(L17,U17)</f>
        <v>1346128</v>
      </c>
      <c r="AE17" s="210" t="s">
        <v>361</v>
      </c>
      <c r="AF17" s="209"/>
    </row>
    <row r="18" spans="1:32" s="136" customFormat="1" ht="13.5" customHeight="1" x14ac:dyDescent="0.15">
      <c r="A18" s="119" t="s">
        <v>29</v>
      </c>
      <c r="B18" s="120" t="s">
        <v>362</v>
      </c>
      <c r="C18" s="119" t="s">
        <v>363</v>
      </c>
      <c r="D18" s="121">
        <f>SUM(E18,+L18)</f>
        <v>5526883</v>
      </c>
      <c r="E18" s="121">
        <f>+SUM(F18:I18,K18)</f>
        <v>897352</v>
      </c>
      <c r="F18" s="121">
        <v>0</v>
      </c>
      <c r="G18" s="121">
        <v>0</v>
      </c>
      <c r="H18" s="121">
        <v>549900</v>
      </c>
      <c r="I18" s="121">
        <v>347452</v>
      </c>
      <c r="J18" s="121"/>
      <c r="K18" s="121">
        <v>0</v>
      </c>
      <c r="L18" s="121">
        <v>4629531</v>
      </c>
      <c r="M18" s="121">
        <f>SUM(N18,+U18)</f>
        <v>472359</v>
      </c>
      <c r="N18" s="121">
        <f>+SUM(O18:R18,T18)</f>
        <v>25435</v>
      </c>
      <c r="O18" s="121">
        <v>0</v>
      </c>
      <c r="P18" s="121">
        <v>0</v>
      </c>
      <c r="Q18" s="121">
        <v>12700</v>
      </c>
      <c r="R18" s="121">
        <v>12735</v>
      </c>
      <c r="S18" s="121"/>
      <c r="T18" s="121">
        <v>0</v>
      </c>
      <c r="U18" s="121">
        <v>446924</v>
      </c>
      <c r="V18" s="121">
        <f>+SUM(D18,M18)</f>
        <v>5999242</v>
      </c>
      <c r="W18" s="121">
        <f>+SUM(E18,N18)</f>
        <v>922787</v>
      </c>
      <c r="X18" s="121">
        <f>+SUM(F18,O18)</f>
        <v>0</v>
      </c>
      <c r="Y18" s="121">
        <f>+SUM(G18,P18)</f>
        <v>0</v>
      </c>
      <c r="Z18" s="121">
        <f>+SUM(H18,Q18)</f>
        <v>562600</v>
      </c>
      <c r="AA18" s="121">
        <f>+SUM(I18,R18)</f>
        <v>360187</v>
      </c>
      <c r="AB18" s="121">
        <f>+SUM(J18,S18)</f>
        <v>0</v>
      </c>
      <c r="AC18" s="121">
        <f>+SUM(K18,T18)</f>
        <v>0</v>
      </c>
      <c r="AD18" s="121">
        <f>+SUM(L18,U18)</f>
        <v>5076455</v>
      </c>
      <c r="AE18" s="210" t="s">
        <v>364</v>
      </c>
      <c r="AF18" s="209"/>
    </row>
    <row r="19" spans="1:32" s="136" customFormat="1" ht="13.5" customHeight="1" x14ac:dyDescent="0.15">
      <c r="A19" s="119" t="s">
        <v>29</v>
      </c>
      <c r="B19" s="120" t="s">
        <v>367</v>
      </c>
      <c r="C19" s="119" t="s">
        <v>368</v>
      </c>
      <c r="D19" s="121">
        <f>SUM(E19,+L19)</f>
        <v>3214056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3214056</v>
      </c>
      <c r="M19" s="121">
        <f>SUM(N19,+U19)</f>
        <v>187881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187881</v>
      </c>
      <c r="V19" s="121">
        <f>+SUM(D19,M19)</f>
        <v>3401937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3401937</v>
      </c>
      <c r="AE19" s="210" t="s">
        <v>369</v>
      </c>
      <c r="AF19" s="209"/>
    </row>
    <row r="20" spans="1:32" s="136" customFormat="1" ht="13.5" customHeight="1" x14ac:dyDescent="0.15">
      <c r="A20" s="119" t="s">
        <v>29</v>
      </c>
      <c r="B20" s="120" t="s">
        <v>370</v>
      </c>
      <c r="C20" s="119" t="s">
        <v>371</v>
      </c>
      <c r="D20" s="121">
        <f>SUM(E20,+L20)</f>
        <v>3377646</v>
      </c>
      <c r="E20" s="121">
        <f>+SUM(F20:I20,K20)</f>
        <v>427366</v>
      </c>
      <c r="F20" s="121">
        <v>0</v>
      </c>
      <c r="G20" s="121">
        <v>0</v>
      </c>
      <c r="H20" s="121">
        <v>70800</v>
      </c>
      <c r="I20" s="121">
        <v>332366</v>
      </c>
      <c r="J20" s="121"/>
      <c r="K20" s="121">
        <v>24200</v>
      </c>
      <c r="L20" s="121">
        <v>2950280</v>
      </c>
      <c r="M20" s="121">
        <f>SUM(N20,+U20)</f>
        <v>473735</v>
      </c>
      <c r="N20" s="121">
        <f>+SUM(O20:R20,T20)</f>
        <v>66321</v>
      </c>
      <c r="O20" s="121">
        <v>0</v>
      </c>
      <c r="P20" s="121">
        <v>0</v>
      </c>
      <c r="Q20" s="121">
        <v>0</v>
      </c>
      <c r="R20" s="121">
        <v>66321</v>
      </c>
      <c r="S20" s="121"/>
      <c r="T20" s="121">
        <v>0</v>
      </c>
      <c r="U20" s="121">
        <v>407414</v>
      </c>
      <c r="V20" s="121">
        <f>+SUM(D20,M20)</f>
        <v>3851381</v>
      </c>
      <c r="W20" s="121">
        <f>+SUM(E20,N20)</f>
        <v>493687</v>
      </c>
      <c r="X20" s="121">
        <f>+SUM(F20,O20)</f>
        <v>0</v>
      </c>
      <c r="Y20" s="121">
        <f>+SUM(G20,P20)</f>
        <v>0</v>
      </c>
      <c r="Z20" s="121">
        <f>+SUM(H20,Q20)</f>
        <v>70800</v>
      </c>
      <c r="AA20" s="121">
        <f>+SUM(I20,R20)</f>
        <v>398687</v>
      </c>
      <c r="AB20" s="121">
        <f>+SUM(J20,S20)</f>
        <v>0</v>
      </c>
      <c r="AC20" s="121">
        <f>+SUM(K20,T20)</f>
        <v>24200</v>
      </c>
      <c r="AD20" s="121">
        <f>+SUM(L20,U20)</f>
        <v>3357694</v>
      </c>
      <c r="AE20" s="210" t="s">
        <v>372</v>
      </c>
      <c r="AF20" s="209"/>
    </row>
    <row r="21" spans="1:32" s="136" customFormat="1" ht="13.5" customHeight="1" x14ac:dyDescent="0.15">
      <c r="A21" s="119" t="s">
        <v>29</v>
      </c>
      <c r="B21" s="120" t="s">
        <v>373</v>
      </c>
      <c r="C21" s="119" t="s">
        <v>374</v>
      </c>
      <c r="D21" s="121">
        <f>SUM(E21,+L21)</f>
        <v>1826705</v>
      </c>
      <c r="E21" s="121">
        <f>+SUM(F21:I21,K21)</f>
        <v>90027</v>
      </c>
      <c r="F21" s="121">
        <v>0</v>
      </c>
      <c r="G21" s="121">
        <v>164</v>
      </c>
      <c r="H21" s="121">
        <v>0</v>
      </c>
      <c r="I21" s="121">
        <v>69588</v>
      </c>
      <c r="J21" s="121"/>
      <c r="K21" s="121">
        <v>20275</v>
      </c>
      <c r="L21" s="121">
        <v>1736678</v>
      </c>
      <c r="M21" s="121">
        <f>SUM(N21,+U21)</f>
        <v>231672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231672</v>
      </c>
      <c r="V21" s="121">
        <f>+SUM(D21,M21)</f>
        <v>2058377</v>
      </c>
      <c r="W21" s="121">
        <f>+SUM(E21,N21)</f>
        <v>90027</v>
      </c>
      <c r="X21" s="121">
        <f>+SUM(F21,O21)</f>
        <v>0</v>
      </c>
      <c r="Y21" s="121">
        <f>+SUM(G21,P21)</f>
        <v>164</v>
      </c>
      <c r="Z21" s="121">
        <f>+SUM(H21,Q21)</f>
        <v>0</v>
      </c>
      <c r="AA21" s="121">
        <f>+SUM(I21,R21)</f>
        <v>69588</v>
      </c>
      <c r="AB21" s="121">
        <f>+SUM(J21,S21)</f>
        <v>0</v>
      </c>
      <c r="AC21" s="121">
        <f>+SUM(K21,T21)</f>
        <v>20275</v>
      </c>
      <c r="AD21" s="121">
        <f>+SUM(L21,U21)</f>
        <v>1968350</v>
      </c>
      <c r="AE21" s="210" t="s">
        <v>375</v>
      </c>
      <c r="AF21" s="209"/>
    </row>
    <row r="22" spans="1:32" s="136" customFormat="1" ht="13.5" customHeight="1" x14ac:dyDescent="0.15">
      <c r="A22" s="119" t="s">
        <v>29</v>
      </c>
      <c r="B22" s="120" t="s">
        <v>378</v>
      </c>
      <c r="C22" s="119" t="s">
        <v>379</v>
      </c>
      <c r="D22" s="121">
        <f>SUM(E22,+L22)</f>
        <v>1641731</v>
      </c>
      <c r="E22" s="121">
        <f>+SUM(F22:I22,K22)</f>
        <v>43456</v>
      </c>
      <c r="F22" s="121">
        <v>0</v>
      </c>
      <c r="G22" s="121">
        <v>145</v>
      </c>
      <c r="H22" s="121">
        <v>0</v>
      </c>
      <c r="I22" s="121">
        <v>19920</v>
      </c>
      <c r="J22" s="121"/>
      <c r="K22" s="121">
        <v>23391</v>
      </c>
      <c r="L22" s="121">
        <v>1598275</v>
      </c>
      <c r="M22" s="121">
        <f>SUM(N22,+U22)</f>
        <v>316568</v>
      </c>
      <c r="N22" s="121">
        <f>+SUM(O22:R22,T22)</f>
        <v>32987</v>
      </c>
      <c r="O22" s="121">
        <v>0</v>
      </c>
      <c r="P22" s="121">
        <v>0</v>
      </c>
      <c r="Q22" s="121">
        <v>0</v>
      </c>
      <c r="R22" s="121">
        <v>32987</v>
      </c>
      <c r="S22" s="121"/>
      <c r="T22" s="121">
        <v>0</v>
      </c>
      <c r="U22" s="121">
        <v>283581</v>
      </c>
      <c r="V22" s="121">
        <f>+SUM(D22,M22)</f>
        <v>1958299</v>
      </c>
      <c r="W22" s="121">
        <f>+SUM(E22,N22)</f>
        <v>76443</v>
      </c>
      <c r="X22" s="121">
        <f>+SUM(F22,O22)</f>
        <v>0</v>
      </c>
      <c r="Y22" s="121">
        <f>+SUM(G22,P22)</f>
        <v>145</v>
      </c>
      <c r="Z22" s="121">
        <f>+SUM(H22,Q22)</f>
        <v>0</v>
      </c>
      <c r="AA22" s="121">
        <f>+SUM(I22,R22)</f>
        <v>52907</v>
      </c>
      <c r="AB22" s="121">
        <f>+SUM(J22,S22)</f>
        <v>0</v>
      </c>
      <c r="AC22" s="121">
        <f>+SUM(K22,T22)</f>
        <v>23391</v>
      </c>
      <c r="AD22" s="121">
        <f>+SUM(L22,U22)</f>
        <v>1881856</v>
      </c>
      <c r="AE22" s="210" t="s">
        <v>380</v>
      </c>
      <c r="AF22" s="209"/>
    </row>
    <row r="23" spans="1:32" s="136" customFormat="1" ht="13.5" customHeight="1" x14ac:dyDescent="0.15">
      <c r="A23" s="119" t="s">
        <v>29</v>
      </c>
      <c r="B23" s="120" t="s">
        <v>383</v>
      </c>
      <c r="C23" s="119" t="s">
        <v>384</v>
      </c>
      <c r="D23" s="121">
        <f>SUM(E23,+L23)</f>
        <v>7618409</v>
      </c>
      <c r="E23" s="121">
        <f>+SUM(F23:I23,K23)</f>
        <v>5496601</v>
      </c>
      <c r="F23" s="121">
        <v>1912860</v>
      </c>
      <c r="G23" s="121">
        <v>246</v>
      </c>
      <c r="H23" s="121">
        <v>2905000</v>
      </c>
      <c r="I23" s="121">
        <v>200950</v>
      </c>
      <c r="J23" s="121"/>
      <c r="K23" s="121">
        <v>477545</v>
      </c>
      <c r="L23" s="121">
        <v>2121808</v>
      </c>
      <c r="M23" s="121">
        <f>SUM(N23,+U23)</f>
        <v>108117</v>
      </c>
      <c r="N23" s="121">
        <f>+SUM(O23:R23,T23)</f>
        <v>14838</v>
      </c>
      <c r="O23" s="121">
        <v>0</v>
      </c>
      <c r="P23" s="121">
        <v>0</v>
      </c>
      <c r="Q23" s="121">
        <v>0</v>
      </c>
      <c r="R23" s="121">
        <v>14838</v>
      </c>
      <c r="S23" s="121"/>
      <c r="T23" s="121">
        <v>0</v>
      </c>
      <c r="U23" s="121">
        <v>93279</v>
      </c>
      <c r="V23" s="121">
        <f>+SUM(D23,M23)</f>
        <v>7726526</v>
      </c>
      <c r="W23" s="121">
        <f>+SUM(E23,N23)</f>
        <v>5511439</v>
      </c>
      <c r="X23" s="121">
        <f>+SUM(F23,O23)</f>
        <v>1912860</v>
      </c>
      <c r="Y23" s="121">
        <f>+SUM(G23,P23)</f>
        <v>246</v>
      </c>
      <c r="Z23" s="121">
        <f>+SUM(H23,Q23)</f>
        <v>2905000</v>
      </c>
      <c r="AA23" s="121">
        <f>+SUM(I23,R23)</f>
        <v>215788</v>
      </c>
      <c r="AB23" s="121">
        <f>+SUM(J23,S23)</f>
        <v>0</v>
      </c>
      <c r="AC23" s="121">
        <f>+SUM(K23,T23)</f>
        <v>477545</v>
      </c>
      <c r="AD23" s="121">
        <f>+SUM(L23,U23)</f>
        <v>2215087</v>
      </c>
      <c r="AE23" s="210" t="s">
        <v>385</v>
      </c>
      <c r="AF23" s="209"/>
    </row>
    <row r="24" spans="1:32" s="136" customFormat="1" ht="13.5" customHeight="1" x14ac:dyDescent="0.15">
      <c r="A24" s="119" t="s">
        <v>29</v>
      </c>
      <c r="B24" s="120" t="s">
        <v>387</v>
      </c>
      <c r="C24" s="119" t="s">
        <v>388</v>
      </c>
      <c r="D24" s="121">
        <f>SUM(E24,+L24)</f>
        <v>1457764</v>
      </c>
      <c r="E24" s="121">
        <f>+SUM(F24:I24,K24)</f>
        <v>285248</v>
      </c>
      <c r="F24" s="121">
        <v>0</v>
      </c>
      <c r="G24" s="121">
        <v>157</v>
      </c>
      <c r="H24" s="121">
        <v>0</v>
      </c>
      <c r="I24" s="121">
        <v>266451</v>
      </c>
      <c r="J24" s="121"/>
      <c r="K24" s="121">
        <v>18640</v>
      </c>
      <c r="L24" s="121">
        <v>1172516</v>
      </c>
      <c r="M24" s="121">
        <f>SUM(N24,+U24)</f>
        <v>244362</v>
      </c>
      <c r="N24" s="121">
        <f>+SUM(O24:R24,T24)</f>
        <v>27287</v>
      </c>
      <c r="O24" s="121">
        <v>0</v>
      </c>
      <c r="P24" s="121">
        <v>0</v>
      </c>
      <c r="Q24" s="121">
        <v>0</v>
      </c>
      <c r="R24" s="121">
        <v>27283</v>
      </c>
      <c r="S24" s="121"/>
      <c r="T24" s="121">
        <v>4</v>
      </c>
      <c r="U24" s="121">
        <v>217075</v>
      </c>
      <c r="V24" s="121">
        <f>+SUM(D24,M24)</f>
        <v>1702126</v>
      </c>
      <c r="W24" s="121">
        <f>+SUM(E24,N24)</f>
        <v>312535</v>
      </c>
      <c r="X24" s="121">
        <f>+SUM(F24,O24)</f>
        <v>0</v>
      </c>
      <c r="Y24" s="121">
        <f>+SUM(G24,P24)</f>
        <v>157</v>
      </c>
      <c r="Z24" s="121">
        <f>+SUM(H24,Q24)</f>
        <v>0</v>
      </c>
      <c r="AA24" s="121">
        <f>+SUM(I24,R24)</f>
        <v>293734</v>
      </c>
      <c r="AB24" s="121">
        <f>+SUM(J24,S24)</f>
        <v>0</v>
      </c>
      <c r="AC24" s="121">
        <f>+SUM(K24,T24)</f>
        <v>18644</v>
      </c>
      <c r="AD24" s="121">
        <f>+SUM(L24,U24)</f>
        <v>1389591</v>
      </c>
      <c r="AE24" s="210" t="s">
        <v>389</v>
      </c>
      <c r="AF24" s="209"/>
    </row>
    <row r="25" spans="1:32" s="136" customFormat="1" ht="13.5" customHeight="1" x14ac:dyDescent="0.15">
      <c r="A25" s="119" t="s">
        <v>29</v>
      </c>
      <c r="B25" s="120" t="s">
        <v>390</v>
      </c>
      <c r="C25" s="119" t="s">
        <v>391</v>
      </c>
      <c r="D25" s="121">
        <f>SUM(E25,+L25)</f>
        <v>2023945</v>
      </c>
      <c r="E25" s="121">
        <f>+SUM(F25:I25,K25)</f>
        <v>359581</v>
      </c>
      <c r="F25" s="121">
        <v>0</v>
      </c>
      <c r="G25" s="121">
        <v>0</v>
      </c>
      <c r="H25" s="121">
        <v>208300</v>
      </c>
      <c r="I25" s="121">
        <v>151281</v>
      </c>
      <c r="J25" s="121"/>
      <c r="K25" s="121">
        <v>0</v>
      </c>
      <c r="L25" s="121">
        <v>1664364</v>
      </c>
      <c r="M25" s="121">
        <f>SUM(N25,+U25)</f>
        <v>178826</v>
      </c>
      <c r="N25" s="121">
        <f>+SUM(O25:R25,T25)</f>
        <v>90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90</v>
      </c>
      <c r="U25" s="121">
        <v>178736</v>
      </c>
      <c r="V25" s="121">
        <f>+SUM(D25,M25)</f>
        <v>2202771</v>
      </c>
      <c r="W25" s="121">
        <f>+SUM(E25,N25)</f>
        <v>359671</v>
      </c>
      <c r="X25" s="121">
        <f>+SUM(F25,O25)</f>
        <v>0</v>
      </c>
      <c r="Y25" s="121">
        <f>+SUM(G25,P25)</f>
        <v>0</v>
      </c>
      <c r="Z25" s="121">
        <f>+SUM(H25,Q25)</f>
        <v>208300</v>
      </c>
      <c r="AA25" s="121">
        <f>+SUM(I25,R25)</f>
        <v>151281</v>
      </c>
      <c r="AB25" s="121">
        <f>+SUM(J25,S25)</f>
        <v>0</v>
      </c>
      <c r="AC25" s="121">
        <f>+SUM(K25,T25)</f>
        <v>90</v>
      </c>
      <c r="AD25" s="121">
        <f>+SUM(L25,U25)</f>
        <v>1843100</v>
      </c>
      <c r="AE25" s="210" t="s">
        <v>392</v>
      </c>
      <c r="AF25" s="209"/>
    </row>
    <row r="26" spans="1:32" s="136" customFormat="1" ht="13.5" customHeight="1" x14ac:dyDescent="0.15">
      <c r="A26" s="119" t="s">
        <v>29</v>
      </c>
      <c r="B26" s="120" t="s">
        <v>393</v>
      </c>
      <c r="C26" s="119" t="s">
        <v>394</v>
      </c>
      <c r="D26" s="121">
        <f>SUM(E26,+L26)</f>
        <v>1972421</v>
      </c>
      <c r="E26" s="121">
        <f>+SUM(F26:I26,K26)</f>
        <v>340411</v>
      </c>
      <c r="F26" s="121">
        <v>0</v>
      </c>
      <c r="G26" s="121">
        <v>0</v>
      </c>
      <c r="H26" s="121">
        <v>0</v>
      </c>
      <c r="I26" s="121">
        <v>340023</v>
      </c>
      <c r="J26" s="121"/>
      <c r="K26" s="121">
        <v>388</v>
      </c>
      <c r="L26" s="121">
        <v>1632010</v>
      </c>
      <c r="M26" s="121">
        <f>SUM(N26,+U26)</f>
        <v>132796</v>
      </c>
      <c r="N26" s="121">
        <f>+SUM(O26:R26,T26)</f>
        <v>9397</v>
      </c>
      <c r="O26" s="121">
        <v>0</v>
      </c>
      <c r="P26" s="121">
        <v>0</v>
      </c>
      <c r="Q26" s="121">
        <v>0</v>
      </c>
      <c r="R26" s="121">
        <v>9397</v>
      </c>
      <c r="S26" s="121"/>
      <c r="T26" s="121">
        <v>0</v>
      </c>
      <c r="U26" s="121">
        <v>123399</v>
      </c>
      <c r="V26" s="121">
        <f>+SUM(D26,M26)</f>
        <v>2105217</v>
      </c>
      <c r="W26" s="121">
        <f>+SUM(E26,N26)</f>
        <v>349808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349420</v>
      </c>
      <c r="AB26" s="121">
        <f>+SUM(J26,S26)</f>
        <v>0</v>
      </c>
      <c r="AC26" s="121">
        <f>+SUM(K26,T26)</f>
        <v>388</v>
      </c>
      <c r="AD26" s="121">
        <f>+SUM(L26,U26)</f>
        <v>1755409</v>
      </c>
      <c r="AE26" s="210" t="s">
        <v>395</v>
      </c>
      <c r="AF26" s="209"/>
    </row>
    <row r="27" spans="1:32" s="136" customFormat="1" ht="13.5" customHeight="1" x14ac:dyDescent="0.15">
      <c r="A27" s="119" t="s">
        <v>29</v>
      </c>
      <c r="B27" s="120" t="s">
        <v>398</v>
      </c>
      <c r="C27" s="119" t="s">
        <v>399</v>
      </c>
      <c r="D27" s="121">
        <f>SUM(E27,+L27)</f>
        <v>1435406</v>
      </c>
      <c r="E27" s="121">
        <f>+SUM(F27:I27,K27)</f>
        <v>284672</v>
      </c>
      <c r="F27" s="121">
        <v>0</v>
      </c>
      <c r="G27" s="121">
        <v>0</v>
      </c>
      <c r="H27" s="121">
        <v>0</v>
      </c>
      <c r="I27" s="121">
        <v>284672</v>
      </c>
      <c r="J27" s="121"/>
      <c r="K27" s="121">
        <v>0</v>
      </c>
      <c r="L27" s="121">
        <v>1150734</v>
      </c>
      <c r="M27" s="121">
        <f>SUM(N27,+U27)</f>
        <v>189640</v>
      </c>
      <c r="N27" s="121">
        <f>+SUM(O27:R27,T27)</f>
        <v>2056</v>
      </c>
      <c r="O27" s="121">
        <v>1476</v>
      </c>
      <c r="P27" s="121">
        <v>580</v>
      </c>
      <c r="Q27" s="121">
        <v>0</v>
      </c>
      <c r="R27" s="121">
        <v>0</v>
      </c>
      <c r="S27" s="121"/>
      <c r="T27" s="121">
        <v>0</v>
      </c>
      <c r="U27" s="121">
        <v>187584</v>
      </c>
      <c r="V27" s="121">
        <f>+SUM(D27,M27)</f>
        <v>1625046</v>
      </c>
      <c r="W27" s="121">
        <f>+SUM(E27,N27)</f>
        <v>286728</v>
      </c>
      <c r="X27" s="121">
        <f>+SUM(F27,O27)</f>
        <v>1476</v>
      </c>
      <c r="Y27" s="121">
        <f>+SUM(G27,P27)</f>
        <v>580</v>
      </c>
      <c r="Z27" s="121">
        <f>+SUM(H27,Q27)</f>
        <v>0</v>
      </c>
      <c r="AA27" s="121">
        <f>+SUM(I27,R27)</f>
        <v>284672</v>
      </c>
      <c r="AB27" s="121">
        <f>+SUM(J27,S27)</f>
        <v>0</v>
      </c>
      <c r="AC27" s="121">
        <f>+SUM(K27,T27)</f>
        <v>0</v>
      </c>
      <c r="AD27" s="121">
        <f>+SUM(L27,U27)</f>
        <v>1338318</v>
      </c>
      <c r="AE27" s="210" t="s">
        <v>400</v>
      </c>
      <c r="AF27" s="209"/>
    </row>
    <row r="28" spans="1:32" s="136" customFormat="1" ht="13.5" customHeight="1" x14ac:dyDescent="0.15">
      <c r="A28" s="119" t="s">
        <v>29</v>
      </c>
      <c r="B28" s="120" t="s">
        <v>401</v>
      </c>
      <c r="C28" s="119" t="s">
        <v>402</v>
      </c>
      <c r="D28" s="121">
        <f>SUM(E28,+L28)</f>
        <v>1932416</v>
      </c>
      <c r="E28" s="121">
        <f>+SUM(F28:I28,K28)</f>
        <v>226112</v>
      </c>
      <c r="F28" s="121">
        <v>0</v>
      </c>
      <c r="G28" s="121">
        <v>0</v>
      </c>
      <c r="H28" s="121">
        <v>0</v>
      </c>
      <c r="I28" s="121">
        <v>201144</v>
      </c>
      <c r="J28" s="121"/>
      <c r="K28" s="121">
        <v>24968</v>
      </c>
      <c r="L28" s="121">
        <v>1706304</v>
      </c>
      <c r="M28" s="121">
        <f>SUM(N28,+U28)</f>
        <v>29012</v>
      </c>
      <c r="N28" s="121">
        <f>+SUM(O28:R28,T28)</f>
        <v>17556</v>
      </c>
      <c r="O28" s="121">
        <v>0</v>
      </c>
      <c r="P28" s="121">
        <v>0</v>
      </c>
      <c r="Q28" s="121">
        <v>0</v>
      </c>
      <c r="R28" s="121">
        <v>17546</v>
      </c>
      <c r="S28" s="121"/>
      <c r="T28" s="121">
        <v>10</v>
      </c>
      <c r="U28" s="121">
        <v>11456</v>
      </c>
      <c r="V28" s="121">
        <f>+SUM(D28,M28)</f>
        <v>1961428</v>
      </c>
      <c r="W28" s="121">
        <f>+SUM(E28,N28)</f>
        <v>243668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218690</v>
      </c>
      <c r="AB28" s="121">
        <f>+SUM(J28,S28)</f>
        <v>0</v>
      </c>
      <c r="AC28" s="121">
        <f>+SUM(K28,T28)</f>
        <v>24978</v>
      </c>
      <c r="AD28" s="121">
        <f>+SUM(L28,U28)</f>
        <v>1717760</v>
      </c>
      <c r="AE28" s="210" t="s">
        <v>403</v>
      </c>
      <c r="AF28" s="209"/>
    </row>
    <row r="29" spans="1:32" s="136" customFormat="1" ht="13.5" customHeight="1" x14ac:dyDescent="0.15">
      <c r="A29" s="119" t="s">
        <v>29</v>
      </c>
      <c r="B29" s="120" t="s">
        <v>404</v>
      </c>
      <c r="C29" s="119" t="s">
        <v>405</v>
      </c>
      <c r="D29" s="121">
        <f>SUM(E29,+L29)</f>
        <v>747967</v>
      </c>
      <c r="E29" s="121">
        <f>+SUM(F29:I29,K29)</f>
        <v>4667</v>
      </c>
      <c r="F29" s="121">
        <v>0</v>
      </c>
      <c r="G29" s="121">
        <v>111</v>
      </c>
      <c r="H29" s="121">
        <v>0</v>
      </c>
      <c r="I29" s="121">
        <v>4556</v>
      </c>
      <c r="J29" s="121"/>
      <c r="K29" s="121">
        <v>0</v>
      </c>
      <c r="L29" s="121">
        <v>743300</v>
      </c>
      <c r="M29" s="121">
        <f>SUM(N29,+U29)</f>
        <v>111234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111234</v>
      </c>
      <c r="V29" s="121">
        <f>+SUM(D29,M29)</f>
        <v>859201</v>
      </c>
      <c r="W29" s="121">
        <f>+SUM(E29,N29)</f>
        <v>4667</v>
      </c>
      <c r="X29" s="121">
        <f>+SUM(F29,O29)</f>
        <v>0</v>
      </c>
      <c r="Y29" s="121">
        <f>+SUM(G29,P29)</f>
        <v>111</v>
      </c>
      <c r="Z29" s="121">
        <f>+SUM(H29,Q29)</f>
        <v>0</v>
      </c>
      <c r="AA29" s="121">
        <f>+SUM(I29,R29)</f>
        <v>4556</v>
      </c>
      <c r="AB29" s="121">
        <f>+SUM(J29,S29)</f>
        <v>0</v>
      </c>
      <c r="AC29" s="121">
        <f>+SUM(K29,T29)</f>
        <v>0</v>
      </c>
      <c r="AD29" s="121">
        <f>+SUM(L29,U29)</f>
        <v>854534</v>
      </c>
      <c r="AE29" s="210" t="s">
        <v>406</v>
      </c>
      <c r="AF29" s="209"/>
    </row>
    <row r="30" spans="1:32" s="136" customFormat="1" ht="13.5" customHeight="1" x14ac:dyDescent="0.15">
      <c r="A30" s="119" t="s">
        <v>29</v>
      </c>
      <c r="B30" s="120" t="s">
        <v>409</v>
      </c>
      <c r="C30" s="119" t="s">
        <v>410</v>
      </c>
      <c r="D30" s="121">
        <f>SUM(E30,+L30)</f>
        <v>1518755</v>
      </c>
      <c r="E30" s="121">
        <f>+SUM(F30:I30,K30)</f>
        <v>7272</v>
      </c>
      <c r="F30" s="121">
        <v>0</v>
      </c>
      <c r="G30" s="121">
        <v>153</v>
      </c>
      <c r="H30" s="121">
        <v>0</v>
      </c>
      <c r="I30" s="121">
        <v>7119</v>
      </c>
      <c r="J30" s="121"/>
      <c r="K30" s="121">
        <v>0</v>
      </c>
      <c r="L30" s="121">
        <v>1511483</v>
      </c>
      <c r="M30" s="121">
        <f>SUM(N30,+U30)</f>
        <v>218347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218347</v>
      </c>
      <c r="V30" s="121">
        <f>+SUM(D30,M30)</f>
        <v>1737102</v>
      </c>
      <c r="W30" s="121">
        <f>+SUM(E30,N30)</f>
        <v>7272</v>
      </c>
      <c r="X30" s="121">
        <f>+SUM(F30,O30)</f>
        <v>0</v>
      </c>
      <c r="Y30" s="121">
        <f>+SUM(G30,P30)</f>
        <v>153</v>
      </c>
      <c r="Z30" s="121">
        <f>+SUM(H30,Q30)</f>
        <v>0</v>
      </c>
      <c r="AA30" s="121">
        <f>+SUM(I30,R30)</f>
        <v>7119</v>
      </c>
      <c r="AB30" s="121">
        <f>+SUM(J30,S30)</f>
        <v>0</v>
      </c>
      <c r="AC30" s="121">
        <f>+SUM(K30,T30)</f>
        <v>0</v>
      </c>
      <c r="AD30" s="121">
        <f>+SUM(L30,U30)</f>
        <v>1729830</v>
      </c>
      <c r="AE30" s="210" t="s">
        <v>411</v>
      </c>
      <c r="AF30" s="209"/>
    </row>
    <row r="31" spans="1:32" s="136" customFormat="1" ht="13.5" customHeight="1" x14ac:dyDescent="0.15">
      <c r="A31" s="119" t="s">
        <v>29</v>
      </c>
      <c r="B31" s="120" t="s">
        <v>413</v>
      </c>
      <c r="C31" s="119" t="s">
        <v>414</v>
      </c>
      <c r="D31" s="121">
        <f>SUM(E31,+L31)</f>
        <v>2303304</v>
      </c>
      <c r="E31" s="121">
        <f>+SUM(F31:I31,K31)</f>
        <v>532618</v>
      </c>
      <c r="F31" s="121">
        <v>0</v>
      </c>
      <c r="G31" s="121">
        <v>21800</v>
      </c>
      <c r="H31" s="121">
        <v>279100</v>
      </c>
      <c r="I31" s="121">
        <v>144446</v>
      </c>
      <c r="J31" s="121"/>
      <c r="K31" s="121">
        <v>87272</v>
      </c>
      <c r="L31" s="121">
        <v>1770686</v>
      </c>
      <c r="M31" s="121">
        <f>SUM(N31,+U31)</f>
        <v>166145</v>
      </c>
      <c r="N31" s="121">
        <f>+SUM(O31:R31,T31)</f>
        <v>16697</v>
      </c>
      <c r="O31" s="121">
        <v>0</v>
      </c>
      <c r="P31" s="121">
        <v>0</v>
      </c>
      <c r="Q31" s="121">
        <v>0</v>
      </c>
      <c r="R31" s="121">
        <v>12607</v>
      </c>
      <c r="S31" s="121"/>
      <c r="T31" s="121">
        <v>4090</v>
      </c>
      <c r="U31" s="121">
        <v>149448</v>
      </c>
      <c r="V31" s="121">
        <f>+SUM(D31,M31)</f>
        <v>2469449</v>
      </c>
      <c r="W31" s="121">
        <f>+SUM(E31,N31)</f>
        <v>549315</v>
      </c>
      <c r="X31" s="121">
        <f>+SUM(F31,O31)</f>
        <v>0</v>
      </c>
      <c r="Y31" s="121">
        <f>+SUM(G31,P31)</f>
        <v>21800</v>
      </c>
      <c r="Z31" s="121">
        <f>+SUM(H31,Q31)</f>
        <v>279100</v>
      </c>
      <c r="AA31" s="121">
        <f>+SUM(I31,R31)</f>
        <v>157053</v>
      </c>
      <c r="AB31" s="121">
        <f>+SUM(J31,S31)</f>
        <v>0</v>
      </c>
      <c r="AC31" s="121">
        <f>+SUM(K31,T31)</f>
        <v>91362</v>
      </c>
      <c r="AD31" s="121">
        <f>+SUM(L31,U31)</f>
        <v>1920134</v>
      </c>
      <c r="AE31" s="210" t="s">
        <v>415</v>
      </c>
      <c r="AF31" s="209"/>
    </row>
    <row r="32" spans="1:32" s="136" customFormat="1" ht="13.5" customHeight="1" x14ac:dyDescent="0.15">
      <c r="A32" s="119" t="s">
        <v>29</v>
      </c>
      <c r="B32" s="120" t="s">
        <v>416</v>
      </c>
      <c r="C32" s="119" t="s">
        <v>417</v>
      </c>
      <c r="D32" s="121">
        <f>SUM(E32,+L32)</f>
        <v>1320424</v>
      </c>
      <c r="E32" s="121">
        <f>+SUM(F32:I32,K32)</f>
        <v>85829</v>
      </c>
      <c r="F32" s="121">
        <v>0</v>
      </c>
      <c r="G32" s="121">
        <v>0</v>
      </c>
      <c r="H32" s="121">
        <v>0</v>
      </c>
      <c r="I32" s="121">
        <v>75376</v>
      </c>
      <c r="J32" s="121"/>
      <c r="K32" s="121">
        <v>10453</v>
      </c>
      <c r="L32" s="121">
        <v>1234595</v>
      </c>
      <c r="M32" s="121">
        <f>SUM(N32,+U32)</f>
        <v>121041</v>
      </c>
      <c r="N32" s="121">
        <f>+SUM(O32:R32,T32)</f>
        <v>5749</v>
      </c>
      <c r="O32" s="121">
        <v>0</v>
      </c>
      <c r="P32" s="121">
        <v>0</v>
      </c>
      <c r="Q32" s="121">
        <v>0</v>
      </c>
      <c r="R32" s="121">
        <v>5749</v>
      </c>
      <c r="S32" s="121"/>
      <c r="T32" s="121">
        <v>0</v>
      </c>
      <c r="U32" s="121">
        <v>115292</v>
      </c>
      <c r="V32" s="121">
        <f>+SUM(D32,M32)</f>
        <v>1441465</v>
      </c>
      <c r="W32" s="121">
        <f>+SUM(E32,N32)</f>
        <v>91578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81125</v>
      </c>
      <c r="AB32" s="121">
        <f>+SUM(J32,S32)</f>
        <v>0</v>
      </c>
      <c r="AC32" s="121">
        <f>+SUM(K32,T32)</f>
        <v>10453</v>
      </c>
      <c r="AD32" s="121">
        <f>+SUM(L32,U32)</f>
        <v>1349887</v>
      </c>
      <c r="AE32" s="210" t="s">
        <v>418</v>
      </c>
      <c r="AF32" s="209"/>
    </row>
    <row r="33" spans="1:32" s="136" customFormat="1" ht="13.5" customHeight="1" x14ac:dyDescent="0.15">
      <c r="A33" s="119" t="s">
        <v>29</v>
      </c>
      <c r="B33" s="120" t="s">
        <v>419</v>
      </c>
      <c r="C33" s="119" t="s">
        <v>420</v>
      </c>
      <c r="D33" s="121">
        <f>SUM(E33,+L33)</f>
        <v>442137</v>
      </c>
      <c r="E33" s="121">
        <f>+SUM(F33:I33,K33)</f>
        <v>20782</v>
      </c>
      <c r="F33" s="121">
        <v>0</v>
      </c>
      <c r="G33" s="121">
        <v>90</v>
      </c>
      <c r="H33" s="121">
        <v>0</v>
      </c>
      <c r="I33" s="121">
        <v>20692</v>
      </c>
      <c r="J33" s="121"/>
      <c r="K33" s="121">
        <v>0</v>
      </c>
      <c r="L33" s="121">
        <v>421355</v>
      </c>
      <c r="M33" s="121">
        <f>SUM(N33,+U33)</f>
        <v>78521</v>
      </c>
      <c r="N33" s="121">
        <f>+SUM(O33:R33,T33)</f>
        <v>4165</v>
      </c>
      <c r="O33" s="121">
        <v>0</v>
      </c>
      <c r="P33" s="121">
        <v>0</v>
      </c>
      <c r="Q33" s="121">
        <v>0</v>
      </c>
      <c r="R33" s="121">
        <v>4165</v>
      </c>
      <c r="S33" s="121"/>
      <c r="T33" s="121">
        <v>0</v>
      </c>
      <c r="U33" s="121">
        <v>74356</v>
      </c>
      <c r="V33" s="121">
        <f>+SUM(D33,M33)</f>
        <v>520658</v>
      </c>
      <c r="W33" s="121">
        <f>+SUM(E33,N33)</f>
        <v>24947</v>
      </c>
      <c r="X33" s="121">
        <f>+SUM(F33,O33)</f>
        <v>0</v>
      </c>
      <c r="Y33" s="121">
        <f>+SUM(G33,P33)</f>
        <v>90</v>
      </c>
      <c r="Z33" s="121">
        <f>+SUM(H33,Q33)</f>
        <v>0</v>
      </c>
      <c r="AA33" s="121">
        <f>+SUM(I33,R33)</f>
        <v>24857</v>
      </c>
      <c r="AB33" s="121">
        <f>+SUM(J33,S33)</f>
        <v>0</v>
      </c>
      <c r="AC33" s="121">
        <f>+SUM(K33,T33)</f>
        <v>0</v>
      </c>
      <c r="AD33" s="121">
        <f>+SUM(L33,U33)</f>
        <v>495711</v>
      </c>
      <c r="AE33" s="210" t="s">
        <v>421</v>
      </c>
      <c r="AF33" s="209"/>
    </row>
    <row r="34" spans="1:32" s="136" customFormat="1" ht="13.5" customHeight="1" x14ac:dyDescent="0.15">
      <c r="A34" s="119" t="s">
        <v>29</v>
      </c>
      <c r="B34" s="120" t="s">
        <v>422</v>
      </c>
      <c r="C34" s="119" t="s">
        <v>423</v>
      </c>
      <c r="D34" s="121">
        <f>SUM(E34,+L34)</f>
        <v>870953</v>
      </c>
      <c r="E34" s="121">
        <f>+SUM(F34:I34,K34)</f>
        <v>4749</v>
      </c>
      <c r="F34" s="121">
        <v>0</v>
      </c>
      <c r="G34" s="121">
        <v>116</v>
      </c>
      <c r="H34" s="121">
        <v>0</v>
      </c>
      <c r="I34" s="121">
        <v>4103</v>
      </c>
      <c r="J34" s="121"/>
      <c r="K34" s="121">
        <v>530</v>
      </c>
      <c r="L34" s="121">
        <v>866204</v>
      </c>
      <c r="M34" s="121">
        <f>SUM(N34,+U34)</f>
        <v>75927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75927</v>
      </c>
      <c r="V34" s="121">
        <f>+SUM(D34,M34)</f>
        <v>946880</v>
      </c>
      <c r="W34" s="121">
        <f>+SUM(E34,N34)</f>
        <v>4749</v>
      </c>
      <c r="X34" s="121">
        <f>+SUM(F34,O34)</f>
        <v>0</v>
      </c>
      <c r="Y34" s="121">
        <f>+SUM(G34,P34)</f>
        <v>116</v>
      </c>
      <c r="Z34" s="121">
        <f>+SUM(H34,Q34)</f>
        <v>0</v>
      </c>
      <c r="AA34" s="121">
        <f>+SUM(I34,R34)</f>
        <v>4103</v>
      </c>
      <c r="AB34" s="121">
        <f>+SUM(J34,S34)</f>
        <v>0</v>
      </c>
      <c r="AC34" s="121">
        <f>+SUM(K34,T34)</f>
        <v>530</v>
      </c>
      <c r="AD34" s="121">
        <f>+SUM(L34,U34)</f>
        <v>942131</v>
      </c>
      <c r="AE34" s="210" t="s">
        <v>424</v>
      </c>
      <c r="AF34" s="209"/>
    </row>
    <row r="35" spans="1:32" s="136" customFormat="1" ht="13.5" customHeight="1" x14ac:dyDescent="0.15">
      <c r="A35" s="119" t="s">
        <v>29</v>
      </c>
      <c r="B35" s="120" t="s">
        <v>425</v>
      </c>
      <c r="C35" s="119" t="s">
        <v>426</v>
      </c>
      <c r="D35" s="121">
        <f>SUM(E35,+L35)</f>
        <v>6172181</v>
      </c>
      <c r="E35" s="121">
        <f>+SUM(F35:I35,K35)</f>
        <v>19266</v>
      </c>
      <c r="F35" s="121">
        <v>0</v>
      </c>
      <c r="G35" s="121">
        <v>0</v>
      </c>
      <c r="H35" s="121">
        <v>16900</v>
      </c>
      <c r="I35" s="121">
        <v>2366</v>
      </c>
      <c r="J35" s="121"/>
      <c r="K35" s="121">
        <v>0</v>
      </c>
      <c r="L35" s="121">
        <v>6152915</v>
      </c>
      <c r="M35" s="121">
        <f>SUM(N35,+U35)</f>
        <v>337852</v>
      </c>
      <c r="N35" s="121">
        <f>+SUM(O35:R35,T35)</f>
        <v>31717</v>
      </c>
      <c r="O35" s="121">
        <v>0</v>
      </c>
      <c r="P35" s="121">
        <v>0</v>
      </c>
      <c r="Q35" s="121">
        <v>0</v>
      </c>
      <c r="R35" s="121">
        <v>31717</v>
      </c>
      <c r="S35" s="121"/>
      <c r="T35" s="121">
        <v>0</v>
      </c>
      <c r="U35" s="121">
        <v>306135</v>
      </c>
      <c r="V35" s="121">
        <f>+SUM(D35,M35)</f>
        <v>6510033</v>
      </c>
      <c r="W35" s="121">
        <f>+SUM(E35,N35)</f>
        <v>50983</v>
      </c>
      <c r="X35" s="121">
        <f>+SUM(F35,O35)</f>
        <v>0</v>
      </c>
      <c r="Y35" s="121">
        <f>+SUM(G35,P35)</f>
        <v>0</v>
      </c>
      <c r="Z35" s="121">
        <f>+SUM(H35,Q35)</f>
        <v>16900</v>
      </c>
      <c r="AA35" s="121">
        <f>+SUM(I35,R35)</f>
        <v>34083</v>
      </c>
      <c r="AB35" s="121">
        <f>+SUM(J35,S35)</f>
        <v>0</v>
      </c>
      <c r="AC35" s="121">
        <f>+SUM(K35,T35)</f>
        <v>0</v>
      </c>
      <c r="AD35" s="121">
        <f>+SUM(L35,U35)</f>
        <v>6459050</v>
      </c>
      <c r="AE35" s="210" t="s">
        <v>427</v>
      </c>
      <c r="AF35" s="209"/>
    </row>
    <row r="36" spans="1:32" s="136" customFormat="1" ht="13.5" customHeight="1" x14ac:dyDescent="0.15">
      <c r="A36" s="119" t="s">
        <v>29</v>
      </c>
      <c r="B36" s="120" t="s">
        <v>428</v>
      </c>
      <c r="C36" s="119" t="s">
        <v>429</v>
      </c>
      <c r="D36" s="121">
        <f>SUM(E36,+L36)</f>
        <v>827303</v>
      </c>
      <c r="E36" s="121">
        <f>+SUM(F36:I36,K36)</f>
        <v>86442</v>
      </c>
      <c r="F36" s="121">
        <v>0</v>
      </c>
      <c r="G36" s="121">
        <v>0</v>
      </c>
      <c r="H36" s="121">
        <v>12500</v>
      </c>
      <c r="I36" s="121">
        <v>69915</v>
      </c>
      <c r="J36" s="121"/>
      <c r="K36" s="121">
        <v>4027</v>
      </c>
      <c r="L36" s="121">
        <v>740861</v>
      </c>
      <c r="M36" s="121">
        <f>SUM(N36,+U36)</f>
        <v>181480</v>
      </c>
      <c r="N36" s="121">
        <f>+SUM(O36:R36,T36)</f>
        <v>32801</v>
      </c>
      <c r="O36" s="121">
        <v>1248</v>
      </c>
      <c r="P36" s="121">
        <v>1248</v>
      </c>
      <c r="Q36" s="121">
        <v>0</v>
      </c>
      <c r="R36" s="121">
        <v>30266</v>
      </c>
      <c r="S36" s="121"/>
      <c r="T36" s="121">
        <v>39</v>
      </c>
      <c r="U36" s="121">
        <v>148679</v>
      </c>
      <c r="V36" s="121">
        <f>+SUM(D36,M36)</f>
        <v>1008783</v>
      </c>
      <c r="W36" s="121">
        <f>+SUM(E36,N36)</f>
        <v>119243</v>
      </c>
      <c r="X36" s="121">
        <f>+SUM(F36,O36)</f>
        <v>1248</v>
      </c>
      <c r="Y36" s="121">
        <f>+SUM(G36,P36)</f>
        <v>1248</v>
      </c>
      <c r="Z36" s="121">
        <f>+SUM(H36,Q36)</f>
        <v>12500</v>
      </c>
      <c r="AA36" s="121">
        <f>+SUM(I36,R36)</f>
        <v>100181</v>
      </c>
      <c r="AB36" s="121">
        <f>+SUM(J36,S36)</f>
        <v>0</v>
      </c>
      <c r="AC36" s="121">
        <f>+SUM(K36,T36)</f>
        <v>4066</v>
      </c>
      <c r="AD36" s="121">
        <f>+SUM(L36,U36)</f>
        <v>889540</v>
      </c>
      <c r="AE36" s="210" t="s">
        <v>430</v>
      </c>
      <c r="AF36" s="209"/>
    </row>
    <row r="37" spans="1:32" s="136" customFormat="1" ht="13.5" customHeight="1" x14ac:dyDescent="0.15">
      <c r="A37" s="119" t="s">
        <v>29</v>
      </c>
      <c r="B37" s="120" t="s">
        <v>433</v>
      </c>
      <c r="C37" s="119" t="s">
        <v>434</v>
      </c>
      <c r="D37" s="121">
        <f>SUM(E37,+L37)</f>
        <v>914550</v>
      </c>
      <c r="E37" s="121">
        <f>+SUM(F37:I37,K37)</f>
        <v>57806</v>
      </c>
      <c r="F37" s="121">
        <v>0</v>
      </c>
      <c r="G37" s="121">
        <v>241</v>
      </c>
      <c r="H37" s="121">
        <v>0</v>
      </c>
      <c r="I37" s="121">
        <v>39851</v>
      </c>
      <c r="J37" s="121"/>
      <c r="K37" s="121">
        <v>17714</v>
      </c>
      <c r="L37" s="121">
        <v>856744</v>
      </c>
      <c r="M37" s="121">
        <f>SUM(N37,+U37)</f>
        <v>96725</v>
      </c>
      <c r="N37" s="121">
        <f>+SUM(O37:R37,T37)</f>
        <v>2544</v>
      </c>
      <c r="O37" s="121">
        <v>0</v>
      </c>
      <c r="P37" s="121">
        <v>143</v>
      </c>
      <c r="Q37" s="121">
        <v>0</v>
      </c>
      <c r="R37" s="121">
        <v>2343</v>
      </c>
      <c r="S37" s="121"/>
      <c r="T37" s="121">
        <v>58</v>
      </c>
      <c r="U37" s="121">
        <v>94181</v>
      </c>
      <c r="V37" s="121">
        <f>+SUM(D37,M37)</f>
        <v>1011275</v>
      </c>
      <c r="W37" s="121">
        <f>+SUM(E37,N37)</f>
        <v>60350</v>
      </c>
      <c r="X37" s="121">
        <f>+SUM(F37,O37)</f>
        <v>0</v>
      </c>
      <c r="Y37" s="121">
        <f>+SUM(G37,P37)</f>
        <v>384</v>
      </c>
      <c r="Z37" s="121">
        <f>+SUM(H37,Q37)</f>
        <v>0</v>
      </c>
      <c r="AA37" s="121">
        <f>+SUM(I37,R37)</f>
        <v>42194</v>
      </c>
      <c r="AB37" s="121">
        <f>+SUM(J37,S37)</f>
        <v>0</v>
      </c>
      <c r="AC37" s="121">
        <f>+SUM(K37,T37)</f>
        <v>17772</v>
      </c>
      <c r="AD37" s="121">
        <f>+SUM(L37,U37)</f>
        <v>950925</v>
      </c>
      <c r="AE37" s="210" t="s">
        <v>435</v>
      </c>
      <c r="AF37" s="209"/>
    </row>
    <row r="38" spans="1:32" s="136" customFormat="1" ht="13.5" customHeight="1" x14ac:dyDescent="0.15">
      <c r="A38" s="119" t="s">
        <v>29</v>
      </c>
      <c r="B38" s="120" t="s">
        <v>438</v>
      </c>
      <c r="C38" s="119" t="s">
        <v>439</v>
      </c>
      <c r="D38" s="121">
        <f>SUM(E38,+L38)</f>
        <v>1068135</v>
      </c>
      <c r="E38" s="121">
        <f>+SUM(F38:I38,K38)</f>
        <v>60261</v>
      </c>
      <c r="F38" s="121">
        <v>0</v>
      </c>
      <c r="G38" s="121">
        <v>106</v>
      </c>
      <c r="H38" s="121">
        <v>0</v>
      </c>
      <c r="I38" s="121">
        <v>38197</v>
      </c>
      <c r="J38" s="121"/>
      <c r="K38" s="121">
        <v>21958</v>
      </c>
      <c r="L38" s="121">
        <v>1007874</v>
      </c>
      <c r="M38" s="121">
        <f>SUM(N38,+U38)</f>
        <v>185338</v>
      </c>
      <c r="N38" s="121">
        <f>+SUM(O38:R38,T38)</f>
        <v>15151</v>
      </c>
      <c r="O38" s="121">
        <v>0</v>
      </c>
      <c r="P38" s="121">
        <v>0</v>
      </c>
      <c r="Q38" s="121">
        <v>0</v>
      </c>
      <c r="R38" s="121">
        <v>15151</v>
      </c>
      <c r="S38" s="121"/>
      <c r="T38" s="121">
        <v>0</v>
      </c>
      <c r="U38" s="121">
        <v>170187</v>
      </c>
      <c r="V38" s="121">
        <f>+SUM(D38,M38)</f>
        <v>1253473</v>
      </c>
      <c r="W38" s="121">
        <f>+SUM(E38,N38)</f>
        <v>75412</v>
      </c>
      <c r="X38" s="121">
        <f>+SUM(F38,O38)</f>
        <v>0</v>
      </c>
      <c r="Y38" s="121">
        <f>+SUM(G38,P38)</f>
        <v>106</v>
      </c>
      <c r="Z38" s="121">
        <f>+SUM(H38,Q38)</f>
        <v>0</v>
      </c>
      <c r="AA38" s="121">
        <f>+SUM(I38,R38)</f>
        <v>53348</v>
      </c>
      <c r="AB38" s="121">
        <f>+SUM(J38,S38)</f>
        <v>0</v>
      </c>
      <c r="AC38" s="121">
        <f>+SUM(K38,T38)</f>
        <v>21958</v>
      </c>
      <c r="AD38" s="121">
        <f>+SUM(L38,U38)</f>
        <v>1178061</v>
      </c>
      <c r="AE38" s="210" t="s">
        <v>440</v>
      </c>
      <c r="AF38" s="209"/>
    </row>
    <row r="39" spans="1:32" s="136" customFormat="1" ht="13.5" customHeight="1" x14ac:dyDescent="0.15">
      <c r="A39" s="119" t="s">
        <v>29</v>
      </c>
      <c r="B39" s="120" t="s">
        <v>441</v>
      </c>
      <c r="C39" s="119" t="s">
        <v>442</v>
      </c>
      <c r="D39" s="121">
        <f>SUM(E39,+L39)</f>
        <v>665795</v>
      </c>
      <c r="E39" s="121">
        <f>+SUM(F39:I39,K39)</f>
        <v>16863</v>
      </c>
      <c r="F39" s="121">
        <v>0</v>
      </c>
      <c r="G39" s="121">
        <v>0</v>
      </c>
      <c r="H39" s="121">
        <v>0</v>
      </c>
      <c r="I39" s="121">
        <v>4983</v>
      </c>
      <c r="J39" s="121"/>
      <c r="K39" s="121">
        <v>11880</v>
      </c>
      <c r="L39" s="121">
        <v>648932</v>
      </c>
      <c r="M39" s="121">
        <f>SUM(N39,+U39)</f>
        <v>31527</v>
      </c>
      <c r="N39" s="121">
        <f>+SUM(O39:R39,T39)</f>
        <v>909</v>
      </c>
      <c r="O39" s="121">
        <v>0</v>
      </c>
      <c r="P39" s="121">
        <v>0</v>
      </c>
      <c r="Q39" s="121">
        <v>0</v>
      </c>
      <c r="R39" s="121">
        <v>909</v>
      </c>
      <c r="S39" s="121"/>
      <c r="T39" s="121">
        <v>0</v>
      </c>
      <c r="U39" s="121">
        <v>30618</v>
      </c>
      <c r="V39" s="121">
        <f>+SUM(D39,M39)</f>
        <v>697322</v>
      </c>
      <c r="W39" s="121">
        <f>+SUM(E39,N39)</f>
        <v>17772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5892</v>
      </c>
      <c r="AB39" s="121">
        <f>+SUM(J39,S39)</f>
        <v>0</v>
      </c>
      <c r="AC39" s="121">
        <f>+SUM(K39,T39)</f>
        <v>11880</v>
      </c>
      <c r="AD39" s="121">
        <f>+SUM(L39,U39)</f>
        <v>679550</v>
      </c>
      <c r="AE39" s="210" t="s">
        <v>443</v>
      </c>
      <c r="AF39" s="209"/>
    </row>
    <row r="40" spans="1:32" s="136" customFormat="1" ht="13.5" customHeight="1" x14ac:dyDescent="0.15">
      <c r="A40" s="119" t="s">
        <v>29</v>
      </c>
      <c r="B40" s="120" t="s">
        <v>444</v>
      </c>
      <c r="C40" s="119" t="s">
        <v>445</v>
      </c>
      <c r="D40" s="121">
        <f>SUM(E40,+L40)</f>
        <v>692306</v>
      </c>
      <c r="E40" s="121">
        <f>+SUM(F40:I40,K40)</f>
        <v>83045</v>
      </c>
      <c r="F40" s="121">
        <v>0</v>
      </c>
      <c r="G40" s="121">
        <v>0</v>
      </c>
      <c r="H40" s="121">
        <v>15700</v>
      </c>
      <c r="I40" s="121">
        <v>61547</v>
      </c>
      <c r="J40" s="121"/>
      <c r="K40" s="121">
        <v>5798</v>
      </c>
      <c r="L40" s="121">
        <v>609261</v>
      </c>
      <c r="M40" s="121">
        <f>SUM(N40,+U40)</f>
        <v>213206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213206</v>
      </c>
      <c r="V40" s="121">
        <f>+SUM(D40,M40)</f>
        <v>905512</v>
      </c>
      <c r="W40" s="121">
        <f>+SUM(E40,N40)</f>
        <v>83045</v>
      </c>
      <c r="X40" s="121">
        <f>+SUM(F40,O40)</f>
        <v>0</v>
      </c>
      <c r="Y40" s="121">
        <f>+SUM(G40,P40)</f>
        <v>0</v>
      </c>
      <c r="Z40" s="121">
        <f>+SUM(H40,Q40)</f>
        <v>15700</v>
      </c>
      <c r="AA40" s="121">
        <f>+SUM(I40,R40)</f>
        <v>61547</v>
      </c>
      <c r="AB40" s="121">
        <f>+SUM(J40,S40)</f>
        <v>0</v>
      </c>
      <c r="AC40" s="121">
        <f>+SUM(K40,T40)</f>
        <v>5798</v>
      </c>
      <c r="AD40" s="121">
        <f>+SUM(L40,U40)</f>
        <v>822467</v>
      </c>
      <c r="AE40" s="210" t="s">
        <v>446</v>
      </c>
      <c r="AF40" s="209"/>
    </row>
    <row r="41" spans="1:32" s="136" customFormat="1" ht="13.5" customHeight="1" x14ac:dyDescent="0.15">
      <c r="A41" s="119" t="s">
        <v>29</v>
      </c>
      <c r="B41" s="120" t="s">
        <v>447</v>
      </c>
      <c r="C41" s="119" t="s">
        <v>448</v>
      </c>
      <c r="D41" s="121">
        <f>SUM(E41,+L41)</f>
        <v>428739</v>
      </c>
      <c r="E41" s="121">
        <f>+SUM(F41:I41,K41)</f>
        <v>21409</v>
      </c>
      <c r="F41" s="121">
        <v>0</v>
      </c>
      <c r="G41" s="121">
        <v>0</v>
      </c>
      <c r="H41" s="121">
        <v>0</v>
      </c>
      <c r="I41" s="121">
        <v>19682</v>
      </c>
      <c r="J41" s="121"/>
      <c r="K41" s="121">
        <v>1727</v>
      </c>
      <c r="L41" s="121">
        <v>407330</v>
      </c>
      <c r="M41" s="121">
        <f>SUM(N41,+U41)</f>
        <v>84183</v>
      </c>
      <c r="N41" s="121">
        <f>+SUM(O41:R41,T41)</f>
        <v>5894</v>
      </c>
      <c r="O41" s="121">
        <v>0</v>
      </c>
      <c r="P41" s="121">
        <v>0</v>
      </c>
      <c r="Q41" s="121">
        <v>0</v>
      </c>
      <c r="R41" s="121">
        <v>5894</v>
      </c>
      <c r="S41" s="121"/>
      <c r="T41" s="121">
        <v>0</v>
      </c>
      <c r="U41" s="121">
        <v>78289</v>
      </c>
      <c r="V41" s="121">
        <f>+SUM(D41,M41)</f>
        <v>512922</v>
      </c>
      <c r="W41" s="121">
        <f>+SUM(E41,N41)</f>
        <v>27303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25576</v>
      </c>
      <c r="AB41" s="121">
        <f>+SUM(J41,S41)</f>
        <v>0</v>
      </c>
      <c r="AC41" s="121">
        <f>+SUM(K41,T41)</f>
        <v>1727</v>
      </c>
      <c r="AD41" s="121">
        <f>+SUM(L41,U41)</f>
        <v>485619</v>
      </c>
      <c r="AE41" s="210" t="s">
        <v>449</v>
      </c>
      <c r="AF41" s="209"/>
    </row>
    <row r="42" spans="1:32" s="136" customFormat="1" ht="13.5" customHeight="1" x14ac:dyDescent="0.15">
      <c r="A42" s="119" t="s">
        <v>29</v>
      </c>
      <c r="B42" s="120" t="s">
        <v>450</v>
      </c>
      <c r="C42" s="119" t="s">
        <v>451</v>
      </c>
      <c r="D42" s="121">
        <f>SUM(E42,+L42)</f>
        <v>374570</v>
      </c>
      <c r="E42" s="121">
        <f>+SUM(F42:I42,K42)</f>
        <v>26203</v>
      </c>
      <c r="F42" s="121">
        <v>0</v>
      </c>
      <c r="G42" s="121">
        <v>20383</v>
      </c>
      <c r="H42" s="121">
        <v>0</v>
      </c>
      <c r="I42" s="121">
        <v>1307</v>
      </c>
      <c r="J42" s="121"/>
      <c r="K42" s="121">
        <v>4513</v>
      </c>
      <c r="L42" s="121">
        <v>348367</v>
      </c>
      <c r="M42" s="121">
        <f>SUM(N42,+U42)</f>
        <v>50312</v>
      </c>
      <c r="N42" s="121">
        <f>+SUM(O42:R42,T42)</f>
        <v>26917</v>
      </c>
      <c r="O42" s="121">
        <v>0</v>
      </c>
      <c r="P42" s="121">
        <v>0</v>
      </c>
      <c r="Q42" s="121">
        <v>0</v>
      </c>
      <c r="R42" s="121">
        <v>2091</v>
      </c>
      <c r="S42" s="121"/>
      <c r="T42" s="121">
        <v>24826</v>
      </c>
      <c r="U42" s="121">
        <v>23395</v>
      </c>
      <c r="V42" s="121">
        <f>+SUM(D42,M42)</f>
        <v>424882</v>
      </c>
      <c r="W42" s="121">
        <f>+SUM(E42,N42)</f>
        <v>53120</v>
      </c>
      <c r="X42" s="121">
        <f>+SUM(F42,O42)</f>
        <v>0</v>
      </c>
      <c r="Y42" s="121">
        <f>+SUM(G42,P42)</f>
        <v>20383</v>
      </c>
      <c r="Z42" s="121">
        <f>+SUM(H42,Q42)</f>
        <v>0</v>
      </c>
      <c r="AA42" s="121">
        <f>+SUM(I42,R42)</f>
        <v>3398</v>
      </c>
      <c r="AB42" s="121">
        <f>+SUM(J42,S42)</f>
        <v>0</v>
      </c>
      <c r="AC42" s="121">
        <f>+SUM(K42,T42)</f>
        <v>29339</v>
      </c>
      <c r="AD42" s="121">
        <f>+SUM(L42,U42)</f>
        <v>371762</v>
      </c>
      <c r="AE42" s="210" t="s">
        <v>452</v>
      </c>
      <c r="AF42" s="209"/>
    </row>
    <row r="43" spans="1:32" s="136" customFormat="1" ht="13.5" customHeight="1" x14ac:dyDescent="0.15">
      <c r="A43" s="119" t="s">
        <v>29</v>
      </c>
      <c r="B43" s="120" t="s">
        <v>455</v>
      </c>
      <c r="C43" s="119" t="s">
        <v>456</v>
      </c>
      <c r="D43" s="121">
        <f>SUM(E43,+L43)</f>
        <v>201267</v>
      </c>
      <c r="E43" s="121">
        <f>+SUM(F43:I43,K43)</f>
        <v>2279</v>
      </c>
      <c r="F43" s="121">
        <v>0</v>
      </c>
      <c r="G43" s="121">
        <v>0</v>
      </c>
      <c r="H43" s="121">
        <v>0</v>
      </c>
      <c r="I43" s="121">
        <v>2279</v>
      </c>
      <c r="J43" s="121"/>
      <c r="K43" s="121">
        <v>0</v>
      </c>
      <c r="L43" s="121">
        <v>198988</v>
      </c>
      <c r="M43" s="121">
        <f>SUM(N43,+U43)</f>
        <v>96768</v>
      </c>
      <c r="N43" s="121">
        <f>+SUM(O43:R43,T43)</f>
        <v>29211</v>
      </c>
      <c r="O43" s="121">
        <v>0</v>
      </c>
      <c r="P43" s="121">
        <v>0</v>
      </c>
      <c r="Q43" s="121">
        <v>0</v>
      </c>
      <c r="R43" s="121">
        <v>29211</v>
      </c>
      <c r="S43" s="121"/>
      <c r="T43" s="121">
        <v>0</v>
      </c>
      <c r="U43" s="121">
        <v>67557</v>
      </c>
      <c r="V43" s="121">
        <f>+SUM(D43,M43)</f>
        <v>298035</v>
      </c>
      <c r="W43" s="121">
        <f>+SUM(E43,N43)</f>
        <v>31490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31490</v>
      </c>
      <c r="AB43" s="121">
        <f>+SUM(J43,S43)</f>
        <v>0</v>
      </c>
      <c r="AC43" s="121">
        <f>+SUM(K43,T43)</f>
        <v>0</v>
      </c>
      <c r="AD43" s="121">
        <f>+SUM(L43,U43)</f>
        <v>266545</v>
      </c>
      <c r="AE43" s="210" t="s">
        <v>457</v>
      </c>
      <c r="AF43" s="209"/>
    </row>
    <row r="44" spans="1:32" s="136" customFormat="1" ht="13.5" customHeight="1" x14ac:dyDescent="0.15">
      <c r="A44" s="119" t="s">
        <v>29</v>
      </c>
      <c r="B44" s="120" t="s">
        <v>458</v>
      </c>
      <c r="C44" s="119" t="s">
        <v>459</v>
      </c>
      <c r="D44" s="121">
        <f>SUM(E44,+L44)</f>
        <v>578073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/>
      <c r="K44" s="121">
        <v>0</v>
      </c>
      <c r="L44" s="121">
        <v>578073</v>
      </c>
      <c r="M44" s="121">
        <f>SUM(N44,+U44)</f>
        <v>54396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54396</v>
      </c>
      <c r="V44" s="121">
        <f>+SUM(D44,M44)</f>
        <v>632469</v>
      </c>
      <c r="W44" s="121">
        <f>+SUM(E44,N44)</f>
        <v>0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0</v>
      </c>
      <c r="AC44" s="121">
        <f>+SUM(K44,T44)</f>
        <v>0</v>
      </c>
      <c r="AD44" s="121">
        <f>+SUM(L44,U44)</f>
        <v>632469</v>
      </c>
      <c r="AE44" s="210" t="s">
        <v>460</v>
      </c>
      <c r="AF44" s="209"/>
    </row>
    <row r="45" spans="1:32" s="136" customFormat="1" ht="13.5" customHeight="1" x14ac:dyDescent="0.15">
      <c r="A45" s="119" t="s">
        <v>29</v>
      </c>
      <c r="B45" s="120" t="s">
        <v>461</v>
      </c>
      <c r="C45" s="119" t="s">
        <v>462</v>
      </c>
      <c r="D45" s="121">
        <f>SUM(E45,+L45)</f>
        <v>654395</v>
      </c>
      <c r="E45" s="121">
        <f>+SUM(F45:I45,K45)</f>
        <v>85466</v>
      </c>
      <c r="F45" s="121">
        <v>0</v>
      </c>
      <c r="G45" s="121">
        <v>86</v>
      </c>
      <c r="H45" s="121">
        <v>0</v>
      </c>
      <c r="I45" s="121">
        <v>74447</v>
      </c>
      <c r="J45" s="121"/>
      <c r="K45" s="121">
        <v>10933</v>
      </c>
      <c r="L45" s="121">
        <v>568929</v>
      </c>
      <c r="M45" s="121">
        <f>SUM(N45,+U45)</f>
        <v>230937</v>
      </c>
      <c r="N45" s="121">
        <f>+SUM(O45:R45,T45)</f>
        <v>2295</v>
      </c>
      <c r="O45" s="121">
        <v>1134</v>
      </c>
      <c r="P45" s="121">
        <v>856</v>
      </c>
      <c r="Q45" s="121">
        <v>0</v>
      </c>
      <c r="R45" s="121">
        <v>0</v>
      </c>
      <c r="S45" s="121"/>
      <c r="T45" s="121">
        <v>305</v>
      </c>
      <c r="U45" s="121">
        <v>228642</v>
      </c>
      <c r="V45" s="121">
        <f>+SUM(D45,M45)</f>
        <v>885332</v>
      </c>
      <c r="W45" s="121">
        <f>+SUM(E45,N45)</f>
        <v>87761</v>
      </c>
      <c r="X45" s="121">
        <f>+SUM(F45,O45)</f>
        <v>1134</v>
      </c>
      <c r="Y45" s="121">
        <f>+SUM(G45,P45)</f>
        <v>942</v>
      </c>
      <c r="Z45" s="121">
        <f>+SUM(H45,Q45)</f>
        <v>0</v>
      </c>
      <c r="AA45" s="121">
        <f>+SUM(I45,R45)</f>
        <v>74447</v>
      </c>
      <c r="AB45" s="121">
        <f>+SUM(J45,S45)</f>
        <v>0</v>
      </c>
      <c r="AC45" s="121">
        <f>+SUM(K45,T45)</f>
        <v>11238</v>
      </c>
      <c r="AD45" s="121">
        <f>+SUM(L45,U45)</f>
        <v>797571</v>
      </c>
      <c r="AE45" s="210" t="s">
        <v>463</v>
      </c>
      <c r="AF45" s="209"/>
    </row>
    <row r="46" spans="1:32" s="136" customFormat="1" ht="13.5" customHeight="1" x14ac:dyDescent="0.15">
      <c r="A46" s="119" t="s">
        <v>29</v>
      </c>
      <c r="B46" s="120" t="s">
        <v>464</v>
      </c>
      <c r="C46" s="119" t="s">
        <v>465</v>
      </c>
      <c r="D46" s="121">
        <f>SUM(E46,+L46)</f>
        <v>152532</v>
      </c>
      <c r="E46" s="121">
        <f>+SUM(F46:I46,K46)</f>
        <v>18109</v>
      </c>
      <c r="F46" s="121">
        <v>0</v>
      </c>
      <c r="G46" s="121">
        <v>0</v>
      </c>
      <c r="H46" s="121">
        <v>0</v>
      </c>
      <c r="I46" s="121">
        <v>18109</v>
      </c>
      <c r="J46" s="121"/>
      <c r="K46" s="121">
        <v>0</v>
      </c>
      <c r="L46" s="121">
        <v>134423</v>
      </c>
      <c r="M46" s="121">
        <f>SUM(N46,+U46)</f>
        <v>18278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18278</v>
      </c>
      <c r="V46" s="121">
        <f>+SUM(D46,M46)</f>
        <v>170810</v>
      </c>
      <c r="W46" s="121">
        <f>+SUM(E46,N46)</f>
        <v>18109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18109</v>
      </c>
      <c r="AB46" s="121">
        <f>+SUM(J46,S46)</f>
        <v>0</v>
      </c>
      <c r="AC46" s="121">
        <f>+SUM(K46,T46)</f>
        <v>0</v>
      </c>
      <c r="AD46" s="121">
        <f>+SUM(L46,U46)</f>
        <v>152701</v>
      </c>
      <c r="AE46" s="210" t="s">
        <v>466</v>
      </c>
      <c r="AF46" s="209"/>
    </row>
    <row r="47" spans="1:32" s="136" customFormat="1" ht="13.5" customHeight="1" x14ac:dyDescent="0.15">
      <c r="A47" s="119" t="s">
        <v>29</v>
      </c>
      <c r="B47" s="120" t="s">
        <v>468</v>
      </c>
      <c r="C47" s="119" t="s">
        <v>469</v>
      </c>
      <c r="D47" s="121">
        <f>SUM(E47,+L47)</f>
        <v>309506</v>
      </c>
      <c r="E47" s="121">
        <f>+SUM(F47:I47,K47)</f>
        <v>14186</v>
      </c>
      <c r="F47" s="121">
        <v>0</v>
      </c>
      <c r="G47" s="121">
        <v>4992</v>
      </c>
      <c r="H47" s="121">
        <v>0</v>
      </c>
      <c r="I47" s="121">
        <v>9194</v>
      </c>
      <c r="J47" s="121"/>
      <c r="K47" s="121">
        <v>0</v>
      </c>
      <c r="L47" s="121">
        <v>295320</v>
      </c>
      <c r="M47" s="121">
        <f>SUM(N47,+U47)</f>
        <v>60253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60253</v>
      </c>
      <c r="V47" s="121">
        <f>+SUM(D47,M47)</f>
        <v>369759</v>
      </c>
      <c r="W47" s="121">
        <f>+SUM(E47,N47)</f>
        <v>14186</v>
      </c>
      <c r="X47" s="121">
        <f>+SUM(F47,O47)</f>
        <v>0</v>
      </c>
      <c r="Y47" s="121">
        <f>+SUM(G47,P47)</f>
        <v>4992</v>
      </c>
      <c r="Z47" s="121">
        <f>+SUM(H47,Q47)</f>
        <v>0</v>
      </c>
      <c r="AA47" s="121">
        <f>+SUM(I47,R47)</f>
        <v>9194</v>
      </c>
      <c r="AB47" s="121">
        <f>+SUM(J47,S47)</f>
        <v>0</v>
      </c>
      <c r="AC47" s="121">
        <f>+SUM(K47,T47)</f>
        <v>0</v>
      </c>
      <c r="AD47" s="121">
        <f>+SUM(L47,U47)</f>
        <v>355573</v>
      </c>
      <c r="AE47" s="210" t="s">
        <v>470</v>
      </c>
      <c r="AF47" s="209"/>
    </row>
    <row r="48" spans="1:32" s="136" customFormat="1" ht="13.5" customHeight="1" x14ac:dyDescent="0.15">
      <c r="A48" s="119" t="s">
        <v>29</v>
      </c>
      <c r="B48" s="120" t="s">
        <v>471</v>
      </c>
      <c r="C48" s="119" t="s">
        <v>472</v>
      </c>
      <c r="D48" s="121">
        <f>SUM(E48,+L48)</f>
        <v>161503</v>
      </c>
      <c r="E48" s="121">
        <f>+SUM(F48:I48,K48)</f>
        <v>13219</v>
      </c>
      <c r="F48" s="121">
        <v>0</v>
      </c>
      <c r="G48" s="121">
        <v>0</v>
      </c>
      <c r="H48" s="121">
        <v>0</v>
      </c>
      <c r="I48" s="121">
        <v>10910</v>
      </c>
      <c r="J48" s="121"/>
      <c r="K48" s="121">
        <v>2309</v>
      </c>
      <c r="L48" s="121">
        <v>148284</v>
      </c>
      <c r="M48" s="121">
        <f>SUM(N48,+U48)</f>
        <v>20084</v>
      </c>
      <c r="N48" s="121">
        <f>+SUM(O48:R48,T48)</f>
        <v>2409</v>
      </c>
      <c r="O48" s="121">
        <v>0</v>
      </c>
      <c r="P48" s="121">
        <v>0</v>
      </c>
      <c r="Q48" s="121">
        <v>0</v>
      </c>
      <c r="R48" s="121">
        <v>2409</v>
      </c>
      <c r="S48" s="121"/>
      <c r="T48" s="121">
        <v>0</v>
      </c>
      <c r="U48" s="121">
        <v>17675</v>
      </c>
      <c r="V48" s="121">
        <f>+SUM(D48,M48)</f>
        <v>181587</v>
      </c>
      <c r="W48" s="121">
        <f>+SUM(E48,N48)</f>
        <v>15628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13319</v>
      </c>
      <c r="AB48" s="121">
        <f>+SUM(J48,S48)</f>
        <v>0</v>
      </c>
      <c r="AC48" s="121">
        <f>+SUM(K48,T48)</f>
        <v>2309</v>
      </c>
      <c r="AD48" s="121">
        <f>+SUM(L48,U48)</f>
        <v>165959</v>
      </c>
      <c r="AE48" s="210" t="s">
        <v>473</v>
      </c>
      <c r="AF48" s="209"/>
    </row>
    <row r="49" spans="1:32" s="136" customFormat="1" ht="13.5" customHeight="1" x14ac:dyDescent="0.15">
      <c r="A49" s="119" t="s">
        <v>29</v>
      </c>
      <c r="B49" s="120" t="s">
        <v>474</v>
      </c>
      <c r="C49" s="119" t="s">
        <v>475</v>
      </c>
      <c r="D49" s="121">
        <f>SUM(E49,+L49)</f>
        <v>202091</v>
      </c>
      <c r="E49" s="121">
        <f>+SUM(F49:I49,K49)</f>
        <v>45581</v>
      </c>
      <c r="F49" s="121">
        <v>0</v>
      </c>
      <c r="G49" s="121">
        <v>63</v>
      </c>
      <c r="H49" s="121">
        <v>0</v>
      </c>
      <c r="I49" s="121">
        <v>42747</v>
      </c>
      <c r="J49" s="121"/>
      <c r="K49" s="121">
        <v>2771</v>
      </c>
      <c r="L49" s="121">
        <v>156510</v>
      </c>
      <c r="M49" s="121">
        <f>SUM(N49,+U49)</f>
        <v>23109</v>
      </c>
      <c r="N49" s="121">
        <f>+SUM(O49:R49,T49)</f>
        <v>8066</v>
      </c>
      <c r="O49" s="121">
        <v>386</v>
      </c>
      <c r="P49" s="121">
        <v>386</v>
      </c>
      <c r="Q49" s="121">
        <v>0</v>
      </c>
      <c r="R49" s="121">
        <v>7294</v>
      </c>
      <c r="S49" s="121"/>
      <c r="T49" s="121">
        <v>0</v>
      </c>
      <c r="U49" s="121">
        <v>15043</v>
      </c>
      <c r="V49" s="121">
        <f>+SUM(D49,M49)</f>
        <v>225200</v>
      </c>
      <c r="W49" s="121">
        <f>+SUM(E49,N49)</f>
        <v>53647</v>
      </c>
      <c r="X49" s="121">
        <f>+SUM(F49,O49)</f>
        <v>386</v>
      </c>
      <c r="Y49" s="121">
        <f>+SUM(G49,P49)</f>
        <v>449</v>
      </c>
      <c r="Z49" s="121">
        <f>+SUM(H49,Q49)</f>
        <v>0</v>
      </c>
      <c r="AA49" s="121">
        <f>+SUM(I49,R49)</f>
        <v>50041</v>
      </c>
      <c r="AB49" s="121">
        <f>+SUM(J49,S49)</f>
        <v>0</v>
      </c>
      <c r="AC49" s="121">
        <f>+SUM(K49,T49)</f>
        <v>2771</v>
      </c>
      <c r="AD49" s="121">
        <f>+SUM(L49,U49)</f>
        <v>171553</v>
      </c>
      <c r="AE49" s="210" t="s">
        <v>476</v>
      </c>
      <c r="AF49" s="209"/>
    </row>
    <row r="50" spans="1:32" s="136" customFormat="1" ht="13.5" customHeight="1" x14ac:dyDescent="0.15">
      <c r="A50" s="119" t="s">
        <v>29</v>
      </c>
      <c r="B50" s="120" t="s">
        <v>477</v>
      </c>
      <c r="C50" s="119" t="s">
        <v>478</v>
      </c>
      <c r="D50" s="121">
        <f>SUM(E50,+L50)</f>
        <v>72499</v>
      </c>
      <c r="E50" s="121">
        <f>+SUM(F50:I50,K50)</f>
        <v>7631</v>
      </c>
      <c r="F50" s="121">
        <v>0</v>
      </c>
      <c r="G50" s="121">
        <v>49</v>
      </c>
      <c r="H50" s="121">
        <v>0</v>
      </c>
      <c r="I50" s="121">
        <v>6476</v>
      </c>
      <c r="J50" s="121"/>
      <c r="K50" s="121">
        <v>1106</v>
      </c>
      <c r="L50" s="121">
        <v>64868</v>
      </c>
      <c r="M50" s="121">
        <f>SUM(N50,+U50)</f>
        <v>8277</v>
      </c>
      <c r="N50" s="121">
        <f>+SUM(O50:R50,T50)</f>
        <v>1104</v>
      </c>
      <c r="O50" s="121">
        <v>552</v>
      </c>
      <c r="P50" s="121">
        <v>552</v>
      </c>
      <c r="Q50" s="121">
        <v>0</v>
      </c>
      <c r="R50" s="121">
        <v>0</v>
      </c>
      <c r="S50" s="121"/>
      <c r="T50" s="121">
        <v>0</v>
      </c>
      <c r="U50" s="121">
        <v>7173</v>
      </c>
      <c r="V50" s="121">
        <f>+SUM(D50,M50)</f>
        <v>80776</v>
      </c>
      <c r="W50" s="121">
        <f>+SUM(E50,N50)</f>
        <v>8735</v>
      </c>
      <c r="X50" s="121">
        <f>+SUM(F50,O50)</f>
        <v>552</v>
      </c>
      <c r="Y50" s="121">
        <f>+SUM(G50,P50)</f>
        <v>601</v>
      </c>
      <c r="Z50" s="121">
        <f>+SUM(H50,Q50)</f>
        <v>0</v>
      </c>
      <c r="AA50" s="121">
        <f>+SUM(I50,R50)</f>
        <v>6476</v>
      </c>
      <c r="AB50" s="121">
        <f>+SUM(J50,S50)</f>
        <v>0</v>
      </c>
      <c r="AC50" s="121">
        <f>+SUM(K50,T50)</f>
        <v>1106</v>
      </c>
      <c r="AD50" s="121">
        <f>+SUM(L50,U50)</f>
        <v>72041</v>
      </c>
      <c r="AE50" s="210" t="s">
        <v>479</v>
      </c>
      <c r="AF50" s="209"/>
    </row>
    <row r="51" spans="1:32" s="136" customFormat="1" ht="13.5" customHeight="1" x14ac:dyDescent="0.15">
      <c r="A51" s="119" t="s">
        <v>29</v>
      </c>
      <c r="B51" s="120" t="s">
        <v>340</v>
      </c>
      <c r="C51" s="119" t="s">
        <v>341</v>
      </c>
      <c r="D51" s="121">
        <f>SUM(E51,+L51)</f>
        <v>2657515</v>
      </c>
      <c r="E51" s="121">
        <f>+SUM(F51:I51,K51)</f>
        <v>1915227</v>
      </c>
      <c r="F51" s="121">
        <v>0</v>
      </c>
      <c r="G51" s="121">
        <v>0</v>
      </c>
      <c r="H51" s="121">
        <v>61300</v>
      </c>
      <c r="I51" s="121">
        <v>601384</v>
      </c>
      <c r="J51" s="121">
        <v>1254725</v>
      </c>
      <c r="K51" s="121">
        <v>1252543</v>
      </c>
      <c r="L51" s="121">
        <v>742288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2657515</v>
      </c>
      <c r="W51" s="121">
        <f>+SUM(E51,N51)</f>
        <v>1915227</v>
      </c>
      <c r="X51" s="121">
        <f>+SUM(F51,O51)</f>
        <v>0</v>
      </c>
      <c r="Y51" s="121">
        <f>+SUM(G51,P51)</f>
        <v>0</v>
      </c>
      <c r="Z51" s="121">
        <f>+SUM(H51,Q51)</f>
        <v>61300</v>
      </c>
      <c r="AA51" s="121">
        <f>+SUM(I51,R51)</f>
        <v>601384</v>
      </c>
      <c r="AB51" s="121">
        <f>+SUM(J51,S51)</f>
        <v>1254725</v>
      </c>
      <c r="AC51" s="121">
        <f>+SUM(K51,T51)</f>
        <v>1252543</v>
      </c>
      <c r="AD51" s="121">
        <f>+SUM(L51,U51)</f>
        <v>742288</v>
      </c>
      <c r="AE51" s="210" t="s">
        <v>480</v>
      </c>
      <c r="AF51" s="209"/>
    </row>
    <row r="52" spans="1:32" s="136" customFormat="1" ht="13.5" customHeight="1" x14ac:dyDescent="0.15">
      <c r="A52" s="119" t="s">
        <v>29</v>
      </c>
      <c r="B52" s="120" t="s">
        <v>351</v>
      </c>
      <c r="C52" s="119" t="s">
        <v>352</v>
      </c>
      <c r="D52" s="121">
        <f>SUM(E52,+L52)</f>
        <v>920084</v>
      </c>
      <c r="E52" s="121">
        <f>+SUM(F52:I52,K52)</f>
        <v>920084</v>
      </c>
      <c r="F52" s="121">
        <v>0</v>
      </c>
      <c r="G52" s="121">
        <v>0</v>
      </c>
      <c r="H52" s="121">
        <v>1800</v>
      </c>
      <c r="I52" s="121">
        <v>424084</v>
      </c>
      <c r="J52" s="121">
        <v>601677</v>
      </c>
      <c r="K52" s="121">
        <v>494200</v>
      </c>
      <c r="L52" s="121">
        <v>0</v>
      </c>
      <c r="M52" s="121">
        <f>SUM(N52,+U52)</f>
        <v>37528</v>
      </c>
      <c r="N52" s="121">
        <f>+SUM(O52:R52,T52)</f>
        <v>37528</v>
      </c>
      <c r="O52" s="121">
        <v>0</v>
      </c>
      <c r="P52" s="121">
        <v>0</v>
      </c>
      <c r="Q52" s="121">
        <v>0</v>
      </c>
      <c r="R52" s="121">
        <v>334</v>
      </c>
      <c r="S52" s="121">
        <v>211147</v>
      </c>
      <c r="T52" s="121">
        <v>37194</v>
      </c>
      <c r="U52" s="121">
        <v>0</v>
      </c>
      <c r="V52" s="121">
        <f>+SUM(D52,M52)</f>
        <v>957612</v>
      </c>
      <c r="W52" s="121">
        <f>+SUM(E52,N52)</f>
        <v>957612</v>
      </c>
      <c r="X52" s="121">
        <f>+SUM(F52,O52)</f>
        <v>0</v>
      </c>
      <c r="Y52" s="121">
        <f>+SUM(G52,P52)</f>
        <v>0</v>
      </c>
      <c r="Z52" s="121">
        <f>+SUM(H52,Q52)</f>
        <v>1800</v>
      </c>
      <c r="AA52" s="121">
        <f>+SUM(I52,R52)</f>
        <v>424418</v>
      </c>
      <c r="AB52" s="121">
        <f>+SUM(J52,S52)</f>
        <v>812824</v>
      </c>
      <c r="AC52" s="121">
        <f>+SUM(K52,T52)</f>
        <v>531394</v>
      </c>
      <c r="AD52" s="121">
        <f>+SUM(L52,U52)</f>
        <v>0</v>
      </c>
      <c r="AE52" s="210" t="s">
        <v>483</v>
      </c>
      <c r="AF52" s="209"/>
    </row>
    <row r="53" spans="1:32" s="136" customFormat="1" ht="13.5" customHeight="1" x14ac:dyDescent="0.15">
      <c r="A53" s="119" t="s">
        <v>29</v>
      </c>
      <c r="B53" s="120" t="s">
        <v>407</v>
      </c>
      <c r="C53" s="119" t="s">
        <v>412</v>
      </c>
      <c r="D53" s="121">
        <f>SUM(E53,+L53)</f>
        <v>370433</v>
      </c>
      <c r="E53" s="121">
        <f>+SUM(F53:I53,K53)</f>
        <v>341351</v>
      </c>
      <c r="F53" s="121">
        <v>0</v>
      </c>
      <c r="G53" s="121">
        <v>0</v>
      </c>
      <c r="H53" s="121">
        <v>131500</v>
      </c>
      <c r="I53" s="121">
        <v>139403</v>
      </c>
      <c r="J53" s="121">
        <v>1430173</v>
      </c>
      <c r="K53" s="121">
        <v>70448</v>
      </c>
      <c r="L53" s="121">
        <v>29082</v>
      </c>
      <c r="M53" s="121">
        <f>SUM(N53,+U53)</f>
        <v>4900</v>
      </c>
      <c r="N53" s="121">
        <f>+SUM(O53:R53,T53)</f>
        <v>4900</v>
      </c>
      <c r="O53" s="121">
        <v>0</v>
      </c>
      <c r="P53" s="121">
        <v>0</v>
      </c>
      <c r="Q53" s="121">
        <v>4900</v>
      </c>
      <c r="R53" s="121">
        <v>0</v>
      </c>
      <c r="S53" s="121">
        <v>251272</v>
      </c>
      <c r="T53" s="121">
        <v>0</v>
      </c>
      <c r="U53" s="121">
        <v>0</v>
      </c>
      <c r="V53" s="121">
        <f>+SUM(D53,M53)</f>
        <v>375333</v>
      </c>
      <c r="W53" s="121">
        <f>+SUM(E53,N53)</f>
        <v>346251</v>
      </c>
      <c r="X53" s="121">
        <f>+SUM(F53,O53)</f>
        <v>0</v>
      </c>
      <c r="Y53" s="121">
        <f>+SUM(G53,P53)</f>
        <v>0</v>
      </c>
      <c r="Z53" s="121">
        <f>+SUM(H53,Q53)</f>
        <v>136400</v>
      </c>
      <c r="AA53" s="121">
        <f>+SUM(I53,R53)</f>
        <v>139403</v>
      </c>
      <c r="AB53" s="121">
        <f>+SUM(J53,S53)</f>
        <v>1681445</v>
      </c>
      <c r="AC53" s="121">
        <f>+SUM(K53,T53)</f>
        <v>70448</v>
      </c>
      <c r="AD53" s="121">
        <f>+SUM(L53,U53)</f>
        <v>29082</v>
      </c>
      <c r="AE53" s="210" t="s">
        <v>484</v>
      </c>
      <c r="AF53" s="209"/>
    </row>
    <row r="54" spans="1:32" s="136" customFormat="1" ht="13.5" customHeight="1" x14ac:dyDescent="0.15">
      <c r="A54" s="119" t="s">
        <v>29</v>
      </c>
      <c r="B54" s="120" t="s">
        <v>376</v>
      </c>
      <c r="C54" s="119" t="s">
        <v>377</v>
      </c>
      <c r="D54" s="121">
        <f>SUM(E54,+L54)</f>
        <v>86016</v>
      </c>
      <c r="E54" s="121">
        <f>+SUM(F54:I54,K54)</f>
        <v>86016</v>
      </c>
      <c r="F54" s="121">
        <v>0</v>
      </c>
      <c r="G54" s="121">
        <v>0</v>
      </c>
      <c r="H54" s="121">
        <v>0</v>
      </c>
      <c r="I54" s="121">
        <v>84950</v>
      </c>
      <c r="J54" s="121">
        <v>879106</v>
      </c>
      <c r="K54" s="121">
        <v>1066</v>
      </c>
      <c r="L54" s="121">
        <v>0</v>
      </c>
      <c r="M54" s="121">
        <f>SUM(N54,+U54)</f>
        <v>283</v>
      </c>
      <c r="N54" s="121">
        <f>+SUM(O54:R54,T54)</f>
        <v>283</v>
      </c>
      <c r="O54" s="121">
        <v>0</v>
      </c>
      <c r="P54" s="121">
        <v>0</v>
      </c>
      <c r="Q54" s="121">
        <v>0</v>
      </c>
      <c r="R54" s="121">
        <v>0</v>
      </c>
      <c r="S54" s="121">
        <v>232839</v>
      </c>
      <c r="T54" s="121">
        <v>283</v>
      </c>
      <c r="U54" s="121">
        <v>0</v>
      </c>
      <c r="V54" s="121">
        <f>+SUM(D54,M54)</f>
        <v>86299</v>
      </c>
      <c r="W54" s="121">
        <f>+SUM(E54,N54)</f>
        <v>86299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84950</v>
      </c>
      <c r="AB54" s="121">
        <f>+SUM(J54,S54)</f>
        <v>1111945</v>
      </c>
      <c r="AC54" s="121">
        <f>+SUM(K54,T54)</f>
        <v>1349</v>
      </c>
      <c r="AD54" s="121">
        <f>+SUM(L54,U54)</f>
        <v>0</v>
      </c>
      <c r="AE54" s="210" t="s">
        <v>485</v>
      </c>
      <c r="AF54" s="209"/>
    </row>
    <row r="55" spans="1:32" s="136" customFormat="1" ht="13.5" customHeight="1" x14ac:dyDescent="0.15">
      <c r="A55" s="119" t="s">
        <v>29</v>
      </c>
      <c r="B55" s="120" t="s">
        <v>396</v>
      </c>
      <c r="C55" s="119" t="s">
        <v>397</v>
      </c>
      <c r="D55" s="121">
        <f>SUM(E55,+L55)</f>
        <v>7886979</v>
      </c>
      <c r="E55" s="121">
        <f>+SUM(F55:I55,K55)</f>
        <v>7835634</v>
      </c>
      <c r="F55" s="121">
        <v>2651533</v>
      </c>
      <c r="G55" s="121">
        <v>0</v>
      </c>
      <c r="H55" s="121">
        <v>4726800</v>
      </c>
      <c r="I55" s="121">
        <v>404497</v>
      </c>
      <c r="J55" s="121">
        <v>3722265</v>
      </c>
      <c r="K55" s="121">
        <v>52804</v>
      </c>
      <c r="L55" s="121">
        <v>51345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7886979</v>
      </c>
      <c r="W55" s="121">
        <f>+SUM(E55,N55)</f>
        <v>7835634</v>
      </c>
      <c r="X55" s="121">
        <f>+SUM(F55,O55)</f>
        <v>2651533</v>
      </c>
      <c r="Y55" s="121">
        <f>+SUM(G55,P55)</f>
        <v>0</v>
      </c>
      <c r="Z55" s="121">
        <f>+SUM(H55,Q55)</f>
        <v>4726800</v>
      </c>
      <c r="AA55" s="121">
        <f>+SUM(I55,R55)</f>
        <v>404497</v>
      </c>
      <c r="AB55" s="121">
        <f>+SUM(J55,S55)</f>
        <v>3722265</v>
      </c>
      <c r="AC55" s="121">
        <f>+SUM(K55,T55)</f>
        <v>52804</v>
      </c>
      <c r="AD55" s="121">
        <f>+SUM(L55,U55)</f>
        <v>51345</v>
      </c>
      <c r="AE55" s="210" t="s">
        <v>486</v>
      </c>
      <c r="AF55" s="209"/>
    </row>
    <row r="56" spans="1:32" s="136" customFormat="1" ht="13.5" customHeight="1" x14ac:dyDescent="0.15">
      <c r="A56" s="119" t="s">
        <v>29</v>
      </c>
      <c r="B56" s="120" t="s">
        <v>436</v>
      </c>
      <c r="C56" s="119" t="s">
        <v>437</v>
      </c>
      <c r="D56" s="121">
        <f>SUM(E56,+L56)</f>
        <v>2441594</v>
      </c>
      <c r="E56" s="121">
        <f>+SUM(F56:I56,K56)</f>
        <v>2443539</v>
      </c>
      <c r="F56" s="121">
        <v>1646939</v>
      </c>
      <c r="G56" s="121">
        <v>0</v>
      </c>
      <c r="H56" s="121">
        <v>796600</v>
      </c>
      <c r="I56" s="121">
        <v>0</v>
      </c>
      <c r="J56" s="121">
        <v>671403</v>
      </c>
      <c r="K56" s="121">
        <v>0</v>
      </c>
      <c r="L56" s="121">
        <v>-1945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2441594</v>
      </c>
      <c r="W56" s="121">
        <f>+SUM(E56,N56)</f>
        <v>2443539</v>
      </c>
      <c r="X56" s="121">
        <f>+SUM(F56,O56)</f>
        <v>1646939</v>
      </c>
      <c r="Y56" s="121">
        <f>+SUM(G56,P56)</f>
        <v>0</v>
      </c>
      <c r="Z56" s="121">
        <f>+SUM(H56,Q56)</f>
        <v>796600</v>
      </c>
      <c r="AA56" s="121">
        <f>+SUM(I56,R56)</f>
        <v>0</v>
      </c>
      <c r="AB56" s="121">
        <f>+SUM(J56,S56)</f>
        <v>671403</v>
      </c>
      <c r="AC56" s="121">
        <f>+SUM(K56,T56)</f>
        <v>0</v>
      </c>
      <c r="AD56" s="121">
        <f>+SUM(L56,U56)</f>
        <v>-1945</v>
      </c>
      <c r="AE56" s="210" t="s">
        <v>487</v>
      </c>
      <c r="AF56" s="209"/>
    </row>
    <row r="57" spans="1:32" s="136" customFormat="1" ht="13.5" customHeight="1" x14ac:dyDescent="0.15">
      <c r="A57" s="119" t="s">
        <v>29</v>
      </c>
      <c r="B57" s="120" t="s">
        <v>335</v>
      </c>
      <c r="C57" s="119" t="s">
        <v>336</v>
      </c>
      <c r="D57" s="121">
        <f>SUM(E57,+L57)</f>
        <v>1014653</v>
      </c>
      <c r="E57" s="121">
        <f>+SUM(F57:I57,K57)</f>
        <v>507384</v>
      </c>
      <c r="F57" s="121">
        <v>0</v>
      </c>
      <c r="G57" s="121">
        <v>0</v>
      </c>
      <c r="H57" s="121">
        <v>255400</v>
      </c>
      <c r="I57" s="121">
        <v>251984</v>
      </c>
      <c r="J57" s="121">
        <v>748718</v>
      </c>
      <c r="K57" s="121">
        <v>0</v>
      </c>
      <c r="L57" s="121">
        <v>507269</v>
      </c>
      <c r="M57" s="121">
        <f>SUM(N57,+U57)</f>
        <v>0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>
        <v>0</v>
      </c>
      <c r="T57" s="121">
        <v>0</v>
      </c>
      <c r="U57" s="121">
        <v>0</v>
      </c>
      <c r="V57" s="121">
        <f>+SUM(D57,M57)</f>
        <v>1014653</v>
      </c>
      <c r="W57" s="121">
        <f>+SUM(E57,N57)</f>
        <v>507384</v>
      </c>
      <c r="X57" s="121">
        <f>+SUM(F57,O57)</f>
        <v>0</v>
      </c>
      <c r="Y57" s="121">
        <f>+SUM(G57,P57)</f>
        <v>0</v>
      </c>
      <c r="Z57" s="121">
        <f>+SUM(H57,Q57)</f>
        <v>255400</v>
      </c>
      <c r="AA57" s="121">
        <f>+SUM(I57,R57)</f>
        <v>251984</v>
      </c>
      <c r="AB57" s="121">
        <f>+SUM(J57,S57)</f>
        <v>748718</v>
      </c>
      <c r="AC57" s="121">
        <f>+SUM(K57,T57)</f>
        <v>0</v>
      </c>
      <c r="AD57" s="121">
        <f>+SUM(L57,U57)</f>
        <v>507269</v>
      </c>
      <c r="AE57" s="210" t="s">
        <v>488</v>
      </c>
      <c r="AF57" s="209"/>
    </row>
    <row r="58" spans="1:32" s="136" customFormat="1" ht="13.5" customHeight="1" x14ac:dyDescent="0.15">
      <c r="A58" s="119" t="s">
        <v>29</v>
      </c>
      <c r="B58" s="120" t="s">
        <v>381</v>
      </c>
      <c r="C58" s="119" t="s">
        <v>382</v>
      </c>
      <c r="D58" s="121">
        <f>SUM(E58,+L58)</f>
        <v>169870</v>
      </c>
      <c r="E58" s="121">
        <f>+SUM(F58:I58,K58)</f>
        <v>80231</v>
      </c>
      <c r="F58" s="121">
        <v>2044</v>
      </c>
      <c r="G58" s="121">
        <v>0</v>
      </c>
      <c r="H58" s="121">
        <v>0</v>
      </c>
      <c r="I58" s="121">
        <v>69251</v>
      </c>
      <c r="J58" s="121">
        <v>1305771</v>
      </c>
      <c r="K58" s="121">
        <v>8936</v>
      </c>
      <c r="L58" s="121">
        <v>89639</v>
      </c>
      <c r="M58" s="121">
        <f>SUM(N58,+U58)</f>
        <v>59390</v>
      </c>
      <c r="N58" s="121">
        <f>+SUM(O58:R58,T58)</f>
        <v>402</v>
      </c>
      <c r="O58" s="121">
        <v>0</v>
      </c>
      <c r="P58" s="121">
        <v>0</v>
      </c>
      <c r="Q58" s="121">
        <v>0</v>
      </c>
      <c r="R58" s="121">
        <v>290</v>
      </c>
      <c r="S58" s="121">
        <v>119994</v>
      </c>
      <c r="T58" s="121">
        <v>112</v>
      </c>
      <c r="U58" s="121">
        <v>58988</v>
      </c>
      <c r="V58" s="121">
        <f>+SUM(D58,M58)</f>
        <v>229260</v>
      </c>
      <c r="W58" s="121">
        <f>+SUM(E58,N58)</f>
        <v>80633</v>
      </c>
      <c r="X58" s="121">
        <f>+SUM(F58,O58)</f>
        <v>2044</v>
      </c>
      <c r="Y58" s="121">
        <f>+SUM(G58,P58)</f>
        <v>0</v>
      </c>
      <c r="Z58" s="121">
        <f>+SUM(H58,Q58)</f>
        <v>0</v>
      </c>
      <c r="AA58" s="121">
        <f>+SUM(I58,R58)</f>
        <v>69541</v>
      </c>
      <c r="AB58" s="121">
        <f>+SUM(J58,S58)</f>
        <v>1425765</v>
      </c>
      <c r="AC58" s="121">
        <f>+SUM(K58,T58)</f>
        <v>9048</v>
      </c>
      <c r="AD58" s="121">
        <f>+SUM(L58,U58)</f>
        <v>148627</v>
      </c>
      <c r="AE58" s="210" t="s">
        <v>489</v>
      </c>
      <c r="AF58" s="209"/>
    </row>
    <row r="59" spans="1:32" s="136" customFormat="1" ht="13.5" customHeight="1" x14ac:dyDescent="0.15">
      <c r="A59" s="119" t="s">
        <v>29</v>
      </c>
      <c r="B59" s="120" t="s">
        <v>431</v>
      </c>
      <c r="C59" s="119" t="s">
        <v>432</v>
      </c>
      <c r="D59" s="121">
        <f>SUM(E59,+L59)</f>
        <v>230605</v>
      </c>
      <c r="E59" s="121">
        <f>+SUM(F59:I59,K59)</f>
        <v>230605</v>
      </c>
      <c r="F59" s="121">
        <v>16920</v>
      </c>
      <c r="G59" s="121">
        <v>0</v>
      </c>
      <c r="H59" s="121">
        <v>64900</v>
      </c>
      <c r="I59" s="121">
        <v>148785</v>
      </c>
      <c r="J59" s="121">
        <v>754004</v>
      </c>
      <c r="K59" s="121">
        <v>0</v>
      </c>
      <c r="L59" s="121">
        <v>0</v>
      </c>
      <c r="M59" s="121">
        <f>SUM(N59,+U59)</f>
        <v>0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>
        <v>0</v>
      </c>
      <c r="T59" s="121">
        <v>0</v>
      </c>
      <c r="U59" s="121">
        <v>0</v>
      </c>
      <c r="V59" s="121">
        <f>+SUM(D59,M59)</f>
        <v>230605</v>
      </c>
      <c r="W59" s="121">
        <f>+SUM(E59,N59)</f>
        <v>230605</v>
      </c>
      <c r="X59" s="121">
        <f>+SUM(F59,O59)</f>
        <v>16920</v>
      </c>
      <c r="Y59" s="121">
        <f>+SUM(G59,P59)</f>
        <v>0</v>
      </c>
      <c r="Z59" s="121">
        <f>+SUM(H59,Q59)</f>
        <v>64900</v>
      </c>
      <c r="AA59" s="121">
        <f>+SUM(I59,R59)</f>
        <v>148785</v>
      </c>
      <c r="AB59" s="121">
        <f>+SUM(J59,S59)</f>
        <v>754004</v>
      </c>
      <c r="AC59" s="121">
        <f>+SUM(K59,T59)</f>
        <v>0</v>
      </c>
      <c r="AD59" s="121">
        <f>+SUM(L59,U59)</f>
        <v>0</v>
      </c>
      <c r="AE59" s="210" t="s">
        <v>490</v>
      </c>
      <c r="AF59" s="209"/>
    </row>
    <row r="60" spans="1:32" s="136" customFormat="1" ht="13.5" customHeight="1" x14ac:dyDescent="0.15">
      <c r="A60" s="119" t="s">
        <v>29</v>
      </c>
      <c r="B60" s="120" t="s">
        <v>365</v>
      </c>
      <c r="C60" s="119" t="s">
        <v>491</v>
      </c>
      <c r="D60" s="121">
        <f>SUM(E60,+L60)</f>
        <v>62623</v>
      </c>
      <c r="E60" s="121">
        <f>+SUM(F60:I60,K60)</f>
        <v>48468</v>
      </c>
      <c r="F60" s="121">
        <v>0</v>
      </c>
      <c r="G60" s="121">
        <v>0</v>
      </c>
      <c r="H60" s="121">
        <v>0</v>
      </c>
      <c r="I60" s="121">
        <v>112</v>
      </c>
      <c r="J60" s="121">
        <v>290373</v>
      </c>
      <c r="K60" s="121">
        <v>48356</v>
      </c>
      <c r="L60" s="121">
        <v>14155</v>
      </c>
      <c r="M60" s="121">
        <f>SUM(N60,+U60)</f>
        <v>0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>
        <v>0</v>
      </c>
      <c r="T60" s="121">
        <v>0</v>
      </c>
      <c r="U60" s="121">
        <v>0</v>
      </c>
      <c r="V60" s="121">
        <f>+SUM(D60,M60)</f>
        <v>62623</v>
      </c>
      <c r="W60" s="121">
        <f>+SUM(E60,N60)</f>
        <v>48468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112</v>
      </c>
      <c r="AB60" s="121">
        <f>+SUM(J60,S60)</f>
        <v>290373</v>
      </c>
      <c r="AC60" s="121">
        <f>+SUM(K60,T60)</f>
        <v>48356</v>
      </c>
      <c r="AD60" s="121">
        <f>+SUM(L60,U60)</f>
        <v>14155</v>
      </c>
      <c r="AE60" s="210" t="s">
        <v>492</v>
      </c>
      <c r="AF60" s="209"/>
    </row>
    <row r="61" spans="1:32" s="136" customFormat="1" ht="13.5" customHeight="1" x14ac:dyDescent="0.15">
      <c r="A61" s="119" t="s">
        <v>29</v>
      </c>
      <c r="B61" s="120" t="s">
        <v>327</v>
      </c>
      <c r="C61" s="119" t="s">
        <v>328</v>
      </c>
      <c r="D61" s="121">
        <f>SUM(E61,+L61)</f>
        <v>1903306</v>
      </c>
      <c r="E61" s="121">
        <f>+SUM(F61:I61,K61)</f>
        <v>1903306</v>
      </c>
      <c r="F61" s="121">
        <v>37371</v>
      </c>
      <c r="G61" s="121">
        <v>0</v>
      </c>
      <c r="H61" s="121">
        <v>36000</v>
      </c>
      <c r="I61" s="121">
        <v>0</v>
      </c>
      <c r="J61" s="121">
        <v>8150813</v>
      </c>
      <c r="K61" s="121">
        <v>1829935</v>
      </c>
      <c r="L61" s="121">
        <v>0</v>
      </c>
      <c r="M61" s="121">
        <f>SUM(N61,+U61)</f>
        <v>0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>
        <v>0</v>
      </c>
      <c r="T61" s="121">
        <v>0</v>
      </c>
      <c r="U61" s="121">
        <v>0</v>
      </c>
      <c r="V61" s="121">
        <f>+SUM(D61,M61)</f>
        <v>1903306</v>
      </c>
      <c r="W61" s="121">
        <f>+SUM(E61,N61)</f>
        <v>1903306</v>
      </c>
      <c r="X61" s="121">
        <f>+SUM(F61,O61)</f>
        <v>37371</v>
      </c>
      <c r="Y61" s="121">
        <f>+SUM(G61,P61)</f>
        <v>0</v>
      </c>
      <c r="Z61" s="121">
        <f>+SUM(H61,Q61)</f>
        <v>36000</v>
      </c>
      <c r="AA61" s="121">
        <f>+SUM(I61,R61)</f>
        <v>0</v>
      </c>
      <c r="AB61" s="121">
        <f>+SUM(J61,S61)</f>
        <v>8150813</v>
      </c>
      <c r="AC61" s="121">
        <f>+SUM(K61,T61)</f>
        <v>1829935</v>
      </c>
      <c r="AD61" s="121">
        <f>+SUM(L61,U61)</f>
        <v>0</v>
      </c>
      <c r="AE61" s="210" t="s">
        <v>493</v>
      </c>
      <c r="AF61" s="209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9"/>
      <c r="AF62" s="209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9"/>
      <c r="AF63" s="209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9"/>
      <c r="AF64" s="209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9"/>
      <c r="AF65" s="209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9"/>
      <c r="AF66" s="209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9"/>
      <c r="AF67" s="209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9"/>
      <c r="AF68" s="209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9"/>
      <c r="AF69" s="209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9"/>
      <c r="AF70" s="209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9"/>
      <c r="AF71" s="209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9"/>
      <c r="AF72" s="209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9"/>
      <c r="AF73" s="209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9"/>
      <c r="AF74" s="209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9"/>
      <c r="AF75" s="209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9"/>
      <c r="AF76" s="209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9"/>
      <c r="AF77" s="209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9"/>
      <c r="AF78" s="209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9"/>
      <c r="AF79" s="209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9"/>
      <c r="AF80" s="209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9"/>
      <c r="AF81" s="209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9"/>
      <c r="AF82" s="209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9"/>
      <c r="AF83" s="209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9"/>
      <c r="AF84" s="209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9"/>
      <c r="AF85" s="209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9"/>
      <c r="AF86" s="209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9"/>
      <c r="AF87" s="209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9"/>
      <c r="AF88" s="209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9"/>
      <c r="AF89" s="209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9"/>
      <c r="AF90" s="209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9"/>
      <c r="AF91" s="209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9"/>
      <c r="AF92" s="209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9"/>
      <c r="AF93" s="209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9"/>
      <c r="AF94" s="209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9"/>
      <c r="AF95" s="209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9"/>
      <c r="AF96" s="209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9"/>
      <c r="AF97" s="209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9"/>
      <c r="AF98" s="209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9"/>
      <c r="AF99" s="209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9"/>
      <c r="AF100" s="209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9"/>
      <c r="AF101" s="209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9"/>
      <c r="AF102" s="209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9"/>
      <c r="AF103" s="209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9"/>
      <c r="AF104" s="209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9"/>
      <c r="AF105" s="209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9"/>
      <c r="AF106" s="209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9"/>
      <c r="AF107" s="209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9"/>
      <c r="AF108" s="209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9"/>
      <c r="AF109" s="209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9"/>
      <c r="AF110" s="209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9"/>
      <c r="AF111" s="209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9"/>
      <c r="AF112" s="209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9"/>
      <c r="AF113" s="209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9"/>
      <c r="AF114" s="209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9"/>
      <c r="AF115" s="209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9"/>
      <c r="AF116" s="209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9"/>
      <c r="AF117" s="209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9"/>
      <c r="AF118" s="209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9"/>
      <c r="AF119" s="209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9"/>
      <c r="AF120" s="209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9"/>
      <c r="AF121" s="209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9"/>
      <c r="AF122" s="209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9"/>
      <c r="AF123" s="209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9"/>
      <c r="AF124" s="209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9"/>
      <c r="AF125" s="209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9"/>
      <c r="AF126" s="209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9"/>
      <c r="AF127" s="209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9"/>
      <c r="AF128" s="209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9"/>
      <c r="AF129" s="209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9"/>
      <c r="AF130" s="209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9"/>
      <c r="AF131" s="209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9"/>
      <c r="AF132" s="209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9"/>
      <c r="AF133" s="209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9"/>
      <c r="AF134" s="209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9"/>
      <c r="AF135" s="209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9"/>
      <c r="AF136" s="209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9"/>
      <c r="AF137" s="209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9"/>
      <c r="AF138" s="209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9"/>
      <c r="AF139" s="209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9"/>
      <c r="AF140" s="209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9"/>
      <c r="AF141" s="209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9"/>
      <c r="AF142" s="209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9"/>
      <c r="AF143" s="209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9"/>
      <c r="AF144" s="209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9"/>
      <c r="AF145" s="209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9"/>
      <c r="AF146" s="209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9"/>
      <c r="AF147" s="209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9"/>
      <c r="AF148" s="209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9"/>
      <c r="AF149" s="209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9"/>
      <c r="AF150" s="209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9"/>
      <c r="AF151" s="209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9"/>
      <c r="AF152" s="209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9"/>
      <c r="AF153" s="209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9"/>
      <c r="AF154" s="209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9"/>
      <c r="AF155" s="209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9"/>
      <c r="AF156" s="209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9"/>
      <c r="AF157" s="209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9"/>
      <c r="AF158" s="209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9"/>
      <c r="AF159" s="209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9"/>
      <c r="AF160" s="209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9"/>
      <c r="AF161" s="209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9"/>
      <c r="AF162" s="209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9"/>
      <c r="AF163" s="209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9"/>
      <c r="AF164" s="209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9"/>
      <c r="AF165" s="209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9"/>
      <c r="AF166" s="209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9"/>
      <c r="AF167" s="209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9"/>
      <c r="AF168" s="209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9"/>
      <c r="AF169" s="209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9"/>
      <c r="AF170" s="209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9"/>
      <c r="AF171" s="209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9"/>
      <c r="AF172" s="209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9"/>
      <c r="AF173" s="209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9"/>
      <c r="AF174" s="209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9"/>
      <c r="AF175" s="209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9"/>
      <c r="AF176" s="209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9"/>
      <c r="AF177" s="209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9"/>
      <c r="AF178" s="209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9"/>
      <c r="AF179" s="209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9"/>
      <c r="AF180" s="209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9"/>
      <c r="AF181" s="209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9"/>
      <c r="AF182" s="209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9"/>
      <c r="AF183" s="209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9"/>
      <c r="AF184" s="209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9"/>
      <c r="AF185" s="209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9"/>
      <c r="AF186" s="209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9"/>
      <c r="AF187" s="209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9"/>
      <c r="AF188" s="209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9"/>
      <c r="AF189" s="209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9"/>
      <c r="AF190" s="209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9"/>
      <c r="AF191" s="209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9"/>
      <c r="AF192" s="209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9"/>
      <c r="AF193" s="209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9"/>
      <c r="AF194" s="209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9"/>
      <c r="AF195" s="209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9"/>
      <c r="AF196" s="209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9"/>
      <c r="AF197" s="209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9"/>
      <c r="AF198" s="209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9"/>
      <c r="AF199" s="209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9"/>
      <c r="AF200" s="209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9"/>
      <c r="AF201" s="209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9"/>
      <c r="AF202" s="209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9"/>
      <c r="AF203" s="209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9"/>
      <c r="AF204" s="209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9"/>
      <c r="AF205" s="209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9"/>
      <c r="AF206" s="209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9"/>
      <c r="AF207" s="209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9"/>
      <c r="AF208" s="209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9"/>
      <c r="AF209" s="209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9"/>
      <c r="AF210" s="209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9"/>
      <c r="AF211" s="209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9"/>
      <c r="AF212" s="209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9"/>
      <c r="AF213" s="209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9"/>
      <c r="AF214" s="209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9"/>
      <c r="AF215" s="209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9"/>
      <c r="AF216" s="209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9"/>
      <c r="AF217" s="209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9"/>
      <c r="AF218" s="209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9"/>
      <c r="AF219" s="209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9"/>
      <c r="AF220" s="209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9"/>
      <c r="AF221" s="209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9"/>
      <c r="AF222" s="209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9"/>
      <c r="AF223" s="209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9"/>
      <c r="AF224" s="209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9"/>
      <c r="AF225" s="209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9"/>
      <c r="AF226" s="209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9"/>
      <c r="AF227" s="209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9"/>
      <c r="AF228" s="209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9"/>
      <c r="AF229" s="209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9"/>
      <c r="AF230" s="209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9"/>
      <c r="AF231" s="209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9"/>
      <c r="AF232" s="209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9"/>
      <c r="AF233" s="209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9"/>
      <c r="AF234" s="209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9"/>
      <c r="AF235" s="209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9"/>
      <c r="AF236" s="209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9"/>
      <c r="AF237" s="209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9"/>
      <c r="AF238" s="209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9"/>
      <c r="AF239" s="209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9"/>
      <c r="AF240" s="209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9"/>
      <c r="AF241" s="209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9"/>
      <c r="AF242" s="209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9"/>
      <c r="AF243" s="209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9"/>
      <c r="AF244" s="209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9"/>
      <c r="AF245" s="209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9"/>
      <c r="AF246" s="209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9"/>
      <c r="AF247" s="209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9"/>
      <c r="AF248" s="209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9"/>
      <c r="AF249" s="209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9"/>
      <c r="AF250" s="209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9"/>
      <c r="AF251" s="209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9"/>
      <c r="AF252" s="209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9"/>
      <c r="AF253" s="209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9"/>
      <c r="AF254" s="209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9"/>
      <c r="AF255" s="209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9"/>
      <c r="AF256" s="209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9"/>
      <c r="AF257" s="209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9"/>
      <c r="AF258" s="209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9"/>
      <c r="AF259" s="209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9"/>
      <c r="AF260" s="209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9"/>
      <c r="AF261" s="209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9"/>
      <c r="AF262" s="209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9"/>
      <c r="AF263" s="209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9"/>
      <c r="AF264" s="209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9"/>
      <c r="AF265" s="209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9"/>
      <c r="AF266" s="209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9"/>
      <c r="AF267" s="209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9"/>
      <c r="AF268" s="209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9"/>
      <c r="AF269" s="209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9"/>
      <c r="AF270" s="209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9"/>
      <c r="AF271" s="209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9"/>
      <c r="AF272" s="209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9"/>
      <c r="AF273" s="209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9"/>
      <c r="AF274" s="209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9"/>
      <c r="AF275" s="209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9"/>
      <c r="AF276" s="209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9"/>
      <c r="AF277" s="209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9"/>
      <c r="AF278" s="209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9"/>
      <c r="AF279" s="209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9"/>
      <c r="AF280" s="209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9"/>
      <c r="AF281" s="209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9"/>
      <c r="AF282" s="209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9"/>
      <c r="AF283" s="209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9"/>
      <c r="AF284" s="209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9"/>
      <c r="AF285" s="209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9"/>
      <c r="AF286" s="209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9"/>
      <c r="AF287" s="209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9"/>
      <c r="AF288" s="209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9"/>
      <c r="AF289" s="209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9"/>
      <c r="AF290" s="209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9"/>
      <c r="AF291" s="209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9"/>
      <c r="AF292" s="209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9"/>
      <c r="AF293" s="209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9"/>
      <c r="AF294" s="209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9"/>
      <c r="AF295" s="209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9"/>
      <c r="AF296" s="209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9"/>
      <c r="AF297" s="209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9"/>
      <c r="AF298" s="209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9"/>
      <c r="AF299" s="209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9"/>
      <c r="AF300" s="209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9"/>
      <c r="AF301" s="209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9"/>
      <c r="AF302" s="209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9"/>
      <c r="AF303" s="209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9"/>
      <c r="AF304" s="209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9"/>
      <c r="AF305" s="209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9"/>
      <c r="AF306" s="209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9"/>
      <c r="AF307" s="209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9"/>
      <c r="AF308" s="209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9"/>
      <c r="AF309" s="209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9"/>
      <c r="AF310" s="209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9"/>
      <c r="AF311" s="209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9"/>
      <c r="AF312" s="209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9"/>
      <c r="AF313" s="209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9"/>
      <c r="AF314" s="209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9"/>
      <c r="AF315" s="209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9"/>
      <c r="AF316" s="209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9"/>
      <c r="AF317" s="209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9"/>
      <c r="AF318" s="209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9"/>
      <c r="AF319" s="209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9"/>
      <c r="AF320" s="209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9"/>
      <c r="AF321" s="209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9"/>
      <c r="AF322" s="209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9"/>
      <c r="AF323" s="209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9"/>
      <c r="AF324" s="209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9"/>
      <c r="AF325" s="209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9"/>
      <c r="AF326" s="209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9"/>
      <c r="AF327" s="209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9"/>
      <c r="AF328" s="209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9"/>
      <c r="AF329" s="209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9"/>
      <c r="AF330" s="209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9"/>
      <c r="AF331" s="209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9"/>
      <c r="AF332" s="209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9"/>
      <c r="AF333" s="209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9"/>
      <c r="AF334" s="209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9"/>
      <c r="AF335" s="209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9"/>
      <c r="AF336" s="209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9"/>
      <c r="AF337" s="209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9"/>
      <c r="AF338" s="209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9"/>
      <c r="AF339" s="209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9"/>
      <c r="AF340" s="209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9"/>
      <c r="AF341" s="209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9"/>
      <c r="AF342" s="209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9"/>
      <c r="AF343" s="209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9"/>
      <c r="AF344" s="209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9"/>
      <c r="AF345" s="209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9"/>
      <c r="AF346" s="209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9"/>
      <c r="AF347" s="209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9"/>
      <c r="AF348" s="209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9"/>
      <c r="AF349" s="209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9"/>
      <c r="AF350" s="209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9"/>
      <c r="AF351" s="209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9"/>
      <c r="AF352" s="209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9"/>
      <c r="AF353" s="209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9"/>
      <c r="AF354" s="209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9"/>
      <c r="AF355" s="209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9"/>
      <c r="AF356" s="209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9"/>
      <c r="AF357" s="209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9"/>
      <c r="AF358" s="209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9"/>
      <c r="AF359" s="209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9"/>
      <c r="AF360" s="209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9"/>
      <c r="AF361" s="209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9"/>
      <c r="AF362" s="209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9"/>
      <c r="AF363" s="209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9"/>
      <c r="AF364" s="209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9"/>
      <c r="AF365" s="209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9"/>
      <c r="AF366" s="209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9"/>
      <c r="AF367" s="209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9"/>
      <c r="AF368" s="209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9"/>
      <c r="AF369" s="209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9"/>
      <c r="AF370" s="209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9"/>
      <c r="AF371" s="209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9"/>
      <c r="AF372" s="209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9"/>
      <c r="AF373" s="209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9"/>
      <c r="AF374" s="209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9"/>
      <c r="AF375" s="209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9"/>
      <c r="AF376" s="209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9"/>
      <c r="AF377" s="209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9"/>
      <c r="AF378" s="209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9"/>
      <c r="AF379" s="209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9"/>
      <c r="AF380" s="209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9"/>
      <c r="AF381" s="209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9"/>
      <c r="AF382" s="209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9"/>
      <c r="AF383" s="209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9"/>
      <c r="AF384" s="209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9"/>
      <c r="AF385" s="209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9"/>
      <c r="AF386" s="209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9"/>
      <c r="AF387" s="209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9"/>
      <c r="AF388" s="209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9"/>
      <c r="AF389" s="209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9"/>
      <c r="AF390" s="209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9"/>
      <c r="AF391" s="209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9"/>
      <c r="AF392" s="209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9"/>
      <c r="AF393" s="209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9"/>
      <c r="AF394" s="209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9"/>
      <c r="AF395" s="209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9"/>
      <c r="AF396" s="209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9"/>
      <c r="AF397" s="209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9"/>
      <c r="AF398" s="209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9"/>
      <c r="AF399" s="209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9"/>
      <c r="AF400" s="209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9"/>
      <c r="AF401" s="209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9"/>
      <c r="AF402" s="209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9"/>
      <c r="AF403" s="209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9"/>
      <c r="AF404" s="209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9"/>
      <c r="AF405" s="209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9"/>
      <c r="AF406" s="209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9"/>
      <c r="AF407" s="209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9"/>
      <c r="AF408" s="209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9"/>
      <c r="AF409" s="209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9"/>
      <c r="AF410" s="209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9"/>
      <c r="AF411" s="209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9"/>
      <c r="AF412" s="209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9"/>
      <c r="AF413" s="209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9"/>
      <c r="AF414" s="209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9"/>
      <c r="AF415" s="209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9"/>
      <c r="AF416" s="209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9"/>
      <c r="AF417" s="209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9"/>
      <c r="AF418" s="209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9"/>
      <c r="AF419" s="209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9"/>
      <c r="AF420" s="209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9"/>
      <c r="AF421" s="209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9"/>
      <c r="AF422" s="209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9"/>
      <c r="AF423" s="209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9"/>
      <c r="AF424" s="209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9"/>
      <c r="AF425" s="209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9"/>
      <c r="AF426" s="209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9"/>
      <c r="AF427" s="209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9"/>
      <c r="AF428" s="209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9"/>
      <c r="AF429" s="209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9"/>
      <c r="AF430" s="209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9"/>
      <c r="AF431" s="209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9"/>
      <c r="AF432" s="209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9"/>
      <c r="AF433" s="209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9"/>
      <c r="AF434" s="209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9"/>
      <c r="AF435" s="209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9"/>
      <c r="AF436" s="209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9"/>
      <c r="AF437" s="209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9"/>
      <c r="AF438" s="209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9"/>
      <c r="AF439" s="209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9"/>
      <c r="AF440" s="209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9"/>
      <c r="AF441" s="209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9"/>
      <c r="AF442" s="209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9"/>
      <c r="AF443" s="209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9"/>
      <c r="AF444" s="209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9"/>
      <c r="AF445" s="209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9"/>
      <c r="AF446" s="209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9"/>
      <c r="AF447" s="209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9"/>
      <c r="AF448" s="209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9"/>
      <c r="AF449" s="209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9"/>
      <c r="AF450" s="209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9"/>
      <c r="AF451" s="209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9"/>
      <c r="AF452" s="209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9"/>
      <c r="AF453" s="209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9"/>
      <c r="AF454" s="209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9"/>
      <c r="AF455" s="209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9"/>
      <c r="AF456" s="209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9"/>
      <c r="AF457" s="209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9"/>
      <c r="AF458" s="209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9"/>
      <c r="AF459" s="209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9"/>
      <c r="AF460" s="209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9"/>
      <c r="AF461" s="209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9"/>
      <c r="AF462" s="209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9"/>
      <c r="AF463" s="209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9"/>
      <c r="AF464" s="209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9"/>
      <c r="AF465" s="209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9"/>
      <c r="AF466" s="209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9"/>
      <c r="AF467" s="209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9"/>
      <c r="AF468" s="209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9"/>
      <c r="AF469" s="209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9"/>
      <c r="AF470" s="209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9"/>
      <c r="AF471" s="209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9"/>
      <c r="AF472" s="209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9"/>
      <c r="AF473" s="209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9"/>
      <c r="AF474" s="209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9"/>
      <c r="AF475" s="209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9"/>
      <c r="AF476" s="209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9"/>
      <c r="AF477" s="209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9"/>
      <c r="AF478" s="209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9"/>
      <c r="AF479" s="209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9"/>
      <c r="AF480" s="209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9"/>
      <c r="AF481" s="209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9"/>
      <c r="AF482" s="209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9"/>
      <c r="AF483" s="209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9"/>
      <c r="AF484" s="209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9"/>
      <c r="AF485" s="209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9"/>
      <c r="AF486" s="209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9"/>
      <c r="AF487" s="209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9"/>
      <c r="AF488" s="209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9"/>
      <c r="AF489" s="209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9"/>
      <c r="AF490" s="209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9"/>
      <c r="AF491" s="209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9"/>
      <c r="AF492" s="209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9"/>
      <c r="AF493" s="209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9"/>
      <c r="AF494" s="209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9"/>
      <c r="AF495" s="209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9"/>
      <c r="AF496" s="209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9"/>
      <c r="AF497" s="209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9"/>
      <c r="AF498" s="209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9"/>
      <c r="AF499" s="209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9"/>
      <c r="AF500" s="209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9"/>
      <c r="AF501" s="209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9"/>
      <c r="AF502" s="209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9"/>
      <c r="AF503" s="209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9"/>
      <c r="AF504" s="209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9"/>
      <c r="AF505" s="209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9"/>
      <c r="AF506" s="209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9"/>
      <c r="AF507" s="209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9"/>
      <c r="AF508" s="209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9"/>
      <c r="AF509" s="209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9"/>
      <c r="AF510" s="209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9"/>
      <c r="AF511" s="209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9"/>
      <c r="AF512" s="209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9"/>
      <c r="AF513" s="209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9"/>
      <c r="AF514" s="209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9"/>
      <c r="AF515" s="209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9"/>
      <c r="AF516" s="209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9"/>
      <c r="AF517" s="209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9"/>
      <c r="AF518" s="209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9"/>
      <c r="AF519" s="209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9"/>
      <c r="AF520" s="209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9"/>
      <c r="AF521" s="209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9"/>
      <c r="AF522" s="209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9"/>
      <c r="AF523" s="209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9"/>
      <c r="AF524" s="209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9"/>
      <c r="AF525" s="209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9"/>
      <c r="AF526" s="209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9"/>
      <c r="AF527" s="209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9"/>
      <c r="AF528" s="209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9"/>
      <c r="AF529" s="209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9"/>
      <c r="AF530" s="209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9"/>
      <c r="AF531" s="209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9"/>
      <c r="AF532" s="209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9"/>
      <c r="AF533" s="209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9"/>
      <c r="AF534" s="209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9"/>
      <c r="AF535" s="209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9"/>
      <c r="AF536" s="209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9"/>
      <c r="AF537" s="209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9"/>
      <c r="AF538" s="209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9"/>
      <c r="AF539" s="209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9"/>
      <c r="AF540" s="209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9"/>
      <c r="AF541" s="209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9"/>
      <c r="AF542" s="209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9"/>
      <c r="AF543" s="209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9"/>
      <c r="AF544" s="209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9"/>
      <c r="AF545" s="209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9"/>
      <c r="AF546" s="209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9"/>
      <c r="AF547" s="209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9"/>
      <c r="AF548" s="209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9"/>
      <c r="AF549" s="209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9"/>
      <c r="AF550" s="209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9"/>
      <c r="AF551" s="209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9"/>
      <c r="AF552" s="209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9"/>
      <c r="AF553" s="209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9"/>
      <c r="AF554" s="209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9"/>
      <c r="AF555" s="209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9"/>
      <c r="AF556" s="209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9"/>
      <c r="AF557" s="209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9"/>
      <c r="AF558" s="209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9"/>
      <c r="AF559" s="209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9"/>
      <c r="AF560" s="209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9"/>
      <c r="AF561" s="209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9"/>
      <c r="AF562" s="209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9"/>
      <c r="AF563" s="209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9"/>
      <c r="AF564" s="209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9"/>
      <c r="AF565" s="209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9"/>
      <c r="AF566" s="209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9"/>
      <c r="AF567" s="209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9"/>
      <c r="AF568" s="209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9"/>
      <c r="AF569" s="209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9"/>
      <c r="AF570" s="209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9"/>
      <c r="AF571" s="209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9"/>
      <c r="AF572" s="209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9"/>
      <c r="AF573" s="209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9"/>
      <c r="AF574" s="209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9"/>
      <c r="AF575" s="209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9"/>
      <c r="AF576" s="209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9"/>
      <c r="AF577" s="209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9"/>
      <c r="AF578" s="209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9"/>
      <c r="AF579" s="209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9"/>
      <c r="AF580" s="209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9"/>
      <c r="AF581" s="209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9"/>
      <c r="AF582" s="209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9"/>
      <c r="AF583" s="209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9"/>
      <c r="AF584" s="209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9"/>
      <c r="AF585" s="209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9"/>
      <c r="AF586" s="209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9"/>
      <c r="AF587" s="209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9"/>
      <c r="AF588" s="209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9"/>
      <c r="AF589" s="209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9"/>
      <c r="AF590" s="209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9"/>
      <c r="AF591" s="209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9"/>
      <c r="AF592" s="209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9"/>
      <c r="AF593" s="209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9"/>
      <c r="AF594" s="209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9"/>
      <c r="AF595" s="209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9"/>
      <c r="AF596" s="209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9"/>
      <c r="AF597" s="209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9"/>
      <c r="AF598" s="209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9"/>
      <c r="AF599" s="209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9"/>
      <c r="AF600" s="209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9"/>
      <c r="AF601" s="209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9"/>
      <c r="AF602" s="209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9"/>
      <c r="AF603" s="209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9"/>
      <c r="AF604" s="209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9"/>
      <c r="AF605" s="209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9"/>
      <c r="AF606" s="209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9"/>
      <c r="AF607" s="209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9"/>
      <c r="AF608" s="209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9"/>
      <c r="AF609" s="209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9"/>
      <c r="AF610" s="209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9"/>
      <c r="AF611" s="209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9"/>
      <c r="AF612" s="209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9"/>
      <c r="AF613" s="209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9"/>
      <c r="AF614" s="209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9"/>
      <c r="AF615" s="209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9"/>
      <c r="AF616" s="209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9"/>
      <c r="AF617" s="209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9"/>
      <c r="AF618" s="209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9"/>
      <c r="AF619" s="209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9"/>
      <c r="AF620" s="209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9"/>
      <c r="AF621" s="209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9"/>
      <c r="AF622" s="209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9"/>
      <c r="AF623" s="209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9"/>
      <c r="AF624" s="209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9"/>
      <c r="AF625" s="209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9"/>
      <c r="AF626" s="209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9"/>
      <c r="AF627" s="209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9"/>
      <c r="AF628" s="209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9"/>
      <c r="AF629" s="209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9"/>
      <c r="AF630" s="209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9"/>
      <c r="AF631" s="209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9"/>
      <c r="AF632" s="209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9"/>
      <c r="AF633" s="209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9"/>
      <c r="AF634" s="209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9"/>
      <c r="AF635" s="209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9"/>
      <c r="AF636" s="209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9"/>
      <c r="AF637" s="209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9"/>
      <c r="AF638" s="209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9"/>
      <c r="AF639" s="209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9"/>
      <c r="AF640" s="209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9"/>
      <c r="AF641" s="209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9"/>
      <c r="AF642" s="209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9"/>
      <c r="AF643" s="209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9"/>
      <c r="AF644" s="209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9"/>
      <c r="AF645" s="209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9"/>
      <c r="AF646" s="209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9"/>
      <c r="AF647" s="209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9"/>
      <c r="AF648" s="209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9"/>
      <c r="AF649" s="209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9"/>
      <c r="AF650" s="209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9"/>
      <c r="AF651" s="209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9"/>
      <c r="AF652" s="209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9"/>
      <c r="AF653" s="209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9"/>
      <c r="AF654" s="209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9"/>
      <c r="AF655" s="209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9"/>
      <c r="AF656" s="209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9"/>
      <c r="AF657" s="209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9"/>
      <c r="AF658" s="209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9"/>
      <c r="AF659" s="209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9"/>
      <c r="AF660" s="209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9"/>
      <c r="AF661" s="209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9"/>
      <c r="AF662" s="209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9"/>
      <c r="AF663" s="209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9"/>
      <c r="AF664" s="209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9"/>
      <c r="AF665" s="209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9"/>
      <c r="AF666" s="209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9"/>
      <c r="AF667" s="209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9"/>
      <c r="AF668" s="209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9"/>
      <c r="AF669" s="209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9"/>
      <c r="AF670" s="209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9"/>
      <c r="AF671" s="209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9"/>
      <c r="AF672" s="209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9"/>
      <c r="AF673" s="209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9"/>
      <c r="AF674" s="209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9"/>
      <c r="AF675" s="209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9"/>
      <c r="AF676" s="209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9"/>
      <c r="AF677" s="209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9"/>
      <c r="AF678" s="209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9"/>
      <c r="AF679" s="209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9"/>
      <c r="AF680" s="209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9"/>
      <c r="AF681" s="209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9"/>
      <c r="AF682" s="209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9"/>
      <c r="AF683" s="209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9"/>
      <c r="AF684" s="209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9"/>
      <c r="AF685" s="209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9"/>
      <c r="AF686" s="209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9"/>
      <c r="AF687" s="209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9"/>
      <c r="AF688" s="209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9"/>
      <c r="AF689" s="209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9"/>
      <c r="AF690" s="209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9"/>
      <c r="AF691" s="209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9"/>
      <c r="AF692" s="209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9"/>
      <c r="AF693" s="209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9"/>
      <c r="AF694" s="209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9"/>
      <c r="AF695" s="209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9"/>
      <c r="AF696" s="209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9"/>
      <c r="AF697" s="209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9"/>
      <c r="AF698" s="209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9"/>
      <c r="AF699" s="209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9"/>
      <c r="AF700" s="209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9"/>
      <c r="AF701" s="209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9"/>
      <c r="AF702" s="209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9"/>
      <c r="AF703" s="209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9"/>
      <c r="AF704" s="209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9"/>
      <c r="AF705" s="209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9"/>
      <c r="AF706" s="209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9"/>
      <c r="AF707" s="209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9"/>
      <c r="AF708" s="209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9"/>
      <c r="AF709" s="209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9"/>
      <c r="AF710" s="209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9"/>
      <c r="AF711" s="209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9"/>
      <c r="AF712" s="209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9"/>
      <c r="AF713" s="209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9"/>
      <c r="AF714" s="209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9"/>
      <c r="AF715" s="209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9"/>
      <c r="AF716" s="209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9"/>
      <c r="AF717" s="209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9"/>
      <c r="AF718" s="209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9"/>
      <c r="AF719" s="209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9"/>
      <c r="AF720" s="209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9"/>
      <c r="AF721" s="209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9"/>
      <c r="AF722" s="209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9"/>
      <c r="AF723" s="209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9"/>
      <c r="AF724" s="209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9"/>
      <c r="AF725" s="209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9"/>
      <c r="AF726" s="209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9"/>
      <c r="AF727" s="209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9"/>
      <c r="AF728" s="209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9"/>
      <c r="AF729" s="209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9"/>
      <c r="AF730" s="209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9"/>
      <c r="AF731" s="209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9"/>
      <c r="AF732" s="209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9"/>
      <c r="AF733" s="209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9"/>
      <c r="AF734" s="209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9"/>
      <c r="AF735" s="209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9"/>
      <c r="AF736" s="209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9"/>
      <c r="AF737" s="209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9"/>
      <c r="AF738" s="209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9"/>
      <c r="AF739" s="209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9"/>
      <c r="AF740" s="209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9"/>
      <c r="AF741" s="209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9"/>
      <c r="AF742" s="209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9"/>
      <c r="AF743" s="209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9"/>
      <c r="AF744" s="209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9"/>
      <c r="AF745" s="209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9"/>
      <c r="AF746" s="209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9"/>
      <c r="AF747" s="209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9"/>
      <c r="AF748" s="209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9"/>
      <c r="AF749" s="209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9"/>
      <c r="AF750" s="209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9"/>
      <c r="AF751" s="209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9"/>
      <c r="AF752" s="209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9"/>
      <c r="AF753" s="209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9"/>
      <c r="AF754" s="209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9"/>
      <c r="AF755" s="209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9"/>
      <c r="AF756" s="209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9"/>
      <c r="AF757" s="209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9"/>
      <c r="AF758" s="209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9"/>
      <c r="AF759" s="209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9"/>
      <c r="AF760" s="209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9"/>
      <c r="AF761" s="209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9"/>
      <c r="AF762" s="209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9"/>
      <c r="AF763" s="209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9"/>
      <c r="AF764" s="209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9"/>
      <c r="AF765" s="209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9"/>
      <c r="AF766" s="209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9"/>
      <c r="AF767" s="209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9"/>
      <c r="AF768" s="209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9"/>
      <c r="AF769" s="209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9"/>
      <c r="AF770" s="209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9"/>
      <c r="AF771" s="209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9"/>
      <c r="AF772" s="209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9"/>
      <c r="AF773" s="209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9"/>
      <c r="AF774" s="209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9"/>
      <c r="AF775" s="209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9"/>
      <c r="AF776" s="209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9"/>
      <c r="AF777" s="209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9"/>
      <c r="AF778" s="209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9"/>
      <c r="AF779" s="209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9"/>
      <c r="AF780" s="209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9"/>
      <c r="AF781" s="209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9"/>
      <c r="AF782" s="209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9"/>
      <c r="AF783" s="209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9"/>
      <c r="AF784" s="209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9"/>
      <c r="AF785" s="209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9"/>
      <c r="AF786" s="209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9"/>
      <c r="AF787" s="209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9"/>
      <c r="AF788" s="209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9"/>
      <c r="AF789" s="209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9"/>
      <c r="AF790" s="209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9"/>
      <c r="AF791" s="209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9"/>
      <c r="AF792" s="209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9"/>
      <c r="AF793" s="209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9"/>
      <c r="AF794" s="209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9"/>
      <c r="AF795" s="209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9"/>
      <c r="AF796" s="209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9"/>
      <c r="AF797" s="209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9"/>
      <c r="AF798" s="209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9"/>
      <c r="AF799" s="209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9"/>
      <c r="AF800" s="209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9"/>
      <c r="AF801" s="209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9"/>
      <c r="AF802" s="209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9"/>
      <c r="AF803" s="209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9"/>
      <c r="AF804" s="209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9"/>
      <c r="AF805" s="209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9"/>
      <c r="AF806" s="209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9"/>
      <c r="AF807" s="209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9"/>
      <c r="AF808" s="209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9"/>
      <c r="AF809" s="209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9"/>
      <c r="AF810" s="209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9"/>
      <c r="AF811" s="209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9"/>
      <c r="AF812" s="209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9"/>
      <c r="AF813" s="209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9"/>
      <c r="AF814" s="209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9"/>
      <c r="AF815" s="209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9"/>
      <c r="AF816" s="209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9"/>
      <c r="AF817" s="209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9"/>
      <c r="AF818" s="209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9"/>
      <c r="AF819" s="209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9"/>
      <c r="AF820" s="209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9"/>
      <c r="AF821" s="209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9"/>
      <c r="AF822" s="209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9"/>
      <c r="AF823" s="209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9"/>
      <c r="AF824" s="209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9"/>
      <c r="AF825" s="209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9"/>
      <c r="AF826" s="209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9"/>
      <c r="AF827" s="209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9"/>
      <c r="AF828" s="209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9"/>
      <c r="AF829" s="209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9"/>
      <c r="AF830" s="209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9"/>
      <c r="AF831" s="209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9"/>
      <c r="AF832" s="209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9"/>
      <c r="AF833" s="209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9"/>
      <c r="AF834" s="209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9"/>
      <c r="AF835" s="209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9"/>
      <c r="AF836" s="209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9"/>
      <c r="AF837" s="209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9"/>
      <c r="AF838" s="209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9"/>
      <c r="AF839" s="209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9"/>
      <c r="AF840" s="209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9"/>
      <c r="AF841" s="209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9"/>
      <c r="AF842" s="209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9"/>
      <c r="AF843" s="209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9"/>
      <c r="AF844" s="209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9"/>
      <c r="AF845" s="209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9"/>
      <c r="AF846" s="209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9"/>
      <c r="AF847" s="209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9"/>
      <c r="AF848" s="209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9"/>
      <c r="AF849" s="209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9"/>
      <c r="AF850" s="209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9"/>
      <c r="AF851" s="209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9"/>
      <c r="AF852" s="209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9"/>
      <c r="AF853" s="209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9"/>
      <c r="AF854" s="209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9"/>
      <c r="AF855" s="209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9"/>
      <c r="AF856" s="209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9"/>
      <c r="AF857" s="209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9"/>
      <c r="AF858" s="209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9"/>
      <c r="AF859" s="209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9"/>
      <c r="AF860" s="209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9"/>
      <c r="AF861" s="209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9"/>
      <c r="AF862" s="209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9"/>
      <c r="AF863" s="209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9"/>
      <c r="AF864" s="209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9"/>
      <c r="AF865" s="209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9"/>
      <c r="AF866" s="209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9"/>
      <c r="AF867" s="209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9"/>
      <c r="AF868" s="209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9"/>
      <c r="AF869" s="209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9"/>
      <c r="AF870" s="209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9"/>
      <c r="AF871" s="209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9"/>
      <c r="AF872" s="209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9"/>
      <c r="AF873" s="209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9"/>
      <c r="AF874" s="209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9"/>
      <c r="AF875" s="209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9"/>
      <c r="AF876" s="209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9"/>
      <c r="AF877" s="209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9"/>
      <c r="AF878" s="209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9"/>
      <c r="AF879" s="209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9"/>
      <c r="AF880" s="209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9"/>
      <c r="AF881" s="209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9"/>
      <c r="AF882" s="209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9"/>
      <c r="AF883" s="209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9"/>
      <c r="AF884" s="209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9"/>
      <c r="AF885" s="209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9"/>
      <c r="AF886" s="209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9"/>
      <c r="AF887" s="209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9"/>
      <c r="AF888" s="209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9"/>
      <c r="AF889" s="209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9"/>
      <c r="AF890" s="209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9"/>
      <c r="AF891" s="209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9"/>
      <c r="AF892" s="209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9"/>
      <c r="AF893" s="209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9"/>
      <c r="AF894" s="209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9"/>
      <c r="AF895" s="209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9"/>
      <c r="AF896" s="209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9"/>
      <c r="AF897" s="209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9"/>
      <c r="AF898" s="209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9"/>
      <c r="AF899" s="209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9"/>
      <c r="AF900" s="209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9"/>
      <c r="AF901" s="209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9"/>
      <c r="AF902" s="209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9"/>
      <c r="AF903" s="209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9"/>
      <c r="AF904" s="209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9"/>
      <c r="AF905" s="209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9"/>
      <c r="AF906" s="209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9"/>
      <c r="AF907" s="209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9"/>
      <c r="AF908" s="209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9"/>
      <c r="AF909" s="209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9"/>
      <c r="AF910" s="209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9"/>
      <c r="AF911" s="209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9"/>
      <c r="AF912" s="209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9"/>
      <c r="AF913" s="209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9"/>
      <c r="AF914" s="209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9"/>
      <c r="AF915" s="209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9"/>
      <c r="AF916" s="209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9"/>
      <c r="AF917" s="209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9"/>
      <c r="AF918" s="209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9"/>
      <c r="AF919" s="209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9"/>
      <c r="AF920" s="209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9"/>
      <c r="AF921" s="209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9"/>
      <c r="AF922" s="209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9"/>
      <c r="AF923" s="209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9"/>
      <c r="AF924" s="209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9"/>
      <c r="AF925" s="209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9"/>
      <c r="AF926" s="209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9"/>
      <c r="AF927" s="209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9"/>
      <c r="AF928" s="209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9"/>
      <c r="AF929" s="209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9"/>
      <c r="AF930" s="209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9"/>
      <c r="AF931" s="209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9"/>
      <c r="AF932" s="209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9"/>
      <c r="AF933" s="209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9"/>
      <c r="AF934" s="209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9"/>
      <c r="AF935" s="209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9"/>
      <c r="AF936" s="209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9"/>
      <c r="AF937" s="209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9"/>
      <c r="AF938" s="209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9"/>
      <c r="AF939" s="209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9"/>
      <c r="AF940" s="209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9"/>
      <c r="AF941" s="209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9"/>
      <c r="AF942" s="209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9"/>
      <c r="AF943" s="209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9"/>
      <c r="AF944" s="209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9"/>
      <c r="AF945" s="209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9"/>
      <c r="AF946" s="209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9"/>
      <c r="AF947" s="209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9"/>
      <c r="AF948" s="209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9"/>
      <c r="AF949" s="209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9"/>
      <c r="AF950" s="209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9"/>
      <c r="AF951" s="209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9"/>
      <c r="AF952" s="209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9"/>
      <c r="AF953" s="209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9"/>
      <c r="AF954" s="209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9"/>
      <c r="AF955" s="209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9"/>
      <c r="AF956" s="209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9"/>
      <c r="AF957" s="209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9"/>
      <c r="AF958" s="209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9"/>
      <c r="AF959" s="209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9"/>
      <c r="AF960" s="209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9"/>
      <c r="AF961" s="209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9"/>
      <c r="AF962" s="209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9"/>
      <c r="AF963" s="209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9"/>
      <c r="AF964" s="209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9"/>
      <c r="AF965" s="209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9"/>
      <c r="AF966" s="209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9"/>
      <c r="AF967" s="209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9"/>
      <c r="AF968" s="209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9"/>
      <c r="AF969" s="209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9"/>
      <c r="AF970" s="209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9"/>
      <c r="AF971" s="209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9"/>
      <c r="AF972" s="209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9"/>
      <c r="AF973" s="209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9"/>
      <c r="AF974" s="209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9"/>
      <c r="AF975" s="209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9"/>
      <c r="AF976" s="209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9"/>
      <c r="AF977" s="209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9"/>
      <c r="AF978" s="209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9"/>
      <c r="AF979" s="209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9"/>
      <c r="AF980" s="209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9"/>
      <c r="AF981" s="209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9"/>
      <c r="AF982" s="209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9"/>
      <c r="AF983" s="209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9"/>
      <c r="AF984" s="209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9"/>
      <c r="AF985" s="209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9"/>
      <c r="AF986" s="209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9"/>
      <c r="AF987" s="209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9"/>
      <c r="AF988" s="209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9"/>
      <c r="AF989" s="209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9"/>
      <c r="AF990" s="209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9"/>
      <c r="AF991" s="209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9"/>
      <c r="AF992" s="209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9"/>
      <c r="AF993" s="209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9"/>
      <c r="AF994" s="209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9"/>
      <c r="AF995" s="209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9"/>
      <c r="AF996" s="209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9"/>
      <c r="AF997" s="209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9"/>
      <c r="AF998" s="209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9"/>
      <c r="AF999" s="209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9"/>
      <c r="AF1000" s="209"/>
    </row>
  </sheetData>
  <sortState ref="A8:AE61">
    <sortCondition ref="A8:A61"/>
    <sortCondition ref="B8:B61"/>
    <sortCondition ref="C8:C6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60" man="1"/>
    <brk id="21" min="1" max="6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275</v>
      </c>
      <c r="D7" s="140">
        <f>+SUM(E7,J7)</f>
        <v>12869681</v>
      </c>
      <c r="E7" s="140">
        <f>+SUM(F7:I7)</f>
        <v>12670580</v>
      </c>
      <c r="F7" s="140">
        <f t="shared" ref="F7:K7" si="0">SUM(F$8:F$1000)</f>
        <v>202518</v>
      </c>
      <c r="G7" s="140">
        <f t="shared" si="0"/>
        <v>12073446</v>
      </c>
      <c r="H7" s="140">
        <f t="shared" si="0"/>
        <v>99186</v>
      </c>
      <c r="I7" s="140">
        <f t="shared" si="0"/>
        <v>295430</v>
      </c>
      <c r="J7" s="140">
        <f t="shared" si="0"/>
        <v>199101</v>
      </c>
      <c r="K7" s="140">
        <f t="shared" si="0"/>
        <v>2702106</v>
      </c>
      <c r="L7" s="140">
        <f>+SUM(M7,R7,V7,W7,AC7)</f>
        <v>107365197</v>
      </c>
      <c r="M7" s="140">
        <f>+SUM(N7:Q7)</f>
        <v>40516245</v>
      </c>
      <c r="N7" s="140">
        <f>SUM(N$8:N$1000)</f>
        <v>10727350</v>
      </c>
      <c r="O7" s="140">
        <f>SUM(O$8:O$1000)</f>
        <v>23429044</v>
      </c>
      <c r="P7" s="140">
        <f>SUM(P$8:P$1000)</f>
        <v>6270023</v>
      </c>
      <c r="Q7" s="140">
        <f>SUM(Q$8:Q$1000)</f>
        <v>89828</v>
      </c>
      <c r="R7" s="140">
        <f>+SUM(S7:U7)</f>
        <v>28034761</v>
      </c>
      <c r="S7" s="140">
        <f>SUM(S$8:S$1000)</f>
        <v>3402776</v>
      </c>
      <c r="T7" s="140">
        <f>SUM(T$8:T$1000)</f>
        <v>24401420</v>
      </c>
      <c r="U7" s="140">
        <f>SUM(U$8:U$1000)</f>
        <v>230565</v>
      </c>
      <c r="V7" s="140">
        <f>SUM(V$8:V$1000)</f>
        <v>365569</v>
      </c>
      <c r="W7" s="140">
        <f>+SUM(X7:AA7)</f>
        <v>38366197</v>
      </c>
      <c r="X7" s="140">
        <f t="shared" ref="X7:AD7" si="1">SUM(X$8:X$1000)</f>
        <v>24343846</v>
      </c>
      <c r="Y7" s="140">
        <f t="shared" si="1"/>
        <v>10600092</v>
      </c>
      <c r="Z7" s="140">
        <f t="shared" si="1"/>
        <v>2436208</v>
      </c>
      <c r="AA7" s="140">
        <f t="shared" si="1"/>
        <v>986051</v>
      </c>
      <c r="AB7" s="140">
        <f t="shared" si="1"/>
        <v>16869566</v>
      </c>
      <c r="AC7" s="140">
        <f t="shared" si="1"/>
        <v>82425</v>
      </c>
      <c r="AD7" s="140">
        <f t="shared" si="1"/>
        <v>3689732</v>
      </c>
      <c r="AE7" s="140">
        <f>+SUM(D7,L7,AD7)</f>
        <v>123924610</v>
      </c>
      <c r="AF7" s="140">
        <f>+SUM(AG7,AL7)</f>
        <v>259945</v>
      </c>
      <c r="AG7" s="140">
        <f>+SUM(AH7:AK7)</f>
        <v>259911</v>
      </c>
      <c r="AH7" s="140">
        <f t="shared" ref="AH7:AM7" si="2">SUM(AH$8:AH$1000)</f>
        <v>16396</v>
      </c>
      <c r="AI7" s="140">
        <f t="shared" si="2"/>
        <v>166903</v>
      </c>
      <c r="AJ7" s="140">
        <f t="shared" si="2"/>
        <v>25</v>
      </c>
      <c r="AK7" s="140">
        <f t="shared" si="2"/>
        <v>76587</v>
      </c>
      <c r="AL7" s="140">
        <f t="shared" si="2"/>
        <v>34</v>
      </c>
      <c r="AM7" s="140">
        <f t="shared" si="2"/>
        <v>1688</v>
      </c>
      <c r="AN7" s="140">
        <f>+SUM(AO7,AT7,AX7,AY7,BE7)</f>
        <v>6138141</v>
      </c>
      <c r="AO7" s="140">
        <f>+SUM(AP7:AS7)</f>
        <v>1492188</v>
      </c>
      <c r="AP7" s="140">
        <f>SUM(AP$8:AP$1000)</f>
        <v>981983</v>
      </c>
      <c r="AQ7" s="140">
        <f>SUM(AQ$8:AQ$1000)</f>
        <v>312589</v>
      </c>
      <c r="AR7" s="140">
        <f>SUM(AR$8:AR$1000)</f>
        <v>197616</v>
      </c>
      <c r="AS7" s="140">
        <f>SUM(AS$8:AS$1000)</f>
        <v>0</v>
      </c>
      <c r="AT7" s="140">
        <f>+SUM(AU7:AW7)</f>
        <v>1568094</v>
      </c>
      <c r="AU7" s="140">
        <f>SUM(AU$8:AU$1000)</f>
        <v>65150</v>
      </c>
      <c r="AV7" s="140">
        <f>SUM(AV$8:AV$1000)</f>
        <v>1489454</v>
      </c>
      <c r="AW7" s="140">
        <f>SUM(AW$8:AW$1000)</f>
        <v>13490</v>
      </c>
      <c r="AX7" s="140">
        <f>SUM(AX$8:AX$1000)</f>
        <v>1464</v>
      </c>
      <c r="AY7" s="140">
        <f>+SUM(AZ7:BC7)</f>
        <v>3061105</v>
      </c>
      <c r="AZ7" s="140">
        <f t="shared" ref="AZ7:BF7" si="3">SUM(AZ$8:AZ$1000)</f>
        <v>1520765</v>
      </c>
      <c r="BA7" s="140">
        <f t="shared" si="3"/>
        <v>1134900</v>
      </c>
      <c r="BB7" s="140">
        <f t="shared" si="3"/>
        <v>188692</v>
      </c>
      <c r="BC7" s="140">
        <f t="shared" si="3"/>
        <v>216748</v>
      </c>
      <c r="BD7" s="140">
        <f t="shared" si="3"/>
        <v>813564</v>
      </c>
      <c r="BE7" s="140">
        <f t="shared" si="3"/>
        <v>15290</v>
      </c>
      <c r="BF7" s="140">
        <f t="shared" si="3"/>
        <v>494171</v>
      </c>
      <c r="BG7" s="140">
        <f>+SUM(BF7,AN7,AF7)</f>
        <v>6892257</v>
      </c>
      <c r="BH7" s="140">
        <f t="shared" ref="BH7:CI7" si="4">SUM(D7,AF7)</f>
        <v>13129626</v>
      </c>
      <c r="BI7" s="140">
        <f t="shared" si="4"/>
        <v>12930491</v>
      </c>
      <c r="BJ7" s="140">
        <f t="shared" si="4"/>
        <v>218914</v>
      </c>
      <c r="BK7" s="140">
        <f t="shared" si="4"/>
        <v>12240349</v>
      </c>
      <c r="BL7" s="140">
        <f t="shared" si="4"/>
        <v>99211</v>
      </c>
      <c r="BM7" s="140">
        <f t="shared" si="4"/>
        <v>372017</v>
      </c>
      <c r="BN7" s="140">
        <f t="shared" si="4"/>
        <v>199135</v>
      </c>
      <c r="BO7" s="140">
        <f t="shared" si="4"/>
        <v>2703794</v>
      </c>
      <c r="BP7" s="140">
        <f t="shared" si="4"/>
        <v>113503338</v>
      </c>
      <c r="BQ7" s="140">
        <f t="shared" si="4"/>
        <v>42008433</v>
      </c>
      <c r="BR7" s="140">
        <f t="shared" si="4"/>
        <v>11709333</v>
      </c>
      <c r="BS7" s="140">
        <f t="shared" si="4"/>
        <v>23741633</v>
      </c>
      <c r="BT7" s="140">
        <f t="shared" si="4"/>
        <v>6467639</v>
      </c>
      <c r="BU7" s="140">
        <f t="shared" si="4"/>
        <v>89828</v>
      </c>
      <c r="BV7" s="140">
        <f t="shared" si="4"/>
        <v>29602855</v>
      </c>
      <c r="BW7" s="140">
        <f t="shared" si="4"/>
        <v>3467926</v>
      </c>
      <c r="BX7" s="140">
        <f t="shared" si="4"/>
        <v>25890874</v>
      </c>
      <c r="BY7" s="140">
        <f t="shared" si="4"/>
        <v>244055</v>
      </c>
      <c r="BZ7" s="140">
        <f t="shared" si="4"/>
        <v>367033</v>
      </c>
      <c r="CA7" s="140">
        <f t="shared" si="4"/>
        <v>41427302</v>
      </c>
      <c r="CB7" s="140">
        <f t="shared" si="4"/>
        <v>25864611</v>
      </c>
      <c r="CC7" s="140">
        <f t="shared" si="4"/>
        <v>11734992</v>
      </c>
      <c r="CD7" s="140">
        <f t="shared" si="4"/>
        <v>2624900</v>
      </c>
      <c r="CE7" s="140">
        <f t="shared" si="4"/>
        <v>1202799</v>
      </c>
      <c r="CF7" s="140">
        <f t="shared" si="4"/>
        <v>17683130</v>
      </c>
      <c r="CG7" s="140">
        <f t="shared" si="4"/>
        <v>97715</v>
      </c>
      <c r="CH7" s="140">
        <f t="shared" si="4"/>
        <v>4183903</v>
      </c>
      <c r="CI7" s="140">
        <f t="shared" si="4"/>
        <v>130816867</v>
      </c>
    </row>
    <row r="8" spans="1:87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+SUM(E8,J8)</f>
        <v>208771</v>
      </c>
      <c r="E8" s="121">
        <f>+SUM(F8:I8)</f>
        <v>208771</v>
      </c>
      <c r="F8" s="121">
        <v>194893</v>
      </c>
      <c r="G8" s="121">
        <v>0</v>
      </c>
      <c r="H8" s="121">
        <v>13878</v>
      </c>
      <c r="I8" s="121">
        <v>0</v>
      </c>
      <c r="J8" s="121">
        <v>0</v>
      </c>
      <c r="K8" s="121">
        <v>81694</v>
      </c>
      <c r="L8" s="121">
        <f>+SUM(M8,R8,V8,W8,AC8)</f>
        <v>19105987</v>
      </c>
      <c r="M8" s="121">
        <f>+SUM(N8:Q8)</f>
        <v>14854837</v>
      </c>
      <c r="N8" s="121">
        <v>2169891</v>
      </c>
      <c r="O8" s="121">
        <v>12684946</v>
      </c>
      <c r="P8" s="121">
        <v>0</v>
      </c>
      <c r="Q8" s="121">
        <v>0</v>
      </c>
      <c r="R8" s="121">
        <f>+SUM(S8:U8)</f>
        <v>1486793</v>
      </c>
      <c r="S8" s="121">
        <v>1486793</v>
      </c>
      <c r="T8" s="121">
        <v>0</v>
      </c>
      <c r="U8" s="121">
        <v>0</v>
      </c>
      <c r="V8" s="121">
        <v>99827</v>
      </c>
      <c r="W8" s="121">
        <f>+SUM(X8:AA8)</f>
        <v>2664530</v>
      </c>
      <c r="X8" s="121">
        <v>1743511</v>
      </c>
      <c r="Y8" s="121">
        <v>921019</v>
      </c>
      <c r="Z8" s="121">
        <v>0</v>
      </c>
      <c r="AA8" s="121">
        <v>0</v>
      </c>
      <c r="AB8" s="121">
        <v>6926875</v>
      </c>
      <c r="AC8" s="121">
        <v>0</v>
      </c>
      <c r="AD8" s="121">
        <v>16116</v>
      </c>
      <c r="AE8" s="121">
        <f>+SUM(D8,L8,AD8)</f>
        <v>19330874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75475</v>
      </c>
      <c r="AO8" s="121">
        <f>+SUM(AP8:AS8)</f>
        <v>66881</v>
      </c>
      <c r="AP8" s="121">
        <v>29725</v>
      </c>
      <c r="AQ8" s="121">
        <v>0</v>
      </c>
      <c r="AR8" s="121">
        <v>37156</v>
      </c>
      <c r="AS8" s="121">
        <v>0</v>
      </c>
      <c r="AT8" s="121">
        <f>+SUM(AU8:AW8)</f>
        <v>4643</v>
      </c>
      <c r="AU8" s="121">
        <v>0</v>
      </c>
      <c r="AV8" s="121">
        <v>4643</v>
      </c>
      <c r="AW8" s="121">
        <v>0</v>
      </c>
      <c r="AX8" s="121">
        <v>0</v>
      </c>
      <c r="AY8" s="121">
        <f>+SUM(AZ8:BC8)</f>
        <v>3951</v>
      </c>
      <c r="AZ8" s="121">
        <v>3951</v>
      </c>
      <c r="BA8" s="121">
        <v>0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75475</v>
      </c>
      <c r="BH8" s="121">
        <f>SUM(D8,AF8)</f>
        <v>208771</v>
      </c>
      <c r="BI8" s="121">
        <f>SUM(E8,AG8)</f>
        <v>208771</v>
      </c>
      <c r="BJ8" s="121">
        <f>SUM(F8,AH8)</f>
        <v>194893</v>
      </c>
      <c r="BK8" s="121">
        <f>SUM(G8,AI8)</f>
        <v>0</v>
      </c>
      <c r="BL8" s="121">
        <f>SUM(H8,AJ8)</f>
        <v>13878</v>
      </c>
      <c r="BM8" s="121">
        <f>SUM(I8,AK8)</f>
        <v>0</v>
      </c>
      <c r="BN8" s="121">
        <f>SUM(J8,AL8)</f>
        <v>0</v>
      </c>
      <c r="BO8" s="121">
        <f>SUM(K8,AM8)</f>
        <v>81694</v>
      </c>
      <c r="BP8" s="121">
        <f>SUM(L8,AN8)</f>
        <v>19181462</v>
      </c>
      <c r="BQ8" s="121">
        <f>SUM(M8,AO8)</f>
        <v>14921718</v>
      </c>
      <c r="BR8" s="121">
        <f>SUM(N8,AP8)</f>
        <v>2199616</v>
      </c>
      <c r="BS8" s="121">
        <f>SUM(O8,AQ8)</f>
        <v>12684946</v>
      </c>
      <c r="BT8" s="121">
        <f>SUM(P8,AR8)</f>
        <v>37156</v>
      </c>
      <c r="BU8" s="121">
        <f>SUM(Q8,AS8)</f>
        <v>0</v>
      </c>
      <c r="BV8" s="121">
        <f>SUM(R8,AT8)</f>
        <v>1491436</v>
      </c>
      <c r="BW8" s="121">
        <f>SUM(S8,AU8)</f>
        <v>1486793</v>
      </c>
      <c r="BX8" s="121">
        <f>SUM(T8,AV8)</f>
        <v>4643</v>
      </c>
      <c r="BY8" s="121">
        <f>SUM(U8,AW8)</f>
        <v>0</v>
      </c>
      <c r="BZ8" s="121">
        <f>SUM(V8,AX8)</f>
        <v>99827</v>
      </c>
      <c r="CA8" s="121">
        <f>SUM(W8,AY8)</f>
        <v>2668481</v>
      </c>
      <c r="CB8" s="121">
        <f>SUM(X8,AZ8)</f>
        <v>1747462</v>
      </c>
      <c r="CC8" s="121">
        <f>SUM(Y8,BA8)</f>
        <v>921019</v>
      </c>
      <c r="CD8" s="121">
        <f>SUM(Z8,BB8)</f>
        <v>0</v>
      </c>
      <c r="CE8" s="121">
        <f>SUM(AA8,BC8)</f>
        <v>0</v>
      </c>
      <c r="CF8" s="121">
        <f>SUM(AB8,BD8)</f>
        <v>6926875</v>
      </c>
      <c r="CG8" s="121">
        <f>SUM(AC8,BE8)</f>
        <v>0</v>
      </c>
      <c r="CH8" s="121">
        <f>SUM(AD8,BF8)</f>
        <v>16116</v>
      </c>
      <c r="CI8" s="121">
        <f>SUM(AE8,BG8)</f>
        <v>19406349</v>
      </c>
    </row>
    <row r="9" spans="1:87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+SUM(E9,J9)</f>
        <v>7423</v>
      </c>
      <c r="E9" s="121">
        <f>+SUM(F9:I9)</f>
        <v>7423</v>
      </c>
      <c r="F9" s="121">
        <v>0</v>
      </c>
      <c r="G9" s="121">
        <v>7423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8777916</v>
      </c>
      <c r="M9" s="121">
        <f>+SUM(N9:Q9)</f>
        <v>1100635</v>
      </c>
      <c r="N9" s="121">
        <v>744708</v>
      </c>
      <c r="O9" s="121">
        <v>114992</v>
      </c>
      <c r="P9" s="121">
        <v>240935</v>
      </c>
      <c r="Q9" s="121">
        <v>0</v>
      </c>
      <c r="R9" s="121">
        <f>+SUM(S9:U9)</f>
        <v>1194218</v>
      </c>
      <c r="S9" s="121">
        <v>46910</v>
      </c>
      <c r="T9" s="121">
        <v>1095263</v>
      </c>
      <c r="U9" s="121">
        <v>52045</v>
      </c>
      <c r="V9" s="121">
        <v>7150</v>
      </c>
      <c r="W9" s="121">
        <f>+SUM(X9:AA9)</f>
        <v>6475913</v>
      </c>
      <c r="X9" s="121">
        <v>5062279</v>
      </c>
      <c r="Y9" s="121">
        <v>1200263</v>
      </c>
      <c r="Z9" s="121">
        <v>213371</v>
      </c>
      <c r="AA9" s="121">
        <v>0</v>
      </c>
      <c r="AB9" s="121">
        <v>0</v>
      </c>
      <c r="AC9" s="121">
        <v>0</v>
      </c>
      <c r="AD9" s="121">
        <v>52</v>
      </c>
      <c r="AE9" s="121">
        <f>+SUM(D9,L9,AD9)</f>
        <v>8785391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920891</v>
      </c>
      <c r="AO9" s="121">
        <f>+SUM(AP9:AS9)</f>
        <v>180857</v>
      </c>
      <c r="AP9" s="121">
        <v>180857</v>
      </c>
      <c r="AQ9" s="121">
        <v>0</v>
      </c>
      <c r="AR9" s="121">
        <v>0</v>
      </c>
      <c r="AS9" s="121">
        <v>0</v>
      </c>
      <c r="AT9" s="121">
        <f>+SUM(AU9:AW9)</f>
        <v>206180</v>
      </c>
      <c r="AU9" s="121">
        <v>10998</v>
      </c>
      <c r="AV9" s="121">
        <v>195182</v>
      </c>
      <c r="AW9" s="121">
        <v>0</v>
      </c>
      <c r="AX9" s="121">
        <v>0</v>
      </c>
      <c r="AY9" s="121">
        <f>+SUM(AZ9:BC9)</f>
        <v>533854</v>
      </c>
      <c r="AZ9" s="121">
        <v>451278</v>
      </c>
      <c r="BA9" s="121">
        <v>82576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920891</v>
      </c>
      <c r="BH9" s="121">
        <f>SUM(D9,AF9)</f>
        <v>7423</v>
      </c>
      <c r="BI9" s="121">
        <f>SUM(E9,AG9)</f>
        <v>7423</v>
      </c>
      <c r="BJ9" s="121">
        <f>SUM(F9,AH9)</f>
        <v>0</v>
      </c>
      <c r="BK9" s="121">
        <f>SUM(G9,AI9)</f>
        <v>7423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9698807</v>
      </c>
      <c r="BQ9" s="121">
        <f>SUM(M9,AO9)</f>
        <v>1281492</v>
      </c>
      <c r="BR9" s="121">
        <f>SUM(N9,AP9)</f>
        <v>925565</v>
      </c>
      <c r="BS9" s="121">
        <f>SUM(O9,AQ9)</f>
        <v>114992</v>
      </c>
      <c r="BT9" s="121">
        <f>SUM(P9,AR9)</f>
        <v>240935</v>
      </c>
      <c r="BU9" s="121">
        <f>SUM(Q9,AS9)</f>
        <v>0</v>
      </c>
      <c r="BV9" s="121">
        <f>SUM(R9,AT9)</f>
        <v>1400398</v>
      </c>
      <c r="BW9" s="121">
        <f>SUM(S9,AU9)</f>
        <v>57908</v>
      </c>
      <c r="BX9" s="121">
        <f>SUM(T9,AV9)</f>
        <v>1290445</v>
      </c>
      <c r="BY9" s="121">
        <f>SUM(U9,AW9)</f>
        <v>52045</v>
      </c>
      <c r="BZ9" s="121">
        <f>SUM(V9,AX9)</f>
        <v>7150</v>
      </c>
      <c r="CA9" s="121">
        <f>SUM(W9,AY9)</f>
        <v>7009767</v>
      </c>
      <c r="CB9" s="121">
        <f>SUM(X9,AZ9)</f>
        <v>5513557</v>
      </c>
      <c r="CC9" s="121">
        <f>SUM(Y9,BA9)</f>
        <v>1282839</v>
      </c>
      <c r="CD9" s="121">
        <f>SUM(Z9,BB9)</f>
        <v>213371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52</v>
      </c>
      <c r="CI9" s="121">
        <f>SUM(AE9,BG9)</f>
        <v>9706282</v>
      </c>
    </row>
    <row r="10" spans="1:87" s="136" customFormat="1" ht="13.5" customHeight="1" x14ac:dyDescent="0.15">
      <c r="A10" s="119" t="s">
        <v>29</v>
      </c>
      <c r="B10" s="120" t="s">
        <v>332</v>
      </c>
      <c r="C10" s="119" t="s">
        <v>333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187186</v>
      </c>
      <c r="L10" s="121">
        <f>+SUM(M10,R10,V10,W10,AC10)</f>
        <v>1575046</v>
      </c>
      <c r="M10" s="121">
        <f>+SUM(N10:Q10)</f>
        <v>290906</v>
      </c>
      <c r="N10" s="121">
        <v>61243</v>
      </c>
      <c r="O10" s="121">
        <v>229663</v>
      </c>
      <c r="P10" s="121">
        <v>0</v>
      </c>
      <c r="Q10" s="121">
        <v>0</v>
      </c>
      <c r="R10" s="121">
        <f>+SUM(S10:U10)</f>
        <v>108717</v>
      </c>
      <c r="S10" s="121">
        <v>108717</v>
      </c>
      <c r="T10" s="121">
        <v>0</v>
      </c>
      <c r="U10" s="121">
        <v>0</v>
      </c>
      <c r="V10" s="121">
        <v>0</v>
      </c>
      <c r="W10" s="121">
        <f>+SUM(X10:AA10)</f>
        <v>1175423</v>
      </c>
      <c r="X10" s="121">
        <v>1080096</v>
      </c>
      <c r="Y10" s="121">
        <v>95327</v>
      </c>
      <c r="Z10" s="121">
        <v>0</v>
      </c>
      <c r="AA10" s="121">
        <v>0</v>
      </c>
      <c r="AB10" s="121">
        <v>299360</v>
      </c>
      <c r="AC10" s="121">
        <v>0</v>
      </c>
      <c r="AD10" s="121">
        <v>36060</v>
      </c>
      <c r="AE10" s="121">
        <f>+SUM(D10,L10,AD10)</f>
        <v>1611106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93772</v>
      </c>
      <c r="AO10" s="121">
        <f>+SUM(AP10:AS10)</f>
        <v>15655</v>
      </c>
      <c r="AP10" s="121">
        <v>15655</v>
      </c>
      <c r="AQ10" s="121">
        <v>0</v>
      </c>
      <c r="AR10" s="121">
        <v>0</v>
      </c>
      <c r="AS10" s="121">
        <v>0</v>
      </c>
      <c r="AT10" s="121">
        <f>+SUM(AU10:AW10)</f>
        <v>34611</v>
      </c>
      <c r="AU10" s="121">
        <v>0</v>
      </c>
      <c r="AV10" s="121">
        <v>34611</v>
      </c>
      <c r="AW10" s="121">
        <v>0</v>
      </c>
      <c r="AX10" s="121">
        <v>0</v>
      </c>
      <c r="AY10" s="121">
        <f>+SUM(AZ10:BC10)</f>
        <v>43506</v>
      </c>
      <c r="AZ10" s="121">
        <v>0</v>
      </c>
      <c r="BA10" s="121">
        <v>43506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93772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187186</v>
      </c>
      <c r="BP10" s="121">
        <f>SUM(L10,AN10)</f>
        <v>1668818</v>
      </c>
      <c r="BQ10" s="121">
        <f>SUM(M10,AO10)</f>
        <v>306561</v>
      </c>
      <c r="BR10" s="121">
        <f>SUM(N10,AP10)</f>
        <v>76898</v>
      </c>
      <c r="BS10" s="121">
        <f>SUM(O10,AQ10)</f>
        <v>229663</v>
      </c>
      <c r="BT10" s="121">
        <f>SUM(P10,AR10)</f>
        <v>0</v>
      </c>
      <c r="BU10" s="121">
        <f>SUM(Q10,AS10)</f>
        <v>0</v>
      </c>
      <c r="BV10" s="121">
        <f>SUM(R10,AT10)</f>
        <v>143328</v>
      </c>
      <c r="BW10" s="121">
        <f>SUM(S10,AU10)</f>
        <v>108717</v>
      </c>
      <c r="BX10" s="121">
        <f>SUM(T10,AV10)</f>
        <v>34611</v>
      </c>
      <c r="BY10" s="121">
        <f>SUM(U10,AW10)</f>
        <v>0</v>
      </c>
      <c r="BZ10" s="121">
        <f>SUM(V10,AX10)</f>
        <v>0</v>
      </c>
      <c r="CA10" s="121">
        <f>SUM(W10,AY10)</f>
        <v>1218929</v>
      </c>
      <c r="CB10" s="121">
        <f>SUM(X10,AZ10)</f>
        <v>1080096</v>
      </c>
      <c r="CC10" s="121">
        <f>SUM(Y10,BA10)</f>
        <v>138833</v>
      </c>
      <c r="CD10" s="121">
        <f>SUM(Z10,BB10)</f>
        <v>0</v>
      </c>
      <c r="CE10" s="121">
        <f>SUM(AA10,BC10)</f>
        <v>0</v>
      </c>
      <c r="CF10" s="121">
        <f>SUM(AB10,BD10)</f>
        <v>299360</v>
      </c>
      <c r="CG10" s="121">
        <f>SUM(AC10,BE10)</f>
        <v>0</v>
      </c>
      <c r="CH10" s="121">
        <f>SUM(AD10,BF10)</f>
        <v>36060</v>
      </c>
      <c r="CI10" s="121">
        <f>SUM(AE10,BG10)</f>
        <v>1704878</v>
      </c>
    </row>
    <row r="11" spans="1:87" s="136" customFormat="1" ht="13.5" customHeight="1" x14ac:dyDescent="0.15">
      <c r="A11" s="119" t="s">
        <v>29</v>
      </c>
      <c r="B11" s="120" t="s">
        <v>337</v>
      </c>
      <c r="C11" s="119" t="s">
        <v>338</v>
      </c>
      <c r="D11" s="121">
        <f>+SUM(E11,J11)</f>
        <v>84028</v>
      </c>
      <c r="E11" s="121">
        <f>+SUM(F11:I11)</f>
        <v>84028</v>
      </c>
      <c r="F11" s="121">
        <v>0</v>
      </c>
      <c r="G11" s="121">
        <v>0</v>
      </c>
      <c r="H11" s="121">
        <v>0</v>
      </c>
      <c r="I11" s="121">
        <v>84028</v>
      </c>
      <c r="J11" s="121">
        <v>0</v>
      </c>
      <c r="K11" s="121">
        <v>738891</v>
      </c>
      <c r="L11" s="121">
        <f>+SUM(M11,R11,V11,W11,AC11)</f>
        <v>2669779</v>
      </c>
      <c r="M11" s="121">
        <f>+SUM(N11:Q11)</f>
        <v>1798408</v>
      </c>
      <c r="N11" s="121">
        <v>801287</v>
      </c>
      <c r="O11" s="121">
        <v>997121</v>
      </c>
      <c r="P11" s="121">
        <v>0</v>
      </c>
      <c r="Q11" s="121">
        <v>0</v>
      </c>
      <c r="R11" s="121">
        <f>+SUM(S11:U11)</f>
        <v>88335</v>
      </c>
      <c r="S11" s="121">
        <v>88335</v>
      </c>
      <c r="T11" s="121">
        <v>0</v>
      </c>
      <c r="U11" s="121">
        <v>0</v>
      </c>
      <c r="V11" s="121">
        <v>0</v>
      </c>
      <c r="W11" s="121">
        <f>+SUM(X11:AA11)</f>
        <v>783036</v>
      </c>
      <c r="X11" s="121">
        <v>761110</v>
      </c>
      <c r="Y11" s="121">
        <v>373</v>
      </c>
      <c r="Z11" s="121">
        <v>0</v>
      </c>
      <c r="AA11" s="121">
        <v>21553</v>
      </c>
      <c r="AB11" s="121">
        <v>112565</v>
      </c>
      <c r="AC11" s="121">
        <v>0</v>
      </c>
      <c r="AD11" s="121">
        <v>141007</v>
      </c>
      <c r="AE11" s="121">
        <f>+SUM(D11,L11,AD11)</f>
        <v>2894814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43275</v>
      </c>
      <c r="AO11" s="121">
        <f>+SUM(AP11:AS11)</f>
        <v>2600</v>
      </c>
      <c r="AP11" s="121">
        <v>2600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40675</v>
      </c>
      <c r="AZ11" s="121">
        <v>18513</v>
      </c>
      <c r="BA11" s="121">
        <v>22162</v>
      </c>
      <c r="BB11" s="121">
        <v>0</v>
      </c>
      <c r="BC11" s="121">
        <v>0</v>
      </c>
      <c r="BD11" s="121">
        <v>0</v>
      </c>
      <c r="BE11" s="121">
        <v>0</v>
      </c>
      <c r="BF11" s="121">
        <v>2</v>
      </c>
      <c r="BG11" s="121">
        <f>+SUM(BF11,AN11,AF11)</f>
        <v>43277</v>
      </c>
      <c r="BH11" s="121">
        <f>SUM(D11,AF11)</f>
        <v>84028</v>
      </c>
      <c r="BI11" s="121">
        <f>SUM(E11,AG11)</f>
        <v>84028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84028</v>
      </c>
      <c r="BN11" s="121">
        <f>SUM(J11,AL11)</f>
        <v>0</v>
      </c>
      <c r="BO11" s="121">
        <f>SUM(K11,AM11)</f>
        <v>738891</v>
      </c>
      <c r="BP11" s="121">
        <f>SUM(L11,AN11)</f>
        <v>2713054</v>
      </c>
      <c r="BQ11" s="121">
        <f>SUM(M11,AO11)</f>
        <v>1801008</v>
      </c>
      <c r="BR11" s="121">
        <f>SUM(N11,AP11)</f>
        <v>803887</v>
      </c>
      <c r="BS11" s="121">
        <f>SUM(O11,AQ11)</f>
        <v>997121</v>
      </c>
      <c r="BT11" s="121">
        <f>SUM(P11,AR11)</f>
        <v>0</v>
      </c>
      <c r="BU11" s="121">
        <f>SUM(Q11,AS11)</f>
        <v>0</v>
      </c>
      <c r="BV11" s="121">
        <f>SUM(R11,AT11)</f>
        <v>88335</v>
      </c>
      <c r="BW11" s="121">
        <f>SUM(S11,AU11)</f>
        <v>88335</v>
      </c>
      <c r="BX11" s="121">
        <f>SUM(T11,AV11)</f>
        <v>0</v>
      </c>
      <c r="BY11" s="121">
        <f>SUM(U11,AW11)</f>
        <v>0</v>
      </c>
      <c r="BZ11" s="121">
        <f>SUM(V11,AX11)</f>
        <v>0</v>
      </c>
      <c r="CA11" s="121">
        <f>SUM(W11,AY11)</f>
        <v>823711</v>
      </c>
      <c r="CB11" s="121">
        <f>SUM(X11,AZ11)</f>
        <v>779623</v>
      </c>
      <c r="CC11" s="121">
        <f>SUM(Y11,BA11)</f>
        <v>22535</v>
      </c>
      <c r="CD11" s="121">
        <f>SUM(Z11,BB11)</f>
        <v>0</v>
      </c>
      <c r="CE11" s="121">
        <f>SUM(AA11,BC11)</f>
        <v>21553</v>
      </c>
      <c r="CF11" s="121">
        <f>SUM(AB11,BD11)</f>
        <v>112565</v>
      </c>
      <c r="CG11" s="121">
        <f>SUM(AC11,BE11)</f>
        <v>0</v>
      </c>
      <c r="CH11" s="121">
        <f>SUM(AD11,BF11)</f>
        <v>141009</v>
      </c>
      <c r="CI11" s="121">
        <f>SUM(AE11,BG11)</f>
        <v>2938091</v>
      </c>
    </row>
    <row r="12" spans="1:87" s="136" customFormat="1" ht="13.5" customHeight="1" x14ac:dyDescent="0.15">
      <c r="A12" s="119" t="s">
        <v>29</v>
      </c>
      <c r="B12" s="120" t="s">
        <v>342</v>
      </c>
      <c r="C12" s="119" t="s">
        <v>343</v>
      </c>
      <c r="D12" s="121">
        <f>+SUM(E12,J12)</f>
        <v>54523</v>
      </c>
      <c r="E12" s="121">
        <f>+SUM(F12:I12)</f>
        <v>54523</v>
      </c>
      <c r="F12" s="121">
        <v>0</v>
      </c>
      <c r="G12" s="121">
        <v>53748</v>
      </c>
      <c r="H12" s="121">
        <v>775</v>
      </c>
      <c r="I12" s="121">
        <v>0</v>
      </c>
      <c r="J12" s="121">
        <v>0</v>
      </c>
      <c r="K12" s="121">
        <v>0</v>
      </c>
      <c r="L12" s="121">
        <f>+SUM(M12,R12,V12,W12,AC12)</f>
        <v>1206505</v>
      </c>
      <c r="M12" s="121">
        <f>+SUM(N12:Q12)</f>
        <v>586253</v>
      </c>
      <c r="N12" s="121">
        <v>11666</v>
      </c>
      <c r="O12" s="121">
        <v>317926</v>
      </c>
      <c r="P12" s="121">
        <v>256661</v>
      </c>
      <c r="Q12" s="121">
        <v>0</v>
      </c>
      <c r="R12" s="121">
        <f>+SUM(S12:U12)</f>
        <v>435430</v>
      </c>
      <c r="S12" s="121">
        <v>87007</v>
      </c>
      <c r="T12" s="121">
        <v>348423</v>
      </c>
      <c r="U12" s="121">
        <v>0</v>
      </c>
      <c r="V12" s="121">
        <v>0</v>
      </c>
      <c r="W12" s="121">
        <f>+SUM(X12:AA12)</f>
        <v>184822</v>
      </c>
      <c r="X12" s="121">
        <v>66590</v>
      </c>
      <c r="Y12" s="121">
        <v>70253</v>
      </c>
      <c r="Z12" s="121">
        <v>47979</v>
      </c>
      <c r="AA12" s="121">
        <v>0</v>
      </c>
      <c r="AB12" s="121">
        <v>0</v>
      </c>
      <c r="AC12" s="121">
        <v>0</v>
      </c>
      <c r="AD12" s="121">
        <v>0</v>
      </c>
      <c r="AE12" s="121">
        <f>+SUM(D12,L12,AD12)</f>
        <v>1261028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17949</v>
      </c>
      <c r="AO12" s="121">
        <f>+SUM(AP12:AS12)</f>
        <v>16475</v>
      </c>
      <c r="AP12" s="121">
        <v>0</v>
      </c>
      <c r="AQ12" s="121">
        <v>16475</v>
      </c>
      <c r="AR12" s="121">
        <v>0</v>
      </c>
      <c r="AS12" s="121">
        <v>0</v>
      </c>
      <c r="AT12" s="121">
        <f>+SUM(AU12:AW12)</f>
        <v>1474</v>
      </c>
      <c r="AU12" s="121">
        <v>1474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0</v>
      </c>
      <c r="BE12" s="121">
        <v>0</v>
      </c>
      <c r="BF12" s="121">
        <v>0</v>
      </c>
      <c r="BG12" s="121">
        <f>+SUM(BF12,AN12,AF12)</f>
        <v>17949</v>
      </c>
      <c r="BH12" s="121">
        <f>SUM(D12,AF12)</f>
        <v>54523</v>
      </c>
      <c r="BI12" s="121">
        <f>SUM(E12,AG12)</f>
        <v>54523</v>
      </c>
      <c r="BJ12" s="121">
        <f>SUM(F12,AH12)</f>
        <v>0</v>
      </c>
      <c r="BK12" s="121">
        <f>SUM(G12,AI12)</f>
        <v>53748</v>
      </c>
      <c r="BL12" s="121">
        <f>SUM(H12,AJ12)</f>
        <v>775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1224454</v>
      </c>
      <c r="BQ12" s="121">
        <f>SUM(M12,AO12)</f>
        <v>602728</v>
      </c>
      <c r="BR12" s="121">
        <f>SUM(N12,AP12)</f>
        <v>11666</v>
      </c>
      <c r="BS12" s="121">
        <f>SUM(O12,AQ12)</f>
        <v>334401</v>
      </c>
      <c r="BT12" s="121">
        <f>SUM(P12,AR12)</f>
        <v>256661</v>
      </c>
      <c r="BU12" s="121">
        <f>SUM(Q12,AS12)</f>
        <v>0</v>
      </c>
      <c r="BV12" s="121">
        <f>SUM(R12,AT12)</f>
        <v>436904</v>
      </c>
      <c r="BW12" s="121">
        <f>SUM(S12,AU12)</f>
        <v>88481</v>
      </c>
      <c r="BX12" s="121">
        <f>SUM(T12,AV12)</f>
        <v>348423</v>
      </c>
      <c r="BY12" s="121">
        <f>SUM(U12,AW12)</f>
        <v>0</v>
      </c>
      <c r="BZ12" s="121">
        <f>SUM(V12,AX12)</f>
        <v>0</v>
      </c>
      <c r="CA12" s="121">
        <f>SUM(W12,AY12)</f>
        <v>184822</v>
      </c>
      <c r="CB12" s="121">
        <f>SUM(X12,AZ12)</f>
        <v>66590</v>
      </c>
      <c r="CC12" s="121">
        <f>SUM(Y12,BA12)</f>
        <v>70253</v>
      </c>
      <c r="CD12" s="121">
        <f>SUM(Z12,BB12)</f>
        <v>47979</v>
      </c>
      <c r="CE12" s="121">
        <f>SUM(AA12,BC12)</f>
        <v>0</v>
      </c>
      <c r="CF12" s="121">
        <f>SUM(AB12,BD12)</f>
        <v>0</v>
      </c>
      <c r="CG12" s="121">
        <f>SUM(AC12,BE12)</f>
        <v>0</v>
      </c>
      <c r="CH12" s="121">
        <f>SUM(AD12,BF12)</f>
        <v>0</v>
      </c>
      <c r="CI12" s="121">
        <f>SUM(AE12,BG12)</f>
        <v>1278977</v>
      </c>
    </row>
    <row r="13" spans="1:87" s="136" customFormat="1" ht="13.5" customHeight="1" x14ac:dyDescent="0.15">
      <c r="A13" s="119" t="s">
        <v>29</v>
      </c>
      <c r="B13" s="120" t="s">
        <v>345</v>
      </c>
      <c r="C13" s="119" t="s">
        <v>346</v>
      </c>
      <c r="D13" s="121">
        <f>+SUM(E13,J13)</f>
        <v>130162</v>
      </c>
      <c r="E13" s="121">
        <f>+SUM(F13:I13)</f>
        <v>130162</v>
      </c>
      <c r="F13" s="121">
        <v>7625</v>
      </c>
      <c r="G13" s="121">
        <v>119782</v>
      </c>
      <c r="H13" s="121">
        <v>2755</v>
      </c>
      <c r="I13" s="121">
        <v>0</v>
      </c>
      <c r="J13" s="121">
        <v>0</v>
      </c>
      <c r="K13" s="121">
        <v>0</v>
      </c>
      <c r="L13" s="121">
        <f>+SUM(M13,R13,V13,W13,AC13)</f>
        <v>4028005</v>
      </c>
      <c r="M13" s="121">
        <f>+SUM(N13:Q13)</f>
        <v>887802</v>
      </c>
      <c r="N13" s="121">
        <v>407249</v>
      </c>
      <c r="O13" s="121">
        <v>464263</v>
      </c>
      <c r="P13" s="121">
        <v>16290</v>
      </c>
      <c r="Q13" s="121">
        <v>0</v>
      </c>
      <c r="R13" s="121">
        <f>+SUM(S13:U13)</f>
        <v>477312</v>
      </c>
      <c r="S13" s="121">
        <v>41578</v>
      </c>
      <c r="T13" s="121">
        <v>435734</v>
      </c>
      <c r="U13" s="121">
        <v>0</v>
      </c>
      <c r="V13" s="121">
        <v>0</v>
      </c>
      <c r="W13" s="121">
        <f>+SUM(X13:AA13)</f>
        <v>2643082</v>
      </c>
      <c r="X13" s="121">
        <v>1806565</v>
      </c>
      <c r="Y13" s="121">
        <v>594764</v>
      </c>
      <c r="Z13" s="121">
        <v>69312</v>
      </c>
      <c r="AA13" s="121">
        <v>172441</v>
      </c>
      <c r="AB13" s="121">
        <v>0</v>
      </c>
      <c r="AC13" s="121">
        <v>19809</v>
      </c>
      <c r="AD13" s="121">
        <v>563238</v>
      </c>
      <c r="AE13" s="121">
        <f>+SUM(D13,L13,AD13)</f>
        <v>4721405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68582</v>
      </c>
      <c r="AO13" s="121">
        <f>+SUM(AP13:AS13)</f>
        <v>41114</v>
      </c>
      <c r="AP13" s="121">
        <v>32891</v>
      </c>
      <c r="AQ13" s="121">
        <v>8223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27468</v>
      </c>
      <c r="AZ13" s="121">
        <v>25577</v>
      </c>
      <c r="BA13" s="121">
        <v>0</v>
      </c>
      <c r="BB13" s="121">
        <v>0</v>
      </c>
      <c r="BC13" s="121">
        <v>1891</v>
      </c>
      <c r="BD13" s="121">
        <v>0</v>
      </c>
      <c r="BE13" s="121">
        <v>0</v>
      </c>
      <c r="BF13" s="121">
        <v>9154</v>
      </c>
      <c r="BG13" s="121">
        <f>+SUM(BF13,AN13,AF13)</f>
        <v>77736</v>
      </c>
      <c r="BH13" s="121">
        <f>SUM(D13,AF13)</f>
        <v>130162</v>
      </c>
      <c r="BI13" s="121">
        <f>SUM(E13,AG13)</f>
        <v>130162</v>
      </c>
      <c r="BJ13" s="121">
        <f>SUM(F13,AH13)</f>
        <v>7625</v>
      </c>
      <c r="BK13" s="121">
        <f>SUM(G13,AI13)</f>
        <v>119782</v>
      </c>
      <c r="BL13" s="121">
        <f>SUM(H13,AJ13)</f>
        <v>2755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4096587</v>
      </c>
      <c r="BQ13" s="121">
        <f>SUM(M13,AO13)</f>
        <v>928916</v>
      </c>
      <c r="BR13" s="121">
        <f>SUM(N13,AP13)</f>
        <v>440140</v>
      </c>
      <c r="BS13" s="121">
        <f>SUM(O13,AQ13)</f>
        <v>472486</v>
      </c>
      <c r="BT13" s="121">
        <f>SUM(P13,AR13)</f>
        <v>16290</v>
      </c>
      <c r="BU13" s="121">
        <f>SUM(Q13,AS13)</f>
        <v>0</v>
      </c>
      <c r="BV13" s="121">
        <f>SUM(R13,AT13)</f>
        <v>477312</v>
      </c>
      <c r="BW13" s="121">
        <f>SUM(S13,AU13)</f>
        <v>41578</v>
      </c>
      <c r="BX13" s="121">
        <f>SUM(T13,AV13)</f>
        <v>435734</v>
      </c>
      <c r="BY13" s="121">
        <f>SUM(U13,AW13)</f>
        <v>0</v>
      </c>
      <c r="BZ13" s="121">
        <f>SUM(V13,AX13)</f>
        <v>0</v>
      </c>
      <c r="CA13" s="121">
        <f>SUM(W13,AY13)</f>
        <v>2670550</v>
      </c>
      <c r="CB13" s="121">
        <f>SUM(X13,AZ13)</f>
        <v>1832142</v>
      </c>
      <c r="CC13" s="121">
        <f>SUM(Y13,BA13)</f>
        <v>594764</v>
      </c>
      <c r="CD13" s="121">
        <f>SUM(Z13,BB13)</f>
        <v>69312</v>
      </c>
      <c r="CE13" s="121">
        <f>SUM(AA13,BC13)</f>
        <v>174332</v>
      </c>
      <c r="CF13" s="121">
        <f>SUM(AB13,BD13)</f>
        <v>0</v>
      </c>
      <c r="CG13" s="121">
        <f>SUM(AC13,BE13)</f>
        <v>19809</v>
      </c>
      <c r="CH13" s="121">
        <f>SUM(AD13,BF13)</f>
        <v>572392</v>
      </c>
      <c r="CI13" s="121">
        <f>SUM(AE13,BG13)</f>
        <v>4799141</v>
      </c>
    </row>
    <row r="14" spans="1:87" s="136" customFormat="1" ht="13.5" customHeight="1" x14ac:dyDescent="0.15">
      <c r="A14" s="119" t="s">
        <v>29</v>
      </c>
      <c r="B14" s="120" t="s">
        <v>348</v>
      </c>
      <c r="C14" s="119" t="s">
        <v>349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87</v>
      </c>
      <c r="L14" s="121">
        <f>+SUM(M14,R14,V14,W14,AC14)</f>
        <v>511302</v>
      </c>
      <c r="M14" s="121">
        <f>+SUM(N14:Q14)</f>
        <v>27020</v>
      </c>
      <c r="N14" s="121">
        <v>19820</v>
      </c>
      <c r="O14" s="121">
        <v>7200</v>
      </c>
      <c r="P14" s="121">
        <v>0</v>
      </c>
      <c r="Q14" s="121">
        <v>0</v>
      </c>
      <c r="R14" s="121">
        <f>+SUM(S14:U14)</f>
        <v>834</v>
      </c>
      <c r="S14" s="121">
        <v>834</v>
      </c>
      <c r="T14" s="121">
        <v>0</v>
      </c>
      <c r="U14" s="121">
        <v>0</v>
      </c>
      <c r="V14" s="121">
        <v>0</v>
      </c>
      <c r="W14" s="121">
        <f>+SUM(X14:AA14)</f>
        <v>483448</v>
      </c>
      <c r="X14" s="121">
        <v>460269</v>
      </c>
      <c r="Y14" s="121">
        <v>0</v>
      </c>
      <c r="Z14" s="121">
        <v>0</v>
      </c>
      <c r="AA14" s="121">
        <v>23179</v>
      </c>
      <c r="AB14" s="121">
        <v>161554</v>
      </c>
      <c r="AC14" s="121">
        <v>0</v>
      </c>
      <c r="AD14" s="121">
        <v>49159</v>
      </c>
      <c r="AE14" s="121">
        <f>+SUM(D14,L14,AD14)</f>
        <v>560461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6607</v>
      </c>
      <c r="AO14" s="121">
        <f>+SUM(AP14:AS14)</f>
        <v>6607</v>
      </c>
      <c r="AP14" s="121">
        <v>6607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46280</v>
      </c>
      <c r="BE14" s="121">
        <v>0</v>
      </c>
      <c r="BF14" s="121">
        <v>5333</v>
      </c>
      <c r="BG14" s="121">
        <f>+SUM(BF14,AN14,AF14)</f>
        <v>11940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87</v>
      </c>
      <c r="BP14" s="121">
        <f>SUM(L14,AN14)</f>
        <v>517909</v>
      </c>
      <c r="BQ14" s="121">
        <f>SUM(M14,AO14)</f>
        <v>33627</v>
      </c>
      <c r="BR14" s="121">
        <f>SUM(N14,AP14)</f>
        <v>26427</v>
      </c>
      <c r="BS14" s="121">
        <f>SUM(O14,AQ14)</f>
        <v>7200</v>
      </c>
      <c r="BT14" s="121">
        <f>SUM(P14,AR14)</f>
        <v>0</v>
      </c>
      <c r="BU14" s="121">
        <f>SUM(Q14,AS14)</f>
        <v>0</v>
      </c>
      <c r="BV14" s="121">
        <f>SUM(R14,AT14)</f>
        <v>834</v>
      </c>
      <c r="BW14" s="121">
        <f>SUM(S14,AU14)</f>
        <v>834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483448</v>
      </c>
      <c r="CB14" s="121">
        <f>SUM(X14,AZ14)</f>
        <v>460269</v>
      </c>
      <c r="CC14" s="121">
        <f>SUM(Y14,BA14)</f>
        <v>0</v>
      </c>
      <c r="CD14" s="121">
        <f>SUM(Z14,BB14)</f>
        <v>0</v>
      </c>
      <c r="CE14" s="121">
        <f>SUM(AA14,BC14)</f>
        <v>23179</v>
      </c>
      <c r="CF14" s="121">
        <f>SUM(AB14,BD14)</f>
        <v>207834</v>
      </c>
      <c r="CG14" s="121">
        <f>SUM(AC14,BE14)</f>
        <v>0</v>
      </c>
      <c r="CH14" s="121">
        <f>SUM(AD14,BF14)</f>
        <v>54492</v>
      </c>
      <c r="CI14" s="121">
        <f>SUM(AE14,BG14)</f>
        <v>572401</v>
      </c>
    </row>
    <row r="15" spans="1:87" s="136" customFormat="1" ht="13.5" customHeight="1" x14ac:dyDescent="0.15">
      <c r="A15" s="119" t="s">
        <v>29</v>
      </c>
      <c r="B15" s="120" t="s">
        <v>353</v>
      </c>
      <c r="C15" s="119" t="s">
        <v>354</v>
      </c>
      <c r="D15" s="121">
        <f>+SUM(E15,J15)</f>
        <v>528552</v>
      </c>
      <c r="E15" s="121">
        <f>+SUM(F15:I15)</f>
        <v>528552</v>
      </c>
      <c r="F15" s="121">
        <v>0</v>
      </c>
      <c r="G15" s="121">
        <v>528552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2644111</v>
      </c>
      <c r="M15" s="121">
        <f>+SUM(N15:Q15)</f>
        <v>853936</v>
      </c>
      <c r="N15" s="121">
        <v>467802</v>
      </c>
      <c r="O15" s="121">
        <v>192260</v>
      </c>
      <c r="P15" s="121">
        <v>173398</v>
      </c>
      <c r="Q15" s="121">
        <v>20476</v>
      </c>
      <c r="R15" s="121">
        <f>+SUM(S15:U15)</f>
        <v>245912</v>
      </c>
      <c r="S15" s="121">
        <v>7854</v>
      </c>
      <c r="T15" s="121">
        <v>237551</v>
      </c>
      <c r="U15" s="121">
        <v>507</v>
      </c>
      <c r="V15" s="121">
        <v>0</v>
      </c>
      <c r="W15" s="121">
        <f>+SUM(X15:AA15)</f>
        <v>1544263</v>
      </c>
      <c r="X15" s="121">
        <v>1155624</v>
      </c>
      <c r="Y15" s="121">
        <v>294991</v>
      </c>
      <c r="Z15" s="121">
        <v>93648</v>
      </c>
      <c r="AA15" s="121">
        <v>0</v>
      </c>
      <c r="AB15" s="121">
        <v>0</v>
      </c>
      <c r="AC15" s="121">
        <v>0</v>
      </c>
      <c r="AD15" s="121">
        <v>42476</v>
      </c>
      <c r="AE15" s="121">
        <f>+SUM(D15,L15,AD15)</f>
        <v>3215139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278351</v>
      </c>
      <c r="AO15" s="121">
        <f>+SUM(AP15:AS15)</f>
        <v>62211</v>
      </c>
      <c r="AP15" s="121">
        <v>42598</v>
      </c>
      <c r="AQ15" s="121">
        <v>10046</v>
      </c>
      <c r="AR15" s="121">
        <v>9567</v>
      </c>
      <c r="AS15" s="121">
        <v>0</v>
      </c>
      <c r="AT15" s="121">
        <f>+SUM(AU15:AW15)</f>
        <v>80314</v>
      </c>
      <c r="AU15" s="121">
        <v>0</v>
      </c>
      <c r="AV15" s="121">
        <v>80314</v>
      </c>
      <c r="AW15" s="121">
        <v>0</v>
      </c>
      <c r="AX15" s="121">
        <v>0</v>
      </c>
      <c r="AY15" s="121">
        <f>+SUM(AZ15:BC15)</f>
        <v>135826</v>
      </c>
      <c r="AZ15" s="121">
        <v>120194</v>
      </c>
      <c r="BA15" s="121">
        <v>15632</v>
      </c>
      <c r="BB15" s="121">
        <v>0</v>
      </c>
      <c r="BC15" s="121">
        <v>0</v>
      </c>
      <c r="BD15" s="121">
        <v>0</v>
      </c>
      <c r="BE15" s="121">
        <v>0</v>
      </c>
      <c r="BF15" s="121">
        <v>1189</v>
      </c>
      <c r="BG15" s="121">
        <f>+SUM(BF15,AN15,AF15)</f>
        <v>279540</v>
      </c>
      <c r="BH15" s="121">
        <f>SUM(D15,AF15)</f>
        <v>528552</v>
      </c>
      <c r="BI15" s="121">
        <f>SUM(E15,AG15)</f>
        <v>528552</v>
      </c>
      <c r="BJ15" s="121">
        <f>SUM(F15,AH15)</f>
        <v>0</v>
      </c>
      <c r="BK15" s="121">
        <f>SUM(G15,AI15)</f>
        <v>528552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2922462</v>
      </c>
      <c r="BQ15" s="121">
        <f>SUM(M15,AO15)</f>
        <v>916147</v>
      </c>
      <c r="BR15" s="121">
        <f>SUM(N15,AP15)</f>
        <v>510400</v>
      </c>
      <c r="BS15" s="121">
        <f>SUM(O15,AQ15)</f>
        <v>202306</v>
      </c>
      <c r="BT15" s="121">
        <f>SUM(P15,AR15)</f>
        <v>182965</v>
      </c>
      <c r="BU15" s="121">
        <f>SUM(Q15,AS15)</f>
        <v>20476</v>
      </c>
      <c r="BV15" s="121">
        <f>SUM(R15,AT15)</f>
        <v>326226</v>
      </c>
      <c r="BW15" s="121">
        <f>SUM(S15,AU15)</f>
        <v>7854</v>
      </c>
      <c r="BX15" s="121">
        <f>SUM(T15,AV15)</f>
        <v>317865</v>
      </c>
      <c r="BY15" s="121">
        <f>SUM(U15,AW15)</f>
        <v>507</v>
      </c>
      <c r="BZ15" s="121">
        <f>SUM(V15,AX15)</f>
        <v>0</v>
      </c>
      <c r="CA15" s="121">
        <f>SUM(W15,AY15)</f>
        <v>1680089</v>
      </c>
      <c r="CB15" s="121">
        <f>SUM(X15,AZ15)</f>
        <v>1275818</v>
      </c>
      <c r="CC15" s="121">
        <f>SUM(Y15,BA15)</f>
        <v>310623</v>
      </c>
      <c r="CD15" s="121">
        <f>SUM(Z15,BB15)</f>
        <v>93648</v>
      </c>
      <c r="CE15" s="121">
        <f>SUM(AA15,BC15)</f>
        <v>0</v>
      </c>
      <c r="CF15" s="121">
        <f>SUM(AB15,BD15)</f>
        <v>0</v>
      </c>
      <c r="CG15" s="121">
        <f>SUM(AC15,BE15)</f>
        <v>0</v>
      </c>
      <c r="CH15" s="121">
        <f>SUM(AD15,BF15)</f>
        <v>43665</v>
      </c>
      <c r="CI15" s="121">
        <f>SUM(AE15,BG15)</f>
        <v>3494679</v>
      </c>
    </row>
    <row r="16" spans="1:87" s="136" customFormat="1" ht="13.5" customHeight="1" x14ac:dyDescent="0.15">
      <c r="A16" s="119" t="s">
        <v>29</v>
      </c>
      <c r="B16" s="120" t="s">
        <v>356</v>
      </c>
      <c r="C16" s="119" t="s">
        <v>357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100864</v>
      </c>
      <c r="L16" s="121">
        <f>+SUM(M16,R16,V16,W16,AC16)</f>
        <v>531725</v>
      </c>
      <c r="M16" s="121">
        <f>+SUM(N16:Q16)</f>
        <v>221586</v>
      </c>
      <c r="N16" s="121">
        <v>35362</v>
      </c>
      <c r="O16" s="121">
        <v>186224</v>
      </c>
      <c r="P16" s="121">
        <v>0</v>
      </c>
      <c r="Q16" s="121">
        <v>0</v>
      </c>
      <c r="R16" s="121">
        <f>+SUM(S16:U16)</f>
        <v>8099</v>
      </c>
      <c r="S16" s="121">
        <v>8099</v>
      </c>
      <c r="T16" s="121">
        <v>0</v>
      </c>
      <c r="U16" s="121">
        <v>0</v>
      </c>
      <c r="V16" s="121">
        <v>5085</v>
      </c>
      <c r="W16" s="121">
        <f>+SUM(X16:AA16)</f>
        <v>296955</v>
      </c>
      <c r="X16" s="121">
        <v>227881</v>
      </c>
      <c r="Y16" s="121">
        <v>52365</v>
      </c>
      <c r="Z16" s="121">
        <v>0</v>
      </c>
      <c r="AA16" s="121">
        <v>16709</v>
      </c>
      <c r="AB16" s="121">
        <v>161308</v>
      </c>
      <c r="AC16" s="121">
        <v>0</v>
      </c>
      <c r="AD16" s="121">
        <v>0</v>
      </c>
      <c r="AE16" s="121">
        <f>+SUM(D16,L16,AD16)</f>
        <v>531725</v>
      </c>
      <c r="AF16" s="121">
        <f>+SUM(AG16,AL16)</f>
        <v>34992</v>
      </c>
      <c r="AG16" s="121">
        <f>+SUM(AH16:AK16)</f>
        <v>34992</v>
      </c>
      <c r="AH16" s="121">
        <v>0</v>
      </c>
      <c r="AI16" s="121">
        <v>34992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152993</v>
      </c>
      <c r="AO16" s="121">
        <f>+SUM(AP16:AS16)</f>
        <v>9677</v>
      </c>
      <c r="AP16" s="121">
        <v>9677</v>
      </c>
      <c r="AQ16" s="121">
        <v>0</v>
      </c>
      <c r="AR16" s="121">
        <v>0</v>
      </c>
      <c r="AS16" s="121">
        <v>0</v>
      </c>
      <c r="AT16" s="121">
        <f>+SUM(AU16:AW16)</f>
        <v>54382</v>
      </c>
      <c r="AU16" s="121">
        <v>19482</v>
      </c>
      <c r="AV16" s="121">
        <v>34900</v>
      </c>
      <c r="AW16" s="121">
        <v>0</v>
      </c>
      <c r="AX16" s="121">
        <v>0</v>
      </c>
      <c r="AY16" s="121">
        <f>+SUM(AZ16:BC16)</f>
        <v>86200</v>
      </c>
      <c r="AZ16" s="121">
        <v>0</v>
      </c>
      <c r="BA16" s="121">
        <v>86200</v>
      </c>
      <c r="BB16" s="121">
        <v>0</v>
      </c>
      <c r="BC16" s="121">
        <v>0</v>
      </c>
      <c r="BD16" s="121">
        <v>0</v>
      </c>
      <c r="BE16" s="121">
        <v>2734</v>
      </c>
      <c r="BF16" s="121">
        <v>0</v>
      </c>
      <c r="BG16" s="121">
        <f>+SUM(BF16,AN16,AF16)</f>
        <v>187985</v>
      </c>
      <c r="BH16" s="121">
        <f>SUM(D16,AF16)</f>
        <v>34992</v>
      </c>
      <c r="BI16" s="121">
        <f>SUM(E16,AG16)</f>
        <v>34992</v>
      </c>
      <c r="BJ16" s="121">
        <f>SUM(F16,AH16)</f>
        <v>0</v>
      </c>
      <c r="BK16" s="121">
        <f>SUM(G16,AI16)</f>
        <v>34992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100864</v>
      </c>
      <c r="BP16" s="121">
        <f>SUM(L16,AN16)</f>
        <v>684718</v>
      </c>
      <c r="BQ16" s="121">
        <f>SUM(M16,AO16)</f>
        <v>231263</v>
      </c>
      <c r="BR16" s="121">
        <f>SUM(N16,AP16)</f>
        <v>45039</v>
      </c>
      <c r="BS16" s="121">
        <f>SUM(O16,AQ16)</f>
        <v>186224</v>
      </c>
      <c r="BT16" s="121">
        <f>SUM(P16,AR16)</f>
        <v>0</v>
      </c>
      <c r="BU16" s="121">
        <f>SUM(Q16,AS16)</f>
        <v>0</v>
      </c>
      <c r="BV16" s="121">
        <f>SUM(R16,AT16)</f>
        <v>62481</v>
      </c>
      <c r="BW16" s="121">
        <f>SUM(S16,AU16)</f>
        <v>27581</v>
      </c>
      <c r="BX16" s="121">
        <f>SUM(T16,AV16)</f>
        <v>34900</v>
      </c>
      <c r="BY16" s="121">
        <f>SUM(U16,AW16)</f>
        <v>0</v>
      </c>
      <c r="BZ16" s="121">
        <f>SUM(V16,AX16)</f>
        <v>5085</v>
      </c>
      <c r="CA16" s="121">
        <f>SUM(W16,AY16)</f>
        <v>383155</v>
      </c>
      <c r="CB16" s="121">
        <f>SUM(X16,AZ16)</f>
        <v>227881</v>
      </c>
      <c r="CC16" s="121">
        <f>SUM(Y16,BA16)</f>
        <v>138565</v>
      </c>
      <c r="CD16" s="121">
        <f>SUM(Z16,BB16)</f>
        <v>0</v>
      </c>
      <c r="CE16" s="121">
        <f>SUM(AA16,BC16)</f>
        <v>16709</v>
      </c>
      <c r="CF16" s="121">
        <f>SUM(AB16,BD16)</f>
        <v>161308</v>
      </c>
      <c r="CG16" s="121">
        <f>SUM(AC16,BE16)</f>
        <v>2734</v>
      </c>
      <c r="CH16" s="121">
        <f>SUM(AD16,BF16)</f>
        <v>0</v>
      </c>
      <c r="CI16" s="121">
        <f>SUM(AE16,BG16)</f>
        <v>719710</v>
      </c>
    </row>
    <row r="17" spans="1:87" s="136" customFormat="1" ht="13.5" customHeight="1" x14ac:dyDescent="0.15">
      <c r="A17" s="119" t="s">
        <v>29</v>
      </c>
      <c r="B17" s="120" t="s">
        <v>359</v>
      </c>
      <c r="C17" s="119" t="s">
        <v>360</v>
      </c>
      <c r="D17" s="121">
        <f>+SUM(E17,J17)</f>
        <v>2337</v>
      </c>
      <c r="E17" s="121">
        <f>+SUM(F17:I17)</f>
        <v>2337</v>
      </c>
      <c r="F17" s="121">
        <v>0</v>
      </c>
      <c r="G17" s="121">
        <v>1269</v>
      </c>
      <c r="H17" s="121">
        <v>1068</v>
      </c>
      <c r="I17" s="121">
        <v>0</v>
      </c>
      <c r="J17" s="121">
        <v>0</v>
      </c>
      <c r="K17" s="121">
        <v>0</v>
      </c>
      <c r="L17" s="121">
        <f>+SUM(M17,R17,V17,W17,AC17)</f>
        <v>1467015</v>
      </c>
      <c r="M17" s="121">
        <f>+SUM(N17:Q17)</f>
        <v>544755</v>
      </c>
      <c r="N17" s="121">
        <v>46427</v>
      </c>
      <c r="O17" s="121">
        <v>364487</v>
      </c>
      <c r="P17" s="121">
        <v>133841</v>
      </c>
      <c r="Q17" s="121">
        <v>0</v>
      </c>
      <c r="R17" s="121">
        <f>+SUM(S17:U17)</f>
        <v>230359</v>
      </c>
      <c r="S17" s="121">
        <v>5973</v>
      </c>
      <c r="T17" s="121">
        <v>224386</v>
      </c>
      <c r="U17" s="121">
        <v>0</v>
      </c>
      <c r="V17" s="121">
        <v>0</v>
      </c>
      <c r="W17" s="121">
        <f>+SUM(X17:AA17)</f>
        <v>691901</v>
      </c>
      <c r="X17" s="121">
        <v>394975</v>
      </c>
      <c r="Y17" s="121">
        <v>249847</v>
      </c>
      <c r="Z17" s="121">
        <v>47079</v>
      </c>
      <c r="AA17" s="121">
        <v>0</v>
      </c>
      <c r="AB17" s="121">
        <v>0</v>
      </c>
      <c r="AC17" s="121">
        <v>0</v>
      </c>
      <c r="AD17" s="121">
        <v>85530</v>
      </c>
      <c r="AE17" s="121">
        <f>+SUM(D17,L17,AD17)</f>
        <v>1554882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6321</v>
      </c>
      <c r="AO17" s="121">
        <f>+SUM(AP17:AS17)</f>
        <v>3572</v>
      </c>
      <c r="AP17" s="121">
        <v>3572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2749</v>
      </c>
      <c r="AZ17" s="121">
        <v>0</v>
      </c>
      <c r="BA17" s="121">
        <v>2749</v>
      </c>
      <c r="BB17" s="121">
        <v>0</v>
      </c>
      <c r="BC17" s="121">
        <v>0</v>
      </c>
      <c r="BD17" s="121">
        <v>0</v>
      </c>
      <c r="BE17" s="121">
        <v>0</v>
      </c>
      <c r="BF17" s="121">
        <v>82</v>
      </c>
      <c r="BG17" s="121">
        <f>+SUM(BF17,AN17,AF17)</f>
        <v>6403</v>
      </c>
      <c r="BH17" s="121">
        <f>SUM(D17,AF17)</f>
        <v>2337</v>
      </c>
      <c r="BI17" s="121">
        <f>SUM(E17,AG17)</f>
        <v>2337</v>
      </c>
      <c r="BJ17" s="121">
        <f>SUM(F17,AH17)</f>
        <v>0</v>
      </c>
      <c r="BK17" s="121">
        <f>SUM(G17,AI17)</f>
        <v>1269</v>
      </c>
      <c r="BL17" s="121">
        <f>SUM(H17,AJ17)</f>
        <v>1068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1473336</v>
      </c>
      <c r="BQ17" s="121">
        <f>SUM(M17,AO17)</f>
        <v>548327</v>
      </c>
      <c r="BR17" s="121">
        <f>SUM(N17,AP17)</f>
        <v>49999</v>
      </c>
      <c r="BS17" s="121">
        <f>SUM(O17,AQ17)</f>
        <v>364487</v>
      </c>
      <c r="BT17" s="121">
        <f>SUM(P17,AR17)</f>
        <v>133841</v>
      </c>
      <c r="BU17" s="121">
        <f>SUM(Q17,AS17)</f>
        <v>0</v>
      </c>
      <c r="BV17" s="121">
        <f>SUM(R17,AT17)</f>
        <v>230359</v>
      </c>
      <c r="BW17" s="121">
        <f>SUM(S17,AU17)</f>
        <v>5973</v>
      </c>
      <c r="BX17" s="121">
        <f>SUM(T17,AV17)</f>
        <v>224386</v>
      </c>
      <c r="BY17" s="121">
        <f>SUM(U17,AW17)</f>
        <v>0</v>
      </c>
      <c r="BZ17" s="121">
        <f>SUM(V17,AX17)</f>
        <v>0</v>
      </c>
      <c r="CA17" s="121">
        <f>SUM(W17,AY17)</f>
        <v>694650</v>
      </c>
      <c r="CB17" s="121">
        <f>SUM(X17,AZ17)</f>
        <v>394975</v>
      </c>
      <c r="CC17" s="121">
        <f>SUM(Y17,BA17)</f>
        <v>252596</v>
      </c>
      <c r="CD17" s="121">
        <f>SUM(Z17,BB17)</f>
        <v>47079</v>
      </c>
      <c r="CE17" s="121">
        <f>SUM(AA17,BC17)</f>
        <v>0</v>
      </c>
      <c r="CF17" s="121">
        <f>SUM(AB17,BD17)</f>
        <v>0</v>
      </c>
      <c r="CG17" s="121">
        <f>SUM(AC17,BE17)</f>
        <v>0</v>
      </c>
      <c r="CH17" s="121">
        <f>SUM(AD17,BF17)</f>
        <v>85612</v>
      </c>
      <c r="CI17" s="121">
        <f>SUM(AE17,BG17)</f>
        <v>1561285</v>
      </c>
    </row>
    <row r="18" spans="1:87" s="136" customFormat="1" ht="13.5" customHeight="1" x14ac:dyDescent="0.15">
      <c r="A18" s="119" t="s">
        <v>29</v>
      </c>
      <c r="B18" s="120" t="s">
        <v>362</v>
      </c>
      <c r="C18" s="119" t="s">
        <v>363</v>
      </c>
      <c r="D18" s="121">
        <f>+SUM(E18,J18)</f>
        <v>2532</v>
      </c>
      <c r="E18" s="121">
        <f>+SUM(F18:I18)</f>
        <v>2532</v>
      </c>
      <c r="F18" s="121">
        <v>0</v>
      </c>
      <c r="G18" s="121">
        <v>0</v>
      </c>
      <c r="H18" s="121">
        <v>2532</v>
      </c>
      <c r="I18" s="121">
        <v>0</v>
      </c>
      <c r="J18" s="121">
        <v>0</v>
      </c>
      <c r="K18" s="121">
        <v>0</v>
      </c>
      <c r="L18" s="121">
        <f>+SUM(M18,R18,V18,W18,AC18)</f>
        <v>5256832</v>
      </c>
      <c r="M18" s="121">
        <f>+SUM(N18:Q18)</f>
        <v>1985683</v>
      </c>
      <c r="N18" s="121">
        <v>882793</v>
      </c>
      <c r="O18" s="121">
        <v>1015406</v>
      </c>
      <c r="P18" s="121">
        <v>87484</v>
      </c>
      <c r="Q18" s="121">
        <v>0</v>
      </c>
      <c r="R18" s="121">
        <f>+SUM(S18:U18)</f>
        <v>2009282</v>
      </c>
      <c r="S18" s="121">
        <v>69911</v>
      </c>
      <c r="T18" s="121">
        <v>1938003</v>
      </c>
      <c r="U18" s="121">
        <v>1368</v>
      </c>
      <c r="V18" s="121">
        <v>38887</v>
      </c>
      <c r="W18" s="121">
        <f>+SUM(X18:AA18)</f>
        <v>1222980</v>
      </c>
      <c r="X18" s="121">
        <v>434078</v>
      </c>
      <c r="Y18" s="121">
        <v>619466</v>
      </c>
      <c r="Z18" s="121">
        <v>135374</v>
      </c>
      <c r="AA18" s="121">
        <v>34062</v>
      </c>
      <c r="AB18" s="121">
        <v>126176</v>
      </c>
      <c r="AC18" s="121">
        <v>0</v>
      </c>
      <c r="AD18" s="121">
        <v>141343</v>
      </c>
      <c r="AE18" s="121">
        <f>+SUM(D18,L18,AD18)</f>
        <v>5400707</v>
      </c>
      <c r="AF18" s="121">
        <f>+SUM(AG18,AL18)</f>
        <v>118928</v>
      </c>
      <c r="AG18" s="121">
        <f>+SUM(AH18:AK18)</f>
        <v>118928</v>
      </c>
      <c r="AH18" s="121">
        <v>16396</v>
      </c>
      <c r="AI18" s="121">
        <v>25945</v>
      </c>
      <c r="AJ18" s="121">
        <v>0</v>
      </c>
      <c r="AK18" s="121">
        <v>76587</v>
      </c>
      <c r="AL18" s="121">
        <v>0</v>
      </c>
      <c r="AM18" s="121">
        <v>0</v>
      </c>
      <c r="AN18" s="121">
        <f>+SUM(AO18,AT18,AX18,AY18,BE18)</f>
        <v>352858</v>
      </c>
      <c r="AO18" s="121">
        <f>+SUM(AP18:AS18)</f>
        <v>258746</v>
      </c>
      <c r="AP18" s="121">
        <v>98932</v>
      </c>
      <c r="AQ18" s="121">
        <v>129373</v>
      </c>
      <c r="AR18" s="121">
        <v>30441</v>
      </c>
      <c r="AS18" s="121">
        <v>0</v>
      </c>
      <c r="AT18" s="121">
        <f>+SUM(AU18:AW18)</f>
        <v>46888</v>
      </c>
      <c r="AU18" s="121">
        <v>4648</v>
      </c>
      <c r="AV18" s="121">
        <v>42240</v>
      </c>
      <c r="AW18" s="121">
        <v>0</v>
      </c>
      <c r="AX18" s="121">
        <v>0</v>
      </c>
      <c r="AY18" s="121">
        <f>+SUM(AZ18:BC18)</f>
        <v>47224</v>
      </c>
      <c r="AZ18" s="121">
        <v>0</v>
      </c>
      <c r="BA18" s="121">
        <v>26764</v>
      </c>
      <c r="BB18" s="121">
        <v>20460</v>
      </c>
      <c r="BC18" s="121">
        <v>0</v>
      </c>
      <c r="BD18" s="121">
        <v>0</v>
      </c>
      <c r="BE18" s="121">
        <v>0</v>
      </c>
      <c r="BF18" s="121">
        <v>573</v>
      </c>
      <c r="BG18" s="121">
        <f>+SUM(BF18,AN18,AF18)</f>
        <v>472359</v>
      </c>
      <c r="BH18" s="121">
        <f>SUM(D18,AF18)</f>
        <v>121460</v>
      </c>
      <c r="BI18" s="121">
        <f>SUM(E18,AG18)</f>
        <v>121460</v>
      </c>
      <c r="BJ18" s="121">
        <f>SUM(F18,AH18)</f>
        <v>16396</v>
      </c>
      <c r="BK18" s="121">
        <f>SUM(G18,AI18)</f>
        <v>25945</v>
      </c>
      <c r="BL18" s="121">
        <f>SUM(H18,AJ18)</f>
        <v>2532</v>
      </c>
      <c r="BM18" s="121">
        <f>SUM(I18,AK18)</f>
        <v>76587</v>
      </c>
      <c r="BN18" s="121">
        <f>SUM(J18,AL18)</f>
        <v>0</v>
      </c>
      <c r="BO18" s="121">
        <f>SUM(K18,AM18)</f>
        <v>0</v>
      </c>
      <c r="BP18" s="121">
        <f>SUM(L18,AN18)</f>
        <v>5609690</v>
      </c>
      <c r="BQ18" s="121">
        <f>SUM(M18,AO18)</f>
        <v>2244429</v>
      </c>
      <c r="BR18" s="121">
        <f>SUM(N18,AP18)</f>
        <v>981725</v>
      </c>
      <c r="BS18" s="121">
        <f>SUM(O18,AQ18)</f>
        <v>1144779</v>
      </c>
      <c r="BT18" s="121">
        <f>SUM(P18,AR18)</f>
        <v>117925</v>
      </c>
      <c r="BU18" s="121">
        <f>SUM(Q18,AS18)</f>
        <v>0</v>
      </c>
      <c r="BV18" s="121">
        <f>SUM(R18,AT18)</f>
        <v>2056170</v>
      </c>
      <c r="BW18" s="121">
        <f>SUM(S18,AU18)</f>
        <v>74559</v>
      </c>
      <c r="BX18" s="121">
        <f>SUM(T18,AV18)</f>
        <v>1980243</v>
      </c>
      <c r="BY18" s="121">
        <f>SUM(U18,AW18)</f>
        <v>1368</v>
      </c>
      <c r="BZ18" s="121">
        <f>SUM(V18,AX18)</f>
        <v>38887</v>
      </c>
      <c r="CA18" s="121">
        <f>SUM(W18,AY18)</f>
        <v>1270204</v>
      </c>
      <c r="CB18" s="121">
        <f>SUM(X18,AZ18)</f>
        <v>434078</v>
      </c>
      <c r="CC18" s="121">
        <f>SUM(Y18,BA18)</f>
        <v>646230</v>
      </c>
      <c r="CD18" s="121">
        <f>SUM(Z18,BB18)</f>
        <v>155834</v>
      </c>
      <c r="CE18" s="121">
        <f>SUM(AA18,BC18)</f>
        <v>34062</v>
      </c>
      <c r="CF18" s="121">
        <f>SUM(AB18,BD18)</f>
        <v>126176</v>
      </c>
      <c r="CG18" s="121">
        <f>SUM(AC18,BE18)</f>
        <v>0</v>
      </c>
      <c r="CH18" s="121">
        <f>SUM(AD18,BF18)</f>
        <v>141916</v>
      </c>
      <c r="CI18" s="121">
        <f>SUM(AE18,BG18)</f>
        <v>5873066</v>
      </c>
    </row>
    <row r="19" spans="1:87" s="136" customFormat="1" ht="13.5" customHeight="1" x14ac:dyDescent="0.15">
      <c r="A19" s="119" t="s">
        <v>29</v>
      </c>
      <c r="B19" s="120" t="s">
        <v>367</v>
      </c>
      <c r="C19" s="119" t="s">
        <v>368</v>
      </c>
      <c r="D19" s="121">
        <f>+SUM(E19,J19)</f>
        <v>1198</v>
      </c>
      <c r="E19" s="121">
        <f>+SUM(F19:I19)</f>
        <v>1198</v>
      </c>
      <c r="F19" s="121">
        <v>0</v>
      </c>
      <c r="G19" s="121">
        <v>0</v>
      </c>
      <c r="H19" s="121">
        <v>1198</v>
      </c>
      <c r="I19" s="121">
        <v>0</v>
      </c>
      <c r="J19" s="121">
        <v>0</v>
      </c>
      <c r="K19" s="121">
        <v>0</v>
      </c>
      <c r="L19" s="121">
        <f>+SUM(M19,R19,V19,W19,AC19)</f>
        <v>3212661</v>
      </c>
      <c r="M19" s="121">
        <f>+SUM(N19:Q19)</f>
        <v>530520</v>
      </c>
      <c r="N19" s="121">
        <v>106622</v>
      </c>
      <c r="O19" s="121">
        <v>423898</v>
      </c>
      <c r="P19" s="121">
        <v>0</v>
      </c>
      <c r="Q19" s="121">
        <v>0</v>
      </c>
      <c r="R19" s="121">
        <f>+SUM(S19:U19)</f>
        <v>1041387</v>
      </c>
      <c r="S19" s="121">
        <v>28639</v>
      </c>
      <c r="T19" s="121">
        <v>1012748</v>
      </c>
      <c r="U19" s="121">
        <v>0</v>
      </c>
      <c r="V19" s="121">
        <v>19998</v>
      </c>
      <c r="W19" s="121">
        <f>+SUM(X19:AA19)</f>
        <v>1620756</v>
      </c>
      <c r="X19" s="121">
        <v>1034920</v>
      </c>
      <c r="Y19" s="121">
        <v>527061</v>
      </c>
      <c r="Z19" s="121">
        <v>58775</v>
      </c>
      <c r="AA19" s="121">
        <v>0</v>
      </c>
      <c r="AB19" s="121">
        <v>0</v>
      </c>
      <c r="AC19" s="121">
        <v>0</v>
      </c>
      <c r="AD19" s="121">
        <v>197</v>
      </c>
      <c r="AE19" s="121">
        <f>+SUM(D19,L19,AD19)</f>
        <v>3214056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166225</v>
      </c>
      <c r="AO19" s="121">
        <f>+SUM(AP19:AS19)</f>
        <v>126838</v>
      </c>
      <c r="AP19" s="121">
        <v>27363</v>
      </c>
      <c r="AQ19" s="121">
        <v>99475</v>
      </c>
      <c r="AR19" s="121">
        <v>0</v>
      </c>
      <c r="AS19" s="121">
        <v>0</v>
      </c>
      <c r="AT19" s="121">
        <f>+SUM(AU19:AW19)</f>
        <v>19974</v>
      </c>
      <c r="AU19" s="121">
        <v>6647</v>
      </c>
      <c r="AV19" s="121">
        <v>13327</v>
      </c>
      <c r="AW19" s="121">
        <v>0</v>
      </c>
      <c r="AX19" s="121">
        <v>0</v>
      </c>
      <c r="AY19" s="121">
        <f>+SUM(AZ19:BC19)</f>
        <v>19413</v>
      </c>
      <c r="AZ19" s="121">
        <v>4357</v>
      </c>
      <c r="BA19" s="121">
        <v>15056</v>
      </c>
      <c r="BB19" s="121">
        <v>0</v>
      </c>
      <c r="BC19" s="121">
        <v>0</v>
      </c>
      <c r="BD19" s="121">
        <v>0</v>
      </c>
      <c r="BE19" s="121">
        <v>0</v>
      </c>
      <c r="BF19" s="121">
        <v>21656</v>
      </c>
      <c r="BG19" s="121">
        <f>+SUM(BF19,AN19,AF19)</f>
        <v>187881</v>
      </c>
      <c r="BH19" s="121">
        <f>SUM(D19,AF19)</f>
        <v>1198</v>
      </c>
      <c r="BI19" s="121">
        <f>SUM(E19,AG19)</f>
        <v>1198</v>
      </c>
      <c r="BJ19" s="121">
        <f>SUM(F19,AH19)</f>
        <v>0</v>
      </c>
      <c r="BK19" s="121">
        <f>SUM(G19,AI19)</f>
        <v>0</v>
      </c>
      <c r="BL19" s="121">
        <f>SUM(H19,AJ19)</f>
        <v>1198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3378886</v>
      </c>
      <c r="BQ19" s="121">
        <f>SUM(M19,AO19)</f>
        <v>657358</v>
      </c>
      <c r="BR19" s="121">
        <f>SUM(N19,AP19)</f>
        <v>133985</v>
      </c>
      <c r="BS19" s="121">
        <f>SUM(O19,AQ19)</f>
        <v>523373</v>
      </c>
      <c r="BT19" s="121">
        <f>SUM(P19,AR19)</f>
        <v>0</v>
      </c>
      <c r="BU19" s="121">
        <f>SUM(Q19,AS19)</f>
        <v>0</v>
      </c>
      <c r="BV19" s="121">
        <f>SUM(R19,AT19)</f>
        <v>1061361</v>
      </c>
      <c r="BW19" s="121">
        <f>SUM(S19,AU19)</f>
        <v>35286</v>
      </c>
      <c r="BX19" s="121">
        <f>SUM(T19,AV19)</f>
        <v>1026075</v>
      </c>
      <c r="BY19" s="121">
        <f>SUM(U19,AW19)</f>
        <v>0</v>
      </c>
      <c r="BZ19" s="121">
        <f>SUM(V19,AX19)</f>
        <v>19998</v>
      </c>
      <c r="CA19" s="121">
        <f>SUM(W19,AY19)</f>
        <v>1640169</v>
      </c>
      <c r="CB19" s="121">
        <f>SUM(X19,AZ19)</f>
        <v>1039277</v>
      </c>
      <c r="CC19" s="121">
        <f>SUM(Y19,BA19)</f>
        <v>542117</v>
      </c>
      <c r="CD19" s="121">
        <f>SUM(Z19,BB19)</f>
        <v>58775</v>
      </c>
      <c r="CE19" s="121">
        <f>SUM(AA19,BC19)</f>
        <v>0</v>
      </c>
      <c r="CF19" s="121">
        <f>SUM(AB19,BD19)</f>
        <v>0</v>
      </c>
      <c r="CG19" s="121">
        <f>SUM(AC19,BE19)</f>
        <v>0</v>
      </c>
      <c r="CH19" s="121">
        <f>SUM(AD19,BF19)</f>
        <v>21853</v>
      </c>
      <c r="CI19" s="121">
        <f>SUM(AE19,BG19)</f>
        <v>3401937</v>
      </c>
    </row>
    <row r="20" spans="1:87" s="136" customFormat="1" ht="13.5" customHeight="1" x14ac:dyDescent="0.15">
      <c r="A20" s="119" t="s">
        <v>29</v>
      </c>
      <c r="B20" s="120" t="s">
        <v>370</v>
      </c>
      <c r="C20" s="119" t="s">
        <v>371</v>
      </c>
      <c r="D20" s="121">
        <f>+SUM(E20,J20)</f>
        <v>2876</v>
      </c>
      <c r="E20" s="121">
        <f>+SUM(F20:I20)</f>
        <v>2876</v>
      </c>
      <c r="F20" s="121">
        <v>0</v>
      </c>
      <c r="G20" s="121">
        <v>0</v>
      </c>
      <c r="H20" s="121">
        <v>2876</v>
      </c>
      <c r="I20" s="121">
        <v>0</v>
      </c>
      <c r="J20" s="121">
        <v>0</v>
      </c>
      <c r="K20" s="121">
        <v>0</v>
      </c>
      <c r="L20" s="121">
        <f>+SUM(M20,R20,V20,W20,AC20)</f>
        <v>2525925</v>
      </c>
      <c r="M20" s="121">
        <f>+SUM(N20:Q20)</f>
        <v>1849080</v>
      </c>
      <c r="N20" s="121">
        <v>167196</v>
      </c>
      <c r="O20" s="121">
        <v>1541906</v>
      </c>
      <c r="P20" s="121">
        <v>108153</v>
      </c>
      <c r="Q20" s="121">
        <v>31825</v>
      </c>
      <c r="R20" s="121">
        <f>+SUM(S20:U20)</f>
        <v>216211</v>
      </c>
      <c r="S20" s="121">
        <v>94803</v>
      </c>
      <c r="T20" s="121">
        <v>103169</v>
      </c>
      <c r="U20" s="121">
        <v>18239</v>
      </c>
      <c r="V20" s="121">
        <v>53175</v>
      </c>
      <c r="W20" s="121">
        <f>+SUM(X20:AA20)</f>
        <v>407459</v>
      </c>
      <c r="X20" s="121">
        <v>17196</v>
      </c>
      <c r="Y20" s="121">
        <v>161695</v>
      </c>
      <c r="Z20" s="121">
        <v>8185</v>
      </c>
      <c r="AA20" s="121">
        <v>220383</v>
      </c>
      <c r="AB20" s="121">
        <v>782770</v>
      </c>
      <c r="AC20" s="121">
        <v>0</v>
      </c>
      <c r="AD20" s="121">
        <v>66075</v>
      </c>
      <c r="AE20" s="121">
        <f>+SUM(D20,L20,AD20)</f>
        <v>2594876</v>
      </c>
      <c r="AF20" s="121">
        <f>+SUM(AG20,AL20)</f>
        <v>32886</v>
      </c>
      <c r="AG20" s="121">
        <f>+SUM(AH20:AK20)</f>
        <v>32886</v>
      </c>
      <c r="AH20" s="121">
        <v>0</v>
      </c>
      <c r="AI20" s="121">
        <v>32886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440849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109177</v>
      </c>
      <c r="AU20" s="121">
        <v>7556</v>
      </c>
      <c r="AV20" s="121">
        <v>101621</v>
      </c>
      <c r="AW20" s="121">
        <v>0</v>
      </c>
      <c r="AX20" s="121">
        <v>0</v>
      </c>
      <c r="AY20" s="121">
        <f>+SUM(AZ20:BC20)</f>
        <v>331672</v>
      </c>
      <c r="AZ20" s="121">
        <v>274109</v>
      </c>
      <c r="BA20" s="121">
        <v>51497</v>
      </c>
      <c r="BB20" s="121">
        <v>6066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473735</v>
      </c>
      <c r="BH20" s="121">
        <f>SUM(D20,AF20)</f>
        <v>35762</v>
      </c>
      <c r="BI20" s="121">
        <f>SUM(E20,AG20)</f>
        <v>35762</v>
      </c>
      <c r="BJ20" s="121">
        <f>SUM(F20,AH20)</f>
        <v>0</v>
      </c>
      <c r="BK20" s="121">
        <f>SUM(G20,AI20)</f>
        <v>32886</v>
      </c>
      <c r="BL20" s="121">
        <f>SUM(H20,AJ20)</f>
        <v>2876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2966774</v>
      </c>
      <c r="BQ20" s="121">
        <f>SUM(M20,AO20)</f>
        <v>1849080</v>
      </c>
      <c r="BR20" s="121">
        <f>SUM(N20,AP20)</f>
        <v>167196</v>
      </c>
      <c r="BS20" s="121">
        <f>SUM(O20,AQ20)</f>
        <v>1541906</v>
      </c>
      <c r="BT20" s="121">
        <f>SUM(P20,AR20)</f>
        <v>108153</v>
      </c>
      <c r="BU20" s="121">
        <f>SUM(Q20,AS20)</f>
        <v>31825</v>
      </c>
      <c r="BV20" s="121">
        <f>SUM(R20,AT20)</f>
        <v>325388</v>
      </c>
      <c r="BW20" s="121">
        <f>SUM(S20,AU20)</f>
        <v>102359</v>
      </c>
      <c r="BX20" s="121">
        <f>SUM(T20,AV20)</f>
        <v>204790</v>
      </c>
      <c r="BY20" s="121">
        <f>SUM(U20,AW20)</f>
        <v>18239</v>
      </c>
      <c r="BZ20" s="121">
        <f>SUM(V20,AX20)</f>
        <v>53175</v>
      </c>
      <c r="CA20" s="121">
        <f>SUM(W20,AY20)</f>
        <v>739131</v>
      </c>
      <c r="CB20" s="121">
        <f>SUM(X20,AZ20)</f>
        <v>291305</v>
      </c>
      <c r="CC20" s="121">
        <f>SUM(Y20,BA20)</f>
        <v>213192</v>
      </c>
      <c r="CD20" s="121">
        <f>SUM(Z20,BB20)</f>
        <v>14251</v>
      </c>
      <c r="CE20" s="121">
        <f>SUM(AA20,BC20)</f>
        <v>220383</v>
      </c>
      <c r="CF20" s="121">
        <f>SUM(AB20,BD20)</f>
        <v>782770</v>
      </c>
      <c r="CG20" s="121">
        <f>SUM(AC20,BE20)</f>
        <v>0</v>
      </c>
      <c r="CH20" s="121">
        <f>SUM(AD20,BF20)</f>
        <v>66075</v>
      </c>
      <c r="CI20" s="121">
        <f>SUM(AE20,BG20)</f>
        <v>3068611</v>
      </c>
    </row>
    <row r="21" spans="1:87" s="136" customFormat="1" ht="13.5" customHeight="1" x14ac:dyDescent="0.15">
      <c r="A21" s="119" t="s">
        <v>29</v>
      </c>
      <c r="B21" s="120" t="s">
        <v>373</v>
      </c>
      <c r="C21" s="119" t="s">
        <v>374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395</v>
      </c>
      <c r="L21" s="121">
        <f>+SUM(M21,R21,V21,W21,AC21)</f>
        <v>956773</v>
      </c>
      <c r="M21" s="121">
        <f>+SUM(N21:Q21)</f>
        <v>75371</v>
      </c>
      <c r="N21" s="121">
        <v>2888</v>
      </c>
      <c r="O21" s="121">
        <v>72483</v>
      </c>
      <c r="P21" s="121">
        <v>0</v>
      </c>
      <c r="Q21" s="121">
        <v>0</v>
      </c>
      <c r="R21" s="121">
        <f>+SUM(S21:U21)</f>
        <v>2007</v>
      </c>
      <c r="S21" s="121">
        <v>2007</v>
      </c>
      <c r="T21" s="121">
        <v>0</v>
      </c>
      <c r="U21" s="121">
        <v>0</v>
      </c>
      <c r="V21" s="121">
        <v>0</v>
      </c>
      <c r="W21" s="121">
        <f>+SUM(X21:AA21)</f>
        <v>879395</v>
      </c>
      <c r="X21" s="121">
        <v>813123</v>
      </c>
      <c r="Y21" s="121">
        <v>52992</v>
      </c>
      <c r="Z21" s="121">
        <v>0</v>
      </c>
      <c r="AA21" s="121">
        <v>13280</v>
      </c>
      <c r="AB21" s="121">
        <v>810430</v>
      </c>
      <c r="AC21" s="121">
        <v>0</v>
      </c>
      <c r="AD21" s="121">
        <v>59107</v>
      </c>
      <c r="AE21" s="121">
        <f>+SUM(D21,L21,AD21)</f>
        <v>1015880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17111</v>
      </c>
      <c r="AO21" s="121">
        <f>+SUM(AP21:AS21)</f>
        <v>17111</v>
      </c>
      <c r="AP21" s="121">
        <v>17111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214561</v>
      </c>
      <c r="BE21" s="121">
        <v>0</v>
      </c>
      <c r="BF21" s="121">
        <v>0</v>
      </c>
      <c r="BG21" s="121">
        <f>+SUM(BF21,AN21,AF21)</f>
        <v>17111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395</v>
      </c>
      <c r="BP21" s="121">
        <f>SUM(L21,AN21)</f>
        <v>973884</v>
      </c>
      <c r="BQ21" s="121">
        <f>SUM(M21,AO21)</f>
        <v>92482</v>
      </c>
      <c r="BR21" s="121">
        <f>SUM(N21,AP21)</f>
        <v>19999</v>
      </c>
      <c r="BS21" s="121">
        <f>SUM(O21,AQ21)</f>
        <v>72483</v>
      </c>
      <c r="BT21" s="121">
        <f>SUM(P21,AR21)</f>
        <v>0</v>
      </c>
      <c r="BU21" s="121">
        <f>SUM(Q21,AS21)</f>
        <v>0</v>
      </c>
      <c r="BV21" s="121">
        <f>SUM(R21,AT21)</f>
        <v>2007</v>
      </c>
      <c r="BW21" s="121">
        <f>SUM(S21,AU21)</f>
        <v>2007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879395</v>
      </c>
      <c r="CB21" s="121">
        <f>SUM(X21,AZ21)</f>
        <v>813123</v>
      </c>
      <c r="CC21" s="121">
        <f>SUM(Y21,BA21)</f>
        <v>52992</v>
      </c>
      <c r="CD21" s="121">
        <f>SUM(Z21,BB21)</f>
        <v>0</v>
      </c>
      <c r="CE21" s="121">
        <f>SUM(AA21,BC21)</f>
        <v>13280</v>
      </c>
      <c r="CF21" s="121">
        <f>SUM(AB21,BD21)</f>
        <v>1024991</v>
      </c>
      <c r="CG21" s="121">
        <f>SUM(AC21,BE21)</f>
        <v>0</v>
      </c>
      <c r="CH21" s="121">
        <f>SUM(AD21,BF21)</f>
        <v>59107</v>
      </c>
      <c r="CI21" s="121">
        <f>SUM(AE21,BG21)</f>
        <v>1032991</v>
      </c>
    </row>
    <row r="22" spans="1:87" s="136" customFormat="1" ht="13.5" customHeight="1" x14ac:dyDescent="0.15">
      <c r="A22" s="119" t="s">
        <v>29</v>
      </c>
      <c r="B22" s="120" t="s">
        <v>378</v>
      </c>
      <c r="C22" s="119" t="s">
        <v>379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2934</v>
      </c>
      <c r="L22" s="121">
        <f>+SUM(M22,R22,V22,W22,AC22)</f>
        <v>979557</v>
      </c>
      <c r="M22" s="121">
        <f>+SUM(N22:Q22)</f>
        <v>167386</v>
      </c>
      <c r="N22" s="121">
        <v>25274</v>
      </c>
      <c r="O22" s="121">
        <v>142112</v>
      </c>
      <c r="P22" s="121">
        <v>0</v>
      </c>
      <c r="Q22" s="121">
        <v>0</v>
      </c>
      <c r="R22" s="121">
        <f>+SUM(S22:U22)</f>
        <v>28906</v>
      </c>
      <c r="S22" s="121">
        <v>28906</v>
      </c>
      <c r="T22" s="121">
        <v>0</v>
      </c>
      <c r="U22" s="121">
        <v>0</v>
      </c>
      <c r="V22" s="121">
        <v>0</v>
      </c>
      <c r="W22" s="121">
        <f>+SUM(X22:AA22)</f>
        <v>783265</v>
      </c>
      <c r="X22" s="121">
        <v>647709</v>
      </c>
      <c r="Y22" s="121">
        <v>135556</v>
      </c>
      <c r="Z22" s="121">
        <v>0</v>
      </c>
      <c r="AA22" s="121">
        <v>0</v>
      </c>
      <c r="AB22" s="121">
        <v>502922</v>
      </c>
      <c r="AC22" s="121">
        <v>0</v>
      </c>
      <c r="AD22" s="121">
        <v>156318</v>
      </c>
      <c r="AE22" s="121">
        <f>+SUM(D22,L22,AD22)</f>
        <v>1135875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55249</v>
      </c>
      <c r="AO22" s="121">
        <f>+SUM(AP22:AS22)</f>
        <v>6319</v>
      </c>
      <c r="AP22" s="121">
        <v>6319</v>
      </c>
      <c r="AQ22" s="121">
        <v>0</v>
      </c>
      <c r="AR22" s="121">
        <v>0</v>
      </c>
      <c r="AS22" s="121">
        <v>0</v>
      </c>
      <c r="AT22" s="121">
        <f>+SUM(AU22:AW22)</f>
        <v>415</v>
      </c>
      <c r="AU22" s="121">
        <v>415</v>
      </c>
      <c r="AV22" s="121">
        <v>0</v>
      </c>
      <c r="AW22" s="121">
        <v>0</v>
      </c>
      <c r="AX22" s="121">
        <v>0</v>
      </c>
      <c r="AY22" s="121">
        <f>+SUM(AZ22:BC22)</f>
        <v>48515</v>
      </c>
      <c r="AZ22" s="121">
        <v>48515</v>
      </c>
      <c r="BA22" s="121">
        <v>0</v>
      </c>
      <c r="BB22" s="121">
        <v>0</v>
      </c>
      <c r="BC22" s="121">
        <v>0</v>
      </c>
      <c r="BD22" s="121">
        <v>87404</v>
      </c>
      <c r="BE22" s="121">
        <v>0</v>
      </c>
      <c r="BF22" s="121">
        <v>173915</v>
      </c>
      <c r="BG22" s="121">
        <f>+SUM(BF22,AN22,AF22)</f>
        <v>229164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2934</v>
      </c>
      <c r="BP22" s="121">
        <f>SUM(L22,AN22)</f>
        <v>1034806</v>
      </c>
      <c r="BQ22" s="121">
        <f>SUM(M22,AO22)</f>
        <v>173705</v>
      </c>
      <c r="BR22" s="121">
        <f>SUM(N22,AP22)</f>
        <v>31593</v>
      </c>
      <c r="BS22" s="121">
        <f>SUM(O22,AQ22)</f>
        <v>142112</v>
      </c>
      <c r="BT22" s="121">
        <f>SUM(P22,AR22)</f>
        <v>0</v>
      </c>
      <c r="BU22" s="121">
        <f>SUM(Q22,AS22)</f>
        <v>0</v>
      </c>
      <c r="BV22" s="121">
        <f>SUM(R22,AT22)</f>
        <v>29321</v>
      </c>
      <c r="BW22" s="121">
        <f>SUM(S22,AU22)</f>
        <v>29321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831780</v>
      </c>
      <c r="CB22" s="121">
        <f>SUM(X22,AZ22)</f>
        <v>696224</v>
      </c>
      <c r="CC22" s="121">
        <f>SUM(Y22,BA22)</f>
        <v>135556</v>
      </c>
      <c r="CD22" s="121">
        <f>SUM(Z22,BB22)</f>
        <v>0</v>
      </c>
      <c r="CE22" s="121">
        <f>SUM(AA22,BC22)</f>
        <v>0</v>
      </c>
      <c r="CF22" s="121">
        <f>SUM(AB22,BD22)</f>
        <v>590326</v>
      </c>
      <c r="CG22" s="121">
        <f>SUM(AC22,BE22)</f>
        <v>0</v>
      </c>
      <c r="CH22" s="121">
        <f>SUM(AD22,BF22)</f>
        <v>330233</v>
      </c>
      <c r="CI22" s="121">
        <f>SUM(AE22,BG22)</f>
        <v>1365039</v>
      </c>
    </row>
    <row r="23" spans="1:87" s="136" customFormat="1" ht="13.5" customHeight="1" x14ac:dyDescent="0.15">
      <c r="A23" s="119" t="s">
        <v>29</v>
      </c>
      <c r="B23" s="120" t="s">
        <v>383</v>
      </c>
      <c r="C23" s="119" t="s">
        <v>384</v>
      </c>
      <c r="D23" s="121">
        <f>+SUM(E23,J23)</f>
        <v>5275573</v>
      </c>
      <c r="E23" s="121">
        <f>+SUM(F23:I23)</f>
        <v>5275573</v>
      </c>
      <c r="F23" s="121">
        <v>0</v>
      </c>
      <c r="G23" s="121">
        <v>5272879</v>
      </c>
      <c r="H23" s="121">
        <v>2694</v>
      </c>
      <c r="I23" s="121">
        <v>0</v>
      </c>
      <c r="J23" s="121">
        <v>0</v>
      </c>
      <c r="K23" s="121">
        <v>0</v>
      </c>
      <c r="L23" s="121">
        <f>+SUM(M23,R23,V23,W23,AC23)</f>
        <v>2194298</v>
      </c>
      <c r="M23" s="121">
        <f>+SUM(N23:Q23)</f>
        <v>947773</v>
      </c>
      <c r="N23" s="121">
        <v>290864</v>
      </c>
      <c r="O23" s="121">
        <v>601285</v>
      </c>
      <c r="P23" s="121">
        <v>55624</v>
      </c>
      <c r="Q23" s="121">
        <v>0</v>
      </c>
      <c r="R23" s="121">
        <f>+SUM(S23:U23)</f>
        <v>422892</v>
      </c>
      <c r="S23" s="121">
        <v>35943</v>
      </c>
      <c r="T23" s="121">
        <v>386949</v>
      </c>
      <c r="U23" s="121">
        <v>0</v>
      </c>
      <c r="V23" s="121">
        <v>17982</v>
      </c>
      <c r="W23" s="121">
        <f>+SUM(X23:AA23)</f>
        <v>792799</v>
      </c>
      <c r="X23" s="121">
        <v>434736</v>
      </c>
      <c r="Y23" s="121">
        <v>263025</v>
      </c>
      <c r="Z23" s="121">
        <v>95038</v>
      </c>
      <c r="AA23" s="121">
        <v>0</v>
      </c>
      <c r="AB23" s="121">
        <v>85176</v>
      </c>
      <c r="AC23" s="121">
        <v>12852</v>
      </c>
      <c r="AD23" s="121">
        <v>63362</v>
      </c>
      <c r="AE23" s="121">
        <f>+SUM(D23,L23,AD23)</f>
        <v>7533233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107987</v>
      </c>
      <c r="AO23" s="121">
        <f>+SUM(AP23:AS23)</f>
        <v>30875</v>
      </c>
      <c r="AP23" s="121">
        <v>17283</v>
      </c>
      <c r="AQ23" s="121">
        <v>0</v>
      </c>
      <c r="AR23" s="121">
        <v>13592</v>
      </c>
      <c r="AS23" s="121">
        <v>0</v>
      </c>
      <c r="AT23" s="121">
        <f>+SUM(AU23:AW23)</f>
        <v>42077</v>
      </c>
      <c r="AU23" s="121">
        <v>0</v>
      </c>
      <c r="AV23" s="121">
        <v>42077</v>
      </c>
      <c r="AW23" s="121">
        <v>0</v>
      </c>
      <c r="AX23" s="121">
        <v>0</v>
      </c>
      <c r="AY23" s="121">
        <f>+SUM(AZ23:BC23)</f>
        <v>34512</v>
      </c>
      <c r="AZ23" s="121">
        <v>29497</v>
      </c>
      <c r="BA23" s="121">
        <v>5015</v>
      </c>
      <c r="BB23" s="121">
        <v>0</v>
      </c>
      <c r="BC23" s="121">
        <v>0</v>
      </c>
      <c r="BD23" s="121">
        <v>0</v>
      </c>
      <c r="BE23" s="121">
        <v>523</v>
      </c>
      <c r="BF23" s="121">
        <v>130</v>
      </c>
      <c r="BG23" s="121">
        <f>+SUM(BF23,AN23,AF23)</f>
        <v>108117</v>
      </c>
      <c r="BH23" s="121">
        <f>SUM(D23,AF23)</f>
        <v>5275573</v>
      </c>
      <c r="BI23" s="121">
        <f>SUM(E23,AG23)</f>
        <v>5275573</v>
      </c>
      <c r="BJ23" s="121">
        <f>SUM(F23,AH23)</f>
        <v>0</v>
      </c>
      <c r="BK23" s="121">
        <f>SUM(G23,AI23)</f>
        <v>5272879</v>
      </c>
      <c r="BL23" s="121">
        <f>SUM(H23,AJ23)</f>
        <v>2694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2302285</v>
      </c>
      <c r="BQ23" s="121">
        <f>SUM(M23,AO23)</f>
        <v>978648</v>
      </c>
      <c r="BR23" s="121">
        <f>SUM(N23,AP23)</f>
        <v>308147</v>
      </c>
      <c r="BS23" s="121">
        <f>SUM(O23,AQ23)</f>
        <v>601285</v>
      </c>
      <c r="BT23" s="121">
        <f>SUM(P23,AR23)</f>
        <v>69216</v>
      </c>
      <c r="BU23" s="121">
        <f>SUM(Q23,AS23)</f>
        <v>0</v>
      </c>
      <c r="BV23" s="121">
        <f>SUM(R23,AT23)</f>
        <v>464969</v>
      </c>
      <c r="BW23" s="121">
        <f>SUM(S23,AU23)</f>
        <v>35943</v>
      </c>
      <c r="BX23" s="121">
        <f>SUM(T23,AV23)</f>
        <v>429026</v>
      </c>
      <c r="BY23" s="121">
        <f>SUM(U23,AW23)</f>
        <v>0</v>
      </c>
      <c r="BZ23" s="121">
        <f>SUM(V23,AX23)</f>
        <v>17982</v>
      </c>
      <c r="CA23" s="121">
        <f>SUM(W23,AY23)</f>
        <v>827311</v>
      </c>
      <c r="CB23" s="121">
        <f>SUM(X23,AZ23)</f>
        <v>464233</v>
      </c>
      <c r="CC23" s="121">
        <f>SUM(Y23,BA23)</f>
        <v>268040</v>
      </c>
      <c r="CD23" s="121">
        <f>SUM(Z23,BB23)</f>
        <v>95038</v>
      </c>
      <c r="CE23" s="121">
        <f>SUM(AA23,BC23)</f>
        <v>0</v>
      </c>
      <c r="CF23" s="121">
        <f>SUM(AB23,BD23)</f>
        <v>85176</v>
      </c>
      <c r="CG23" s="121">
        <f>SUM(AC23,BE23)</f>
        <v>13375</v>
      </c>
      <c r="CH23" s="121">
        <f>SUM(AD23,BF23)</f>
        <v>63492</v>
      </c>
      <c r="CI23" s="121">
        <f>SUM(AE23,BG23)</f>
        <v>7641350</v>
      </c>
    </row>
    <row r="24" spans="1:87" s="136" customFormat="1" ht="13.5" customHeight="1" x14ac:dyDescent="0.15">
      <c r="A24" s="119" t="s">
        <v>29</v>
      </c>
      <c r="B24" s="120" t="s">
        <v>387</v>
      </c>
      <c r="C24" s="119" t="s">
        <v>388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2369</v>
      </c>
      <c r="L24" s="121">
        <f>+SUM(M24,R24,V24,W24,AC24)</f>
        <v>869495</v>
      </c>
      <c r="M24" s="121">
        <f>+SUM(N24:Q24)</f>
        <v>75341</v>
      </c>
      <c r="N24" s="121">
        <v>75341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794154</v>
      </c>
      <c r="X24" s="121">
        <v>703491</v>
      </c>
      <c r="Y24" s="121">
        <v>86897</v>
      </c>
      <c r="Z24" s="121">
        <v>0</v>
      </c>
      <c r="AA24" s="121">
        <v>3766</v>
      </c>
      <c r="AB24" s="121">
        <v>406206</v>
      </c>
      <c r="AC24" s="121">
        <v>0</v>
      </c>
      <c r="AD24" s="121">
        <v>179694</v>
      </c>
      <c r="AE24" s="121">
        <f>+SUM(D24,L24,AD24)</f>
        <v>1049189</v>
      </c>
      <c r="AF24" s="121">
        <f>+SUM(AG24,AL24)</f>
        <v>59</v>
      </c>
      <c r="AG24" s="121">
        <f>+SUM(AH24:AK24)</f>
        <v>25</v>
      </c>
      <c r="AH24" s="121">
        <v>0</v>
      </c>
      <c r="AI24" s="121">
        <v>0</v>
      </c>
      <c r="AJ24" s="121">
        <v>25</v>
      </c>
      <c r="AK24" s="121">
        <v>0</v>
      </c>
      <c r="AL24" s="121">
        <v>34</v>
      </c>
      <c r="AM24" s="121">
        <v>0</v>
      </c>
      <c r="AN24" s="121">
        <f>+SUM(AO24,AT24,AX24,AY24,BE24)</f>
        <v>192305</v>
      </c>
      <c r="AO24" s="121">
        <f>+SUM(AP24:AS24)</f>
        <v>8543</v>
      </c>
      <c r="AP24" s="121">
        <v>8543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183762</v>
      </c>
      <c r="AZ24" s="121">
        <v>45364</v>
      </c>
      <c r="BA24" s="121">
        <v>0</v>
      </c>
      <c r="BB24" s="121">
        <v>1842</v>
      </c>
      <c r="BC24" s="121">
        <v>136556</v>
      </c>
      <c r="BD24" s="121">
        <v>0</v>
      </c>
      <c r="BE24" s="121">
        <v>0</v>
      </c>
      <c r="BF24" s="121">
        <v>51998</v>
      </c>
      <c r="BG24" s="121">
        <f>+SUM(BF24,AN24,AF24)</f>
        <v>244362</v>
      </c>
      <c r="BH24" s="121">
        <f>SUM(D24,AF24)</f>
        <v>59</v>
      </c>
      <c r="BI24" s="121">
        <f>SUM(E24,AG24)</f>
        <v>25</v>
      </c>
      <c r="BJ24" s="121">
        <f>SUM(F24,AH24)</f>
        <v>0</v>
      </c>
      <c r="BK24" s="121">
        <f>SUM(G24,AI24)</f>
        <v>0</v>
      </c>
      <c r="BL24" s="121">
        <f>SUM(H24,AJ24)</f>
        <v>25</v>
      </c>
      <c r="BM24" s="121">
        <f>SUM(I24,AK24)</f>
        <v>0</v>
      </c>
      <c r="BN24" s="121">
        <f>SUM(J24,AL24)</f>
        <v>34</v>
      </c>
      <c r="BO24" s="121">
        <f>SUM(K24,AM24)</f>
        <v>2369</v>
      </c>
      <c r="BP24" s="121">
        <f>SUM(L24,AN24)</f>
        <v>1061800</v>
      </c>
      <c r="BQ24" s="121">
        <f>SUM(M24,AO24)</f>
        <v>83884</v>
      </c>
      <c r="BR24" s="121">
        <f>SUM(N24,AP24)</f>
        <v>83884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977916</v>
      </c>
      <c r="CB24" s="121">
        <f>SUM(X24,AZ24)</f>
        <v>748855</v>
      </c>
      <c r="CC24" s="121">
        <f>SUM(Y24,BA24)</f>
        <v>86897</v>
      </c>
      <c r="CD24" s="121">
        <f>SUM(Z24,BB24)</f>
        <v>1842</v>
      </c>
      <c r="CE24" s="121">
        <f>SUM(AA24,BC24)</f>
        <v>140322</v>
      </c>
      <c r="CF24" s="121">
        <f>SUM(AB24,BD24)</f>
        <v>406206</v>
      </c>
      <c r="CG24" s="121">
        <f>SUM(AC24,BE24)</f>
        <v>0</v>
      </c>
      <c r="CH24" s="121">
        <f>SUM(AD24,BF24)</f>
        <v>231692</v>
      </c>
      <c r="CI24" s="121">
        <f>SUM(AE24,BG24)</f>
        <v>1293551</v>
      </c>
    </row>
    <row r="25" spans="1:87" s="136" customFormat="1" ht="13.5" customHeight="1" x14ac:dyDescent="0.15">
      <c r="A25" s="119" t="s">
        <v>29</v>
      </c>
      <c r="B25" s="120" t="s">
        <v>390</v>
      </c>
      <c r="C25" s="119" t="s">
        <v>391</v>
      </c>
      <c r="D25" s="121">
        <f>+SUM(E25,J25)</f>
        <v>211973</v>
      </c>
      <c r="E25" s="121">
        <f>+SUM(F25:I25)</f>
        <v>211973</v>
      </c>
      <c r="F25" s="121">
        <v>0</v>
      </c>
      <c r="G25" s="121">
        <v>0</v>
      </c>
      <c r="H25" s="121">
        <v>571</v>
      </c>
      <c r="I25" s="121">
        <v>211402</v>
      </c>
      <c r="J25" s="121">
        <v>0</v>
      </c>
      <c r="K25" s="121">
        <v>0</v>
      </c>
      <c r="L25" s="121">
        <f>+SUM(M25,R25,V25,W25,AC25)</f>
        <v>1424482</v>
      </c>
      <c r="M25" s="121">
        <f>+SUM(N25:Q25)</f>
        <v>487200</v>
      </c>
      <c r="N25" s="121">
        <v>154184</v>
      </c>
      <c r="O25" s="121">
        <v>333016</v>
      </c>
      <c r="P25" s="121">
        <v>0</v>
      </c>
      <c r="Q25" s="121">
        <v>0</v>
      </c>
      <c r="R25" s="121">
        <f>+SUM(S25:U25)</f>
        <v>47545</v>
      </c>
      <c r="S25" s="121">
        <v>38108</v>
      </c>
      <c r="T25" s="121">
        <v>9437</v>
      </c>
      <c r="U25" s="121">
        <v>0</v>
      </c>
      <c r="V25" s="121">
        <v>0</v>
      </c>
      <c r="W25" s="121">
        <f>+SUM(X25:AA25)</f>
        <v>889737</v>
      </c>
      <c r="X25" s="121">
        <v>574667</v>
      </c>
      <c r="Y25" s="121">
        <v>66180</v>
      </c>
      <c r="Z25" s="121">
        <v>241652</v>
      </c>
      <c r="AA25" s="121">
        <v>7238</v>
      </c>
      <c r="AB25" s="121">
        <v>359474</v>
      </c>
      <c r="AC25" s="121">
        <v>0</v>
      </c>
      <c r="AD25" s="121">
        <v>28016</v>
      </c>
      <c r="AE25" s="121">
        <f>+SUM(D25,L25,AD25)</f>
        <v>1664471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178826</v>
      </c>
      <c r="AO25" s="121">
        <f>+SUM(AP25:AS25)</f>
        <v>8728</v>
      </c>
      <c r="AP25" s="121">
        <v>8728</v>
      </c>
      <c r="AQ25" s="121">
        <v>0</v>
      </c>
      <c r="AR25" s="121">
        <v>0</v>
      </c>
      <c r="AS25" s="121">
        <v>0</v>
      </c>
      <c r="AT25" s="121">
        <f>+SUM(AU25:AW25)</f>
        <v>31762</v>
      </c>
      <c r="AU25" s="121">
        <v>12930</v>
      </c>
      <c r="AV25" s="121">
        <v>18832</v>
      </c>
      <c r="AW25" s="121">
        <v>0</v>
      </c>
      <c r="AX25" s="121">
        <v>0</v>
      </c>
      <c r="AY25" s="121">
        <f>+SUM(AZ25:BC25)</f>
        <v>138336</v>
      </c>
      <c r="AZ25" s="121">
        <v>2420</v>
      </c>
      <c r="BA25" s="121">
        <v>50260</v>
      </c>
      <c r="BB25" s="121">
        <v>85656</v>
      </c>
      <c r="BC25" s="121">
        <v>0</v>
      </c>
      <c r="BD25" s="121">
        <v>0</v>
      </c>
      <c r="BE25" s="121">
        <v>0</v>
      </c>
      <c r="BF25" s="121">
        <v>0</v>
      </c>
      <c r="BG25" s="121">
        <f>+SUM(BF25,AN25,AF25)</f>
        <v>178826</v>
      </c>
      <c r="BH25" s="121">
        <f>SUM(D25,AF25)</f>
        <v>211973</v>
      </c>
      <c r="BI25" s="121">
        <f>SUM(E25,AG25)</f>
        <v>211973</v>
      </c>
      <c r="BJ25" s="121">
        <f>SUM(F25,AH25)</f>
        <v>0</v>
      </c>
      <c r="BK25" s="121">
        <f>SUM(G25,AI25)</f>
        <v>0</v>
      </c>
      <c r="BL25" s="121">
        <f>SUM(H25,AJ25)</f>
        <v>571</v>
      </c>
      <c r="BM25" s="121">
        <f>SUM(I25,AK25)</f>
        <v>211402</v>
      </c>
      <c r="BN25" s="121">
        <f>SUM(J25,AL25)</f>
        <v>0</v>
      </c>
      <c r="BO25" s="121">
        <f>SUM(K25,AM25)</f>
        <v>0</v>
      </c>
      <c r="BP25" s="121">
        <f>SUM(L25,AN25)</f>
        <v>1603308</v>
      </c>
      <c r="BQ25" s="121">
        <f>SUM(M25,AO25)</f>
        <v>495928</v>
      </c>
      <c r="BR25" s="121">
        <f>SUM(N25,AP25)</f>
        <v>162912</v>
      </c>
      <c r="BS25" s="121">
        <f>SUM(O25,AQ25)</f>
        <v>333016</v>
      </c>
      <c r="BT25" s="121">
        <f>SUM(P25,AR25)</f>
        <v>0</v>
      </c>
      <c r="BU25" s="121">
        <f>SUM(Q25,AS25)</f>
        <v>0</v>
      </c>
      <c r="BV25" s="121">
        <f>SUM(R25,AT25)</f>
        <v>79307</v>
      </c>
      <c r="BW25" s="121">
        <f>SUM(S25,AU25)</f>
        <v>51038</v>
      </c>
      <c r="BX25" s="121">
        <f>SUM(T25,AV25)</f>
        <v>28269</v>
      </c>
      <c r="BY25" s="121">
        <f>SUM(U25,AW25)</f>
        <v>0</v>
      </c>
      <c r="BZ25" s="121">
        <f>SUM(V25,AX25)</f>
        <v>0</v>
      </c>
      <c r="CA25" s="121">
        <f>SUM(W25,AY25)</f>
        <v>1028073</v>
      </c>
      <c r="CB25" s="121">
        <f>SUM(X25,AZ25)</f>
        <v>577087</v>
      </c>
      <c r="CC25" s="121">
        <f>SUM(Y25,BA25)</f>
        <v>116440</v>
      </c>
      <c r="CD25" s="121">
        <f>SUM(Z25,BB25)</f>
        <v>327308</v>
      </c>
      <c r="CE25" s="121">
        <f>SUM(AA25,BC25)</f>
        <v>7238</v>
      </c>
      <c r="CF25" s="121">
        <f>SUM(AB25,BD25)</f>
        <v>359474</v>
      </c>
      <c r="CG25" s="121">
        <f>SUM(AC25,BE25)</f>
        <v>0</v>
      </c>
      <c r="CH25" s="121">
        <f>SUM(AD25,BF25)</f>
        <v>28016</v>
      </c>
      <c r="CI25" s="121">
        <f>SUM(AE25,BG25)</f>
        <v>1843297</v>
      </c>
    </row>
    <row r="26" spans="1:87" s="136" customFormat="1" ht="13.5" customHeight="1" x14ac:dyDescent="0.15">
      <c r="A26" s="119" t="s">
        <v>29</v>
      </c>
      <c r="B26" s="120" t="s">
        <v>393</v>
      </c>
      <c r="C26" s="119" t="s">
        <v>394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313459</v>
      </c>
      <c r="L26" s="121">
        <f>+SUM(M26,R26,V26,W26,AC26)</f>
        <v>1192925</v>
      </c>
      <c r="M26" s="121">
        <f>+SUM(N26:Q26)</f>
        <v>41409</v>
      </c>
      <c r="N26" s="121">
        <v>27607</v>
      </c>
      <c r="O26" s="121">
        <v>13802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1151516</v>
      </c>
      <c r="X26" s="121">
        <v>1151516</v>
      </c>
      <c r="Y26" s="121">
        <v>0</v>
      </c>
      <c r="Z26" s="121">
        <v>0</v>
      </c>
      <c r="AA26" s="121">
        <v>0</v>
      </c>
      <c r="AB26" s="121">
        <v>466037</v>
      </c>
      <c r="AC26" s="121">
        <v>0</v>
      </c>
      <c r="AD26" s="121">
        <v>0</v>
      </c>
      <c r="AE26" s="121">
        <f>+SUM(D26,L26,AD26)</f>
        <v>1192925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49832</v>
      </c>
      <c r="AO26" s="121">
        <f>+SUM(AP26:AS26)</f>
        <v>9202</v>
      </c>
      <c r="AP26" s="121">
        <v>9202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40630</v>
      </c>
      <c r="AZ26" s="121">
        <v>25920</v>
      </c>
      <c r="BA26" s="121">
        <v>14710</v>
      </c>
      <c r="BB26" s="121">
        <v>0</v>
      </c>
      <c r="BC26" s="121">
        <v>0</v>
      </c>
      <c r="BD26" s="121">
        <v>0</v>
      </c>
      <c r="BE26" s="121">
        <v>0</v>
      </c>
      <c r="BF26" s="121">
        <v>82964</v>
      </c>
      <c r="BG26" s="121">
        <f>+SUM(BF26,AN26,AF26)</f>
        <v>132796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313459</v>
      </c>
      <c r="BP26" s="121">
        <f>SUM(L26,AN26)</f>
        <v>1242757</v>
      </c>
      <c r="BQ26" s="121">
        <f>SUM(M26,AO26)</f>
        <v>50611</v>
      </c>
      <c r="BR26" s="121">
        <f>SUM(N26,AP26)</f>
        <v>36809</v>
      </c>
      <c r="BS26" s="121">
        <f>SUM(O26,AQ26)</f>
        <v>13802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1192146</v>
      </c>
      <c r="CB26" s="121">
        <f>SUM(X26,AZ26)</f>
        <v>1177436</v>
      </c>
      <c r="CC26" s="121">
        <f>SUM(Y26,BA26)</f>
        <v>14710</v>
      </c>
      <c r="CD26" s="121">
        <f>SUM(Z26,BB26)</f>
        <v>0</v>
      </c>
      <c r="CE26" s="121">
        <f>SUM(AA26,BC26)</f>
        <v>0</v>
      </c>
      <c r="CF26" s="121">
        <f>SUM(AB26,BD26)</f>
        <v>466037</v>
      </c>
      <c r="CG26" s="121">
        <f>SUM(AC26,BE26)</f>
        <v>0</v>
      </c>
      <c r="CH26" s="121">
        <f>SUM(AD26,BF26)</f>
        <v>82964</v>
      </c>
      <c r="CI26" s="121">
        <f>SUM(AE26,BG26)</f>
        <v>1325721</v>
      </c>
    </row>
    <row r="27" spans="1:87" s="136" customFormat="1" ht="13.5" customHeight="1" x14ac:dyDescent="0.15">
      <c r="A27" s="119" t="s">
        <v>29</v>
      </c>
      <c r="B27" s="120" t="s">
        <v>398</v>
      </c>
      <c r="C27" s="119" t="s">
        <v>399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152</v>
      </c>
      <c r="L27" s="121">
        <f>+SUM(M27,R27,V27,W27,AC27)</f>
        <v>1104950</v>
      </c>
      <c r="M27" s="121">
        <f>+SUM(N27:Q27)</f>
        <v>84547</v>
      </c>
      <c r="N27" s="121">
        <v>84547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1020403</v>
      </c>
      <c r="X27" s="121">
        <v>1020403</v>
      </c>
      <c r="Y27" s="121">
        <v>0</v>
      </c>
      <c r="Z27" s="121">
        <v>0</v>
      </c>
      <c r="AA27" s="121">
        <v>0</v>
      </c>
      <c r="AB27" s="121">
        <v>330304</v>
      </c>
      <c r="AC27" s="121">
        <v>0</v>
      </c>
      <c r="AD27" s="121">
        <v>0</v>
      </c>
      <c r="AE27" s="121">
        <f>+SUM(D27,L27,AD27)</f>
        <v>1104950</v>
      </c>
      <c r="AF27" s="121">
        <f>+SUM(AG27,AL27)</f>
        <v>2077</v>
      </c>
      <c r="AG27" s="121">
        <f>+SUM(AH27:AK27)</f>
        <v>2077</v>
      </c>
      <c r="AH27" s="121">
        <v>0</v>
      </c>
      <c r="AI27" s="121">
        <v>2077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57730</v>
      </c>
      <c r="AO27" s="121">
        <f>+SUM(AP27:AS27)</f>
        <v>57730</v>
      </c>
      <c r="AP27" s="121">
        <v>57730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129833</v>
      </c>
      <c r="BE27" s="121">
        <v>0</v>
      </c>
      <c r="BF27" s="121">
        <v>0</v>
      </c>
      <c r="BG27" s="121">
        <f>+SUM(BF27,AN27,AF27)</f>
        <v>59807</v>
      </c>
      <c r="BH27" s="121">
        <f>SUM(D27,AF27)</f>
        <v>2077</v>
      </c>
      <c r="BI27" s="121">
        <f>SUM(E27,AG27)</f>
        <v>2077</v>
      </c>
      <c r="BJ27" s="121">
        <f>SUM(F27,AH27)</f>
        <v>0</v>
      </c>
      <c r="BK27" s="121">
        <f>SUM(G27,AI27)</f>
        <v>2077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152</v>
      </c>
      <c r="BP27" s="121">
        <f>SUM(L27,AN27)</f>
        <v>1162680</v>
      </c>
      <c r="BQ27" s="121">
        <f>SUM(M27,AO27)</f>
        <v>142277</v>
      </c>
      <c r="BR27" s="121">
        <f>SUM(N27,AP27)</f>
        <v>142277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1020403</v>
      </c>
      <c r="CB27" s="121">
        <f>SUM(X27,AZ27)</f>
        <v>1020403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460137</v>
      </c>
      <c r="CG27" s="121">
        <f>SUM(AC27,BE27)</f>
        <v>0</v>
      </c>
      <c r="CH27" s="121">
        <f>SUM(AD27,BF27)</f>
        <v>0</v>
      </c>
      <c r="CI27" s="121">
        <f>SUM(AE27,BG27)</f>
        <v>1164757</v>
      </c>
    </row>
    <row r="28" spans="1:87" s="136" customFormat="1" ht="13.5" customHeight="1" x14ac:dyDescent="0.15">
      <c r="A28" s="119" t="s">
        <v>29</v>
      </c>
      <c r="B28" s="120" t="s">
        <v>401</v>
      </c>
      <c r="C28" s="119" t="s">
        <v>402</v>
      </c>
      <c r="D28" s="121">
        <f>+SUM(E28,J28)</f>
        <v>1009</v>
      </c>
      <c r="E28" s="121">
        <f>+SUM(F28:I28)</f>
        <v>1009</v>
      </c>
      <c r="F28" s="121">
        <v>0</v>
      </c>
      <c r="G28" s="121">
        <v>0</v>
      </c>
      <c r="H28" s="121">
        <v>1009</v>
      </c>
      <c r="I28" s="121">
        <v>0</v>
      </c>
      <c r="J28" s="121">
        <v>0</v>
      </c>
      <c r="K28" s="121">
        <v>0</v>
      </c>
      <c r="L28" s="121">
        <f>+SUM(M28,R28,V28,W28,AC28)</f>
        <v>1797706</v>
      </c>
      <c r="M28" s="121">
        <f>+SUM(N28:Q28)</f>
        <v>568540</v>
      </c>
      <c r="N28" s="121">
        <v>66887</v>
      </c>
      <c r="O28" s="121">
        <v>384601</v>
      </c>
      <c r="P28" s="121">
        <v>117052</v>
      </c>
      <c r="Q28" s="121">
        <v>0</v>
      </c>
      <c r="R28" s="121">
        <f>+SUM(S28:U28)</f>
        <v>347445</v>
      </c>
      <c r="S28" s="121">
        <v>48373</v>
      </c>
      <c r="T28" s="121">
        <v>296526</v>
      </c>
      <c r="U28" s="121">
        <v>2546</v>
      </c>
      <c r="V28" s="121">
        <v>0</v>
      </c>
      <c r="W28" s="121">
        <f>+SUM(X28:AA28)</f>
        <v>868462</v>
      </c>
      <c r="X28" s="121">
        <v>227362</v>
      </c>
      <c r="Y28" s="121">
        <v>581467</v>
      </c>
      <c r="Z28" s="121">
        <v>59633</v>
      </c>
      <c r="AA28" s="121">
        <v>0</v>
      </c>
      <c r="AB28" s="121">
        <v>0</v>
      </c>
      <c r="AC28" s="121">
        <v>13259</v>
      </c>
      <c r="AD28" s="121">
        <v>133701</v>
      </c>
      <c r="AE28" s="121">
        <f>+SUM(D28,L28,AD28)</f>
        <v>1932416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29012</v>
      </c>
      <c r="AO28" s="121">
        <f>+SUM(AP28:AS28)</f>
        <v>25083</v>
      </c>
      <c r="AP28" s="121">
        <v>0</v>
      </c>
      <c r="AQ28" s="121">
        <v>25083</v>
      </c>
      <c r="AR28" s="121">
        <v>0</v>
      </c>
      <c r="AS28" s="121">
        <v>0</v>
      </c>
      <c r="AT28" s="121">
        <f>+SUM(AU28:AW28)</f>
        <v>3510</v>
      </c>
      <c r="AU28" s="121">
        <v>569</v>
      </c>
      <c r="AV28" s="121">
        <v>2500</v>
      </c>
      <c r="AW28" s="121">
        <v>441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0</v>
      </c>
      <c r="BE28" s="121">
        <v>419</v>
      </c>
      <c r="BF28" s="121">
        <v>0</v>
      </c>
      <c r="BG28" s="121">
        <f>+SUM(BF28,AN28,AF28)</f>
        <v>29012</v>
      </c>
      <c r="BH28" s="121">
        <f>SUM(D28,AF28)</f>
        <v>1009</v>
      </c>
      <c r="BI28" s="121">
        <f>SUM(E28,AG28)</f>
        <v>1009</v>
      </c>
      <c r="BJ28" s="121">
        <f>SUM(F28,AH28)</f>
        <v>0</v>
      </c>
      <c r="BK28" s="121">
        <f>SUM(G28,AI28)</f>
        <v>0</v>
      </c>
      <c r="BL28" s="121">
        <f>SUM(H28,AJ28)</f>
        <v>1009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1826718</v>
      </c>
      <c r="BQ28" s="121">
        <f>SUM(M28,AO28)</f>
        <v>593623</v>
      </c>
      <c r="BR28" s="121">
        <f>SUM(N28,AP28)</f>
        <v>66887</v>
      </c>
      <c r="BS28" s="121">
        <f>SUM(O28,AQ28)</f>
        <v>409684</v>
      </c>
      <c r="BT28" s="121">
        <f>SUM(P28,AR28)</f>
        <v>117052</v>
      </c>
      <c r="BU28" s="121">
        <f>SUM(Q28,AS28)</f>
        <v>0</v>
      </c>
      <c r="BV28" s="121">
        <f>SUM(R28,AT28)</f>
        <v>350955</v>
      </c>
      <c r="BW28" s="121">
        <f>SUM(S28,AU28)</f>
        <v>48942</v>
      </c>
      <c r="BX28" s="121">
        <f>SUM(T28,AV28)</f>
        <v>299026</v>
      </c>
      <c r="BY28" s="121">
        <f>SUM(U28,AW28)</f>
        <v>2987</v>
      </c>
      <c r="BZ28" s="121">
        <f>SUM(V28,AX28)</f>
        <v>0</v>
      </c>
      <c r="CA28" s="121">
        <f>SUM(W28,AY28)</f>
        <v>868462</v>
      </c>
      <c r="CB28" s="121">
        <f>SUM(X28,AZ28)</f>
        <v>227362</v>
      </c>
      <c r="CC28" s="121">
        <f>SUM(Y28,BA28)</f>
        <v>581467</v>
      </c>
      <c r="CD28" s="121">
        <f>SUM(Z28,BB28)</f>
        <v>59633</v>
      </c>
      <c r="CE28" s="121">
        <f>SUM(AA28,BC28)</f>
        <v>0</v>
      </c>
      <c r="CF28" s="121">
        <f>SUM(AB28,BD28)</f>
        <v>0</v>
      </c>
      <c r="CG28" s="121">
        <f>SUM(AC28,BE28)</f>
        <v>13678</v>
      </c>
      <c r="CH28" s="121">
        <f>SUM(AD28,BF28)</f>
        <v>133701</v>
      </c>
      <c r="CI28" s="121">
        <f>SUM(AE28,BG28)</f>
        <v>1961428</v>
      </c>
    </row>
    <row r="29" spans="1:87" s="136" customFormat="1" ht="13.5" customHeight="1" x14ac:dyDescent="0.15">
      <c r="A29" s="119" t="s">
        <v>29</v>
      </c>
      <c r="B29" s="120" t="s">
        <v>404</v>
      </c>
      <c r="C29" s="119" t="s">
        <v>405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15120</v>
      </c>
      <c r="L29" s="121">
        <f>+SUM(M29,R29,V29,W29,AC29)</f>
        <v>327459</v>
      </c>
      <c r="M29" s="121">
        <f>+SUM(N29:Q29)</f>
        <v>43311</v>
      </c>
      <c r="N29" s="121">
        <v>7032</v>
      </c>
      <c r="O29" s="121">
        <v>36279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284148</v>
      </c>
      <c r="X29" s="121">
        <v>284148</v>
      </c>
      <c r="Y29" s="121">
        <v>0</v>
      </c>
      <c r="Z29" s="121">
        <v>0</v>
      </c>
      <c r="AA29" s="121">
        <v>0</v>
      </c>
      <c r="AB29" s="121">
        <v>405388</v>
      </c>
      <c r="AC29" s="121">
        <v>0</v>
      </c>
      <c r="AD29" s="121">
        <v>0</v>
      </c>
      <c r="AE29" s="121">
        <f>+SUM(D29,L29,AD29)</f>
        <v>327459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530</v>
      </c>
      <c r="AN29" s="121">
        <f>+SUM(AO29,AT29,AX29,AY29,BE29)</f>
        <v>32404</v>
      </c>
      <c r="AO29" s="121">
        <f>+SUM(AP29:AS29)</f>
        <v>5104</v>
      </c>
      <c r="AP29" s="121">
        <v>5104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27300</v>
      </c>
      <c r="AZ29" s="121">
        <v>27300</v>
      </c>
      <c r="BA29" s="121">
        <v>0</v>
      </c>
      <c r="BB29" s="121">
        <v>0</v>
      </c>
      <c r="BC29" s="121">
        <v>0</v>
      </c>
      <c r="BD29" s="121">
        <v>78300</v>
      </c>
      <c r="BE29" s="121">
        <v>0</v>
      </c>
      <c r="BF29" s="121">
        <v>0</v>
      </c>
      <c r="BG29" s="121">
        <f>+SUM(BF29,AN29,AF29)</f>
        <v>32404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15650</v>
      </c>
      <c r="BP29" s="121">
        <f>SUM(L29,AN29)</f>
        <v>359863</v>
      </c>
      <c r="BQ29" s="121">
        <f>SUM(M29,AO29)</f>
        <v>48415</v>
      </c>
      <c r="BR29" s="121">
        <f>SUM(N29,AP29)</f>
        <v>12136</v>
      </c>
      <c r="BS29" s="121">
        <f>SUM(O29,AQ29)</f>
        <v>36279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311448</v>
      </c>
      <c r="CB29" s="121">
        <f>SUM(X29,AZ29)</f>
        <v>311448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483688</v>
      </c>
      <c r="CG29" s="121">
        <f>SUM(AC29,BE29)</f>
        <v>0</v>
      </c>
      <c r="CH29" s="121">
        <f>SUM(AD29,BF29)</f>
        <v>0</v>
      </c>
      <c r="CI29" s="121">
        <f>SUM(AE29,BG29)</f>
        <v>359863</v>
      </c>
    </row>
    <row r="30" spans="1:87" s="136" customFormat="1" ht="13.5" customHeight="1" x14ac:dyDescent="0.15">
      <c r="A30" s="119" t="s">
        <v>29</v>
      </c>
      <c r="B30" s="120" t="s">
        <v>409</v>
      </c>
      <c r="C30" s="119" t="s">
        <v>410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21122</v>
      </c>
      <c r="L30" s="121">
        <f>+SUM(M30,R30,V30,W30,AC30)</f>
        <v>707924</v>
      </c>
      <c r="M30" s="121">
        <f>+SUM(N30:Q30)</f>
        <v>36833</v>
      </c>
      <c r="N30" s="121">
        <v>36833</v>
      </c>
      <c r="O30" s="121">
        <v>0</v>
      </c>
      <c r="P30" s="121">
        <v>0</v>
      </c>
      <c r="Q30" s="121">
        <v>0</v>
      </c>
      <c r="R30" s="121">
        <f>+SUM(S30:U30)</f>
        <v>841</v>
      </c>
      <c r="S30" s="121">
        <v>841</v>
      </c>
      <c r="T30" s="121">
        <v>0</v>
      </c>
      <c r="U30" s="121">
        <v>0</v>
      </c>
      <c r="V30" s="121">
        <v>0</v>
      </c>
      <c r="W30" s="121">
        <f>+SUM(X30:AA30)</f>
        <v>670250</v>
      </c>
      <c r="X30" s="121">
        <v>670250</v>
      </c>
      <c r="Y30" s="121">
        <v>0</v>
      </c>
      <c r="Z30" s="121">
        <v>0</v>
      </c>
      <c r="AA30" s="121">
        <v>0</v>
      </c>
      <c r="AB30" s="121">
        <v>566312</v>
      </c>
      <c r="AC30" s="121">
        <v>0</v>
      </c>
      <c r="AD30" s="121">
        <v>223397</v>
      </c>
      <c r="AE30" s="121">
        <f>+SUM(D30,L30,AD30)</f>
        <v>931321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740</v>
      </c>
      <c r="AN30" s="121">
        <f>+SUM(AO30,AT30,AX30,AY30,BE30)</f>
        <v>35662</v>
      </c>
      <c r="AO30" s="121">
        <f>+SUM(AP30:AS30)</f>
        <v>12278</v>
      </c>
      <c r="AP30" s="121">
        <v>12278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23384</v>
      </c>
      <c r="AZ30" s="121">
        <v>23384</v>
      </c>
      <c r="BA30" s="121">
        <v>0</v>
      </c>
      <c r="BB30" s="121">
        <v>0</v>
      </c>
      <c r="BC30" s="121">
        <v>0</v>
      </c>
      <c r="BD30" s="121">
        <v>109423</v>
      </c>
      <c r="BE30" s="121">
        <v>0</v>
      </c>
      <c r="BF30" s="121">
        <v>72522</v>
      </c>
      <c r="BG30" s="121">
        <f>+SUM(BF30,AN30,AF30)</f>
        <v>108184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21862</v>
      </c>
      <c r="BP30" s="121">
        <f>SUM(L30,AN30)</f>
        <v>743586</v>
      </c>
      <c r="BQ30" s="121">
        <f>SUM(M30,AO30)</f>
        <v>49111</v>
      </c>
      <c r="BR30" s="121">
        <f>SUM(N30,AP30)</f>
        <v>49111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841</v>
      </c>
      <c r="BW30" s="121">
        <f>SUM(S30,AU30)</f>
        <v>841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693634</v>
      </c>
      <c r="CB30" s="121">
        <f>SUM(X30,AZ30)</f>
        <v>693634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675735</v>
      </c>
      <c r="CG30" s="121">
        <f>SUM(AC30,BE30)</f>
        <v>0</v>
      </c>
      <c r="CH30" s="121">
        <f>SUM(AD30,BF30)</f>
        <v>295919</v>
      </c>
      <c r="CI30" s="121">
        <f>SUM(AE30,BG30)</f>
        <v>1039505</v>
      </c>
    </row>
    <row r="31" spans="1:87" s="136" customFormat="1" ht="13.5" customHeight="1" x14ac:dyDescent="0.15">
      <c r="A31" s="119" t="s">
        <v>29</v>
      </c>
      <c r="B31" s="120" t="s">
        <v>413</v>
      </c>
      <c r="C31" s="119" t="s">
        <v>414</v>
      </c>
      <c r="D31" s="121">
        <f>+SUM(E31,J31)</f>
        <v>304241</v>
      </c>
      <c r="E31" s="121">
        <f>+SUM(F31:I31)</f>
        <v>304202</v>
      </c>
      <c r="F31" s="121">
        <v>0</v>
      </c>
      <c r="G31" s="121">
        <v>302729</v>
      </c>
      <c r="H31" s="121">
        <v>1473</v>
      </c>
      <c r="I31" s="121">
        <v>0</v>
      </c>
      <c r="J31" s="121">
        <v>39</v>
      </c>
      <c r="K31" s="121">
        <v>0</v>
      </c>
      <c r="L31" s="121">
        <f>+SUM(M31,R31,V31,W31,AC31)</f>
        <v>1999063</v>
      </c>
      <c r="M31" s="121">
        <f>+SUM(N31:Q31)</f>
        <v>777204</v>
      </c>
      <c r="N31" s="121">
        <v>152062</v>
      </c>
      <c r="O31" s="121">
        <v>430841</v>
      </c>
      <c r="P31" s="121">
        <v>194301</v>
      </c>
      <c r="Q31" s="121">
        <v>0</v>
      </c>
      <c r="R31" s="121">
        <f>+SUM(S31:U31)</f>
        <v>290472</v>
      </c>
      <c r="S31" s="121">
        <v>16633</v>
      </c>
      <c r="T31" s="121">
        <v>273839</v>
      </c>
      <c r="U31" s="121">
        <v>0</v>
      </c>
      <c r="V31" s="121">
        <v>12852</v>
      </c>
      <c r="W31" s="121">
        <f>+SUM(X31:AA31)</f>
        <v>918535</v>
      </c>
      <c r="X31" s="121">
        <v>193093</v>
      </c>
      <c r="Y31" s="121">
        <v>656451</v>
      </c>
      <c r="Z31" s="121">
        <v>68991</v>
      </c>
      <c r="AA31" s="121">
        <v>0</v>
      </c>
      <c r="AB31" s="121">
        <v>0</v>
      </c>
      <c r="AC31" s="121">
        <v>0</v>
      </c>
      <c r="AD31" s="121">
        <v>0</v>
      </c>
      <c r="AE31" s="121">
        <f>+SUM(D31,L31,AD31)</f>
        <v>2303304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166145</v>
      </c>
      <c r="AO31" s="121">
        <f>+SUM(AP31:AS31)</f>
        <v>38205</v>
      </c>
      <c r="AP31" s="121">
        <v>21831</v>
      </c>
      <c r="AQ31" s="121">
        <v>16374</v>
      </c>
      <c r="AR31" s="121">
        <v>0</v>
      </c>
      <c r="AS31" s="121">
        <v>0</v>
      </c>
      <c r="AT31" s="121">
        <f>+SUM(AU31:AW31)</f>
        <v>50951</v>
      </c>
      <c r="AU31" s="121">
        <v>0</v>
      </c>
      <c r="AV31" s="121">
        <v>50951</v>
      </c>
      <c r="AW31" s="121">
        <v>0</v>
      </c>
      <c r="AX31" s="121">
        <v>0</v>
      </c>
      <c r="AY31" s="121">
        <f>+SUM(AZ31:BC31)</f>
        <v>76989</v>
      </c>
      <c r="AZ31" s="121">
        <v>16229</v>
      </c>
      <c r="BA31" s="121">
        <v>56169</v>
      </c>
      <c r="BB31" s="121">
        <v>4591</v>
      </c>
      <c r="BC31" s="121">
        <v>0</v>
      </c>
      <c r="BD31" s="121">
        <v>0</v>
      </c>
      <c r="BE31" s="121">
        <v>0</v>
      </c>
      <c r="BF31" s="121">
        <v>0</v>
      </c>
      <c r="BG31" s="121">
        <f>+SUM(BF31,AN31,AF31)</f>
        <v>166145</v>
      </c>
      <c r="BH31" s="121">
        <f>SUM(D31,AF31)</f>
        <v>304241</v>
      </c>
      <c r="BI31" s="121">
        <f>SUM(E31,AG31)</f>
        <v>304202</v>
      </c>
      <c r="BJ31" s="121">
        <f>SUM(F31,AH31)</f>
        <v>0</v>
      </c>
      <c r="BK31" s="121">
        <f>SUM(G31,AI31)</f>
        <v>302729</v>
      </c>
      <c r="BL31" s="121">
        <f>SUM(H31,AJ31)</f>
        <v>1473</v>
      </c>
      <c r="BM31" s="121">
        <f>SUM(I31,AK31)</f>
        <v>0</v>
      </c>
      <c r="BN31" s="121">
        <f>SUM(J31,AL31)</f>
        <v>39</v>
      </c>
      <c r="BO31" s="121">
        <f>SUM(K31,AM31)</f>
        <v>0</v>
      </c>
      <c r="BP31" s="121">
        <f>SUM(L31,AN31)</f>
        <v>2165208</v>
      </c>
      <c r="BQ31" s="121">
        <f>SUM(M31,AO31)</f>
        <v>815409</v>
      </c>
      <c r="BR31" s="121">
        <f>SUM(N31,AP31)</f>
        <v>173893</v>
      </c>
      <c r="BS31" s="121">
        <f>SUM(O31,AQ31)</f>
        <v>447215</v>
      </c>
      <c r="BT31" s="121">
        <f>SUM(P31,AR31)</f>
        <v>194301</v>
      </c>
      <c r="BU31" s="121">
        <f>SUM(Q31,AS31)</f>
        <v>0</v>
      </c>
      <c r="BV31" s="121">
        <f>SUM(R31,AT31)</f>
        <v>341423</v>
      </c>
      <c r="BW31" s="121">
        <f>SUM(S31,AU31)</f>
        <v>16633</v>
      </c>
      <c r="BX31" s="121">
        <f>SUM(T31,AV31)</f>
        <v>324790</v>
      </c>
      <c r="BY31" s="121">
        <f>SUM(U31,AW31)</f>
        <v>0</v>
      </c>
      <c r="BZ31" s="121">
        <f>SUM(V31,AX31)</f>
        <v>12852</v>
      </c>
      <c r="CA31" s="121">
        <f>SUM(W31,AY31)</f>
        <v>995524</v>
      </c>
      <c r="CB31" s="121">
        <f>SUM(X31,AZ31)</f>
        <v>209322</v>
      </c>
      <c r="CC31" s="121">
        <f>SUM(Y31,BA31)</f>
        <v>712620</v>
      </c>
      <c r="CD31" s="121">
        <f>SUM(Z31,BB31)</f>
        <v>73582</v>
      </c>
      <c r="CE31" s="121">
        <f>SUM(AA31,BC31)</f>
        <v>0</v>
      </c>
      <c r="CF31" s="121">
        <f>SUM(AB31,BD31)</f>
        <v>0</v>
      </c>
      <c r="CG31" s="121">
        <f>SUM(AC31,BE31)</f>
        <v>0</v>
      </c>
      <c r="CH31" s="121">
        <f>SUM(AD31,BF31)</f>
        <v>0</v>
      </c>
      <c r="CI31" s="121">
        <f>SUM(AE31,BG31)</f>
        <v>2469449</v>
      </c>
    </row>
    <row r="32" spans="1:87" s="136" customFormat="1" ht="13.5" customHeight="1" x14ac:dyDescent="0.15">
      <c r="A32" s="119" t="s">
        <v>29</v>
      </c>
      <c r="B32" s="120" t="s">
        <v>416</v>
      </c>
      <c r="C32" s="119" t="s">
        <v>417</v>
      </c>
      <c r="D32" s="121">
        <f>+SUM(E32,J32)</f>
        <v>1035</v>
      </c>
      <c r="E32" s="121">
        <f>+SUM(F32:I32)</f>
        <v>1035</v>
      </c>
      <c r="F32" s="121">
        <v>0</v>
      </c>
      <c r="G32" s="121">
        <v>0</v>
      </c>
      <c r="H32" s="121">
        <v>1035</v>
      </c>
      <c r="I32" s="121">
        <v>0</v>
      </c>
      <c r="J32" s="121">
        <v>0</v>
      </c>
      <c r="K32" s="121">
        <v>0</v>
      </c>
      <c r="L32" s="121">
        <f>+SUM(M32,R32,V32,W32,AC32)</f>
        <v>1319389</v>
      </c>
      <c r="M32" s="121">
        <f>+SUM(N32:Q32)</f>
        <v>412279</v>
      </c>
      <c r="N32" s="121">
        <v>68107</v>
      </c>
      <c r="O32" s="121">
        <v>236286</v>
      </c>
      <c r="P32" s="121">
        <v>107886</v>
      </c>
      <c r="Q32" s="121">
        <v>0</v>
      </c>
      <c r="R32" s="121">
        <f>+SUM(S32:U32)</f>
        <v>363438</v>
      </c>
      <c r="S32" s="121">
        <v>36942</v>
      </c>
      <c r="T32" s="121">
        <v>326496</v>
      </c>
      <c r="U32" s="121">
        <v>0</v>
      </c>
      <c r="V32" s="121">
        <v>12960</v>
      </c>
      <c r="W32" s="121">
        <f>+SUM(X32:AA32)</f>
        <v>530712</v>
      </c>
      <c r="X32" s="121">
        <v>284490</v>
      </c>
      <c r="Y32" s="121">
        <v>212495</v>
      </c>
      <c r="Z32" s="121">
        <v>33727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1320424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120877</v>
      </c>
      <c r="AO32" s="121">
        <f>+SUM(AP32:AS32)</f>
        <v>18236</v>
      </c>
      <c r="AP32" s="121">
        <v>18236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102641</v>
      </c>
      <c r="AZ32" s="121">
        <v>40111</v>
      </c>
      <c r="BA32" s="121">
        <v>62530</v>
      </c>
      <c r="BB32" s="121">
        <v>0</v>
      </c>
      <c r="BC32" s="121">
        <v>0</v>
      </c>
      <c r="BD32" s="121">
        <v>0</v>
      </c>
      <c r="BE32" s="121">
        <v>0</v>
      </c>
      <c r="BF32" s="121">
        <v>164</v>
      </c>
      <c r="BG32" s="121">
        <f>+SUM(BF32,AN32,AF32)</f>
        <v>121041</v>
      </c>
      <c r="BH32" s="121">
        <f>SUM(D32,AF32)</f>
        <v>1035</v>
      </c>
      <c r="BI32" s="121">
        <f>SUM(E32,AG32)</f>
        <v>1035</v>
      </c>
      <c r="BJ32" s="121">
        <f>SUM(F32,AH32)</f>
        <v>0</v>
      </c>
      <c r="BK32" s="121">
        <f>SUM(G32,AI32)</f>
        <v>0</v>
      </c>
      <c r="BL32" s="121">
        <f>SUM(H32,AJ32)</f>
        <v>1035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1440266</v>
      </c>
      <c r="BQ32" s="121">
        <f>SUM(M32,AO32)</f>
        <v>430515</v>
      </c>
      <c r="BR32" s="121">
        <f>SUM(N32,AP32)</f>
        <v>86343</v>
      </c>
      <c r="BS32" s="121">
        <f>SUM(O32,AQ32)</f>
        <v>236286</v>
      </c>
      <c r="BT32" s="121">
        <f>SUM(P32,AR32)</f>
        <v>107886</v>
      </c>
      <c r="BU32" s="121">
        <f>SUM(Q32,AS32)</f>
        <v>0</v>
      </c>
      <c r="BV32" s="121">
        <f>SUM(R32,AT32)</f>
        <v>363438</v>
      </c>
      <c r="BW32" s="121">
        <f>SUM(S32,AU32)</f>
        <v>36942</v>
      </c>
      <c r="BX32" s="121">
        <f>SUM(T32,AV32)</f>
        <v>326496</v>
      </c>
      <c r="BY32" s="121">
        <f>SUM(U32,AW32)</f>
        <v>0</v>
      </c>
      <c r="BZ32" s="121">
        <f>SUM(V32,AX32)</f>
        <v>12960</v>
      </c>
      <c r="CA32" s="121">
        <f>SUM(W32,AY32)</f>
        <v>633353</v>
      </c>
      <c r="CB32" s="121">
        <f>SUM(X32,AZ32)</f>
        <v>324601</v>
      </c>
      <c r="CC32" s="121">
        <f>SUM(Y32,BA32)</f>
        <v>275025</v>
      </c>
      <c r="CD32" s="121">
        <f>SUM(Z32,BB32)</f>
        <v>33727</v>
      </c>
      <c r="CE32" s="121">
        <f>SUM(AA32,BC32)</f>
        <v>0</v>
      </c>
      <c r="CF32" s="121">
        <f>SUM(AB32,BD32)</f>
        <v>0</v>
      </c>
      <c r="CG32" s="121">
        <f>SUM(AC32,BE32)</f>
        <v>0</v>
      </c>
      <c r="CH32" s="121">
        <f>SUM(AD32,BF32)</f>
        <v>164</v>
      </c>
      <c r="CI32" s="121">
        <f>SUM(AE32,BG32)</f>
        <v>1441465</v>
      </c>
    </row>
    <row r="33" spans="1:87" s="136" customFormat="1" ht="13.5" customHeight="1" x14ac:dyDescent="0.15">
      <c r="A33" s="119" t="s">
        <v>29</v>
      </c>
      <c r="B33" s="120" t="s">
        <v>419</v>
      </c>
      <c r="C33" s="119" t="s">
        <v>420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70</v>
      </c>
      <c r="L33" s="121">
        <f>+SUM(M33,R33,V33,W33,AC33)</f>
        <v>332557</v>
      </c>
      <c r="M33" s="121">
        <f>+SUM(N33:Q33)</f>
        <v>7763</v>
      </c>
      <c r="N33" s="121">
        <v>7763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324794</v>
      </c>
      <c r="X33" s="121">
        <v>323321</v>
      </c>
      <c r="Y33" s="121">
        <v>0</v>
      </c>
      <c r="Z33" s="121">
        <v>0</v>
      </c>
      <c r="AA33" s="121">
        <v>1473</v>
      </c>
      <c r="AB33" s="121">
        <v>109510</v>
      </c>
      <c r="AC33" s="121">
        <v>0</v>
      </c>
      <c r="AD33" s="121">
        <v>0</v>
      </c>
      <c r="AE33" s="121">
        <f>+SUM(D33,L33,AD33)</f>
        <v>332557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43487</v>
      </c>
      <c r="AO33" s="121">
        <f>+SUM(AP33:AS33)</f>
        <v>3882</v>
      </c>
      <c r="AP33" s="121">
        <v>3882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39605</v>
      </c>
      <c r="AZ33" s="121">
        <v>36005</v>
      </c>
      <c r="BA33" s="121">
        <v>0</v>
      </c>
      <c r="BB33" s="121">
        <v>0</v>
      </c>
      <c r="BC33" s="121">
        <v>3600</v>
      </c>
      <c r="BD33" s="121">
        <v>35034</v>
      </c>
      <c r="BE33" s="121">
        <v>0</v>
      </c>
      <c r="BF33" s="121">
        <v>0</v>
      </c>
      <c r="BG33" s="121">
        <f>+SUM(BF33,AN33,AF33)</f>
        <v>43487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70</v>
      </c>
      <c r="BP33" s="121">
        <f>SUM(L33,AN33)</f>
        <v>376044</v>
      </c>
      <c r="BQ33" s="121">
        <f>SUM(M33,AO33)</f>
        <v>11645</v>
      </c>
      <c r="BR33" s="121">
        <f>SUM(N33,AP33)</f>
        <v>11645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364399</v>
      </c>
      <c r="CB33" s="121">
        <f>SUM(X33,AZ33)</f>
        <v>359326</v>
      </c>
      <c r="CC33" s="121">
        <f>SUM(Y33,BA33)</f>
        <v>0</v>
      </c>
      <c r="CD33" s="121">
        <f>SUM(Z33,BB33)</f>
        <v>0</v>
      </c>
      <c r="CE33" s="121">
        <f>SUM(AA33,BC33)</f>
        <v>5073</v>
      </c>
      <c r="CF33" s="121">
        <f>SUM(AB33,BD33)</f>
        <v>144544</v>
      </c>
      <c r="CG33" s="121">
        <f>SUM(AC33,BE33)</f>
        <v>0</v>
      </c>
      <c r="CH33" s="121">
        <f>SUM(AD33,BF33)</f>
        <v>0</v>
      </c>
      <c r="CI33" s="121">
        <f>SUM(AE33,BG33)</f>
        <v>376044</v>
      </c>
    </row>
    <row r="34" spans="1:87" s="136" customFormat="1" ht="13.5" customHeight="1" x14ac:dyDescent="0.15">
      <c r="A34" s="119" t="s">
        <v>29</v>
      </c>
      <c r="B34" s="120" t="s">
        <v>422</v>
      </c>
      <c r="C34" s="119" t="s">
        <v>423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15182</v>
      </c>
      <c r="L34" s="121">
        <f>+SUM(M34,R34,V34,W34,AC34)</f>
        <v>444781</v>
      </c>
      <c r="M34" s="121">
        <f>+SUM(N34:Q34)</f>
        <v>124271</v>
      </c>
      <c r="N34" s="121">
        <v>24394</v>
      </c>
      <c r="O34" s="121">
        <v>79902</v>
      </c>
      <c r="P34" s="121">
        <v>19975</v>
      </c>
      <c r="Q34" s="121">
        <v>0</v>
      </c>
      <c r="R34" s="121">
        <f>+SUM(S34:U34)</f>
        <v>2545</v>
      </c>
      <c r="S34" s="121">
        <v>2426</v>
      </c>
      <c r="T34" s="121">
        <v>119</v>
      </c>
      <c r="U34" s="121">
        <v>0</v>
      </c>
      <c r="V34" s="121">
        <v>0</v>
      </c>
      <c r="W34" s="121">
        <f>+SUM(X34:AA34)</f>
        <v>317965</v>
      </c>
      <c r="X34" s="121">
        <v>317965</v>
      </c>
      <c r="Y34" s="121">
        <v>0</v>
      </c>
      <c r="Z34" s="121">
        <v>0</v>
      </c>
      <c r="AA34" s="121">
        <v>0</v>
      </c>
      <c r="AB34" s="121">
        <v>407049</v>
      </c>
      <c r="AC34" s="121">
        <v>0</v>
      </c>
      <c r="AD34" s="121">
        <v>3941</v>
      </c>
      <c r="AE34" s="121">
        <f>+SUM(D34,L34,AD34)</f>
        <v>448722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418</v>
      </c>
      <c r="AN34" s="121">
        <f>+SUM(AO34,AT34,AX34,AY34,BE34)</f>
        <v>5125</v>
      </c>
      <c r="AO34" s="121">
        <f>+SUM(AP34:AS34)</f>
        <v>5125</v>
      </c>
      <c r="AP34" s="121">
        <v>5125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61861</v>
      </c>
      <c r="BE34" s="121">
        <v>0</v>
      </c>
      <c r="BF34" s="121">
        <v>8523</v>
      </c>
      <c r="BG34" s="121">
        <f>+SUM(BF34,AN34,AF34)</f>
        <v>13648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15600</v>
      </c>
      <c r="BP34" s="121">
        <f>SUM(L34,AN34)</f>
        <v>449906</v>
      </c>
      <c r="BQ34" s="121">
        <f>SUM(M34,AO34)</f>
        <v>129396</v>
      </c>
      <c r="BR34" s="121">
        <f>SUM(N34,AP34)</f>
        <v>29519</v>
      </c>
      <c r="BS34" s="121">
        <f>SUM(O34,AQ34)</f>
        <v>79902</v>
      </c>
      <c r="BT34" s="121">
        <f>SUM(P34,AR34)</f>
        <v>19975</v>
      </c>
      <c r="BU34" s="121">
        <f>SUM(Q34,AS34)</f>
        <v>0</v>
      </c>
      <c r="BV34" s="121">
        <f>SUM(R34,AT34)</f>
        <v>2545</v>
      </c>
      <c r="BW34" s="121">
        <f>SUM(S34,AU34)</f>
        <v>2426</v>
      </c>
      <c r="BX34" s="121">
        <f>SUM(T34,AV34)</f>
        <v>119</v>
      </c>
      <c r="BY34" s="121">
        <f>SUM(U34,AW34)</f>
        <v>0</v>
      </c>
      <c r="BZ34" s="121">
        <f>SUM(V34,AX34)</f>
        <v>0</v>
      </c>
      <c r="CA34" s="121">
        <f>SUM(W34,AY34)</f>
        <v>317965</v>
      </c>
      <c r="CB34" s="121">
        <f>SUM(X34,AZ34)</f>
        <v>317965</v>
      </c>
      <c r="CC34" s="121">
        <f>SUM(Y34,BA34)</f>
        <v>0</v>
      </c>
      <c r="CD34" s="121">
        <f>SUM(Z34,BB34)</f>
        <v>0</v>
      </c>
      <c r="CE34" s="121">
        <f>SUM(AA34,BC34)</f>
        <v>0</v>
      </c>
      <c r="CF34" s="121">
        <f>SUM(AB34,BD34)</f>
        <v>468910</v>
      </c>
      <c r="CG34" s="121">
        <f>SUM(AC34,BE34)</f>
        <v>0</v>
      </c>
      <c r="CH34" s="121">
        <f>SUM(AD34,BF34)</f>
        <v>12464</v>
      </c>
      <c r="CI34" s="121">
        <f>SUM(AE34,BG34)</f>
        <v>462370</v>
      </c>
    </row>
    <row r="35" spans="1:87" s="136" customFormat="1" ht="13.5" customHeight="1" x14ac:dyDescent="0.15">
      <c r="A35" s="119" t="s">
        <v>29</v>
      </c>
      <c r="B35" s="120" t="s">
        <v>425</v>
      </c>
      <c r="C35" s="119" t="s">
        <v>426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1066810</v>
      </c>
      <c r="L35" s="121">
        <f>+SUM(M35,R35,V35,W35,AC35)</f>
        <v>3229412</v>
      </c>
      <c r="M35" s="121">
        <f>+SUM(N35:Q35)</f>
        <v>1811146</v>
      </c>
      <c r="N35" s="121">
        <v>256494</v>
      </c>
      <c r="O35" s="121">
        <v>1554652</v>
      </c>
      <c r="P35" s="121">
        <v>0</v>
      </c>
      <c r="Q35" s="121">
        <v>0</v>
      </c>
      <c r="R35" s="121">
        <f>+SUM(S35:U35)</f>
        <v>1015015</v>
      </c>
      <c r="S35" s="121">
        <v>1015015</v>
      </c>
      <c r="T35" s="121">
        <v>0</v>
      </c>
      <c r="U35" s="121">
        <v>0</v>
      </c>
      <c r="V35" s="121">
        <v>22621</v>
      </c>
      <c r="W35" s="121">
        <f>+SUM(X35:AA35)</f>
        <v>380630</v>
      </c>
      <c r="X35" s="121">
        <v>377765</v>
      </c>
      <c r="Y35" s="121">
        <v>2865</v>
      </c>
      <c r="Z35" s="121">
        <v>0</v>
      </c>
      <c r="AA35" s="121">
        <v>0</v>
      </c>
      <c r="AB35" s="121">
        <v>1875959</v>
      </c>
      <c r="AC35" s="121">
        <v>0</v>
      </c>
      <c r="AD35" s="121">
        <v>0</v>
      </c>
      <c r="AE35" s="121">
        <f>+SUM(D35,L35,AD35)</f>
        <v>3229412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337852</v>
      </c>
      <c r="AO35" s="121">
        <f>+SUM(AP35:AS35)</f>
        <v>38023</v>
      </c>
      <c r="AP35" s="121">
        <v>38023</v>
      </c>
      <c r="AQ35" s="121">
        <v>0</v>
      </c>
      <c r="AR35" s="121">
        <v>0</v>
      </c>
      <c r="AS35" s="121">
        <v>0</v>
      </c>
      <c r="AT35" s="121">
        <f>+SUM(AU35:AW35)</f>
        <v>138828</v>
      </c>
      <c r="AU35" s="121">
        <v>0</v>
      </c>
      <c r="AV35" s="121">
        <v>138828</v>
      </c>
      <c r="AW35" s="121">
        <v>0</v>
      </c>
      <c r="AX35" s="121">
        <v>0</v>
      </c>
      <c r="AY35" s="121">
        <f>+SUM(AZ35:BC35)</f>
        <v>161001</v>
      </c>
      <c r="AZ35" s="121">
        <v>143716</v>
      </c>
      <c r="BA35" s="121">
        <v>0</v>
      </c>
      <c r="BB35" s="121">
        <v>0</v>
      </c>
      <c r="BC35" s="121">
        <v>17285</v>
      </c>
      <c r="BD35" s="121">
        <v>0</v>
      </c>
      <c r="BE35" s="121">
        <v>0</v>
      </c>
      <c r="BF35" s="121">
        <v>0</v>
      </c>
      <c r="BG35" s="121">
        <f>+SUM(BF35,AN35,AF35)</f>
        <v>337852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1066810</v>
      </c>
      <c r="BP35" s="121">
        <f>SUM(L35,AN35)</f>
        <v>3567264</v>
      </c>
      <c r="BQ35" s="121">
        <f>SUM(M35,AO35)</f>
        <v>1849169</v>
      </c>
      <c r="BR35" s="121">
        <f>SUM(N35,AP35)</f>
        <v>294517</v>
      </c>
      <c r="BS35" s="121">
        <f>SUM(O35,AQ35)</f>
        <v>1554652</v>
      </c>
      <c r="BT35" s="121">
        <f>SUM(P35,AR35)</f>
        <v>0</v>
      </c>
      <c r="BU35" s="121">
        <f>SUM(Q35,AS35)</f>
        <v>0</v>
      </c>
      <c r="BV35" s="121">
        <f>SUM(R35,AT35)</f>
        <v>1153843</v>
      </c>
      <c r="BW35" s="121">
        <f>SUM(S35,AU35)</f>
        <v>1015015</v>
      </c>
      <c r="BX35" s="121">
        <f>SUM(T35,AV35)</f>
        <v>138828</v>
      </c>
      <c r="BY35" s="121">
        <f>SUM(U35,AW35)</f>
        <v>0</v>
      </c>
      <c r="BZ35" s="121">
        <f>SUM(V35,AX35)</f>
        <v>22621</v>
      </c>
      <c r="CA35" s="121">
        <f>SUM(W35,AY35)</f>
        <v>541631</v>
      </c>
      <c r="CB35" s="121">
        <f>SUM(X35,AZ35)</f>
        <v>521481</v>
      </c>
      <c r="CC35" s="121">
        <f>SUM(Y35,BA35)</f>
        <v>2865</v>
      </c>
      <c r="CD35" s="121">
        <f>SUM(Z35,BB35)</f>
        <v>0</v>
      </c>
      <c r="CE35" s="121">
        <f>SUM(AA35,BC35)</f>
        <v>17285</v>
      </c>
      <c r="CF35" s="121">
        <f>SUM(AB35,BD35)</f>
        <v>1875959</v>
      </c>
      <c r="CG35" s="121">
        <f>SUM(AC35,BE35)</f>
        <v>0</v>
      </c>
      <c r="CH35" s="121">
        <f>SUM(AD35,BF35)</f>
        <v>0</v>
      </c>
      <c r="CI35" s="121">
        <f>SUM(AE35,BG35)</f>
        <v>3567264</v>
      </c>
    </row>
    <row r="36" spans="1:87" s="136" customFormat="1" ht="13.5" customHeight="1" x14ac:dyDescent="0.15">
      <c r="A36" s="119" t="s">
        <v>29</v>
      </c>
      <c r="B36" s="120" t="s">
        <v>428</v>
      </c>
      <c r="C36" s="119" t="s">
        <v>429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374768</v>
      </c>
      <c r="M36" s="121">
        <f>+SUM(N36:Q36)</f>
        <v>247756</v>
      </c>
      <c r="N36" s="121">
        <v>22523</v>
      </c>
      <c r="O36" s="121">
        <v>225233</v>
      </c>
      <c r="P36" s="121">
        <v>0</v>
      </c>
      <c r="Q36" s="121">
        <v>0</v>
      </c>
      <c r="R36" s="121">
        <f>+SUM(S36:U36)</f>
        <v>16997</v>
      </c>
      <c r="S36" s="121">
        <v>16997</v>
      </c>
      <c r="T36" s="121">
        <v>0</v>
      </c>
      <c r="U36" s="121">
        <v>0</v>
      </c>
      <c r="V36" s="121">
        <v>16708</v>
      </c>
      <c r="W36" s="121">
        <f>+SUM(X36:AA36)</f>
        <v>93307</v>
      </c>
      <c r="X36" s="121">
        <v>93307</v>
      </c>
      <c r="Y36" s="121">
        <v>0</v>
      </c>
      <c r="Z36" s="121">
        <v>0</v>
      </c>
      <c r="AA36" s="121">
        <v>0</v>
      </c>
      <c r="AB36" s="121">
        <v>408893</v>
      </c>
      <c r="AC36" s="121">
        <v>0</v>
      </c>
      <c r="AD36" s="121">
        <v>43642</v>
      </c>
      <c r="AE36" s="121">
        <f>+SUM(D36,L36,AD36)</f>
        <v>418410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178984</v>
      </c>
      <c r="AO36" s="121">
        <f>+SUM(AP36:AS36)</f>
        <v>59421</v>
      </c>
      <c r="AP36" s="121">
        <v>7104</v>
      </c>
      <c r="AQ36" s="121">
        <v>0</v>
      </c>
      <c r="AR36" s="121">
        <v>52317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119563</v>
      </c>
      <c r="AZ36" s="121">
        <v>37032</v>
      </c>
      <c r="BA36" s="121">
        <v>66420</v>
      </c>
      <c r="BB36" s="121">
        <v>10395</v>
      </c>
      <c r="BC36" s="121">
        <v>5716</v>
      </c>
      <c r="BD36" s="121">
        <v>0</v>
      </c>
      <c r="BE36" s="121">
        <v>0</v>
      </c>
      <c r="BF36" s="121">
        <v>2496</v>
      </c>
      <c r="BG36" s="121">
        <f>+SUM(BF36,AN36,AF36)</f>
        <v>181480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553752</v>
      </c>
      <c r="BQ36" s="121">
        <f>SUM(M36,AO36)</f>
        <v>307177</v>
      </c>
      <c r="BR36" s="121">
        <f>SUM(N36,AP36)</f>
        <v>29627</v>
      </c>
      <c r="BS36" s="121">
        <f>SUM(O36,AQ36)</f>
        <v>225233</v>
      </c>
      <c r="BT36" s="121">
        <f>SUM(P36,AR36)</f>
        <v>52317</v>
      </c>
      <c r="BU36" s="121">
        <f>SUM(Q36,AS36)</f>
        <v>0</v>
      </c>
      <c r="BV36" s="121">
        <f>SUM(R36,AT36)</f>
        <v>16997</v>
      </c>
      <c r="BW36" s="121">
        <f>SUM(S36,AU36)</f>
        <v>16997</v>
      </c>
      <c r="BX36" s="121">
        <f>SUM(T36,AV36)</f>
        <v>0</v>
      </c>
      <c r="BY36" s="121">
        <f>SUM(U36,AW36)</f>
        <v>0</v>
      </c>
      <c r="BZ36" s="121">
        <f>SUM(V36,AX36)</f>
        <v>16708</v>
      </c>
      <c r="CA36" s="121">
        <f>SUM(W36,AY36)</f>
        <v>212870</v>
      </c>
      <c r="CB36" s="121">
        <f>SUM(X36,AZ36)</f>
        <v>130339</v>
      </c>
      <c r="CC36" s="121">
        <f>SUM(Y36,BA36)</f>
        <v>66420</v>
      </c>
      <c r="CD36" s="121">
        <f>SUM(Z36,BB36)</f>
        <v>10395</v>
      </c>
      <c r="CE36" s="121">
        <f>SUM(AA36,BC36)</f>
        <v>5716</v>
      </c>
      <c r="CF36" s="121">
        <f>SUM(AB36,BD36)</f>
        <v>408893</v>
      </c>
      <c r="CG36" s="121">
        <f>SUM(AC36,BE36)</f>
        <v>0</v>
      </c>
      <c r="CH36" s="121">
        <f>SUM(AD36,BF36)</f>
        <v>46138</v>
      </c>
      <c r="CI36" s="121">
        <f>SUM(AE36,BG36)</f>
        <v>599890</v>
      </c>
    </row>
    <row r="37" spans="1:87" s="136" customFormat="1" ht="13.5" customHeight="1" x14ac:dyDescent="0.15">
      <c r="A37" s="119" t="s">
        <v>29</v>
      </c>
      <c r="B37" s="120" t="s">
        <v>433</v>
      </c>
      <c r="C37" s="119" t="s">
        <v>434</v>
      </c>
      <c r="D37" s="121">
        <f>+SUM(E37,J37)</f>
        <v>24</v>
      </c>
      <c r="E37" s="121">
        <f>+SUM(F37:I37)</f>
        <v>6</v>
      </c>
      <c r="F37" s="121">
        <v>0</v>
      </c>
      <c r="G37" s="121">
        <v>0</v>
      </c>
      <c r="H37" s="121">
        <v>6</v>
      </c>
      <c r="I37" s="121">
        <v>0</v>
      </c>
      <c r="J37" s="121">
        <v>18</v>
      </c>
      <c r="K37" s="121">
        <v>66824</v>
      </c>
      <c r="L37" s="121">
        <f>+SUM(M37,R37,V37,W37,AC37)</f>
        <v>517268</v>
      </c>
      <c r="M37" s="121">
        <f>+SUM(N37:Q37)</f>
        <v>55228</v>
      </c>
      <c r="N37" s="121">
        <v>27614</v>
      </c>
      <c r="O37" s="121">
        <v>27614</v>
      </c>
      <c r="P37" s="121">
        <v>0</v>
      </c>
      <c r="Q37" s="121">
        <v>0</v>
      </c>
      <c r="R37" s="121">
        <f>+SUM(S37:U37)</f>
        <v>382</v>
      </c>
      <c r="S37" s="121">
        <v>382</v>
      </c>
      <c r="T37" s="121">
        <v>0</v>
      </c>
      <c r="U37" s="121">
        <v>0</v>
      </c>
      <c r="V37" s="121">
        <v>0</v>
      </c>
      <c r="W37" s="121">
        <f>+SUM(X37:AA37)</f>
        <v>461658</v>
      </c>
      <c r="X37" s="121">
        <v>397224</v>
      </c>
      <c r="Y37" s="121">
        <v>64434</v>
      </c>
      <c r="Z37" s="121">
        <v>0</v>
      </c>
      <c r="AA37" s="121">
        <v>0</v>
      </c>
      <c r="AB37" s="121">
        <v>277340</v>
      </c>
      <c r="AC37" s="121">
        <v>0</v>
      </c>
      <c r="AD37" s="121">
        <v>53094</v>
      </c>
      <c r="AE37" s="121">
        <f>+SUM(D37,L37,AD37)</f>
        <v>570386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65234</v>
      </c>
      <c r="AO37" s="121">
        <f>+SUM(AP37:AS37)</f>
        <v>27614</v>
      </c>
      <c r="AP37" s="121">
        <v>27614</v>
      </c>
      <c r="AQ37" s="121">
        <v>0</v>
      </c>
      <c r="AR37" s="121">
        <v>0</v>
      </c>
      <c r="AS37" s="121">
        <v>0</v>
      </c>
      <c r="AT37" s="121">
        <f>+SUM(AU37:AW37)</f>
        <v>12315</v>
      </c>
      <c r="AU37" s="121">
        <v>0</v>
      </c>
      <c r="AV37" s="121">
        <v>0</v>
      </c>
      <c r="AW37" s="121">
        <v>12315</v>
      </c>
      <c r="AX37" s="121">
        <v>0</v>
      </c>
      <c r="AY37" s="121">
        <f>+SUM(AZ37:BC37)</f>
        <v>25305</v>
      </c>
      <c r="AZ37" s="121">
        <v>23983</v>
      </c>
      <c r="BA37" s="121">
        <v>0</v>
      </c>
      <c r="BB37" s="121">
        <v>1322</v>
      </c>
      <c r="BC37" s="121">
        <v>0</v>
      </c>
      <c r="BD37" s="121">
        <v>0</v>
      </c>
      <c r="BE37" s="121">
        <v>0</v>
      </c>
      <c r="BF37" s="121">
        <v>31491</v>
      </c>
      <c r="BG37" s="121">
        <f>+SUM(BF37,AN37,AF37)</f>
        <v>96725</v>
      </c>
      <c r="BH37" s="121">
        <f>SUM(D37,AF37)</f>
        <v>24</v>
      </c>
      <c r="BI37" s="121">
        <f>SUM(E37,AG37)</f>
        <v>6</v>
      </c>
      <c r="BJ37" s="121">
        <f>SUM(F37,AH37)</f>
        <v>0</v>
      </c>
      <c r="BK37" s="121">
        <f>SUM(G37,AI37)</f>
        <v>0</v>
      </c>
      <c r="BL37" s="121">
        <f>SUM(H37,AJ37)</f>
        <v>6</v>
      </c>
      <c r="BM37" s="121">
        <f>SUM(I37,AK37)</f>
        <v>0</v>
      </c>
      <c r="BN37" s="121">
        <f>SUM(J37,AL37)</f>
        <v>18</v>
      </c>
      <c r="BO37" s="121">
        <f>SUM(K37,AM37)</f>
        <v>66824</v>
      </c>
      <c r="BP37" s="121">
        <f>SUM(L37,AN37)</f>
        <v>582502</v>
      </c>
      <c r="BQ37" s="121">
        <f>SUM(M37,AO37)</f>
        <v>82842</v>
      </c>
      <c r="BR37" s="121">
        <f>SUM(N37,AP37)</f>
        <v>55228</v>
      </c>
      <c r="BS37" s="121">
        <f>SUM(O37,AQ37)</f>
        <v>27614</v>
      </c>
      <c r="BT37" s="121">
        <f>SUM(P37,AR37)</f>
        <v>0</v>
      </c>
      <c r="BU37" s="121">
        <f>SUM(Q37,AS37)</f>
        <v>0</v>
      </c>
      <c r="BV37" s="121">
        <f>SUM(R37,AT37)</f>
        <v>12697</v>
      </c>
      <c r="BW37" s="121">
        <f>SUM(S37,AU37)</f>
        <v>382</v>
      </c>
      <c r="BX37" s="121">
        <f>SUM(T37,AV37)</f>
        <v>0</v>
      </c>
      <c r="BY37" s="121">
        <f>SUM(U37,AW37)</f>
        <v>12315</v>
      </c>
      <c r="BZ37" s="121">
        <f>SUM(V37,AX37)</f>
        <v>0</v>
      </c>
      <c r="CA37" s="121">
        <f>SUM(W37,AY37)</f>
        <v>486963</v>
      </c>
      <c r="CB37" s="121">
        <f>SUM(X37,AZ37)</f>
        <v>421207</v>
      </c>
      <c r="CC37" s="121">
        <f>SUM(Y37,BA37)</f>
        <v>64434</v>
      </c>
      <c r="CD37" s="121">
        <f>SUM(Z37,BB37)</f>
        <v>1322</v>
      </c>
      <c r="CE37" s="121">
        <f>SUM(AA37,BC37)</f>
        <v>0</v>
      </c>
      <c r="CF37" s="121">
        <f>SUM(AB37,BD37)</f>
        <v>277340</v>
      </c>
      <c r="CG37" s="121">
        <f>SUM(AC37,BE37)</f>
        <v>0</v>
      </c>
      <c r="CH37" s="121">
        <f>SUM(AD37,BF37)</f>
        <v>84585</v>
      </c>
      <c r="CI37" s="121">
        <f>SUM(AE37,BG37)</f>
        <v>667111</v>
      </c>
    </row>
    <row r="38" spans="1:87" s="136" customFormat="1" ht="13.5" customHeight="1" x14ac:dyDescent="0.15">
      <c r="A38" s="119" t="s">
        <v>29</v>
      </c>
      <c r="B38" s="120" t="s">
        <v>438</v>
      </c>
      <c r="C38" s="119" t="s">
        <v>439</v>
      </c>
      <c r="D38" s="121">
        <f>+SUM(E38,J38)</f>
        <v>69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69</v>
      </c>
      <c r="K38" s="121">
        <v>86606</v>
      </c>
      <c r="L38" s="121">
        <f>+SUM(M38,R38,V38,W38,AC38)</f>
        <v>606046</v>
      </c>
      <c r="M38" s="121">
        <f>+SUM(N38:Q38)</f>
        <v>403431</v>
      </c>
      <c r="N38" s="121">
        <v>108881</v>
      </c>
      <c r="O38" s="121">
        <v>282395</v>
      </c>
      <c r="P38" s="121">
        <v>12155</v>
      </c>
      <c r="Q38" s="121">
        <v>0</v>
      </c>
      <c r="R38" s="121">
        <f>+SUM(S38:U38)</f>
        <v>57772</v>
      </c>
      <c r="S38" s="121">
        <v>50136</v>
      </c>
      <c r="T38" s="121">
        <v>7636</v>
      </c>
      <c r="U38" s="121">
        <v>0</v>
      </c>
      <c r="V38" s="121">
        <v>21033</v>
      </c>
      <c r="W38" s="121">
        <f>+SUM(X38:AA38)</f>
        <v>123810</v>
      </c>
      <c r="X38" s="121">
        <v>31258</v>
      </c>
      <c r="Y38" s="121">
        <v>88699</v>
      </c>
      <c r="Z38" s="121">
        <v>381</v>
      </c>
      <c r="AA38" s="121">
        <v>3472</v>
      </c>
      <c r="AB38" s="121">
        <v>319654</v>
      </c>
      <c r="AC38" s="121">
        <v>0</v>
      </c>
      <c r="AD38" s="121">
        <v>55760</v>
      </c>
      <c r="AE38" s="121">
        <f>+SUM(D38,L38,AD38)</f>
        <v>661875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185338</v>
      </c>
      <c r="AO38" s="121">
        <f>+SUM(AP38:AS38)</f>
        <v>23369</v>
      </c>
      <c r="AP38" s="121">
        <v>23369</v>
      </c>
      <c r="AQ38" s="121">
        <v>0</v>
      </c>
      <c r="AR38" s="121">
        <v>0</v>
      </c>
      <c r="AS38" s="121">
        <v>0</v>
      </c>
      <c r="AT38" s="121">
        <f>+SUM(AU38:AW38)</f>
        <v>11079</v>
      </c>
      <c r="AU38" s="121">
        <v>0</v>
      </c>
      <c r="AV38" s="121">
        <v>11079</v>
      </c>
      <c r="AW38" s="121">
        <v>0</v>
      </c>
      <c r="AX38" s="121">
        <v>0</v>
      </c>
      <c r="AY38" s="121">
        <f>+SUM(AZ38:BC38)</f>
        <v>150890</v>
      </c>
      <c r="AZ38" s="121">
        <v>26118</v>
      </c>
      <c r="BA38" s="121">
        <v>122986</v>
      </c>
      <c r="BB38" s="121">
        <v>861</v>
      </c>
      <c r="BC38" s="121">
        <v>925</v>
      </c>
      <c r="BD38" s="121">
        <v>0</v>
      </c>
      <c r="BE38" s="121">
        <v>0</v>
      </c>
      <c r="BF38" s="121">
        <v>0</v>
      </c>
      <c r="BG38" s="121">
        <f>+SUM(BF38,AN38,AF38)</f>
        <v>185338</v>
      </c>
      <c r="BH38" s="121">
        <f>SUM(D38,AF38)</f>
        <v>69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69</v>
      </c>
      <c r="BO38" s="121">
        <f>SUM(K38,AM38)</f>
        <v>86606</v>
      </c>
      <c r="BP38" s="121">
        <f>SUM(L38,AN38)</f>
        <v>791384</v>
      </c>
      <c r="BQ38" s="121">
        <f>SUM(M38,AO38)</f>
        <v>426800</v>
      </c>
      <c r="BR38" s="121">
        <f>SUM(N38,AP38)</f>
        <v>132250</v>
      </c>
      <c r="BS38" s="121">
        <f>SUM(O38,AQ38)</f>
        <v>282395</v>
      </c>
      <c r="BT38" s="121">
        <f>SUM(P38,AR38)</f>
        <v>12155</v>
      </c>
      <c r="BU38" s="121">
        <f>SUM(Q38,AS38)</f>
        <v>0</v>
      </c>
      <c r="BV38" s="121">
        <f>SUM(R38,AT38)</f>
        <v>68851</v>
      </c>
      <c r="BW38" s="121">
        <f>SUM(S38,AU38)</f>
        <v>50136</v>
      </c>
      <c r="BX38" s="121">
        <f>SUM(T38,AV38)</f>
        <v>18715</v>
      </c>
      <c r="BY38" s="121">
        <f>SUM(U38,AW38)</f>
        <v>0</v>
      </c>
      <c r="BZ38" s="121">
        <f>SUM(V38,AX38)</f>
        <v>21033</v>
      </c>
      <c r="CA38" s="121">
        <f>SUM(W38,AY38)</f>
        <v>274700</v>
      </c>
      <c r="CB38" s="121">
        <f>SUM(X38,AZ38)</f>
        <v>57376</v>
      </c>
      <c r="CC38" s="121">
        <f>SUM(Y38,BA38)</f>
        <v>211685</v>
      </c>
      <c r="CD38" s="121">
        <f>SUM(Z38,BB38)</f>
        <v>1242</v>
      </c>
      <c r="CE38" s="121">
        <f>SUM(AA38,BC38)</f>
        <v>4397</v>
      </c>
      <c r="CF38" s="121">
        <f>SUM(AB38,BD38)</f>
        <v>319654</v>
      </c>
      <c r="CG38" s="121">
        <f>SUM(AC38,BE38)</f>
        <v>0</v>
      </c>
      <c r="CH38" s="121">
        <f>SUM(AD38,BF38)</f>
        <v>55760</v>
      </c>
      <c r="CI38" s="121">
        <f>SUM(AE38,BG38)</f>
        <v>847213</v>
      </c>
    </row>
    <row r="39" spans="1:87" s="136" customFormat="1" ht="13.5" customHeight="1" x14ac:dyDescent="0.15">
      <c r="A39" s="119" t="s">
        <v>29</v>
      </c>
      <c r="B39" s="120" t="s">
        <v>441</v>
      </c>
      <c r="C39" s="119" t="s">
        <v>442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1446</v>
      </c>
      <c r="L39" s="121">
        <f>+SUM(M39,R39,V39,W39,AC39)</f>
        <v>416393</v>
      </c>
      <c r="M39" s="121">
        <f>+SUM(N39:Q39)</f>
        <v>80944</v>
      </c>
      <c r="N39" s="121">
        <v>18762</v>
      </c>
      <c r="O39" s="121">
        <v>62182</v>
      </c>
      <c r="P39" s="121">
        <v>0</v>
      </c>
      <c r="Q39" s="121">
        <v>0</v>
      </c>
      <c r="R39" s="121">
        <f>+SUM(S39:U39)</f>
        <v>1395</v>
      </c>
      <c r="S39" s="121">
        <v>1395</v>
      </c>
      <c r="T39" s="121">
        <v>0</v>
      </c>
      <c r="U39" s="121">
        <v>0</v>
      </c>
      <c r="V39" s="121">
        <v>0</v>
      </c>
      <c r="W39" s="121">
        <f>+SUM(X39:AA39)</f>
        <v>334054</v>
      </c>
      <c r="X39" s="121">
        <v>303975</v>
      </c>
      <c r="Y39" s="121">
        <v>30079</v>
      </c>
      <c r="Z39" s="121">
        <v>0</v>
      </c>
      <c r="AA39" s="121">
        <v>0</v>
      </c>
      <c r="AB39" s="121">
        <v>247956</v>
      </c>
      <c r="AC39" s="121">
        <v>0</v>
      </c>
      <c r="AD39" s="121">
        <v>0</v>
      </c>
      <c r="AE39" s="121">
        <f>+SUM(D39,L39,AD39)</f>
        <v>416393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23607</v>
      </c>
      <c r="AO39" s="121">
        <f>+SUM(AP39:AS39)</f>
        <v>13696</v>
      </c>
      <c r="AP39" s="121">
        <v>13696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9911</v>
      </c>
      <c r="AZ39" s="121">
        <v>9911</v>
      </c>
      <c r="BA39" s="121">
        <v>0</v>
      </c>
      <c r="BB39" s="121">
        <v>0</v>
      </c>
      <c r="BC39" s="121">
        <v>0</v>
      </c>
      <c r="BD39" s="121">
        <v>7920</v>
      </c>
      <c r="BE39" s="121">
        <v>0</v>
      </c>
      <c r="BF39" s="121">
        <v>0</v>
      </c>
      <c r="BG39" s="121">
        <f>+SUM(BF39,AN39,AF39)</f>
        <v>23607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1446</v>
      </c>
      <c r="BP39" s="121">
        <f>SUM(L39,AN39)</f>
        <v>440000</v>
      </c>
      <c r="BQ39" s="121">
        <f>SUM(M39,AO39)</f>
        <v>94640</v>
      </c>
      <c r="BR39" s="121">
        <f>SUM(N39,AP39)</f>
        <v>32458</v>
      </c>
      <c r="BS39" s="121">
        <f>SUM(O39,AQ39)</f>
        <v>62182</v>
      </c>
      <c r="BT39" s="121">
        <f>SUM(P39,AR39)</f>
        <v>0</v>
      </c>
      <c r="BU39" s="121">
        <f>SUM(Q39,AS39)</f>
        <v>0</v>
      </c>
      <c r="BV39" s="121">
        <f>SUM(R39,AT39)</f>
        <v>1395</v>
      </c>
      <c r="BW39" s="121">
        <f>SUM(S39,AU39)</f>
        <v>1395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343965</v>
      </c>
      <c r="CB39" s="121">
        <f>SUM(X39,AZ39)</f>
        <v>313886</v>
      </c>
      <c r="CC39" s="121">
        <f>SUM(Y39,BA39)</f>
        <v>30079</v>
      </c>
      <c r="CD39" s="121">
        <f>SUM(Z39,BB39)</f>
        <v>0</v>
      </c>
      <c r="CE39" s="121">
        <f>SUM(AA39,BC39)</f>
        <v>0</v>
      </c>
      <c r="CF39" s="121">
        <f>SUM(AB39,BD39)</f>
        <v>255876</v>
      </c>
      <c r="CG39" s="121">
        <f>SUM(AC39,BE39)</f>
        <v>0</v>
      </c>
      <c r="CH39" s="121">
        <f>SUM(AD39,BF39)</f>
        <v>0</v>
      </c>
      <c r="CI39" s="121">
        <f>SUM(AE39,BG39)</f>
        <v>440000</v>
      </c>
    </row>
    <row r="40" spans="1:87" s="136" customFormat="1" ht="13.5" customHeight="1" x14ac:dyDescent="0.15">
      <c r="A40" s="119" t="s">
        <v>29</v>
      </c>
      <c r="B40" s="120" t="s">
        <v>444</v>
      </c>
      <c r="C40" s="119" t="s">
        <v>445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337002</v>
      </c>
      <c r="M40" s="121">
        <f>+SUM(N40:Q40)</f>
        <v>265132</v>
      </c>
      <c r="N40" s="121">
        <v>16930</v>
      </c>
      <c r="O40" s="121">
        <v>248202</v>
      </c>
      <c r="P40" s="121">
        <v>0</v>
      </c>
      <c r="Q40" s="121">
        <v>0</v>
      </c>
      <c r="R40" s="121">
        <f>+SUM(S40:U40)</f>
        <v>3966</v>
      </c>
      <c r="S40" s="121">
        <v>3966</v>
      </c>
      <c r="T40" s="121">
        <v>0</v>
      </c>
      <c r="U40" s="121">
        <v>0</v>
      </c>
      <c r="V40" s="121">
        <v>20963</v>
      </c>
      <c r="W40" s="121">
        <f>+SUM(X40:AA40)</f>
        <v>46924</v>
      </c>
      <c r="X40" s="121">
        <v>46924</v>
      </c>
      <c r="Y40" s="121">
        <v>0</v>
      </c>
      <c r="Z40" s="121">
        <v>0</v>
      </c>
      <c r="AA40" s="121">
        <v>0</v>
      </c>
      <c r="AB40" s="121">
        <v>345111</v>
      </c>
      <c r="AC40" s="121">
        <v>17</v>
      </c>
      <c r="AD40" s="121">
        <v>10193</v>
      </c>
      <c r="AE40" s="121">
        <f>+SUM(D40,L40,AD40)</f>
        <v>347195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194896</v>
      </c>
      <c r="AO40" s="121">
        <f>+SUM(AP40:AS40)</f>
        <v>29195</v>
      </c>
      <c r="AP40" s="121">
        <v>29195</v>
      </c>
      <c r="AQ40" s="121">
        <v>0</v>
      </c>
      <c r="AR40" s="121">
        <v>0</v>
      </c>
      <c r="AS40" s="121">
        <v>0</v>
      </c>
      <c r="AT40" s="121">
        <f>+SUM(AU40:AW40)</f>
        <v>23325</v>
      </c>
      <c r="AU40" s="121">
        <v>0</v>
      </c>
      <c r="AV40" s="121">
        <v>22591</v>
      </c>
      <c r="AW40" s="121">
        <v>734</v>
      </c>
      <c r="AX40" s="121">
        <v>0</v>
      </c>
      <c r="AY40" s="121">
        <f>+SUM(AZ40:BC40)</f>
        <v>131470</v>
      </c>
      <c r="AZ40" s="121">
        <v>0</v>
      </c>
      <c r="BA40" s="121">
        <v>69660</v>
      </c>
      <c r="BB40" s="121">
        <v>25356</v>
      </c>
      <c r="BC40" s="121">
        <v>36454</v>
      </c>
      <c r="BD40" s="121">
        <v>0</v>
      </c>
      <c r="BE40" s="121">
        <v>10906</v>
      </c>
      <c r="BF40" s="121">
        <v>18310</v>
      </c>
      <c r="BG40" s="121">
        <f>+SUM(BF40,AN40,AF40)</f>
        <v>213206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531898</v>
      </c>
      <c r="BQ40" s="121">
        <f>SUM(M40,AO40)</f>
        <v>294327</v>
      </c>
      <c r="BR40" s="121">
        <f>SUM(N40,AP40)</f>
        <v>46125</v>
      </c>
      <c r="BS40" s="121">
        <f>SUM(O40,AQ40)</f>
        <v>248202</v>
      </c>
      <c r="BT40" s="121">
        <f>SUM(P40,AR40)</f>
        <v>0</v>
      </c>
      <c r="BU40" s="121">
        <f>SUM(Q40,AS40)</f>
        <v>0</v>
      </c>
      <c r="BV40" s="121">
        <f>SUM(R40,AT40)</f>
        <v>27291</v>
      </c>
      <c r="BW40" s="121">
        <f>SUM(S40,AU40)</f>
        <v>3966</v>
      </c>
      <c r="BX40" s="121">
        <f>SUM(T40,AV40)</f>
        <v>22591</v>
      </c>
      <c r="BY40" s="121">
        <f>SUM(U40,AW40)</f>
        <v>734</v>
      </c>
      <c r="BZ40" s="121">
        <f>SUM(V40,AX40)</f>
        <v>20963</v>
      </c>
      <c r="CA40" s="121">
        <f>SUM(W40,AY40)</f>
        <v>178394</v>
      </c>
      <c r="CB40" s="121">
        <f>SUM(X40,AZ40)</f>
        <v>46924</v>
      </c>
      <c r="CC40" s="121">
        <f>SUM(Y40,BA40)</f>
        <v>69660</v>
      </c>
      <c r="CD40" s="121">
        <f>SUM(Z40,BB40)</f>
        <v>25356</v>
      </c>
      <c r="CE40" s="121">
        <f>SUM(AA40,BC40)</f>
        <v>36454</v>
      </c>
      <c r="CF40" s="121">
        <f>SUM(AB40,BD40)</f>
        <v>345111</v>
      </c>
      <c r="CG40" s="121">
        <f>SUM(AC40,BE40)</f>
        <v>10923</v>
      </c>
      <c r="CH40" s="121">
        <f>SUM(AD40,BF40)</f>
        <v>28503</v>
      </c>
      <c r="CI40" s="121">
        <f>SUM(AE40,BG40)</f>
        <v>560401</v>
      </c>
    </row>
    <row r="41" spans="1:87" s="136" customFormat="1" ht="13.5" customHeight="1" x14ac:dyDescent="0.15">
      <c r="A41" s="119" t="s">
        <v>29</v>
      </c>
      <c r="B41" s="120" t="s">
        <v>447</v>
      </c>
      <c r="C41" s="119" t="s">
        <v>448</v>
      </c>
      <c r="D41" s="121">
        <f>+SUM(E41,J41)</f>
        <v>227</v>
      </c>
      <c r="E41" s="121">
        <f>+SUM(F41:I41)</f>
        <v>227</v>
      </c>
      <c r="F41" s="121">
        <v>0</v>
      </c>
      <c r="G41" s="121">
        <v>0</v>
      </c>
      <c r="H41" s="121">
        <v>227</v>
      </c>
      <c r="I41" s="121">
        <v>0</v>
      </c>
      <c r="J41" s="121">
        <v>0</v>
      </c>
      <c r="K41" s="121">
        <v>0</v>
      </c>
      <c r="L41" s="121">
        <f>+SUM(M41,R41,V41,W41,AC41)</f>
        <v>428512</v>
      </c>
      <c r="M41" s="121">
        <f>+SUM(N41:Q41)</f>
        <v>25208</v>
      </c>
      <c r="N41" s="121">
        <v>25208</v>
      </c>
      <c r="O41" s="121">
        <v>0</v>
      </c>
      <c r="P41" s="121">
        <v>0</v>
      </c>
      <c r="Q41" s="121">
        <v>0</v>
      </c>
      <c r="R41" s="121">
        <f>+SUM(S41:U41)</f>
        <v>155366</v>
      </c>
      <c r="S41" s="121">
        <v>843</v>
      </c>
      <c r="T41" s="121">
        <v>154523</v>
      </c>
      <c r="U41" s="121">
        <v>0</v>
      </c>
      <c r="V41" s="121">
        <v>448</v>
      </c>
      <c r="W41" s="121">
        <f>+SUM(X41:AA41)</f>
        <v>247490</v>
      </c>
      <c r="X41" s="121">
        <v>88405</v>
      </c>
      <c r="Y41" s="121">
        <v>131759</v>
      </c>
      <c r="Z41" s="121">
        <v>20710</v>
      </c>
      <c r="AA41" s="121">
        <v>6616</v>
      </c>
      <c r="AB41" s="121">
        <v>0</v>
      </c>
      <c r="AC41" s="121">
        <v>0</v>
      </c>
      <c r="AD41" s="121">
        <v>0</v>
      </c>
      <c r="AE41" s="121">
        <f>+SUM(D41,L41,AD41)</f>
        <v>428739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84183</v>
      </c>
      <c r="AO41" s="121">
        <f>+SUM(AP41:AS41)</f>
        <v>6035</v>
      </c>
      <c r="AP41" s="121">
        <v>6035</v>
      </c>
      <c r="AQ41" s="121">
        <v>0</v>
      </c>
      <c r="AR41" s="121">
        <v>0</v>
      </c>
      <c r="AS41" s="121">
        <v>0</v>
      </c>
      <c r="AT41" s="121">
        <f>+SUM(AU41:AW41)</f>
        <v>34118</v>
      </c>
      <c r="AU41" s="121">
        <v>0</v>
      </c>
      <c r="AV41" s="121">
        <v>34118</v>
      </c>
      <c r="AW41" s="121">
        <v>0</v>
      </c>
      <c r="AX41" s="121">
        <v>0</v>
      </c>
      <c r="AY41" s="121">
        <f>+SUM(AZ41:BC41)</f>
        <v>44030</v>
      </c>
      <c r="AZ41" s="121">
        <v>13531</v>
      </c>
      <c r="BA41" s="121">
        <v>15701</v>
      </c>
      <c r="BB41" s="121">
        <v>477</v>
      </c>
      <c r="BC41" s="121">
        <v>14321</v>
      </c>
      <c r="BD41" s="121">
        <v>0</v>
      </c>
      <c r="BE41" s="121">
        <v>0</v>
      </c>
      <c r="BF41" s="121">
        <v>0</v>
      </c>
      <c r="BG41" s="121">
        <f>+SUM(BF41,AN41,AF41)</f>
        <v>84183</v>
      </c>
      <c r="BH41" s="121">
        <f>SUM(D41,AF41)</f>
        <v>227</v>
      </c>
      <c r="BI41" s="121">
        <f>SUM(E41,AG41)</f>
        <v>227</v>
      </c>
      <c r="BJ41" s="121">
        <f>SUM(F41,AH41)</f>
        <v>0</v>
      </c>
      <c r="BK41" s="121">
        <f>SUM(G41,AI41)</f>
        <v>0</v>
      </c>
      <c r="BL41" s="121">
        <f>SUM(H41,AJ41)</f>
        <v>227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512695</v>
      </c>
      <c r="BQ41" s="121">
        <f>SUM(M41,AO41)</f>
        <v>31243</v>
      </c>
      <c r="BR41" s="121">
        <f>SUM(N41,AP41)</f>
        <v>31243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189484</v>
      </c>
      <c r="BW41" s="121">
        <f>SUM(S41,AU41)</f>
        <v>843</v>
      </c>
      <c r="BX41" s="121">
        <f>SUM(T41,AV41)</f>
        <v>188641</v>
      </c>
      <c r="BY41" s="121">
        <f>SUM(U41,AW41)</f>
        <v>0</v>
      </c>
      <c r="BZ41" s="121">
        <f>SUM(V41,AX41)</f>
        <v>448</v>
      </c>
      <c r="CA41" s="121">
        <f>SUM(W41,AY41)</f>
        <v>291520</v>
      </c>
      <c r="CB41" s="121">
        <f>SUM(X41,AZ41)</f>
        <v>101936</v>
      </c>
      <c r="CC41" s="121">
        <f>SUM(Y41,BA41)</f>
        <v>147460</v>
      </c>
      <c r="CD41" s="121">
        <f>SUM(Z41,BB41)</f>
        <v>21187</v>
      </c>
      <c r="CE41" s="121">
        <f>SUM(AA41,BC41)</f>
        <v>20937</v>
      </c>
      <c r="CF41" s="121">
        <f>SUM(AB41,BD41)</f>
        <v>0</v>
      </c>
      <c r="CG41" s="121">
        <f>SUM(AC41,BE41)</f>
        <v>0</v>
      </c>
      <c r="CH41" s="121">
        <f>SUM(AD41,BF41)</f>
        <v>0</v>
      </c>
      <c r="CI41" s="121">
        <f>SUM(AE41,BG41)</f>
        <v>512922</v>
      </c>
    </row>
    <row r="42" spans="1:87" s="136" customFormat="1" ht="13.5" customHeight="1" x14ac:dyDescent="0.15">
      <c r="A42" s="119" t="s">
        <v>29</v>
      </c>
      <c r="B42" s="120" t="s">
        <v>450</v>
      </c>
      <c r="C42" s="119" t="s">
        <v>451</v>
      </c>
      <c r="D42" s="121">
        <f>+SUM(E42,J42)</f>
        <v>119</v>
      </c>
      <c r="E42" s="121">
        <f>+SUM(F42:I42)</f>
        <v>119</v>
      </c>
      <c r="F42" s="121">
        <v>0</v>
      </c>
      <c r="G42" s="121">
        <v>0</v>
      </c>
      <c r="H42" s="121">
        <v>119</v>
      </c>
      <c r="I42" s="121">
        <v>0</v>
      </c>
      <c r="J42" s="121">
        <v>0</v>
      </c>
      <c r="K42" s="121">
        <v>0</v>
      </c>
      <c r="L42" s="121">
        <f>+SUM(M42,R42,V42,W42,AC42)</f>
        <v>192497</v>
      </c>
      <c r="M42" s="121">
        <f>+SUM(N42:Q42)</f>
        <v>104211</v>
      </c>
      <c r="N42" s="121">
        <v>25133</v>
      </c>
      <c r="O42" s="121">
        <v>79078</v>
      </c>
      <c r="P42" s="121">
        <v>0</v>
      </c>
      <c r="Q42" s="121">
        <v>0</v>
      </c>
      <c r="R42" s="121">
        <f>+SUM(S42:U42)</f>
        <v>9564</v>
      </c>
      <c r="S42" s="121">
        <v>9564</v>
      </c>
      <c r="T42" s="121">
        <v>0</v>
      </c>
      <c r="U42" s="121">
        <v>0</v>
      </c>
      <c r="V42" s="121">
        <v>0</v>
      </c>
      <c r="W42" s="121">
        <f>+SUM(X42:AA42)</f>
        <v>78722</v>
      </c>
      <c r="X42" s="121">
        <v>76492</v>
      </c>
      <c r="Y42" s="121">
        <v>0</v>
      </c>
      <c r="Z42" s="121">
        <v>0</v>
      </c>
      <c r="AA42" s="121">
        <v>2230</v>
      </c>
      <c r="AB42" s="121">
        <v>104221</v>
      </c>
      <c r="AC42" s="121">
        <v>0</v>
      </c>
      <c r="AD42" s="121">
        <v>77733</v>
      </c>
      <c r="AE42" s="121">
        <f>+SUM(D42,L42,AD42)</f>
        <v>270349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50312</v>
      </c>
      <c r="AO42" s="121">
        <f>+SUM(AP42:AS42)</f>
        <v>13823</v>
      </c>
      <c r="AP42" s="121">
        <v>6283</v>
      </c>
      <c r="AQ42" s="121">
        <v>7540</v>
      </c>
      <c r="AR42" s="121">
        <v>0</v>
      </c>
      <c r="AS42" s="121">
        <v>0</v>
      </c>
      <c r="AT42" s="121">
        <f>+SUM(AU42:AW42)</f>
        <v>16230</v>
      </c>
      <c r="AU42" s="121">
        <v>409</v>
      </c>
      <c r="AV42" s="121">
        <v>15821</v>
      </c>
      <c r="AW42" s="121">
        <v>0</v>
      </c>
      <c r="AX42" s="121">
        <v>0</v>
      </c>
      <c r="AY42" s="121">
        <f>+SUM(AZ42:BC42)</f>
        <v>20259</v>
      </c>
      <c r="AZ42" s="121">
        <v>0</v>
      </c>
      <c r="BA42" s="121">
        <v>20259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50312</v>
      </c>
      <c r="BH42" s="121">
        <f>SUM(D42,AF42)</f>
        <v>119</v>
      </c>
      <c r="BI42" s="121">
        <f>SUM(E42,AG42)</f>
        <v>119</v>
      </c>
      <c r="BJ42" s="121">
        <f>SUM(F42,AH42)</f>
        <v>0</v>
      </c>
      <c r="BK42" s="121">
        <f>SUM(G42,AI42)</f>
        <v>0</v>
      </c>
      <c r="BL42" s="121">
        <f>SUM(H42,AJ42)</f>
        <v>119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242809</v>
      </c>
      <c r="BQ42" s="121">
        <f>SUM(M42,AO42)</f>
        <v>118034</v>
      </c>
      <c r="BR42" s="121">
        <f>SUM(N42,AP42)</f>
        <v>31416</v>
      </c>
      <c r="BS42" s="121">
        <f>SUM(O42,AQ42)</f>
        <v>86618</v>
      </c>
      <c r="BT42" s="121">
        <f>SUM(P42,AR42)</f>
        <v>0</v>
      </c>
      <c r="BU42" s="121">
        <f>SUM(Q42,AS42)</f>
        <v>0</v>
      </c>
      <c r="BV42" s="121">
        <f>SUM(R42,AT42)</f>
        <v>25794</v>
      </c>
      <c r="BW42" s="121">
        <f>SUM(S42,AU42)</f>
        <v>9973</v>
      </c>
      <c r="BX42" s="121">
        <f>SUM(T42,AV42)</f>
        <v>15821</v>
      </c>
      <c r="BY42" s="121">
        <f>SUM(U42,AW42)</f>
        <v>0</v>
      </c>
      <c r="BZ42" s="121">
        <f>SUM(V42,AX42)</f>
        <v>0</v>
      </c>
      <c r="CA42" s="121">
        <f>SUM(W42,AY42)</f>
        <v>98981</v>
      </c>
      <c r="CB42" s="121">
        <f>SUM(X42,AZ42)</f>
        <v>76492</v>
      </c>
      <c r="CC42" s="121">
        <f>SUM(Y42,BA42)</f>
        <v>20259</v>
      </c>
      <c r="CD42" s="121">
        <f>SUM(Z42,BB42)</f>
        <v>0</v>
      </c>
      <c r="CE42" s="121">
        <f>SUM(AA42,BC42)</f>
        <v>2230</v>
      </c>
      <c r="CF42" s="121">
        <f>SUM(AB42,BD42)</f>
        <v>104221</v>
      </c>
      <c r="CG42" s="121">
        <f>SUM(AC42,BE42)</f>
        <v>0</v>
      </c>
      <c r="CH42" s="121">
        <f>SUM(AD42,BF42)</f>
        <v>77733</v>
      </c>
      <c r="CI42" s="121">
        <f>SUM(AE42,BG42)</f>
        <v>320661</v>
      </c>
    </row>
    <row r="43" spans="1:87" s="136" customFormat="1" ht="13.5" customHeight="1" x14ac:dyDescent="0.15">
      <c r="A43" s="119" t="s">
        <v>29</v>
      </c>
      <c r="B43" s="120" t="s">
        <v>455</v>
      </c>
      <c r="C43" s="119" t="s">
        <v>456</v>
      </c>
      <c r="D43" s="121">
        <f>+SUM(E43,J43)</f>
        <v>92</v>
      </c>
      <c r="E43" s="121">
        <f>+SUM(F43:I43)</f>
        <v>92</v>
      </c>
      <c r="F43" s="121">
        <v>0</v>
      </c>
      <c r="G43" s="121">
        <v>0</v>
      </c>
      <c r="H43" s="121">
        <v>92</v>
      </c>
      <c r="I43" s="121">
        <v>0</v>
      </c>
      <c r="J43" s="121">
        <v>0</v>
      </c>
      <c r="K43" s="121">
        <v>0</v>
      </c>
      <c r="L43" s="121">
        <f>+SUM(M43,R43,V43,W43,AC43)</f>
        <v>104947</v>
      </c>
      <c r="M43" s="121">
        <f>+SUM(N43:Q43)</f>
        <v>30707</v>
      </c>
      <c r="N43" s="121">
        <v>24263</v>
      </c>
      <c r="O43" s="121">
        <v>6444</v>
      </c>
      <c r="P43" s="121">
        <v>0</v>
      </c>
      <c r="Q43" s="121">
        <v>0</v>
      </c>
      <c r="R43" s="121">
        <f>+SUM(S43:U43)</f>
        <v>21</v>
      </c>
      <c r="S43" s="121">
        <v>21</v>
      </c>
      <c r="T43" s="121">
        <v>0</v>
      </c>
      <c r="U43" s="121">
        <v>0</v>
      </c>
      <c r="V43" s="121">
        <v>0</v>
      </c>
      <c r="W43" s="121">
        <f>+SUM(X43:AA43)</f>
        <v>74219</v>
      </c>
      <c r="X43" s="121">
        <v>74219</v>
      </c>
      <c r="Y43" s="121">
        <v>0</v>
      </c>
      <c r="Z43" s="121">
        <v>0</v>
      </c>
      <c r="AA43" s="121">
        <v>0</v>
      </c>
      <c r="AB43" s="121">
        <v>61692</v>
      </c>
      <c r="AC43" s="121">
        <v>0</v>
      </c>
      <c r="AD43" s="121">
        <v>34536</v>
      </c>
      <c r="AE43" s="121">
        <f>+SUM(D43,L43,AD43)</f>
        <v>139575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96652</v>
      </c>
      <c r="AO43" s="121">
        <f>+SUM(AP43:AS43)</f>
        <v>17799</v>
      </c>
      <c r="AP43" s="121">
        <v>17799</v>
      </c>
      <c r="AQ43" s="121">
        <v>0</v>
      </c>
      <c r="AR43" s="121">
        <v>0</v>
      </c>
      <c r="AS43" s="121">
        <v>0</v>
      </c>
      <c r="AT43" s="121">
        <f>+SUM(AU43:AW43)</f>
        <v>18795</v>
      </c>
      <c r="AU43" s="121">
        <v>22</v>
      </c>
      <c r="AV43" s="121">
        <v>18773</v>
      </c>
      <c r="AW43" s="121">
        <v>0</v>
      </c>
      <c r="AX43" s="121">
        <v>0</v>
      </c>
      <c r="AY43" s="121">
        <f>+SUM(AZ43:BC43)</f>
        <v>60058</v>
      </c>
      <c r="AZ43" s="121">
        <v>27706</v>
      </c>
      <c r="BA43" s="121">
        <v>29086</v>
      </c>
      <c r="BB43" s="121">
        <v>3266</v>
      </c>
      <c r="BC43" s="121">
        <v>0</v>
      </c>
      <c r="BD43" s="121">
        <v>0</v>
      </c>
      <c r="BE43" s="121">
        <v>0</v>
      </c>
      <c r="BF43" s="121">
        <v>116</v>
      </c>
      <c r="BG43" s="121">
        <f>+SUM(BF43,AN43,AF43)</f>
        <v>96768</v>
      </c>
      <c r="BH43" s="121">
        <f>SUM(D43,AF43)</f>
        <v>92</v>
      </c>
      <c r="BI43" s="121">
        <f>SUM(E43,AG43)</f>
        <v>92</v>
      </c>
      <c r="BJ43" s="121">
        <f>SUM(F43,AH43)</f>
        <v>0</v>
      </c>
      <c r="BK43" s="121">
        <f>SUM(G43,AI43)</f>
        <v>0</v>
      </c>
      <c r="BL43" s="121">
        <f>SUM(H43,AJ43)</f>
        <v>92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201599</v>
      </c>
      <c r="BQ43" s="121">
        <f>SUM(M43,AO43)</f>
        <v>48506</v>
      </c>
      <c r="BR43" s="121">
        <f>SUM(N43,AP43)</f>
        <v>42062</v>
      </c>
      <c r="BS43" s="121">
        <f>SUM(O43,AQ43)</f>
        <v>6444</v>
      </c>
      <c r="BT43" s="121">
        <f>SUM(P43,AR43)</f>
        <v>0</v>
      </c>
      <c r="BU43" s="121">
        <f>SUM(Q43,AS43)</f>
        <v>0</v>
      </c>
      <c r="BV43" s="121">
        <f>SUM(R43,AT43)</f>
        <v>18816</v>
      </c>
      <c r="BW43" s="121">
        <f>SUM(S43,AU43)</f>
        <v>43</v>
      </c>
      <c r="BX43" s="121">
        <f>SUM(T43,AV43)</f>
        <v>18773</v>
      </c>
      <c r="BY43" s="121">
        <f>SUM(U43,AW43)</f>
        <v>0</v>
      </c>
      <c r="BZ43" s="121">
        <f>SUM(V43,AX43)</f>
        <v>0</v>
      </c>
      <c r="CA43" s="121">
        <f>SUM(W43,AY43)</f>
        <v>134277</v>
      </c>
      <c r="CB43" s="121">
        <f>SUM(X43,AZ43)</f>
        <v>101925</v>
      </c>
      <c r="CC43" s="121">
        <f>SUM(Y43,BA43)</f>
        <v>29086</v>
      </c>
      <c r="CD43" s="121">
        <f>SUM(Z43,BB43)</f>
        <v>3266</v>
      </c>
      <c r="CE43" s="121">
        <f>SUM(AA43,BC43)</f>
        <v>0</v>
      </c>
      <c r="CF43" s="121">
        <f>SUM(AB43,BD43)</f>
        <v>61692</v>
      </c>
      <c r="CG43" s="121">
        <f>SUM(AC43,BE43)</f>
        <v>0</v>
      </c>
      <c r="CH43" s="121">
        <f>SUM(AD43,BF43)</f>
        <v>34652</v>
      </c>
      <c r="CI43" s="121">
        <f>SUM(AE43,BG43)</f>
        <v>236343</v>
      </c>
    </row>
    <row r="44" spans="1:87" s="136" customFormat="1" ht="13.5" customHeight="1" x14ac:dyDescent="0.15">
      <c r="A44" s="119" t="s">
        <v>29</v>
      </c>
      <c r="B44" s="120" t="s">
        <v>458</v>
      </c>
      <c r="C44" s="119" t="s">
        <v>459</v>
      </c>
      <c r="D44" s="121">
        <f>+SUM(E44,J44)</f>
        <v>20327</v>
      </c>
      <c r="E44" s="121">
        <f>+SUM(F44:I44)</f>
        <v>20327</v>
      </c>
      <c r="F44" s="121">
        <v>0</v>
      </c>
      <c r="G44" s="121">
        <v>20099</v>
      </c>
      <c r="H44" s="121">
        <v>228</v>
      </c>
      <c r="I44" s="121">
        <v>0</v>
      </c>
      <c r="J44" s="121">
        <v>0</v>
      </c>
      <c r="K44" s="121">
        <v>0</v>
      </c>
      <c r="L44" s="121">
        <f>+SUM(M44,R44,V44,W44,AC44)</f>
        <v>554315</v>
      </c>
      <c r="M44" s="121">
        <f>+SUM(N44:Q44)</f>
        <v>3673</v>
      </c>
      <c r="N44" s="121">
        <v>3673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545814</v>
      </c>
      <c r="X44" s="121">
        <v>156642</v>
      </c>
      <c r="Y44" s="121">
        <v>370536</v>
      </c>
      <c r="Z44" s="121">
        <v>18636</v>
      </c>
      <c r="AA44" s="121">
        <v>0</v>
      </c>
      <c r="AB44" s="121">
        <v>0</v>
      </c>
      <c r="AC44" s="121">
        <v>4828</v>
      </c>
      <c r="AD44" s="121">
        <v>3431</v>
      </c>
      <c r="AE44" s="121">
        <f>+SUM(D44,L44,AD44)</f>
        <v>578073</v>
      </c>
      <c r="AF44" s="121">
        <f>+SUM(AG44,AL44)</f>
        <v>14200</v>
      </c>
      <c r="AG44" s="121">
        <f>+SUM(AH44:AK44)</f>
        <v>14200</v>
      </c>
      <c r="AH44" s="121">
        <v>0</v>
      </c>
      <c r="AI44" s="121">
        <v>14200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37491</v>
      </c>
      <c r="AO44" s="121">
        <f>+SUM(AP44:AS44)</f>
        <v>3673</v>
      </c>
      <c r="AP44" s="121">
        <v>3673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33661</v>
      </c>
      <c r="AZ44" s="121">
        <v>0</v>
      </c>
      <c r="BA44" s="121">
        <v>33661</v>
      </c>
      <c r="BB44" s="121">
        <v>0</v>
      </c>
      <c r="BC44" s="121">
        <v>0</v>
      </c>
      <c r="BD44" s="121">
        <v>0</v>
      </c>
      <c r="BE44" s="121">
        <v>157</v>
      </c>
      <c r="BF44" s="121">
        <v>2705</v>
      </c>
      <c r="BG44" s="121">
        <f>+SUM(BF44,AN44,AF44)</f>
        <v>54396</v>
      </c>
      <c r="BH44" s="121">
        <f>SUM(D44,AF44)</f>
        <v>34527</v>
      </c>
      <c r="BI44" s="121">
        <f>SUM(E44,AG44)</f>
        <v>34527</v>
      </c>
      <c r="BJ44" s="121">
        <f>SUM(F44,AH44)</f>
        <v>0</v>
      </c>
      <c r="BK44" s="121">
        <f>SUM(G44,AI44)</f>
        <v>34299</v>
      </c>
      <c r="BL44" s="121">
        <f>SUM(H44,AJ44)</f>
        <v>228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591806</v>
      </c>
      <c r="BQ44" s="121">
        <f>SUM(M44,AO44)</f>
        <v>7346</v>
      </c>
      <c r="BR44" s="121">
        <f>SUM(N44,AP44)</f>
        <v>7346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0</v>
      </c>
      <c r="BW44" s="121">
        <f>SUM(S44,AU44)</f>
        <v>0</v>
      </c>
      <c r="BX44" s="121">
        <f>SUM(T44,AV44)</f>
        <v>0</v>
      </c>
      <c r="BY44" s="121">
        <f>SUM(U44,AW44)</f>
        <v>0</v>
      </c>
      <c r="BZ44" s="121">
        <f>SUM(V44,AX44)</f>
        <v>0</v>
      </c>
      <c r="CA44" s="121">
        <f>SUM(W44,AY44)</f>
        <v>579475</v>
      </c>
      <c r="CB44" s="121">
        <f>SUM(X44,AZ44)</f>
        <v>156642</v>
      </c>
      <c r="CC44" s="121">
        <f>SUM(Y44,BA44)</f>
        <v>404197</v>
      </c>
      <c r="CD44" s="121">
        <f>SUM(Z44,BB44)</f>
        <v>18636</v>
      </c>
      <c r="CE44" s="121">
        <f>SUM(AA44,BC44)</f>
        <v>0</v>
      </c>
      <c r="CF44" s="121">
        <f>SUM(AB44,BD44)</f>
        <v>0</v>
      </c>
      <c r="CG44" s="121">
        <f>SUM(AC44,BE44)</f>
        <v>4985</v>
      </c>
      <c r="CH44" s="121">
        <f>SUM(AD44,BF44)</f>
        <v>6136</v>
      </c>
      <c r="CI44" s="121">
        <f>SUM(AE44,BG44)</f>
        <v>632469</v>
      </c>
    </row>
    <row r="45" spans="1:87" s="136" customFormat="1" ht="13.5" customHeight="1" x14ac:dyDescent="0.15">
      <c r="A45" s="119" t="s">
        <v>29</v>
      </c>
      <c r="B45" s="120" t="s">
        <v>461</v>
      </c>
      <c r="C45" s="119" t="s">
        <v>462</v>
      </c>
      <c r="D45" s="121">
        <f>+SUM(E45,J45)</f>
        <v>46245</v>
      </c>
      <c r="E45" s="121">
        <f>+SUM(F45:I45)</f>
        <v>46231</v>
      </c>
      <c r="F45" s="121">
        <v>0</v>
      </c>
      <c r="G45" s="121">
        <v>45900</v>
      </c>
      <c r="H45" s="121">
        <v>331</v>
      </c>
      <c r="I45" s="121">
        <v>0</v>
      </c>
      <c r="J45" s="121">
        <v>14</v>
      </c>
      <c r="K45" s="121">
        <v>0</v>
      </c>
      <c r="L45" s="121">
        <f>+SUM(M45,R45,V45,W45,AC45)</f>
        <v>602522</v>
      </c>
      <c r="M45" s="121">
        <f>+SUM(N45:Q45)</f>
        <v>139433</v>
      </c>
      <c r="N45" s="121">
        <v>108626</v>
      </c>
      <c r="O45" s="121">
        <v>4320</v>
      </c>
      <c r="P45" s="121">
        <v>26487</v>
      </c>
      <c r="Q45" s="121">
        <v>0</v>
      </c>
      <c r="R45" s="121">
        <f>+SUM(S45:U45)</f>
        <v>215235</v>
      </c>
      <c r="S45" s="121">
        <v>11724</v>
      </c>
      <c r="T45" s="121">
        <v>203511</v>
      </c>
      <c r="U45" s="121">
        <v>0</v>
      </c>
      <c r="V45" s="121">
        <v>2980</v>
      </c>
      <c r="W45" s="121">
        <f>+SUM(X45:AA45)</f>
        <v>244874</v>
      </c>
      <c r="X45" s="121">
        <v>181967</v>
      </c>
      <c r="Y45" s="121">
        <v>48965</v>
      </c>
      <c r="Z45" s="121">
        <v>13880</v>
      </c>
      <c r="AA45" s="121">
        <v>62</v>
      </c>
      <c r="AB45" s="121">
        <v>0</v>
      </c>
      <c r="AC45" s="121">
        <v>0</v>
      </c>
      <c r="AD45" s="121">
        <v>5628</v>
      </c>
      <c r="AE45" s="121">
        <f>+SUM(D45,L45,AD45)</f>
        <v>654395</v>
      </c>
      <c r="AF45" s="121">
        <f>+SUM(AG45,AL45)</f>
        <v>50215</v>
      </c>
      <c r="AG45" s="121">
        <f>+SUM(AH45:AK45)</f>
        <v>50215</v>
      </c>
      <c r="AH45" s="121">
        <v>0</v>
      </c>
      <c r="AI45" s="121">
        <v>50215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177499</v>
      </c>
      <c r="AO45" s="121">
        <f>+SUM(AP45:AS45)</f>
        <v>28530</v>
      </c>
      <c r="AP45" s="121">
        <v>28530</v>
      </c>
      <c r="AQ45" s="121">
        <v>0</v>
      </c>
      <c r="AR45" s="121">
        <v>0</v>
      </c>
      <c r="AS45" s="121">
        <v>0</v>
      </c>
      <c r="AT45" s="121">
        <f>+SUM(AU45:AW45)</f>
        <v>83088</v>
      </c>
      <c r="AU45" s="121">
        <v>0</v>
      </c>
      <c r="AV45" s="121">
        <v>83088</v>
      </c>
      <c r="AW45" s="121">
        <v>0</v>
      </c>
      <c r="AX45" s="121">
        <v>0</v>
      </c>
      <c r="AY45" s="121">
        <f>+SUM(AZ45:BC45)</f>
        <v>65878</v>
      </c>
      <c r="AZ45" s="121">
        <v>27774</v>
      </c>
      <c r="BA45" s="121">
        <v>35419</v>
      </c>
      <c r="BB45" s="121">
        <v>2685</v>
      </c>
      <c r="BC45" s="121">
        <v>0</v>
      </c>
      <c r="BD45" s="121">
        <v>0</v>
      </c>
      <c r="BE45" s="121">
        <v>3</v>
      </c>
      <c r="BF45" s="121">
        <v>3223</v>
      </c>
      <c r="BG45" s="121">
        <f>+SUM(BF45,AN45,AF45)</f>
        <v>230937</v>
      </c>
      <c r="BH45" s="121">
        <f>SUM(D45,AF45)</f>
        <v>96460</v>
      </c>
      <c r="BI45" s="121">
        <f>SUM(E45,AG45)</f>
        <v>96446</v>
      </c>
      <c r="BJ45" s="121">
        <f>SUM(F45,AH45)</f>
        <v>0</v>
      </c>
      <c r="BK45" s="121">
        <f>SUM(G45,AI45)</f>
        <v>96115</v>
      </c>
      <c r="BL45" s="121">
        <f>SUM(H45,AJ45)</f>
        <v>331</v>
      </c>
      <c r="BM45" s="121">
        <f>SUM(I45,AK45)</f>
        <v>0</v>
      </c>
      <c r="BN45" s="121">
        <f>SUM(J45,AL45)</f>
        <v>14</v>
      </c>
      <c r="BO45" s="121">
        <f>SUM(K45,AM45)</f>
        <v>0</v>
      </c>
      <c r="BP45" s="121">
        <f>SUM(L45,AN45)</f>
        <v>780021</v>
      </c>
      <c r="BQ45" s="121">
        <f>SUM(M45,AO45)</f>
        <v>167963</v>
      </c>
      <c r="BR45" s="121">
        <f>SUM(N45,AP45)</f>
        <v>137156</v>
      </c>
      <c r="BS45" s="121">
        <f>SUM(O45,AQ45)</f>
        <v>4320</v>
      </c>
      <c r="BT45" s="121">
        <f>SUM(P45,AR45)</f>
        <v>26487</v>
      </c>
      <c r="BU45" s="121">
        <f>SUM(Q45,AS45)</f>
        <v>0</v>
      </c>
      <c r="BV45" s="121">
        <f>SUM(R45,AT45)</f>
        <v>298323</v>
      </c>
      <c r="BW45" s="121">
        <f>SUM(S45,AU45)</f>
        <v>11724</v>
      </c>
      <c r="BX45" s="121">
        <f>SUM(T45,AV45)</f>
        <v>286599</v>
      </c>
      <c r="BY45" s="121">
        <f>SUM(U45,AW45)</f>
        <v>0</v>
      </c>
      <c r="BZ45" s="121">
        <f>SUM(V45,AX45)</f>
        <v>2980</v>
      </c>
      <c r="CA45" s="121">
        <f>SUM(W45,AY45)</f>
        <v>310752</v>
      </c>
      <c r="CB45" s="121">
        <f>SUM(X45,AZ45)</f>
        <v>209741</v>
      </c>
      <c r="CC45" s="121">
        <f>SUM(Y45,BA45)</f>
        <v>84384</v>
      </c>
      <c r="CD45" s="121">
        <f>SUM(Z45,BB45)</f>
        <v>16565</v>
      </c>
      <c r="CE45" s="121">
        <f>SUM(AA45,BC45)</f>
        <v>62</v>
      </c>
      <c r="CF45" s="121">
        <f>SUM(AB45,BD45)</f>
        <v>0</v>
      </c>
      <c r="CG45" s="121">
        <f>SUM(AC45,BE45)</f>
        <v>3</v>
      </c>
      <c r="CH45" s="121">
        <f>SUM(AD45,BF45)</f>
        <v>8851</v>
      </c>
      <c r="CI45" s="121">
        <f>SUM(AE45,BG45)</f>
        <v>885332</v>
      </c>
    </row>
    <row r="46" spans="1:87" s="136" customFormat="1" ht="13.5" customHeight="1" x14ac:dyDescent="0.15">
      <c r="A46" s="119" t="s">
        <v>29</v>
      </c>
      <c r="B46" s="120" t="s">
        <v>464</v>
      </c>
      <c r="C46" s="119" t="s">
        <v>465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71</v>
      </c>
      <c r="L46" s="121">
        <f>+SUM(M46,R46,V46,W46,AC46)</f>
        <v>84251</v>
      </c>
      <c r="M46" s="121">
        <f>+SUM(N46:Q46)</f>
        <v>57050</v>
      </c>
      <c r="N46" s="121">
        <v>15273</v>
      </c>
      <c r="O46" s="121">
        <v>41777</v>
      </c>
      <c r="P46" s="121">
        <v>0</v>
      </c>
      <c r="Q46" s="121">
        <v>0</v>
      </c>
      <c r="R46" s="121">
        <f>+SUM(S46:U46)</f>
        <v>3647</v>
      </c>
      <c r="S46" s="121">
        <v>3528</v>
      </c>
      <c r="T46" s="121">
        <v>119</v>
      </c>
      <c r="U46" s="121">
        <v>0</v>
      </c>
      <c r="V46" s="121">
        <v>6366</v>
      </c>
      <c r="W46" s="121">
        <f>+SUM(X46:AA46)</f>
        <v>17188</v>
      </c>
      <c r="X46" s="121">
        <v>12503</v>
      </c>
      <c r="Y46" s="121">
        <v>2366</v>
      </c>
      <c r="Z46" s="121">
        <v>0</v>
      </c>
      <c r="AA46" s="121">
        <v>2319</v>
      </c>
      <c r="AB46" s="121">
        <v>68210</v>
      </c>
      <c r="AC46" s="121">
        <v>0</v>
      </c>
      <c r="AD46" s="121">
        <v>0</v>
      </c>
      <c r="AE46" s="121">
        <f>+SUM(D46,L46,AD46)</f>
        <v>84251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18278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71</v>
      </c>
      <c r="BP46" s="121">
        <f>SUM(L46,AN46)</f>
        <v>84251</v>
      </c>
      <c r="BQ46" s="121">
        <f>SUM(M46,AO46)</f>
        <v>57050</v>
      </c>
      <c r="BR46" s="121">
        <f>SUM(N46,AP46)</f>
        <v>15273</v>
      </c>
      <c r="BS46" s="121">
        <f>SUM(O46,AQ46)</f>
        <v>41777</v>
      </c>
      <c r="BT46" s="121">
        <f>SUM(P46,AR46)</f>
        <v>0</v>
      </c>
      <c r="BU46" s="121">
        <f>SUM(Q46,AS46)</f>
        <v>0</v>
      </c>
      <c r="BV46" s="121">
        <f>SUM(R46,AT46)</f>
        <v>3647</v>
      </c>
      <c r="BW46" s="121">
        <f>SUM(S46,AU46)</f>
        <v>3528</v>
      </c>
      <c r="BX46" s="121">
        <f>SUM(T46,AV46)</f>
        <v>119</v>
      </c>
      <c r="BY46" s="121">
        <f>SUM(U46,AW46)</f>
        <v>0</v>
      </c>
      <c r="BZ46" s="121">
        <f>SUM(V46,AX46)</f>
        <v>6366</v>
      </c>
      <c r="CA46" s="121">
        <f>SUM(W46,AY46)</f>
        <v>17188</v>
      </c>
      <c r="CB46" s="121">
        <f>SUM(X46,AZ46)</f>
        <v>12503</v>
      </c>
      <c r="CC46" s="121">
        <f>SUM(Y46,BA46)</f>
        <v>2366</v>
      </c>
      <c r="CD46" s="121">
        <f>SUM(Z46,BB46)</f>
        <v>0</v>
      </c>
      <c r="CE46" s="121">
        <f>SUM(AA46,BC46)</f>
        <v>2319</v>
      </c>
      <c r="CF46" s="121">
        <f>SUM(AB46,BD46)</f>
        <v>86488</v>
      </c>
      <c r="CG46" s="121">
        <f>SUM(AC46,BE46)</f>
        <v>0</v>
      </c>
      <c r="CH46" s="121">
        <f>SUM(AD46,BF46)</f>
        <v>0</v>
      </c>
      <c r="CI46" s="121">
        <f>SUM(AE46,BG46)</f>
        <v>84251</v>
      </c>
    </row>
    <row r="47" spans="1:87" s="136" customFormat="1" ht="13.5" customHeight="1" x14ac:dyDescent="0.15">
      <c r="A47" s="119" t="s">
        <v>29</v>
      </c>
      <c r="B47" s="120" t="s">
        <v>468</v>
      </c>
      <c r="C47" s="119" t="s">
        <v>469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309506</v>
      </c>
      <c r="M47" s="121">
        <f>+SUM(N47:Q47)</f>
        <v>38622</v>
      </c>
      <c r="N47" s="121">
        <v>15006</v>
      </c>
      <c r="O47" s="121">
        <v>0</v>
      </c>
      <c r="P47" s="121">
        <v>23616</v>
      </c>
      <c r="Q47" s="121">
        <v>0</v>
      </c>
      <c r="R47" s="121">
        <f>+SUM(S47:U47)</f>
        <v>149124</v>
      </c>
      <c r="S47" s="121">
        <v>5</v>
      </c>
      <c r="T47" s="121">
        <v>140461</v>
      </c>
      <c r="U47" s="121">
        <v>8658</v>
      </c>
      <c r="V47" s="121">
        <v>0</v>
      </c>
      <c r="W47" s="121">
        <f>+SUM(X47:AA47)</f>
        <v>121760</v>
      </c>
      <c r="X47" s="121">
        <v>107630</v>
      </c>
      <c r="Y47" s="121">
        <v>14130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309506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60253</v>
      </c>
      <c r="AO47" s="121">
        <f>+SUM(AP47:AS47)</f>
        <v>3889</v>
      </c>
      <c r="AP47" s="121">
        <v>0</v>
      </c>
      <c r="AQ47" s="121">
        <v>0</v>
      </c>
      <c r="AR47" s="121">
        <v>3889</v>
      </c>
      <c r="AS47" s="121">
        <v>0</v>
      </c>
      <c r="AT47" s="121">
        <f>+SUM(AU47:AW47)</f>
        <v>53775</v>
      </c>
      <c r="AU47" s="121">
        <v>0</v>
      </c>
      <c r="AV47" s="121">
        <v>53775</v>
      </c>
      <c r="AW47" s="121">
        <v>0</v>
      </c>
      <c r="AX47" s="121">
        <v>0</v>
      </c>
      <c r="AY47" s="121">
        <f>+SUM(AZ47:BC47)</f>
        <v>2589</v>
      </c>
      <c r="AZ47" s="121">
        <v>0</v>
      </c>
      <c r="BA47" s="121">
        <v>2589</v>
      </c>
      <c r="BB47" s="121">
        <v>0</v>
      </c>
      <c r="BC47" s="121">
        <v>0</v>
      </c>
      <c r="BD47" s="121">
        <v>0</v>
      </c>
      <c r="BE47" s="121">
        <v>0</v>
      </c>
      <c r="BF47" s="121">
        <v>0</v>
      </c>
      <c r="BG47" s="121">
        <f>+SUM(BF47,AN47,AF47)</f>
        <v>60253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369759</v>
      </c>
      <c r="BQ47" s="121">
        <f>SUM(M47,AO47)</f>
        <v>42511</v>
      </c>
      <c r="BR47" s="121">
        <f>SUM(N47,AP47)</f>
        <v>15006</v>
      </c>
      <c r="BS47" s="121">
        <f>SUM(O47,AQ47)</f>
        <v>0</v>
      </c>
      <c r="BT47" s="121">
        <f>SUM(P47,AR47)</f>
        <v>27505</v>
      </c>
      <c r="BU47" s="121">
        <f>SUM(Q47,AS47)</f>
        <v>0</v>
      </c>
      <c r="BV47" s="121">
        <f>SUM(R47,AT47)</f>
        <v>202899</v>
      </c>
      <c r="BW47" s="121">
        <f>SUM(S47,AU47)</f>
        <v>5</v>
      </c>
      <c r="BX47" s="121">
        <f>SUM(T47,AV47)</f>
        <v>194236</v>
      </c>
      <c r="BY47" s="121">
        <f>SUM(U47,AW47)</f>
        <v>8658</v>
      </c>
      <c r="BZ47" s="121">
        <f>SUM(V47,AX47)</f>
        <v>0</v>
      </c>
      <c r="CA47" s="121">
        <f>SUM(W47,AY47)</f>
        <v>124349</v>
      </c>
      <c r="CB47" s="121">
        <f>SUM(X47,AZ47)</f>
        <v>107630</v>
      </c>
      <c r="CC47" s="121">
        <f>SUM(Y47,BA47)</f>
        <v>16719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369759</v>
      </c>
    </row>
    <row r="48" spans="1:87" s="136" customFormat="1" ht="13.5" customHeight="1" x14ac:dyDescent="0.15">
      <c r="A48" s="119" t="s">
        <v>29</v>
      </c>
      <c r="B48" s="120" t="s">
        <v>471</v>
      </c>
      <c r="C48" s="119" t="s">
        <v>472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266</v>
      </c>
      <c r="L48" s="121">
        <f>+SUM(M48,R48,V48,W48,AC48)</f>
        <v>113710</v>
      </c>
      <c r="M48" s="121">
        <f>+SUM(N48:Q48)</f>
        <v>9688</v>
      </c>
      <c r="N48" s="121">
        <v>9688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104022</v>
      </c>
      <c r="X48" s="121">
        <v>87908</v>
      </c>
      <c r="Y48" s="121">
        <v>16114</v>
      </c>
      <c r="Z48" s="121">
        <v>0</v>
      </c>
      <c r="AA48" s="121">
        <v>0</v>
      </c>
      <c r="AB48" s="121">
        <v>45567</v>
      </c>
      <c r="AC48" s="121">
        <v>0</v>
      </c>
      <c r="AD48" s="121">
        <v>1960</v>
      </c>
      <c r="AE48" s="121">
        <f>+SUM(D48,L48,AD48)</f>
        <v>115670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11509</v>
      </c>
      <c r="AO48" s="121">
        <f>+SUM(AP48:AS48)</f>
        <v>8820</v>
      </c>
      <c r="AP48" s="121">
        <v>8820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2689</v>
      </c>
      <c r="AZ48" s="121">
        <v>2689</v>
      </c>
      <c r="BA48" s="121">
        <v>0</v>
      </c>
      <c r="BB48" s="121">
        <v>0</v>
      </c>
      <c r="BC48" s="121">
        <v>0</v>
      </c>
      <c r="BD48" s="121">
        <v>8159</v>
      </c>
      <c r="BE48" s="121">
        <v>0</v>
      </c>
      <c r="BF48" s="121">
        <v>416</v>
      </c>
      <c r="BG48" s="121">
        <f>+SUM(BF48,AN48,AF48)</f>
        <v>11925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266</v>
      </c>
      <c r="BP48" s="121">
        <f>SUM(L48,AN48)</f>
        <v>125219</v>
      </c>
      <c r="BQ48" s="121">
        <f>SUM(M48,AO48)</f>
        <v>18508</v>
      </c>
      <c r="BR48" s="121">
        <f>SUM(N48,AP48)</f>
        <v>18508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106711</v>
      </c>
      <c r="CB48" s="121">
        <f>SUM(X48,AZ48)</f>
        <v>90597</v>
      </c>
      <c r="CC48" s="121">
        <f>SUM(Y48,BA48)</f>
        <v>16114</v>
      </c>
      <c r="CD48" s="121">
        <f>SUM(Z48,BB48)</f>
        <v>0</v>
      </c>
      <c r="CE48" s="121">
        <f>SUM(AA48,BC48)</f>
        <v>0</v>
      </c>
      <c r="CF48" s="121">
        <f>SUM(AB48,BD48)</f>
        <v>53726</v>
      </c>
      <c r="CG48" s="121">
        <f>SUM(AC48,BE48)</f>
        <v>0</v>
      </c>
      <c r="CH48" s="121">
        <f>SUM(AD48,BF48)</f>
        <v>2376</v>
      </c>
      <c r="CI48" s="121">
        <f>SUM(AE48,BG48)</f>
        <v>127595</v>
      </c>
    </row>
    <row r="49" spans="1:87" s="136" customFormat="1" ht="13.5" customHeight="1" x14ac:dyDescent="0.15">
      <c r="A49" s="119" t="s">
        <v>29</v>
      </c>
      <c r="B49" s="120" t="s">
        <v>474</v>
      </c>
      <c r="C49" s="119" t="s">
        <v>475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413</v>
      </c>
      <c r="L49" s="121">
        <f>+SUM(M49,R49,V49,W49,AC49)</f>
        <v>130926</v>
      </c>
      <c r="M49" s="121">
        <f>+SUM(N49:Q49)</f>
        <v>4591</v>
      </c>
      <c r="N49" s="121">
        <v>4591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126335</v>
      </c>
      <c r="X49" s="121">
        <v>107649</v>
      </c>
      <c r="Y49" s="121">
        <v>18297</v>
      </c>
      <c r="Z49" s="121">
        <v>0</v>
      </c>
      <c r="AA49" s="121">
        <v>389</v>
      </c>
      <c r="AB49" s="121">
        <v>70752</v>
      </c>
      <c r="AC49" s="121">
        <v>0</v>
      </c>
      <c r="AD49" s="121">
        <v>0</v>
      </c>
      <c r="AE49" s="121">
        <f>+SUM(D49,L49,AD49)</f>
        <v>130926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12152</v>
      </c>
      <c r="AO49" s="121">
        <f>+SUM(AP49:AS49)</f>
        <v>3060</v>
      </c>
      <c r="AP49" s="121">
        <v>3060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9092</v>
      </c>
      <c r="AZ49" s="121">
        <v>9092</v>
      </c>
      <c r="BA49" s="121">
        <v>0</v>
      </c>
      <c r="BB49" s="121">
        <v>0</v>
      </c>
      <c r="BC49" s="121">
        <v>0</v>
      </c>
      <c r="BD49" s="121">
        <v>9347</v>
      </c>
      <c r="BE49" s="121">
        <v>0</v>
      </c>
      <c r="BF49" s="121">
        <v>1610</v>
      </c>
      <c r="BG49" s="121">
        <f>+SUM(BF49,AN49,AF49)</f>
        <v>13762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413</v>
      </c>
      <c r="BP49" s="121">
        <f>SUM(L49,AN49)</f>
        <v>143078</v>
      </c>
      <c r="BQ49" s="121">
        <f>SUM(M49,AO49)</f>
        <v>7651</v>
      </c>
      <c r="BR49" s="121">
        <f>SUM(N49,AP49)</f>
        <v>7651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135427</v>
      </c>
      <c r="CB49" s="121">
        <f>SUM(X49,AZ49)</f>
        <v>116741</v>
      </c>
      <c r="CC49" s="121">
        <f>SUM(Y49,BA49)</f>
        <v>18297</v>
      </c>
      <c r="CD49" s="121">
        <f>SUM(Z49,BB49)</f>
        <v>0</v>
      </c>
      <c r="CE49" s="121">
        <f>SUM(AA49,BC49)</f>
        <v>389</v>
      </c>
      <c r="CF49" s="121">
        <f>SUM(AB49,BD49)</f>
        <v>80099</v>
      </c>
      <c r="CG49" s="121">
        <f>SUM(AC49,BE49)</f>
        <v>0</v>
      </c>
      <c r="CH49" s="121">
        <f>SUM(AD49,BF49)</f>
        <v>1610</v>
      </c>
      <c r="CI49" s="121">
        <f>SUM(AE49,BG49)</f>
        <v>144688</v>
      </c>
    </row>
    <row r="50" spans="1:87" s="136" customFormat="1" ht="13.5" customHeight="1" x14ac:dyDescent="0.15">
      <c r="A50" s="119" t="s">
        <v>29</v>
      </c>
      <c r="B50" s="120" t="s">
        <v>477</v>
      </c>
      <c r="C50" s="119" t="s">
        <v>478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145</v>
      </c>
      <c r="L50" s="121">
        <f>+SUM(M50,R50,V50,W50,AC50)</f>
        <v>47559</v>
      </c>
      <c r="M50" s="121">
        <f>+SUM(N50:Q50)</f>
        <v>5553</v>
      </c>
      <c r="N50" s="121">
        <v>5553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42006</v>
      </c>
      <c r="X50" s="121">
        <v>34726</v>
      </c>
      <c r="Y50" s="121">
        <v>7280</v>
      </c>
      <c r="Z50" s="121">
        <v>0</v>
      </c>
      <c r="AA50" s="121">
        <v>0</v>
      </c>
      <c r="AB50" s="121">
        <v>24795</v>
      </c>
      <c r="AC50" s="121">
        <v>0</v>
      </c>
      <c r="AD50" s="121">
        <v>0</v>
      </c>
      <c r="AE50" s="121">
        <f>+SUM(D50,L50,AD50)</f>
        <v>47559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1113</v>
      </c>
      <c r="AO50" s="121">
        <f>+SUM(AP50:AS50)</f>
        <v>1113</v>
      </c>
      <c r="AP50" s="121">
        <v>1113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7164</v>
      </c>
      <c r="BE50" s="121">
        <v>0</v>
      </c>
      <c r="BF50" s="121">
        <v>0</v>
      </c>
      <c r="BG50" s="121">
        <f>+SUM(BF50,AN50,AF50)</f>
        <v>1113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145</v>
      </c>
      <c r="BP50" s="121">
        <f>SUM(L50,AN50)</f>
        <v>48672</v>
      </c>
      <c r="BQ50" s="121">
        <f>SUM(M50,AO50)</f>
        <v>6666</v>
      </c>
      <c r="BR50" s="121">
        <f>SUM(N50,AP50)</f>
        <v>6666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42006</v>
      </c>
      <c r="CB50" s="121">
        <f>SUM(X50,AZ50)</f>
        <v>34726</v>
      </c>
      <c r="CC50" s="121">
        <f>SUM(Y50,BA50)</f>
        <v>7280</v>
      </c>
      <c r="CD50" s="121">
        <f>SUM(Z50,BB50)</f>
        <v>0</v>
      </c>
      <c r="CE50" s="121">
        <f>SUM(AA50,BC50)</f>
        <v>0</v>
      </c>
      <c r="CF50" s="121">
        <f>SUM(AB50,BD50)</f>
        <v>31959</v>
      </c>
      <c r="CG50" s="121">
        <f>SUM(AC50,BE50)</f>
        <v>0</v>
      </c>
      <c r="CH50" s="121">
        <f>SUM(AD50,BF50)</f>
        <v>0</v>
      </c>
      <c r="CI50" s="121">
        <f>SUM(AE50,BG50)</f>
        <v>48672</v>
      </c>
    </row>
    <row r="51" spans="1:87" s="136" customFormat="1" ht="13.5" customHeight="1" x14ac:dyDescent="0.15">
      <c r="A51" s="119" t="s">
        <v>29</v>
      </c>
      <c r="B51" s="120" t="s">
        <v>340</v>
      </c>
      <c r="C51" s="119" t="s">
        <v>341</v>
      </c>
      <c r="D51" s="121">
        <f>+SUM(E51,J51)</f>
        <v>1150146</v>
      </c>
      <c r="E51" s="121">
        <f>+SUM(F51:I51)</f>
        <v>1150146</v>
      </c>
      <c r="F51" s="121">
        <v>0</v>
      </c>
      <c r="G51" s="121">
        <v>1144024</v>
      </c>
      <c r="H51" s="121">
        <v>6122</v>
      </c>
      <c r="I51" s="121">
        <v>0</v>
      </c>
      <c r="J51" s="121">
        <v>0</v>
      </c>
      <c r="K51" s="121">
        <v>0</v>
      </c>
      <c r="L51" s="121">
        <f>+SUM(M51,R51,V51,W51,AC51)</f>
        <v>1914655</v>
      </c>
      <c r="M51" s="121">
        <f>+SUM(N51:Q51)</f>
        <v>667000</v>
      </c>
      <c r="N51" s="121">
        <v>639000</v>
      </c>
      <c r="O51" s="121">
        <v>0</v>
      </c>
      <c r="P51" s="121">
        <v>28000</v>
      </c>
      <c r="Q51" s="121">
        <v>0</v>
      </c>
      <c r="R51" s="121">
        <f>+SUM(S51:U51)</f>
        <v>311566</v>
      </c>
      <c r="S51" s="121">
        <v>0</v>
      </c>
      <c r="T51" s="121">
        <v>311566</v>
      </c>
      <c r="U51" s="121">
        <v>0</v>
      </c>
      <c r="V51" s="121">
        <v>0</v>
      </c>
      <c r="W51" s="121">
        <f>+SUM(X51:AA51)</f>
        <v>936089</v>
      </c>
      <c r="X51" s="121">
        <v>52542</v>
      </c>
      <c r="Y51" s="121">
        <v>685923</v>
      </c>
      <c r="Z51" s="121">
        <v>197624</v>
      </c>
      <c r="AA51" s="121">
        <v>0</v>
      </c>
      <c r="AB51" s="121">
        <v>0</v>
      </c>
      <c r="AC51" s="121">
        <v>0</v>
      </c>
      <c r="AD51" s="121">
        <v>847439</v>
      </c>
      <c r="AE51" s="121">
        <f>+SUM(D51,L51,AD51)</f>
        <v>3912240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0</v>
      </c>
      <c r="BE51" s="121">
        <v>0</v>
      </c>
      <c r="BF51" s="121">
        <v>0</v>
      </c>
      <c r="BG51" s="121">
        <f>+SUM(BF51,AN51,AF51)</f>
        <v>0</v>
      </c>
      <c r="BH51" s="121">
        <f>SUM(D51,AF51)</f>
        <v>1150146</v>
      </c>
      <c r="BI51" s="121">
        <f>SUM(E51,AG51)</f>
        <v>1150146</v>
      </c>
      <c r="BJ51" s="121">
        <f>SUM(F51,AH51)</f>
        <v>0</v>
      </c>
      <c r="BK51" s="121">
        <f>SUM(G51,AI51)</f>
        <v>1144024</v>
      </c>
      <c r="BL51" s="121">
        <f>SUM(H51,AJ51)</f>
        <v>6122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1914655</v>
      </c>
      <c r="BQ51" s="121">
        <f>SUM(M51,AO51)</f>
        <v>667000</v>
      </c>
      <c r="BR51" s="121">
        <f>SUM(N51,AP51)</f>
        <v>639000</v>
      </c>
      <c r="BS51" s="121">
        <f>SUM(O51,AQ51)</f>
        <v>0</v>
      </c>
      <c r="BT51" s="121">
        <f>SUM(P51,AR51)</f>
        <v>28000</v>
      </c>
      <c r="BU51" s="121">
        <f>SUM(Q51,AS51)</f>
        <v>0</v>
      </c>
      <c r="BV51" s="121">
        <f>SUM(R51,AT51)</f>
        <v>311566</v>
      </c>
      <c r="BW51" s="121">
        <f>SUM(S51,AU51)</f>
        <v>0</v>
      </c>
      <c r="BX51" s="121">
        <f>SUM(T51,AV51)</f>
        <v>311566</v>
      </c>
      <c r="BY51" s="121">
        <f>SUM(U51,AW51)</f>
        <v>0</v>
      </c>
      <c r="BZ51" s="121">
        <f>SUM(V51,AX51)</f>
        <v>0</v>
      </c>
      <c r="CA51" s="121">
        <f>SUM(W51,AY51)</f>
        <v>936089</v>
      </c>
      <c r="CB51" s="121">
        <f>SUM(X51,AZ51)</f>
        <v>52542</v>
      </c>
      <c r="CC51" s="121">
        <f>SUM(Y51,BA51)</f>
        <v>685923</v>
      </c>
      <c r="CD51" s="121">
        <f>SUM(Z51,BB51)</f>
        <v>197624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847439</v>
      </c>
      <c r="CI51" s="121">
        <f>SUM(AE51,BG51)</f>
        <v>3912240</v>
      </c>
    </row>
    <row r="52" spans="1:87" s="136" customFormat="1" ht="13.5" customHeight="1" x14ac:dyDescent="0.15">
      <c r="A52" s="119" t="s">
        <v>29</v>
      </c>
      <c r="B52" s="120" t="s">
        <v>351</v>
      </c>
      <c r="C52" s="119" t="s">
        <v>352</v>
      </c>
      <c r="D52" s="121">
        <f>+SUM(E52,J52)</f>
        <v>2108</v>
      </c>
      <c r="E52" s="121">
        <f>+SUM(F52:I52)</f>
        <v>2108</v>
      </c>
      <c r="F52" s="121">
        <v>0</v>
      </c>
      <c r="G52" s="121">
        <v>0</v>
      </c>
      <c r="H52" s="121">
        <v>2108</v>
      </c>
      <c r="I52" s="121">
        <v>0</v>
      </c>
      <c r="J52" s="121">
        <v>0</v>
      </c>
      <c r="K52" s="121">
        <v>0</v>
      </c>
      <c r="L52" s="121">
        <f>+SUM(M52,R52,V52,W52,AC52)</f>
        <v>1448052</v>
      </c>
      <c r="M52" s="121">
        <f>+SUM(N52:Q52)</f>
        <v>312728</v>
      </c>
      <c r="N52" s="121">
        <v>312728</v>
      </c>
      <c r="O52" s="121">
        <v>0</v>
      </c>
      <c r="P52" s="121">
        <v>0</v>
      </c>
      <c r="Q52" s="121">
        <v>0</v>
      </c>
      <c r="R52" s="121">
        <f>+SUM(S52:U52)</f>
        <v>658382</v>
      </c>
      <c r="S52" s="121">
        <v>0</v>
      </c>
      <c r="T52" s="121">
        <v>656514</v>
      </c>
      <c r="U52" s="121">
        <v>1868</v>
      </c>
      <c r="V52" s="121">
        <v>0</v>
      </c>
      <c r="W52" s="121">
        <f>+SUM(X52:AA52)</f>
        <v>476942</v>
      </c>
      <c r="X52" s="121">
        <v>0</v>
      </c>
      <c r="Y52" s="121">
        <v>228614</v>
      </c>
      <c r="Z52" s="121">
        <v>82797</v>
      </c>
      <c r="AA52" s="121">
        <v>165531</v>
      </c>
      <c r="AB52" s="121">
        <v>0</v>
      </c>
      <c r="AC52" s="121">
        <v>0</v>
      </c>
      <c r="AD52" s="121">
        <v>71601</v>
      </c>
      <c r="AE52" s="121">
        <f>+SUM(D52,L52,AD52)</f>
        <v>1521761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246170</v>
      </c>
      <c r="AO52" s="121">
        <f>+SUM(AP52:AS52)</f>
        <v>16110</v>
      </c>
      <c r="AP52" s="121">
        <v>16110</v>
      </c>
      <c r="AQ52" s="121">
        <v>0</v>
      </c>
      <c r="AR52" s="121">
        <v>0</v>
      </c>
      <c r="AS52" s="121">
        <v>0</v>
      </c>
      <c r="AT52" s="121">
        <f>+SUM(AU52:AW52)</f>
        <v>141047</v>
      </c>
      <c r="AU52" s="121">
        <v>0</v>
      </c>
      <c r="AV52" s="121">
        <v>141047</v>
      </c>
      <c r="AW52" s="121">
        <v>0</v>
      </c>
      <c r="AX52" s="121">
        <v>0</v>
      </c>
      <c r="AY52" s="121">
        <f>+SUM(AZ52:BC52)</f>
        <v>89013</v>
      </c>
      <c r="AZ52" s="121">
        <v>0</v>
      </c>
      <c r="BA52" s="121">
        <v>63298</v>
      </c>
      <c r="BB52" s="121">
        <v>25715</v>
      </c>
      <c r="BC52" s="121">
        <v>0</v>
      </c>
      <c r="BD52" s="121">
        <v>0</v>
      </c>
      <c r="BE52" s="121">
        <v>0</v>
      </c>
      <c r="BF52" s="121">
        <v>2505</v>
      </c>
      <c r="BG52" s="121">
        <f>+SUM(BF52,AN52,AF52)</f>
        <v>248675</v>
      </c>
      <c r="BH52" s="121">
        <f>SUM(D52,AF52)</f>
        <v>2108</v>
      </c>
      <c r="BI52" s="121">
        <f>SUM(E52,AG52)</f>
        <v>2108</v>
      </c>
      <c r="BJ52" s="121">
        <f>SUM(F52,AH52)</f>
        <v>0</v>
      </c>
      <c r="BK52" s="121">
        <f>SUM(G52,AI52)</f>
        <v>0</v>
      </c>
      <c r="BL52" s="121">
        <f>SUM(H52,AJ52)</f>
        <v>2108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1694222</v>
      </c>
      <c r="BQ52" s="121">
        <f>SUM(M52,AO52)</f>
        <v>328838</v>
      </c>
      <c r="BR52" s="121">
        <f>SUM(N52,AP52)</f>
        <v>328838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799429</v>
      </c>
      <c r="BW52" s="121">
        <f>SUM(S52,AU52)</f>
        <v>0</v>
      </c>
      <c r="BX52" s="121">
        <f>SUM(T52,AV52)</f>
        <v>797561</v>
      </c>
      <c r="BY52" s="121">
        <f>SUM(U52,AW52)</f>
        <v>1868</v>
      </c>
      <c r="BZ52" s="121">
        <f>SUM(V52,AX52)</f>
        <v>0</v>
      </c>
      <c r="CA52" s="121">
        <f>SUM(W52,AY52)</f>
        <v>565955</v>
      </c>
      <c r="CB52" s="121">
        <f>SUM(X52,AZ52)</f>
        <v>0</v>
      </c>
      <c r="CC52" s="121">
        <f>SUM(Y52,BA52)</f>
        <v>291912</v>
      </c>
      <c r="CD52" s="121">
        <f>SUM(Z52,BB52)</f>
        <v>108512</v>
      </c>
      <c r="CE52" s="121">
        <f>SUM(AA52,BC52)</f>
        <v>165531</v>
      </c>
      <c r="CF52" s="121">
        <f>SUM(AB52,BD52)</f>
        <v>0</v>
      </c>
      <c r="CG52" s="121">
        <f>SUM(AC52,BE52)</f>
        <v>0</v>
      </c>
      <c r="CH52" s="121">
        <f>SUM(AD52,BF52)</f>
        <v>74106</v>
      </c>
      <c r="CI52" s="121">
        <f>SUM(AE52,BG52)</f>
        <v>1770436</v>
      </c>
    </row>
    <row r="53" spans="1:87" s="136" customFormat="1" ht="13.5" customHeight="1" x14ac:dyDescent="0.15">
      <c r="A53" s="119" t="s">
        <v>29</v>
      </c>
      <c r="B53" s="120" t="s">
        <v>407</v>
      </c>
      <c r="C53" s="119" t="s">
        <v>412</v>
      </c>
      <c r="D53" s="121">
        <f>+SUM(E53,J53)</f>
        <v>170324</v>
      </c>
      <c r="E53" s="121">
        <f>+SUM(F53:I53)</f>
        <v>170324</v>
      </c>
      <c r="F53" s="121">
        <v>0</v>
      </c>
      <c r="G53" s="121">
        <v>162011</v>
      </c>
      <c r="H53" s="121">
        <v>8313</v>
      </c>
      <c r="I53" s="121">
        <v>0</v>
      </c>
      <c r="J53" s="121">
        <v>0</v>
      </c>
      <c r="K53" s="121">
        <v>0</v>
      </c>
      <c r="L53" s="121">
        <f>+SUM(M53,R53,V53,W53,AC53)</f>
        <v>1630282</v>
      </c>
      <c r="M53" s="121">
        <f>+SUM(N53:Q53)</f>
        <v>626822</v>
      </c>
      <c r="N53" s="121">
        <v>193601</v>
      </c>
      <c r="O53" s="121">
        <v>26248</v>
      </c>
      <c r="P53" s="121">
        <v>388029</v>
      </c>
      <c r="Q53" s="121">
        <v>18944</v>
      </c>
      <c r="R53" s="121">
        <f>+SUM(S53:U53)</f>
        <v>933534</v>
      </c>
      <c r="S53" s="121">
        <v>3568</v>
      </c>
      <c r="T53" s="121">
        <v>901598</v>
      </c>
      <c r="U53" s="121">
        <v>28368</v>
      </c>
      <c r="V53" s="121">
        <v>0</v>
      </c>
      <c r="W53" s="121">
        <f>+SUM(X53:AA53)</f>
        <v>69926</v>
      </c>
      <c r="X53" s="121">
        <v>7132</v>
      </c>
      <c r="Y53" s="121">
        <v>46844</v>
      </c>
      <c r="Z53" s="121">
        <v>15950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1800606</v>
      </c>
      <c r="AF53" s="121">
        <f>+SUM(AG53,AL53)</f>
        <v>6588</v>
      </c>
      <c r="AG53" s="121">
        <f>+SUM(AH53:AK53)</f>
        <v>6588</v>
      </c>
      <c r="AH53" s="121">
        <v>0</v>
      </c>
      <c r="AI53" s="121">
        <v>6588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246945</v>
      </c>
      <c r="AO53" s="121">
        <f>+SUM(AP53:AS53)</f>
        <v>90803</v>
      </c>
      <c r="AP53" s="121">
        <v>46864</v>
      </c>
      <c r="AQ53" s="121">
        <v>0</v>
      </c>
      <c r="AR53" s="121">
        <v>43939</v>
      </c>
      <c r="AS53" s="121">
        <v>0</v>
      </c>
      <c r="AT53" s="121">
        <f>+SUM(AU53:AW53)</f>
        <v>120125</v>
      </c>
      <c r="AU53" s="121">
        <v>0</v>
      </c>
      <c r="AV53" s="121">
        <v>120125</v>
      </c>
      <c r="AW53" s="121">
        <v>0</v>
      </c>
      <c r="AX53" s="121">
        <v>1464</v>
      </c>
      <c r="AY53" s="121">
        <f>+SUM(AZ53:BC53)</f>
        <v>34553</v>
      </c>
      <c r="AZ53" s="121">
        <v>6489</v>
      </c>
      <c r="BA53" s="121">
        <v>28064</v>
      </c>
      <c r="BB53" s="121">
        <v>0</v>
      </c>
      <c r="BC53" s="121">
        <v>0</v>
      </c>
      <c r="BD53" s="121">
        <v>0</v>
      </c>
      <c r="BE53" s="121">
        <v>0</v>
      </c>
      <c r="BF53" s="121">
        <v>2639</v>
      </c>
      <c r="BG53" s="121">
        <f>+SUM(BF53,AN53,AF53)</f>
        <v>256172</v>
      </c>
      <c r="BH53" s="121">
        <f>SUM(D53,AF53)</f>
        <v>176912</v>
      </c>
      <c r="BI53" s="121">
        <f>SUM(E53,AG53)</f>
        <v>176912</v>
      </c>
      <c r="BJ53" s="121">
        <f>SUM(F53,AH53)</f>
        <v>0</v>
      </c>
      <c r="BK53" s="121">
        <f>SUM(G53,AI53)</f>
        <v>168599</v>
      </c>
      <c r="BL53" s="121">
        <f>SUM(H53,AJ53)</f>
        <v>8313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1877227</v>
      </c>
      <c r="BQ53" s="121">
        <f>SUM(M53,AO53)</f>
        <v>717625</v>
      </c>
      <c r="BR53" s="121">
        <f>SUM(N53,AP53)</f>
        <v>240465</v>
      </c>
      <c r="BS53" s="121">
        <f>SUM(O53,AQ53)</f>
        <v>26248</v>
      </c>
      <c r="BT53" s="121">
        <f>SUM(P53,AR53)</f>
        <v>431968</v>
      </c>
      <c r="BU53" s="121">
        <f>SUM(Q53,AS53)</f>
        <v>18944</v>
      </c>
      <c r="BV53" s="121">
        <f>SUM(R53,AT53)</f>
        <v>1053659</v>
      </c>
      <c r="BW53" s="121">
        <f>SUM(S53,AU53)</f>
        <v>3568</v>
      </c>
      <c r="BX53" s="121">
        <f>SUM(T53,AV53)</f>
        <v>1021723</v>
      </c>
      <c r="BY53" s="121">
        <f>SUM(U53,AW53)</f>
        <v>28368</v>
      </c>
      <c r="BZ53" s="121">
        <f>SUM(V53,AX53)</f>
        <v>1464</v>
      </c>
      <c r="CA53" s="121">
        <f>SUM(W53,AY53)</f>
        <v>104479</v>
      </c>
      <c r="CB53" s="121">
        <f>SUM(X53,AZ53)</f>
        <v>13621</v>
      </c>
      <c r="CC53" s="121">
        <f>SUM(Y53,BA53)</f>
        <v>74908</v>
      </c>
      <c r="CD53" s="121">
        <f>SUM(Z53,BB53)</f>
        <v>15950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2639</v>
      </c>
      <c r="CI53" s="121">
        <f>SUM(AE53,BG53)</f>
        <v>2056778</v>
      </c>
    </row>
    <row r="54" spans="1:87" s="136" customFormat="1" ht="13.5" customHeight="1" x14ac:dyDescent="0.15">
      <c r="A54" s="119" t="s">
        <v>29</v>
      </c>
      <c r="B54" s="120" t="s">
        <v>376</v>
      </c>
      <c r="C54" s="119" t="s">
        <v>377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965122</v>
      </c>
      <c r="M54" s="121">
        <f>+SUM(N54:Q54)</f>
        <v>24932</v>
      </c>
      <c r="N54" s="121">
        <v>24932</v>
      </c>
      <c r="O54" s="121">
        <v>0</v>
      </c>
      <c r="P54" s="121">
        <v>0</v>
      </c>
      <c r="Q54" s="121">
        <v>0</v>
      </c>
      <c r="R54" s="121">
        <f>+SUM(S54:U54)</f>
        <v>569470</v>
      </c>
      <c r="S54" s="121">
        <v>0</v>
      </c>
      <c r="T54" s="121">
        <v>569470</v>
      </c>
      <c r="U54" s="121">
        <v>0</v>
      </c>
      <c r="V54" s="121">
        <v>0</v>
      </c>
      <c r="W54" s="121">
        <f>+SUM(X54:AA54)</f>
        <v>370720</v>
      </c>
      <c r="X54" s="121">
        <v>0</v>
      </c>
      <c r="Y54" s="121">
        <v>370720</v>
      </c>
      <c r="Z54" s="121">
        <v>0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965122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233122</v>
      </c>
      <c r="AO54" s="121">
        <f>+SUM(AP54:AS54)</f>
        <v>15843</v>
      </c>
      <c r="AP54" s="121">
        <v>15843</v>
      </c>
      <c r="AQ54" s="121">
        <v>0</v>
      </c>
      <c r="AR54" s="121">
        <v>0</v>
      </c>
      <c r="AS54" s="121">
        <v>0</v>
      </c>
      <c r="AT54" s="121">
        <f>+SUM(AU54:AW54)</f>
        <v>128786</v>
      </c>
      <c r="AU54" s="121">
        <v>0</v>
      </c>
      <c r="AV54" s="121">
        <v>128786</v>
      </c>
      <c r="AW54" s="121">
        <v>0</v>
      </c>
      <c r="AX54" s="121">
        <v>0</v>
      </c>
      <c r="AY54" s="121">
        <f>+SUM(AZ54:BC54)</f>
        <v>88493</v>
      </c>
      <c r="AZ54" s="121">
        <v>0</v>
      </c>
      <c r="BA54" s="121">
        <v>88493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233122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1198244</v>
      </c>
      <c r="BQ54" s="121">
        <f>SUM(M54,AO54)</f>
        <v>40775</v>
      </c>
      <c r="BR54" s="121">
        <f>SUM(N54,AP54)</f>
        <v>40775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698256</v>
      </c>
      <c r="BW54" s="121">
        <f>SUM(S54,AU54)</f>
        <v>0</v>
      </c>
      <c r="BX54" s="121">
        <f>SUM(T54,AV54)</f>
        <v>698256</v>
      </c>
      <c r="BY54" s="121">
        <f>SUM(U54,AW54)</f>
        <v>0</v>
      </c>
      <c r="BZ54" s="121">
        <f>SUM(V54,AX54)</f>
        <v>0</v>
      </c>
      <c r="CA54" s="121">
        <f>SUM(W54,AY54)</f>
        <v>459213</v>
      </c>
      <c r="CB54" s="121">
        <f>SUM(X54,AZ54)</f>
        <v>0</v>
      </c>
      <c r="CC54" s="121">
        <f>SUM(Y54,BA54)</f>
        <v>459213</v>
      </c>
      <c r="CD54" s="121">
        <f>SUM(Z54,BB54)</f>
        <v>0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1198244</v>
      </c>
    </row>
    <row r="55" spans="1:87" s="136" customFormat="1" ht="13.5" customHeight="1" x14ac:dyDescent="0.15">
      <c r="A55" s="119" t="s">
        <v>29</v>
      </c>
      <c r="B55" s="120" t="s">
        <v>396</v>
      </c>
      <c r="C55" s="119" t="s">
        <v>397</v>
      </c>
      <c r="D55" s="121">
        <f>+SUM(E55,J55)</f>
        <v>1380269</v>
      </c>
      <c r="E55" s="121">
        <f>+SUM(F55:I55)</f>
        <v>1189855</v>
      </c>
      <c r="F55" s="121">
        <v>0</v>
      </c>
      <c r="G55" s="121">
        <v>1188967</v>
      </c>
      <c r="H55" s="121">
        <v>888</v>
      </c>
      <c r="I55" s="121">
        <v>0</v>
      </c>
      <c r="J55" s="121">
        <v>190414</v>
      </c>
      <c r="K55" s="121">
        <v>0</v>
      </c>
      <c r="L55" s="121">
        <f>+SUM(M55,R55,V55,W55,AC55)</f>
        <v>10102464</v>
      </c>
      <c r="M55" s="121">
        <f>+SUM(N55:Q55)</f>
        <v>996919</v>
      </c>
      <c r="N55" s="121">
        <v>105710</v>
      </c>
      <c r="O55" s="121">
        <v>0</v>
      </c>
      <c r="P55" s="121">
        <v>891209</v>
      </c>
      <c r="Q55" s="121">
        <v>0</v>
      </c>
      <c r="R55" s="121">
        <f>+SUM(S55:U55)</f>
        <v>8490968</v>
      </c>
      <c r="S55" s="121">
        <v>0</v>
      </c>
      <c r="T55" s="121">
        <v>8490968</v>
      </c>
      <c r="U55" s="121">
        <v>0</v>
      </c>
      <c r="V55" s="121">
        <v>0</v>
      </c>
      <c r="W55" s="121">
        <f>+SUM(X55:AA55)</f>
        <v>614577</v>
      </c>
      <c r="X55" s="121">
        <v>133286</v>
      </c>
      <c r="Y55" s="121">
        <v>0</v>
      </c>
      <c r="Z55" s="121">
        <v>329296</v>
      </c>
      <c r="AA55" s="121">
        <v>151995</v>
      </c>
      <c r="AB55" s="121">
        <v>0</v>
      </c>
      <c r="AC55" s="121">
        <v>0</v>
      </c>
      <c r="AD55" s="121">
        <v>126511</v>
      </c>
      <c r="AE55" s="121">
        <f>+SUM(D55,L55,AD55)</f>
        <v>11609244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1380269</v>
      </c>
      <c r="BI55" s="121">
        <f>SUM(E55,AG55)</f>
        <v>1189855</v>
      </c>
      <c r="BJ55" s="121">
        <f>SUM(F55,AH55)</f>
        <v>0</v>
      </c>
      <c r="BK55" s="121">
        <f>SUM(G55,AI55)</f>
        <v>1188967</v>
      </c>
      <c r="BL55" s="121">
        <f>SUM(H55,AJ55)</f>
        <v>888</v>
      </c>
      <c r="BM55" s="121">
        <f>SUM(I55,AK55)</f>
        <v>0</v>
      </c>
      <c r="BN55" s="121">
        <f>SUM(J55,AL55)</f>
        <v>190414</v>
      </c>
      <c r="BO55" s="121">
        <f>SUM(K55,AM55)</f>
        <v>0</v>
      </c>
      <c r="BP55" s="121">
        <f>SUM(L55,AN55)</f>
        <v>10102464</v>
      </c>
      <c r="BQ55" s="121">
        <f>SUM(M55,AO55)</f>
        <v>996919</v>
      </c>
      <c r="BR55" s="121">
        <f>SUM(N55,AP55)</f>
        <v>105710</v>
      </c>
      <c r="BS55" s="121">
        <f>SUM(O55,AQ55)</f>
        <v>0</v>
      </c>
      <c r="BT55" s="121">
        <f>SUM(P55,AR55)</f>
        <v>891209</v>
      </c>
      <c r="BU55" s="121">
        <f>SUM(Q55,AS55)</f>
        <v>0</v>
      </c>
      <c r="BV55" s="121">
        <f>SUM(R55,AT55)</f>
        <v>8490968</v>
      </c>
      <c r="BW55" s="121">
        <f>SUM(S55,AU55)</f>
        <v>0</v>
      </c>
      <c r="BX55" s="121">
        <f>SUM(T55,AV55)</f>
        <v>8490968</v>
      </c>
      <c r="BY55" s="121">
        <f>SUM(U55,AW55)</f>
        <v>0</v>
      </c>
      <c r="BZ55" s="121">
        <f>SUM(V55,AX55)</f>
        <v>0</v>
      </c>
      <c r="CA55" s="121">
        <f>SUM(W55,AY55)</f>
        <v>614577</v>
      </c>
      <c r="CB55" s="121">
        <f>SUM(X55,AZ55)</f>
        <v>133286</v>
      </c>
      <c r="CC55" s="121">
        <f>SUM(Y55,BA55)</f>
        <v>0</v>
      </c>
      <c r="CD55" s="121">
        <f>SUM(Z55,BB55)</f>
        <v>329296</v>
      </c>
      <c r="CE55" s="121">
        <f>SUM(AA55,BC55)</f>
        <v>151995</v>
      </c>
      <c r="CF55" s="121">
        <f>SUM(AB55,BD55)</f>
        <v>0</v>
      </c>
      <c r="CG55" s="121">
        <f>SUM(AC55,BE55)</f>
        <v>0</v>
      </c>
      <c r="CH55" s="121">
        <f>SUM(AD55,BF55)</f>
        <v>126511</v>
      </c>
      <c r="CI55" s="121">
        <f>SUM(AE55,BG55)</f>
        <v>11609244</v>
      </c>
    </row>
    <row r="56" spans="1:87" s="136" customFormat="1" ht="13.5" customHeight="1" x14ac:dyDescent="0.15">
      <c r="A56" s="119" t="s">
        <v>29</v>
      </c>
      <c r="B56" s="120" t="s">
        <v>436</v>
      </c>
      <c r="C56" s="119" t="s">
        <v>437</v>
      </c>
      <c r="D56" s="121">
        <f>+SUM(E56,J56)</f>
        <v>2592539</v>
      </c>
      <c r="E56" s="121">
        <f>+SUM(F56:I56)</f>
        <v>2592539</v>
      </c>
      <c r="F56" s="121">
        <v>0</v>
      </c>
      <c r="G56" s="121">
        <v>2591717</v>
      </c>
      <c r="H56" s="121">
        <v>822</v>
      </c>
      <c r="I56" s="121">
        <v>0</v>
      </c>
      <c r="J56" s="121">
        <v>0</v>
      </c>
      <c r="K56" s="121">
        <v>0</v>
      </c>
      <c r="L56" s="121">
        <f>+SUM(M56,R56,V56,W56,AC56)</f>
        <v>457355</v>
      </c>
      <c r="M56" s="121">
        <f>+SUM(N56:Q56)</f>
        <v>240779</v>
      </c>
      <c r="N56" s="121">
        <v>237459</v>
      </c>
      <c r="O56" s="121">
        <v>0</v>
      </c>
      <c r="P56" s="121">
        <v>3320</v>
      </c>
      <c r="Q56" s="121">
        <v>0</v>
      </c>
      <c r="R56" s="121">
        <f>+SUM(S56:U56)</f>
        <v>147099</v>
      </c>
      <c r="S56" s="121">
        <v>0</v>
      </c>
      <c r="T56" s="121">
        <v>147099</v>
      </c>
      <c r="U56" s="121">
        <v>0</v>
      </c>
      <c r="V56" s="121">
        <v>0</v>
      </c>
      <c r="W56" s="121">
        <f>+SUM(X56:AA56)</f>
        <v>69477</v>
      </c>
      <c r="X56" s="121">
        <v>0</v>
      </c>
      <c r="Y56" s="121">
        <v>23023</v>
      </c>
      <c r="Z56" s="121">
        <v>46454</v>
      </c>
      <c r="AA56" s="121">
        <v>0</v>
      </c>
      <c r="AB56" s="121">
        <v>0</v>
      </c>
      <c r="AC56" s="121">
        <v>0</v>
      </c>
      <c r="AD56" s="121">
        <v>63103</v>
      </c>
      <c r="AE56" s="121">
        <f>+SUM(D56,L56,AD56)</f>
        <v>3112997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2592539</v>
      </c>
      <c r="BI56" s="121">
        <f>SUM(E56,AG56)</f>
        <v>2592539</v>
      </c>
      <c r="BJ56" s="121">
        <f>SUM(F56,AH56)</f>
        <v>0</v>
      </c>
      <c r="BK56" s="121">
        <f>SUM(G56,AI56)</f>
        <v>2591717</v>
      </c>
      <c r="BL56" s="121">
        <f>SUM(H56,AJ56)</f>
        <v>822</v>
      </c>
      <c r="BM56" s="121">
        <f>SUM(I56,AK56)</f>
        <v>0</v>
      </c>
      <c r="BN56" s="121">
        <f>SUM(J56,AL56)</f>
        <v>0</v>
      </c>
      <c r="BO56" s="121">
        <f>SUM(K56,AM56)</f>
        <v>0</v>
      </c>
      <c r="BP56" s="121">
        <f>SUM(L56,AN56)</f>
        <v>457355</v>
      </c>
      <c r="BQ56" s="121">
        <f>SUM(M56,AO56)</f>
        <v>240779</v>
      </c>
      <c r="BR56" s="121">
        <f>SUM(N56,AP56)</f>
        <v>237459</v>
      </c>
      <c r="BS56" s="121">
        <f>SUM(O56,AQ56)</f>
        <v>0</v>
      </c>
      <c r="BT56" s="121">
        <f>SUM(P56,AR56)</f>
        <v>3320</v>
      </c>
      <c r="BU56" s="121">
        <f>SUM(Q56,AS56)</f>
        <v>0</v>
      </c>
      <c r="BV56" s="121">
        <f>SUM(R56,AT56)</f>
        <v>147099</v>
      </c>
      <c r="BW56" s="121">
        <f>SUM(S56,AU56)</f>
        <v>0</v>
      </c>
      <c r="BX56" s="121">
        <f>SUM(T56,AV56)</f>
        <v>147099</v>
      </c>
      <c r="BY56" s="121">
        <f>SUM(U56,AW56)</f>
        <v>0</v>
      </c>
      <c r="BZ56" s="121">
        <f>SUM(V56,AX56)</f>
        <v>0</v>
      </c>
      <c r="CA56" s="121">
        <f>SUM(W56,AY56)</f>
        <v>69477</v>
      </c>
      <c r="CB56" s="121">
        <f>SUM(X56,AZ56)</f>
        <v>0</v>
      </c>
      <c r="CC56" s="121">
        <f>SUM(Y56,BA56)</f>
        <v>23023</v>
      </c>
      <c r="CD56" s="121">
        <f>SUM(Z56,BB56)</f>
        <v>46454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63103</v>
      </c>
      <c r="CI56" s="121">
        <f>SUM(AE56,BG56)</f>
        <v>3112997</v>
      </c>
    </row>
    <row r="57" spans="1:87" s="136" customFormat="1" ht="13.5" customHeight="1" x14ac:dyDescent="0.15">
      <c r="A57" s="119" t="s">
        <v>29</v>
      </c>
      <c r="B57" s="120" t="s">
        <v>335</v>
      </c>
      <c r="C57" s="119" t="s">
        <v>336</v>
      </c>
      <c r="D57" s="121">
        <f>+SUM(E57,J57)</f>
        <v>288050</v>
      </c>
      <c r="E57" s="121">
        <f>+SUM(F57:I57)</f>
        <v>288050</v>
      </c>
      <c r="F57" s="121">
        <v>0</v>
      </c>
      <c r="G57" s="121">
        <v>285284</v>
      </c>
      <c r="H57" s="121">
        <v>2766</v>
      </c>
      <c r="I57" s="121">
        <v>0</v>
      </c>
      <c r="J57" s="121">
        <v>0</v>
      </c>
      <c r="K57" s="121">
        <v>0</v>
      </c>
      <c r="L57" s="121">
        <f>+SUM(M57,R57,V57,W57,AC57)</f>
        <v>1456938</v>
      </c>
      <c r="M57" s="121">
        <f>+SUM(N57:Q57)</f>
        <v>172964</v>
      </c>
      <c r="N57" s="121">
        <v>172964</v>
      </c>
      <c r="O57" s="121">
        <v>0</v>
      </c>
      <c r="P57" s="121">
        <v>0</v>
      </c>
      <c r="Q57" s="121">
        <v>0</v>
      </c>
      <c r="R57" s="121">
        <f>+SUM(S57:U57)</f>
        <v>593709</v>
      </c>
      <c r="S57" s="121">
        <v>0</v>
      </c>
      <c r="T57" s="121">
        <v>593709</v>
      </c>
      <c r="U57" s="121">
        <v>0</v>
      </c>
      <c r="V57" s="121">
        <v>6534</v>
      </c>
      <c r="W57" s="121">
        <f>+SUM(X57:AA57)</f>
        <v>683731</v>
      </c>
      <c r="X57" s="121">
        <v>29696</v>
      </c>
      <c r="Y57" s="121">
        <v>536779</v>
      </c>
      <c r="Z57" s="121">
        <v>117256</v>
      </c>
      <c r="AA57" s="121">
        <v>0</v>
      </c>
      <c r="AB57" s="121">
        <v>0</v>
      </c>
      <c r="AC57" s="121">
        <v>0</v>
      </c>
      <c r="AD57" s="121">
        <v>18383</v>
      </c>
      <c r="AE57" s="121">
        <f>+SUM(D57,L57,AD57)</f>
        <v>1763371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0</v>
      </c>
      <c r="AO57" s="121">
        <f>+SUM(AP57:AS57)</f>
        <v>0</v>
      </c>
      <c r="AP57" s="121">
        <v>0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0</v>
      </c>
      <c r="BE57" s="121">
        <v>0</v>
      </c>
      <c r="BF57" s="121">
        <v>0</v>
      </c>
      <c r="BG57" s="121">
        <f>+SUM(BF57,AN57,AF57)</f>
        <v>0</v>
      </c>
      <c r="BH57" s="121">
        <f>SUM(D57,AF57)</f>
        <v>288050</v>
      </c>
      <c r="BI57" s="121">
        <f>SUM(E57,AG57)</f>
        <v>288050</v>
      </c>
      <c r="BJ57" s="121">
        <f>SUM(F57,AH57)</f>
        <v>0</v>
      </c>
      <c r="BK57" s="121">
        <f>SUM(G57,AI57)</f>
        <v>285284</v>
      </c>
      <c r="BL57" s="121">
        <f>SUM(H57,AJ57)</f>
        <v>2766</v>
      </c>
      <c r="BM57" s="121">
        <f>SUM(I57,AK57)</f>
        <v>0</v>
      </c>
      <c r="BN57" s="121">
        <f>SUM(J57,AL57)</f>
        <v>0</v>
      </c>
      <c r="BO57" s="121">
        <f>SUM(K57,AM57)</f>
        <v>0</v>
      </c>
      <c r="BP57" s="121">
        <f>SUM(L57,AN57)</f>
        <v>1456938</v>
      </c>
      <c r="BQ57" s="121">
        <f>SUM(M57,AO57)</f>
        <v>172964</v>
      </c>
      <c r="BR57" s="121">
        <f>SUM(N57,AP57)</f>
        <v>172964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593709</v>
      </c>
      <c r="BW57" s="121">
        <f>SUM(S57,AU57)</f>
        <v>0</v>
      </c>
      <c r="BX57" s="121">
        <f>SUM(T57,AV57)</f>
        <v>593709</v>
      </c>
      <c r="BY57" s="121">
        <f>SUM(U57,AW57)</f>
        <v>0</v>
      </c>
      <c r="BZ57" s="121">
        <f>SUM(V57,AX57)</f>
        <v>6534</v>
      </c>
      <c r="CA57" s="121">
        <f>SUM(W57,AY57)</f>
        <v>683731</v>
      </c>
      <c r="CB57" s="121">
        <f>SUM(X57,AZ57)</f>
        <v>29696</v>
      </c>
      <c r="CC57" s="121">
        <f>SUM(Y57,BA57)</f>
        <v>536779</v>
      </c>
      <c r="CD57" s="121">
        <f>SUM(Z57,BB57)</f>
        <v>117256</v>
      </c>
      <c r="CE57" s="121">
        <f>SUM(AA57,BC57)</f>
        <v>0</v>
      </c>
      <c r="CF57" s="121">
        <f>SUM(AB57,BD57)</f>
        <v>0</v>
      </c>
      <c r="CG57" s="121">
        <f>SUM(AC57,BE57)</f>
        <v>0</v>
      </c>
      <c r="CH57" s="121">
        <f>SUM(AD57,BF57)</f>
        <v>18383</v>
      </c>
      <c r="CI57" s="121">
        <f>SUM(AE57,BG57)</f>
        <v>1763371</v>
      </c>
    </row>
    <row r="58" spans="1:87" s="136" customFormat="1" ht="13.5" customHeight="1" x14ac:dyDescent="0.15">
      <c r="A58" s="119" t="s">
        <v>29</v>
      </c>
      <c r="B58" s="120" t="s">
        <v>381</v>
      </c>
      <c r="C58" s="119" t="s">
        <v>382</v>
      </c>
      <c r="D58" s="121">
        <f>+SUM(E58,J58)</f>
        <v>8542</v>
      </c>
      <c r="E58" s="121">
        <f>+SUM(F58:I58)</f>
        <v>2408</v>
      </c>
      <c r="F58" s="121">
        <v>0</v>
      </c>
      <c r="G58" s="121">
        <v>0</v>
      </c>
      <c r="H58" s="121">
        <v>2408</v>
      </c>
      <c r="I58" s="121">
        <v>0</v>
      </c>
      <c r="J58" s="121">
        <v>6134</v>
      </c>
      <c r="K58" s="121">
        <v>0</v>
      </c>
      <c r="L58" s="121">
        <f>+SUM(M58,R58,V58,W58,AC58)</f>
        <v>1463828</v>
      </c>
      <c r="M58" s="121">
        <f>+SUM(N58:Q58)</f>
        <v>231981</v>
      </c>
      <c r="N58" s="121">
        <v>218335</v>
      </c>
      <c r="O58" s="121">
        <v>0</v>
      </c>
      <c r="P58" s="121">
        <v>13646</v>
      </c>
      <c r="Q58" s="121">
        <v>0</v>
      </c>
      <c r="R58" s="121">
        <f>+SUM(S58:U58)</f>
        <v>678629</v>
      </c>
      <c r="S58" s="121">
        <v>0</v>
      </c>
      <c r="T58" s="121">
        <v>678629</v>
      </c>
      <c r="U58" s="121">
        <v>0</v>
      </c>
      <c r="V58" s="121">
        <v>0</v>
      </c>
      <c r="W58" s="121">
        <f>+SUM(X58:AA58)</f>
        <v>530119</v>
      </c>
      <c r="X58" s="121">
        <v>38789</v>
      </c>
      <c r="Y58" s="121">
        <v>392146</v>
      </c>
      <c r="Z58" s="121">
        <v>99184</v>
      </c>
      <c r="AA58" s="121">
        <v>0</v>
      </c>
      <c r="AB58" s="121">
        <v>0</v>
      </c>
      <c r="AC58" s="121">
        <v>23099</v>
      </c>
      <c r="AD58" s="121">
        <v>3271</v>
      </c>
      <c r="AE58" s="121">
        <f>+SUM(D58,L58,AD58)</f>
        <v>1475641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178929</v>
      </c>
      <c r="AO58" s="121">
        <f>+SUM(AP58:AS58)</f>
        <v>53718</v>
      </c>
      <c r="AP58" s="121">
        <v>47003</v>
      </c>
      <c r="AQ58" s="121">
        <v>0</v>
      </c>
      <c r="AR58" s="121">
        <v>6715</v>
      </c>
      <c r="AS58" s="121">
        <v>0</v>
      </c>
      <c r="AT58" s="121">
        <f>+SUM(AU58:AW58)</f>
        <v>100225</v>
      </c>
      <c r="AU58" s="121">
        <v>0</v>
      </c>
      <c r="AV58" s="121">
        <v>100225</v>
      </c>
      <c r="AW58" s="121">
        <v>0</v>
      </c>
      <c r="AX58" s="121">
        <v>0</v>
      </c>
      <c r="AY58" s="121">
        <f>+SUM(AZ58:BC58)</f>
        <v>24438</v>
      </c>
      <c r="AZ58" s="121">
        <v>0</v>
      </c>
      <c r="BA58" s="121">
        <v>24438</v>
      </c>
      <c r="BB58" s="121">
        <v>0</v>
      </c>
      <c r="BC58" s="121">
        <v>0</v>
      </c>
      <c r="BD58" s="121">
        <v>0</v>
      </c>
      <c r="BE58" s="121">
        <v>548</v>
      </c>
      <c r="BF58" s="121">
        <v>455</v>
      </c>
      <c r="BG58" s="121">
        <f>+SUM(BF58,AN58,AF58)</f>
        <v>179384</v>
      </c>
      <c r="BH58" s="121">
        <f>SUM(D58,AF58)</f>
        <v>8542</v>
      </c>
      <c r="BI58" s="121">
        <f>SUM(E58,AG58)</f>
        <v>2408</v>
      </c>
      <c r="BJ58" s="121">
        <f>SUM(F58,AH58)</f>
        <v>0</v>
      </c>
      <c r="BK58" s="121">
        <f>SUM(G58,AI58)</f>
        <v>0</v>
      </c>
      <c r="BL58" s="121">
        <f>SUM(H58,AJ58)</f>
        <v>2408</v>
      </c>
      <c r="BM58" s="121">
        <f>SUM(I58,AK58)</f>
        <v>0</v>
      </c>
      <c r="BN58" s="121">
        <f>SUM(J58,AL58)</f>
        <v>6134</v>
      </c>
      <c r="BO58" s="121">
        <f>SUM(K58,AM58)</f>
        <v>0</v>
      </c>
      <c r="BP58" s="121">
        <f>SUM(L58,AN58)</f>
        <v>1642757</v>
      </c>
      <c r="BQ58" s="121">
        <f>SUM(M58,AO58)</f>
        <v>285699</v>
      </c>
      <c r="BR58" s="121">
        <f>SUM(N58,AP58)</f>
        <v>265338</v>
      </c>
      <c r="BS58" s="121">
        <f>SUM(O58,AQ58)</f>
        <v>0</v>
      </c>
      <c r="BT58" s="121">
        <f>SUM(P58,AR58)</f>
        <v>20361</v>
      </c>
      <c r="BU58" s="121">
        <f>SUM(Q58,AS58)</f>
        <v>0</v>
      </c>
      <c r="BV58" s="121">
        <f>SUM(R58,AT58)</f>
        <v>778854</v>
      </c>
      <c r="BW58" s="121">
        <f>SUM(S58,AU58)</f>
        <v>0</v>
      </c>
      <c r="BX58" s="121">
        <f>SUM(T58,AV58)</f>
        <v>778854</v>
      </c>
      <c r="BY58" s="121">
        <f>SUM(U58,AW58)</f>
        <v>0</v>
      </c>
      <c r="BZ58" s="121">
        <f>SUM(V58,AX58)</f>
        <v>0</v>
      </c>
      <c r="CA58" s="121">
        <f>SUM(W58,AY58)</f>
        <v>554557</v>
      </c>
      <c r="CB58" s="121">
        <f>SUM(X58,AZ58)</f>
        <v>38789</v>
      </c>
      <c r="CC58" s="121">
        <f>SUM(Y58,BA58)</f>
        <v>416584</v>
      </c>
      <c r="CD58" s="121">
        <f>SUM(Z58,BB58)</f>
        <v>99184</v>
      </c>
      <c r="CE58" s="121">
        <f>SUM(AA58,BC58)</f>
        <v>0</v>
      </c>
      <c r="CF58" s="121">
        <f>SUM(AB58,BD58)</f>
        <v>0</v>
      </c>
      <c r="CG58" s="121">
        <f>SUM(AC58,BE58)</f>
        <v>23647</v>
      </c>
      <c r="CH58" s="121">
        <f>SUM(AD58,BF58)</f>
        <v>3726</v>
      </c>
      <c r="CI58" s="121">
        <f>SUM(AE58,BG58)</f>
        <v>1655025</v>
      </c>
    </row>
    <row r="59" spans="1:87" s="136" customFormat="1" ht="13.5" customHeight="1" x14ac:dyDescent="0.15">
      <c r="A59" s="119" t="s">
        <v>29</v>
      </c>
      <c r="B59" s="120" t="s">
        <v>431</v>
      </c>
      <c r="C59" s="119" t="s">
        <v>432</v>
      </c>
      <c r="D59" s="121">
        <f>+SUM(E59,J59)</f>
        <v>269768</v>
      </c>
      <c r="E59" s="121">
        <f>+SUM(F59:I59)</f>
        <v>267355</v>
      </c>
      <c r="F59" s="121">
        <v>0</v>
      </c>
      <c r="G59" s="121">
        <v>266058</v>
      </c>
      <c r="H59" s="121">
        <v>1297</v>
      </c>
      <c r="I59" s="121">
        <v>0</v>
      </c>
      <c r="J59" s="121">
        <v>2413</v>
      </c>
      <c r="K59" s="121">
        <v>0</v>
      </c>
      <c r="L59" s="121">
        <f>+SUM(M59,R59,V59,W59,AC59)</f>
        <v>714841</v>
      </c>
      <c r="M59" s="121">
        <f>+SUM(N59:Q59)</f>
        <v>75109</v>
      </c>
      <c r="N59" s="121">
        <v>75109</v>
      </c>
      <c r="O59" s="121">
        <v>0</v>
      </c>
      <c r="P59" s="121">
        <v>0</v>
      </c>
      <c r="Q59" s="121">
        <v>0</v>
      </c>
      <c r="R59" s="121">
        <f>+SUM(S59:U59)</f>
        <v>189663</v>
      </c>
      <c r="S59" s="121">
        <v>0</v>
      </c>
      <c r="T59" s="121">
        <v>189663</v>
      </c>
      <c r="U59" s="121">
        <v>0</v>
      </c>
      <c r="V59" s="121">
        <v>0</v>
      </c>
      <c r="W59" s="121">
        <f>+SUM(X59:AA59)</f>
        <v>450069</v>
      </c>
      <c r="X59" s="121">
        <v>12439</v>
      </c>
      <c r="Y59" s="121">
        <v>253189</v>
      </c>
      <c r="Z59" s="121">
        <v>45088</v>
      </c>
      <c r="AA59" s="121">
        <v>139353</v>
      </c>
      <c r="AB59" s="121">
        <v>0</v>
      </c>
      <c r="AC59" s="121">
        <v>0</v>
      </c>
      <c r="AD59" s="121">
        <v>0</v>
      </c>
      <c r="AE59" s="121">
        <f>+SUM(D59,L59,AD59)</f>
        <v>984609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0</v>
      </c>
      <c r="AO59" s="121">
        <f>+SUM(AP59:AS59)</f>
        <v>0</v>
      </c>
      <c r="AP59" s="121">
        <v>0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0</v>
      </c>
      <c r="AZ59" s="121">
        <v>0</v>
      </c>
      <c r="BA59" s="121">
        <v>0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0</v>
      </c>
      <c r="BH59" s="121">
        <f>SUM(D59,AF59)</f>
        <v>269768</v>
      </c>
      <c r="BI59" s="121">
        <f>SUM(E59,AG59)</f>
        <v>267355</v>
      </c>
      <c r="BJ59" s="121">
        <f>SUM(F59,AH59)</f>
        <v>0</v>
      </c>
      <c r="BK59" s="121">
        <f>SUM(G59,AI59)</f>
        <v>266058</v>
      </c>
      <c r="BL59" s="121">
        <f>SUM(H59,AJ59)</f>
        <v>1297</v>
      </c>
      <c r="BM59" s="121">
        <f>SUM(I59,AK59)</f>
        <v>0</v>
      </c>
      <c r="BN59" s="121">
        <f>SUM(J59,AL59)</f>
        <v>2413</v>
      </c>
      <c r="BO59" s="121">
        <f>SUM(K59,AM59)</f>
        <v>0</v>
      </c>
      <c r="BP59" s="121">
        <f>SUM(L59,AN59)</f>
        <v>714841</v>
      </c>
      <c r="BQ59" s="121">
        <f>SUM(M59,AO59)</f>
        <v>75109</v>
      </c>
      <c r="BR59" s="121">
        <f>SUM(N59,AP59)</f>
        <v>75109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189663</v>
      </c>
      <c r="BW59" s="121">
        <f>SUM(S59,AU59)</f>
        <v>0</v>
      </c>
      <c r="BX59" s="121">
        <f>SUM(T59,AV59)</f>
        <v>189663</v>
      </c>
      <c r="BY59" s="121">
        <f>SUM(U59,AW59)</f>
        <v>0</v>
      </c>
      <c r="BZ59" s="121">
        <f>SUM(V59,AX59)</f>
        <v>0</v>
      </c>
      <c r="CA59" s="121">
        <f>SUM(W59,AY59)</f>
        <v>450069</v>
      </c>
      <c r="CB59" s="121">
        <f>SUM(X59,AZ59)</f>
        <v>12439</v>
      </c>
      <c r="CC59" s="121">
        <f>SUM(Y59,BA59)</f>
        <v>253189</v>
      </c>
      <c r="CD59" s="121">
        <f>SUM(Z59,BB59)</f>
        <v>45088</v>
      </c>
      <c r="CE59" s="121">
        <f>SUM(AA59,BC59)</f>
        <v>139353</v>
      </c>
      <c r="CF59" s="121">
        <f>SUM(AB59,BD59)</f>
        <v>0</v>
      </c>
      <c r="CG59" s="121">
        <f>SUM(AC59,BE59)</f>
        <v>0</v>
      </c>
      <c r="CH59" s="121">
        <f>SUM(AD59,BF59)</f>
        <v>0</v>
      </c>
      <c r="CI59" s="121">
        <f>SUM(AE59,BG59)</f>
        <v>984609</v>
      </c>
    </row>
    <row r="60" spans="1:87" s="136" customFormat="1" ht="13.5" customHeight="1" x14ac:dyDescent="0.15">
      <c r="A60" s="119" t="s">
        <v>29</v>
      </c>
      <c r="B60" s="120" t="s">
        <v>365</v>
      </c>
      <c r="C60" s="119" t="s">
        <v>491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305579</v>
      </c>
      <c r="M60" s="121">
        <f>+SUM(N60:Q60)</f>
        <v>56114</v>
      </c>
      <c r="N60" s="121">
        <v>56114</v>
      </c>
      <c r="O60" s="121">
        <v>0</v>
      </c>
      <c r="P60" s="121">
        <v>0</v>
      </c>
      <c r="Q60" s="121">
        <v>0</v>
      </c>
      <c r="R60" s="121">
        <f>+SUM(S60:U60)</f>
        <v>48605</v>
      </c>
      <c r="S60" s="121">
        <v>0</v>
      </c>
      <c r="T60" s="121">
        <v>48605</v>
      </c>
      <c r="U60" s="121">
        <v>0</v>
      </c>
      <c r="V60" s="121">
        <v>0</v>
      </c>
      <c r="W60" s="121">
        <f>+SUM(X60:AA60)</f>
        <v>198106</v>
      </c>
      <c r="X60" s="121">
        <v>0</v>
      </c>
      <c r="Y60" s="121">
        <v>198106</v>
      </c>
      <c r="Z60" s="121">
        <v>0</v>
      </c>
      <c r="AA60" s="121">
        <v>0</v>
      </c>
      <c r="AB60" s="121">
        <v>0</v>
      </c>
      <c r="AC60" s="121">
        <v>2754</v>
      </c>
      <c r="AD60" s="121">
        <v>47417</v>
      </c>
      <c r="AE60" s="121">
        <f>+SUM(D60,L60,AD60)</f>
        <v>352996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0</v>
      </c>
      <c r="AO60" s="121">
        <f>+SUM(AP60:AS60)</f>
        <v>0</v>
      </c>
      <c r="AP60" s="121">
        <v>0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0</v>
      </c>
      <c r="BE60" s="121">
        <v>0</v>
      </c>
      <c r="BF60" s="121">
        <v>0</v>
      </c>
      <c r="BG60" s="121">
        <f>+SUM(BF60,AN60,AF60)</f>
        <v>0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305579</v>
      </c>
      <c r="BQ60" s="121">
        <f>SUM(M60,AO60)</f>
        <v>56114</v>
      </c>
      <c r="BR60" s="121">
        <f>SUM(N60,AP60)</f>
        <v>56114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48605</v>
      </c>
      <c r="BW60" s="121">
        <f>SUM(S60,AU60)</f>
        <v>0</v>
      </c>
      <c r="BX60" s="121">
        <f>SUM(T60,AV60)</f>
        <v>48605</v>
      </c>
      <c r="BY60" s="121">
        <f>SUM(U60,AW60)</f>
        <v>0</v>
      </c>
      <c r="BZ60" s="121">
        <f>SUM(V60,AX60)</f>
        <v>0</v>
      </c>
      <c r="CA60" s="121">
        <f>SUM(W60,AY60)</f>
        <v>198106</v>
      </c>
      <c r="CB60" s="121">
        <f>SUM(X60,AZ60)</f>
        <v>0</v>
      </c>
      <c r="CC60" s="121">
        <f>SUM(Y60,BA60)</f>
        <v>198106</v>
      </c>
      <c r="CD60" s="121">
        <f>SUM(Z60,BB60)</f>
        <v>0</v>
      </c>
      <c r="CE60" s="121">
        <f>SUM(AA60,BC60)</f>
        <v>0</v>
      </c>
      <c r="CF60" s="121">
        <f>SUM(AB60,BD60)</f>
        <v>0</v>
      </c>
      <c r="CG60" s="121">
        <f>SUM(AC60,BE60)</f>
        <v>2754</v>
      </c>
      <c r="CH60" s="121">
        <f>SUM(AD60,BF60)</f>
        <v>47417</v>
      </c>
      <c r="CI60" s="121">
        <f>SUM(AE60,BG60)</f>
        <v>352996</v>
      </c>
    </row>
    <row r="61" spans="1:87" s="136" customFormat="1" ht="13.5" customHeight="1" x14ac:dyDescent="0.15">
      <c r="A61" s="119" t="s">
        <v>29</v>
      </c>
      <c r="B61" s="120" t="s">
        <v>327</v>
      </c>
      <c r="C61" s="119" t="s">
        <v>328</v>
      </c>
      <c r="D61" s="121">
        <f>+SUM(E61,J61)</f>
        <v>124599</v>
      </c>
      <c r="E61" s="121">
        <f>+SUM(F61:I61)</f>
        <v>124599</v>
      </c>
      <c r="F61" s="121">
        <v>0</v>
      </c>
      <c r="G61" s="121">
        <v>83004</v>
      </c>
      <c r="H61" s="121">
        <v>41595</v>
      </c>
      <c r="I61" s="121">
        <v>0</v>
      </c>
      <c r="J61" s="121">
        <v>0</v>
      </c>
      <c r="K61" s="121">
        <v>0</v>
      </c>
      <c r="L61" s="121">
        <f>+SUM(M61,R61,V61,W61,AC61)</f>
        <v>9692279</v>
      </c>
      <c r="M61" s="121">
        <f>+SUM(N61:Q61)</f>
        <v>4447875</v>
      </c>
      <c r="N61" s="121">
        <v>1057331</v>
      </c>
      <c r="O61" s="121">
        <v>0</v>
      </c>
      <c r="P61" s="121">
        <v>3371961</v>
      </c>
      <c r="Q61" s="121">
        <v>18583</v>
      </c>
      <c r="R61" s="121">
        <f>+SUM(S61:U61)</f>
        <v>4735672</v>
      </c>
      <c r="S61" s="121">
        <v>0</v>
      </c>
      <c r="T61" s="121">
        <v>4618706</v>
      </c>
      <c r="U61" s="121">
        <v>116966</v>
      </c>
      <c r="V61" s="121">
        <v>0</v>
      </c>
      <c r="W61" s="121">
        <f>+SUM(X61:AA61)</f>
        <v>502925</v>
      </c>
      <c r="X61" s="121">
        <v>0</v>
      </c>
      <c r="Y61" s="121">
        <v>226737</v>
      </c>
      <c r="Z61" s="121">
        <v>276188</v>
      </c>
      <c r="AA61" s="121">
        <v>0</v>
      </c>
      <c r="AB61" s="121">
        <v>0</v>
      </c>
      <c r="AC61" s="121">
        <v>5807</v>
      </c>
      <c r="AD61" s="121">
        <v>237241</v>
      </c>
      <c r="AE61" s="121">
        <f>+SUM(D61,L61,AD61)</f>
        <v>10054119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0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124599</v>
      </c>
      <c r="BI61" s="121">
        <f>SUM(E61,AG61)</f>
        <v>124599</v>
      </c>
      <c r="BJ61" s="121">
        <f>SUM(F61,AH61)</f>
        <v>0</v>
      </c>
      <c r="BK61" s="121">
        <f>SUM(G61,AI61)</f>
        <v>83004</v>
      </c>
      <c r="BL61" s="121">
        <f>SUM(H61,AJ61)</f>
        <v>41595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9692279</v>
      </c>
      <c r="BQ61" s="121">
        <f>SUM(M61,AO61)</f>
        <v>4447875</v>
      </c>
      <c r="BR61" s="121">
        <f>SUM(N61,AP61)</f>
        <v>1057331</v>
      </c>
      <c r="BS61" s="121">
        <f>SUM(O61,AQ61)</f>
        <v>0</v>
      </c>
      <c r="BT61" s="121">
        <f>SUM(P61,AR61)</f>
        <v>3371961</v>
      </c>
      <c r="BU61" s="121">
        <f>SUM(Q61,AS61)</f>
        <v>18583</v>
      </c>
      <c r="BV61" s="121">
        <f>SUM(R61,AT61)</f>
        <v>4735672</v>
      </c>
      <c r="BW61" s="121">
        <f>SUM(S61,AU61)</f>
        <v>0</v>
      </c>
      <c r="BX61" s="121">
        <f>SUM(T61,AV61)</f>
        <v>4618706</v>
      </c>
      <c r="BY61" s="121">
        <f>SUM(U61,AW61)</f>
        <v>116966</v>
      </c>
      <c r="BZ61" s="121">
        <f>SUM(V61,AX61)</f>
        <v>0</v>
      </c>
      <c r="CA61" s="121">
        <f>SUM(W61,AY61)</f>
        <v>502925</v>
      </c>
      <c r="CB61" s="121">
        <f>SUM(X61,AZ61)</f>
        <v>0</v>
      </c>
      <c r="CC61" s="121">
        <f>SUM(Y61,BA61)</f>
        <v>226737</v>
      </c>
      <c r="CD61" s="121">
        <f>SUM(Z61,BB61)</f>
        <v>276188</v>
      </c>
      <c r="CE61" s="121">
        <f>SUM(AA61,BC61)</f>
        <v>0</v>
      </c>
      <c r="CF61" s="121">
        <f>SUM(AB61,BD61)</f>
        <v>0</v>
      </c>
      <c r="CG61" s="121">
        <f>SUM(AC61,BE61)</f>
        <v>5807</v>
      </c>
      <c r="CH61" s="121">
        <f>SUM(AD61,BF61)</f>
        <v>237241</v>
      </c>
      <c r="CI61" s="121">
        <f>SUM(AE61,BG61)</f>
        <v>10054119</v>
      </c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61">
    <sortCondition ref="A8:A61"/>
    <sortCondition ref="B8:B61"/>
    <sortCondition ref="C8:C6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60" man="1"/>
    <brk id="67" min="1" max="6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279</v>
      </c>
      <c r="D7" s="140">
        <f>SUM(L7,T7,AB7,AJ7,AR7,AZ7)</f>
        <v>2702106</v>
      </c>
      <c r="E7" s="140">
        <f>SUM(M7,U7,AC7,AK7,AS7,BA7)</f>
        <v>16869566</v>
      </c>
      <c r="F7" s="140">
        <f>SUM(D7:E7)</f>
        <v>19571672</v>
      </c>
      <c r="G7" s="140">
        <f>SUM(O7,W7,AE7,AM7,AU7,BC7)</f>
        <v>1688</v>
      </c>
      <c r="H7" s="140">
        <f>SUM(P7,X7,AF7,AN7,AV7,BD7)</f>
        <v>813564</v>
      </c>
      <c r="I7" s="140">
        <f>SUM(G7:H7)</f>
        <v>815252</v>
      </c>
      <c r="J7" s="141">
        <f>COUNTIF(J$8:J$1000,"&lt;&gt;")</f>
        <v>30</v>
      </c>
      <c r="K7" s="141">
        <f>COUNTIF(K$8:K$1000,"&lt;&gt;")</f>
        <v>30</v>
      </c>
      <c r="L7" s="140">
        <f>SUM(L$8:L$1000)</f>
        <v>2702106</v>
      </c>
      <c r="M7" s="140">
        <f>SUM(M$8:M$1000)</f>
        <v>16790545</v>
      </c>
      <c r="N7" s="140">
        <f>IF(AND(L7&lt;&gt;"",M7&lt;&gt;""),SUM(L7:M7),"")</f>
        <v>19492651</v>
      </c>
      <c r="O7" s="140">
        <f>SUM(O$8:O$1000)</f>
        <v>1688</v>
      </c>
      <c r="P7" s="140">
        <f>SUM(P$8:P$1000)</f>
        <v>813564</v>
      </c>
      <c r="Q7" s="140">
        <f>IF(AND(O7&lt;&gt;"",P7&lt;&gt;""),SUM(O7:P7),"")</f>
        <v>815252</v>
      </c>
      <c r="R7" s="141">
        <f>COUNTIF(R$8:R$1000,"&lt;&gt;")</f>
        <v>2</v>
      </c>
      <c r="S7" s="141">
        <f>COUNTIF(S$8:S$1000,"&lt;&gt;")</f>
        <v>2</v>
      </c>
      <c r="T7" s="140">
        <f>SUM(T$8:T$1000)</f>
        <v>0</v>
      </c>
      <c r="U7" s="140">
        <f>SUM(U$8:U$1000)</f>
        <v>79021</v>
      </c>
      <c r="V7" s="140">
        <f>IF(AND(T7&lt;&gt;"",U7&lt;&gt;""),SUM(T7:U7),"")</f>
        <v>79021</v>
      </c>
      <c r="W7" s="140">
        <f>SUM(W$8:W$1000)</f>
        <v>0</v>
      </c>
      <c r="X7" s="140">
        <f>SUM(X$8:X$1000)</f>
        <v>0</v>
      </c>
      <c r="Y7" s="140">
        <f>IF(AND(W7&lt;&gt;"",X7&lt;&gt;""),SUM(W7:X7),"")</f>
        <v>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0">
        <f>IF(AND(AB7&lt;&gt;"",AC7&lt;&gt;""),SUM(AB7:AC7),"")</f>
        <v>0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29</v>
      </c>
      <c r="B8" s="120" t="s">
        <v>324</v>
      </c>
      <c r="C8" s="119" t="s">
        <v>325</v>
      </c>
      <c r="D8" s="121">
        <f>SUM(L8,T8,AB8,AJ8,AR8,AZ8)</f>
        <v>81694</v>
      </c>
      <c r="E8" s="121">
        <f>SUM(M8,U8,AC8,AK8,AS8,BA8)</f>
        <v>6926875</v>
      </c>
      <c r="F8" s="121">
        <f>SUM(D8:E8)</f>
        <v>7008569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81694</v>
      </c>
      <c r="M8" s="121">
        <v>6926875</v>
      </c>
      <c r="N8" s="121">
        <f>IF(AND(L8&lt;&gt;"",M8&lt;&gt;""),SUM(L8:M8),"")</f>
        <v>7008569</v>
      </c>
      <c r="O8" s="121">
        <v>0</v>
      </c>
      <c r="P8" s="121">
        <v>0</v>
      </c>
      <c r="Q8" s="121">
        <f>IF(AND(O8&lt;&gt;"",P8&lt;&gt;""),SUM(O8:P8),"")</f>
        <v>0</v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29</v>
      </c>
      <c r="B9" s="120" t="s">
        <v>329</v>
      </c>
      <c r="C9" s="119" t="s">
        <v>330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29</v>
      </c>
      <c r="B10" s="120" t="s">
        <v>332</v>
      </c>
      <c r="C10" s="119" t="s">
        <v>333</v>
      </c>
      <c r="D10" s="121">
        <f>SUM(L10,T10,AB10,AJ10,AR10,AZ10)</f>
        <v>187186</v>
      </c>
      <c r="E10" s="121">
        <f>SUM(M10,U10,AC10,AK10,AS10,BA10)</f>
        <v>299360</v>
      </c>
      <c r="F10" s="121">
        <f>SUM(D10:E10)</f>
        <v>486546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335</v>
      </c>
      <c r="K10" s="119" t="s">
        <v>336</v>
      </c>
      <c r="L10" s="121">
        <v>187186</v>
      </c>
      <c r="M10" s="121">
        <v>299360</v>
      </c>
      <c r="N10" s="121">
        <f>IF(AND(L10&lt;&gt;"",M10&lt;&gt;""),SUM(L10:M10),"")</f>
        <v>486546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29</v>
      </c>
      <c r="B11" s="120" t="s">
        <v>337</v>
      </c>
      <c r="C11" s="119" t="s">
        <v>338</v>
      </c>
      <c r="D11" s="121">
        <f>SUM(L11,T11,AB11,AJ11,AR11,AZ11)</f>
        <v>738891</v>
      </c>
      <c r="E11" s="121">
        <f>SUM(M11,U11,AC11,AK11,AS11,BA11)</f>
        <v>112565</v>
      </c>
      <c r="F11" s="121">
        <f>SUM(D11:E11)</f>
        <v>851456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340</v>
      </c>
      <c r="K11" s="119" t="s">
        <v>341</v>
      </c>
      <c r="L11" s="121">
        <v>738891</v>
      </c>
      <c r="M11" s="121">
        <v>112565</v>
      </c>
      <c r="N11" s="121">
        <f>IF(AND(L11&lt;&gt;"",M11&lt;&gt;""),SUM(L11:M11),"")</f>
        <v>851456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29</v>
      </c>
      <c r="B12" s="120" t="s">
        <v>342</v>
      </c>
      <c r="C12" s="119" t="s">
        <v>343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29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29</v>
      </c>
      <c r="B14" s="120" t="s">
        <v>348</v>
      </c>
      <c r="C14" s="119" t="s">
        <v>349</v>
      </c>
      <c r="D14" s="121">
        <f>SUM(L14,T14,AB14,AJ14,AR14,AZ14)</f>
        <v>87</v>
      </c>
      <c r="E14" s="121">
        <f>SUM(M14,U14,AC14,AK14,AS14,BA14)</f>
        <v>161554</v>
      </c>
      <c r="F14" s="121">
        <f>SUM(D14:E14)</f>
        <v>161641</v>
      </c>
      <c r="G14" s="121">
        <f>SUM(O14,W14,AE14,AM14,AU14,BC14)</f>
        <v>0</v>
      </c>
      <c r="H14" s="121">
        <f>SUM(P14,X14,AF14,AN14,AV14,BD14)</f>
        <v>46280</v>
      </c>
      <c r="I14" s="121">
        <f>SUM(G14:H14)</f>
        <v>46280</v>
      </c>
      <c r="J14" s="120" t="s">
        <v>351</v>
      </c>
      <c r="K14" s="119" t="s">
        <v>352</v>
      </c>
      <c r="L14" s="121">
        <v>87</v>
      </c>
      <c r="M14" s="121">
        <v>161554</v>
      </c>
      <c r="N14" s="121">
        <f>IF(AND(L14&lt;&gt;"",M14&lt;&gt;""),SUM(L14:M14),"")</f>
        <v>161641</v>
      </c>
      <c r="O14" s="121">
        <v>0</v>
      </c>
      <c r="P14" s="121">
        <v>46280</v>
      </c>
      <c r="Q14" s="121">
        <f>IF(AND(O14&lt;&gt;"",P14&lt;&gt;""),SUM(O14:P14),"")</f>
        <v>46280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29</v>
      </c>
      <c r="B15" s="120" t="s">
        <v>353</v>
      </c>
      <c r="C15" s="119" t="s">
        <v>354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29</v>
      </c>
      <c r="B16" s="120" t="s">
        <v>356</v>
      </c>
      <c r="C16" s="119" t="s">
        <v>357</v>
      </c>
      <c r="D16" s="121">
        <f>SUM(L16,T16,AB16,AJ16,AR16,AZ16)</f>
        <v>100864</v>
      </c>
      <c r="E16" s="121">
        <f>SUM(M16,U16,AC16,AK16,AS16,BA16)</f>
        <v>161308</v>
      </c>
      <c r="F16" s="121">
        <f>SUM(D16:E16)</f>
        <v>262172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 t="s">
        <v>335</v>
      </c>
      <c r="K16" s="119" t="s">
        <v>336</v>
      </c>
      <c r="L16" s="121">
        <v>100864</v>
      </c>
      <c r="M16" s="121">
        <v>161308</v>
      </c>
      <c r="N16" s="121">
        <f>IF(AND(L16&lt;&gt;"",M16&lt;&gt;""),SUM(L16:M16),"")</f>
        <v>262172</v>
      </c>
      <c r="O16" s="121">
        <v>0</v>
      </c>
      <c r="P16" s="121">
        <v>0</v>
      </c>
      <c r="Q16" s="121">
        <f>IF(AND(O16&lt;&gt;"",P16&lt;&gt;""),SUM(O16:P16),"")</f>
        <v>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29</v>
      </c>
      <c r="B17" s="120" t="s">
        <v>359</v>
      </c>
      <c r="C17" s="119" t="s">
        <v>360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/>
      <c r="K17" s="119"/>
      <c r="L17" s="121"/>
      <c r="M17" s="121"/>
      <c r="N17" s="121" t="str">
        <f>IF(AND(L17&lt;&gt;"",M17&lt;&gt;""),SUM(L17:M17),"")</f>
        <v/>
      </c>
      <c r="O17" s="121"/>
      <c r="P17" s="121"/>
      <c r="Q17" s="121" t="str">
        <f>IF(AND(O17&lt;&gt;"",P17&lt;&gt;""),SUM(O17:P17),"")</f>
        <v/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29</v>
      </c>
      <c r="B18" s="120" t="s">
        <v>362</v>
      </c>
      <c r="C18" s="119" t="s">
        <v>363</v>
      </c>
      <c r="D18" s="121">
        <f>SUM(L18,T18,AB18,AJ18,AR18,AZ18)</f>
        <v>0</v>
      </c>
      <c r="E18" s="121">
        <f>SUM(M18,U18,AC18,AK18,AS18,BA18)</f>
        <v>126176</v>
      </c>
      <c r="F18" s="121">
        <f>SUM(D18:E18)</f>
        <v>126176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365</v>
      </c>
      <c r="K18" s="119" t="s">
        <v>366</v>
      </c>
      <c r="L18" s="121">
        <v>0</v>
      </c>
      <c r="M18" s="121">
        <v>126176</v>
      </c>
      <c r="N18" s="121">
        <f>IF(AND(L18&lt;&gt;"",M18&lt;&gt;""),SUM(L18:M18),"")</f>
        <v>126176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29</v>
      </c>
      <c r="B19" s="120" t="s">
        <v>367</v>
      </c>
      <c r="C19" s="119" t="s">
        <v>368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29</v>
      </c>
      <c r="B20" s="120" t="s">
        <v>370</v>
      </c>
      <c r="C20" s="119" t="s">
        <v>371</v>
      </c>
      <c r="D20" s="121">
        <f>SUM(L20,T20,AB20,AJ20,AR20,AZ20)</f>
        <v>0</v>
      </c>
      <c r="E20" s="121">
        <f>SUM(M20,U20,AC20,AK20,AS20,BA20)</f>
        <v>782770</v>
      </c>
      <c r="F20" s="121">
        <f>SUM(D20:E20)</f>
        <v>782770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327</v>
      </c>
      <c r="K20" s="119" t="s">
        <v>328</v>
      </c>
      <c r="L20" s="121">
        <v>0</v>
      </c>
      <c r="M20" s="121">
        <v>782770</v>
      </c>
      <c r="N20" s="121">
        <f>IF(AND(L20&lt;&gt;"",M20&lt;&gt;""),SUM(L20:M20),"")</f>
        <v>782770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29</v>
      </c>
      <c r="B21" s="120" t="s">
        <v>373</v>
      </c>
      <c r="C21" s="119" t="s">
        <v>374</v>
      </c>
      <c r="D21" s="121">
        <f>SUM(L21,T21,AB21,AJ21,AR21,AZ21)</f>
        <v>395</v>
      </c>
      <c r="E21" s="121">
        <f>SUM(M21,U21,AC21,AK21,AS21,BA21)</f>
        <v>810430</v>
      </c>
      <c r="F21" s="121">
        <f>SUM(D21:E21)</f>
        <v>810825</v>
      </c>
      <c r="G21" s="121">
        <f>SUM(O21,W21,AE21,AM21,AU21,BC21)</f>
        <v>0</v>
      </c>
      <c r="H21" s="121">
        <f>SUM(P21,X21,AF21,AN21,AV21,BD21)</f>
        <v>214561</v>
      </c>
      <c r="I21" s="121">
        <f>SUM(G21:H21)</f>
        <v>214561</v>
      </c>
      <c r="J21" s="120" t="s">
        <v>376</v>
      </c>
      <c r="K21" s="119" t="s">
        <v>377</v>
      </c>
      <c r="L21" s="121">
        <v>395</v>
      </c>
      <c r="M21" s="121">
        <v>810430</v>
      </c>
      <c r="N21" s="121">
        <f>IF(AND(L21&lt;&gt;"",M21&lt;&gt;""),SUM(L21:M21),"")</f>
        <v>810825</v>
      </c>
      <c r="O21" s="121">
        <v>0</v>
      </c>
      <c r="P21" s="121">
        <v>214561</v>
      </c>
      <c r="Q21" s="121">
        <f>IF(AND(O21&lt;&gt;"",P21&lt;&gt;""),SUM(O21:P21),"")</f>
        <v>214561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29</v>
      </c>
      <c r="B22" s="120" t="s">
        <v>378</v>
      </c>
      <c r="C22" s="119" t="s">
        <v>379</v>
      </c>
      <c r="D22" s="121">
        <f>SUM(L22,T22,AB22,AJ22,AR22,AZ22)</f>
        <v>2934</v>
      </c>
      <c r="E22" s="121">
        <f>SUM(M22,U22,AC22,AK22,AS22,BA22)</f>
        <v>502922</v>
      </c>
      <c r="F22" s="121">
        <f>SUM(D22:E22)</f>
        <v>505856</v>
      </c>
      <c r="G22" s="121">
        <f>SUM(O22,W22,AE22,AM22,AU22,BC22)</f>
        <v>0</v>
      </c>
      <c r="H22" s="121">
        <f>SUM(P22,X22,AF22,AN22,AV22,BD22)</f>
        <v>87404</v>
      </c>
      <c r="I22" s="121">
        <f>SUM(G22:H22)</f>
        <v>87404</v>
      </c>
      <c r="J22" s="120" t="s">
        <v>381</v>
      </c>
      <c r="K22" s="119" t="s">
        <v>382</v>
      </c>
      <c r="L22" s="121">
        <v>2934</v>
      </c>
      <c r="M22" s="121">
        <v>502922</v>
      </c>
      <c r="N22" s="121">
        <f>IF(AND(L22&lt;&gt;"",M22&lt;&gt;""),SUM(L22:M22),"")</f>
        <v>505856</v>
      </c>
      <c r="O22" s="121">
        <v>0</v>
      </c>
      <c r="P22" s="121">
        <v>87404</v>
      </c>
      <c r="Q22" s="121">
        <f>IF(AND(O22&lt;&gt;"",P22&lt;&gt;""),SUM(O22:P22),"")</f>
        <v>87404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29</v>
      </c>
      <c r="B23" s="120" t="s">
        <v>383</v>
      </c>
      <c r="C23" s="119" t="s">
        <v>384</v>
      </c>
      <c r="D23" s="121">
        <f>SUM(L23,T23,AB23,AJ23,AR23,AZ23)</f>
        <v>0</v>
      </c>
      <c r="E23" s="121">
        <f>SUM(M23,U23,AC23,AK23,AS23,BA23)</f>
        <v>85176</v>
      </c>
      <c r="F23" s="121">
        <f>SUM(D23:E23)</f>
        <v>85176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365</v>
      </c>
      <c r="K23" s="119" t="s">
        <v>386</v>
      </c>
      <c r="L23" s="121">
        <v>0</v>
      </c>
      <c r="M23" s="121">
        <v>85176</v>
      </c>
      <c r="N23" s="121">
        <f>IF(AND(L23&lt;&gt;"",M23&lt;&gt;""),SUM(L23:M23),"")</f>
        <v>85176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29</v>
      </c>
      <c r="B24" s="120" t="s">
        <v>387</v>
      </c>
      <c r="C24" s="119" t="s">
        <v>388</v>
      </c>
      <c r="D24" s="121">
        <f>SUM(L24,T24,AB24,AJ24,AR24,AZ24)</f>
        <v>2369</v>
      </c>
      <c r="E24" s="121">
        <f>SUM(M24,U24,AC24,AK24,AS24,BA24)</f>
        <v>406206</v>
      </c>
      <c r="F24" s="121">
        <f>SUM(D24:E24)</f>
        <v>408575</v>
      </c>
      <c r="G24" s="121">
        <f>SUM(O24,W24,AE24,AM24,AU24,BC24)</f>
        <v>0</v>
      </c>
      <c r="H24" s="121">
        <f>SUM(P24,X24,AF24,AN24,AV24,BD24)</f>
        <v>0</v>
      </c>
      <c r="I24" s="121">
        <f>SUM(G24:H24)</f>
        <v>0</v>
      </c>
      <c r="J24" s="120" t="s">
        <v>381</v>
      </c>
      <c r="K24" s="119" t="s">
        <v>382</v>
      </c>
      <c r="L24" s="121">
        <v>2369</v>
      </c>
      <c r="M24" s="121">
        <v>406206</v>
      </c>
      <c r="N24" s="121">
        <f>IF(AND(L24&lt;&gt;"",M24&lt;&gt;""),SUM(L24:M24),"")</f>
        <v>408575</v>
      </c>
      <c r="O24" s="121">
        <v>0</v>
      </c>
      <c r="P24" s="121">
        <v>0</v>
      </c>
      <c r="Q24" s="121">
        <f>IF(AND(O24&lt;&gt;"",P24&lt;&gt;""),SUM(O24:P24),"")</f>
        <v>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29</v>
      </c>
      <c r="B25" s="120" t="s">
        <v>390</v>
      </c>
      <c r="C25" s="119" t="s">
        <v>391</v>
      </c>
      <c r="D25" s="121">
        <f>SUM(L25,T25,AB25,AJ25,AR25,AZ25)</f>
        <v>0</v>
      </c>
      <c r="E25" s="121">
        <f>SUM(M25,U25,AC25,AK25,AS25,BA25)</f>
        <v>359474</v>
      </c>
      <c r="F25" s="121">
        <f>SUM(D25:E25)</f>
        <v>359474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 t="s">
        <v>327</v>
      </c>
      <c r="K25" s="119" t="s">
        <v>328</v>
      </c>
      <c r="L25" s="121">
        <v>0</v>
      </c>
      <c r="M25" s="121">
        <v>359474</v>
      </c>
      <c r="N25" s="121">
        <f>IF(AND(L25&lt;&gt;"",M25&lt;&gt;""),SUM(L25:M25),"")</f>
        <v>359474</v>
      </c>
      <c r="O25" s="121">
        <v>0</v>
      </c>
      <c r="P25" s="121">
        <v>0</v>
      </c>
      <c r="Q25" s="121">
        <f>IF(AND(O25&lt;&gt;"",P25&lt;&gt;""),SUM(O25:P25),"")</f>
        <v>0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29</v>
      </c>
      <c r="B26" s="120" t="s">
        <v>393</v>
      </c>
      <c r="C26" s="119" t="s">
        <v>394</v>
      </c>
      <c r="D26" s="121">
        <f>SUM(L26,T26,AB26,AJ26,AR26,AZ26)</f>
        <v>313459</v>
      </c>
      <c r="E26" s="121">
        <f>SUM(M26,U26,AC26,AK26,AS26,BA26)</f>
        <v>466037</v>
      </c>
      <c r="F26" s="121">
        <f>SUM(D26:E26)</f>
        <v>779496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396</v>
      </c>
      <c r="K26" s="119" t="s">
        <v>397</v>
      </c>
      <c r="L26" s="121">
        <v>313459</v>
      </c>
      <c r="M26" s="121">
        <v>466037</v>
      </c>
      <c r="N26" s="121">
        <f>IF(AND(L26&lt;&gt;"",M26&lt;&gt;""),SUM(L26:M26),"")</f>
        <v>779496</v>
      </c>
      <c r="O26" s="121">
        <v>0</v>
      </c>
      <c r="P26" s="121">
        <v>0</v>
      </c>
      <c r="Q26" s="121">
        <f>IF(AND(O26&lt;&gt;"",P26&lt;&gt;""),SUM(O26:P26),"")</f>
        <v>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29</v>
      </c>
      <c r="B27" s="120" t="s">
        <v>398</v>
      </c>
      <c r="C27" s="119" t="s">
        <v>399</v>
      </c>
      <c r="D27" s="121">
        <f>SUM(L27,T27,AB27,AJ27,AR27,AZ27)</f>
        <v>152</v>
      </c>
      <c r="E27" s="121">
        <f>SUM(M27,U27,AC27,AK27,AS27,BA27)</f>
        <v>330304</v>
      </c>
      <c r="F27" s="121">
        <f>SUM(D27:E27)</f>
        <v>330456</v>
      </c>
      <c r="G27" s="121">
        <f>SUM(O27,W27,AE27,AM27,AU27,BC27)</f>
        <v>0</v>
      </c>
      <c r="H27" s="121">
        <f>SUM(P27,X27,AF27,AN27,AV27,BD27)</f>
        <v>129833</v>
      </c>
      <c r="I27" s="121">
        <f>SUM(G27:H27)</f>
        <v>129833</v>
      </c>
      <c r="J27" s="120" t="s">
        <v>351</v>
      </c>
      <c r="K27" s="119" t="s">
        <v>352</v>
      </c>
      <c r="L27" s="121">
        <v>152</v>
      </c>
      <c r="M27" s="121">
        <v>330304</v>
      </c>
      <c r="N27" s="121">
        <f>IF(AND(L27&lt;&gt;"",M27&lt;&gt;""),SUM(L27:M27),"")</f>
        <v>330456</v>
      </c>
      <c r="O27" s="121">
        <v>0</v>
      </c>
      <c r="P27" s="121">
        <v>129833</v>
      </c>
      <c r="Q27" s="121">
        <f>IF(AND(O27&lt;&gt;"",P27&lt;&gt;""),SUM(O27:P27),"")</f>
        <v>129833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29</v>
      </c>
      <c r="B28" s="120" t="s">
        <v>401</v>
      </c>
      <c r="C28" s="119" t="s">
        <v>402</v>
      </c>
      <c r="D28" s="121">
        <f>SUM(L28,T28,AB28,AJ28,AR28,AZ28)</f>
        <v>0</v>
      </c>
      <c r="E28" s="121">
        <f>SUM(M28,U28,AC28,AK28,AS28,BA28)</f>
        <v>0</v>
      </c>
      <c r="F28" s="121">
        <f>SUM(D28:E28)</f>
        <v>0</v>
      </c>
      <c r="G28" s="121">
        <f>SUM(O28,W28,AE28,AM28,AU28,BC28)</f>
        <v>0</v>
      </c>
      <c r="H28" s="121">
        <f>SUM(P28,X28,AF28,AN28,AV28,BD28)</f>
        <v>0</v>
      </c>
      <c r="I28" s="121">
        <f>SUM(G28:H28)</f>
        <v>0</v>
      </c>
      <c r="J28" s="120"/>
      <c r="K28" s="119"/>
      <c r="L28" s="121"/>
      <c r="M28" s="121"/>
      <c r="N28" s="121" t="str">
        <f>IF(AND(L28&lt;&gt;"",M28&lt;&gt;""),SUM(L28:M28),"")</f>
        <v/>
      </c>
      <c r="O28" s="121"/>
      <c r="P28" s="121"/>
      <c r="Q28" s="121" t="str">
        <f>IF(AND(O28&lt;&gt;"",P28&lt;&gt;""),SUM(O28:P28),"")</f>
        <v/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29</v>
      </c>
      <c r="B29" s="120" t="s">
        <v>404</v>
      </c>
      <c r="C29" s="119" t="s">
        <v>405</v>
      </c>
      <c r="D29" s="121">
        <f>SUM(L29,T29,AB29,AJ29,AR29,AZ29)</f>
        <v>15120</v>
      </c>
      <c r="E29" s="121">
        <f>SUM(M29,U29,AC29,AK29,AS29,BA29)</f>
        <v>405388</v>
      </c>
      <c r="F29" s="121">
        <f>SUM(D29:E29)</f>
        <v>420508</v>
      </c>
      <c r="G29" s="121">
        <f>SUM(O29,W29,AE29,AM29,AU29,BC29)</f>
        <v>530</v>
      </c>
      <c r="H29" s="121">
        <f>SUM(P29,X29,AF29,AN29,AV29,BD29)</f>
        <v>78300</v>
      </c>
      <c r="I29" s="121">
        <f>SUM(G29:H29)</f>
        <v>78830</v>
      </c>
      <c r="J29" s="120" t="s">
        <v>407</v>
      </c>
      <c r="K29" s="119" t="s">
        <v>408</v>
      </c>
      <c r="L29" s="121">
        <v>15120</v>
      </c>
      <c r="M29" s="121">
        <v>405388</v>
      </c>
      <c r="N29" s="121">
        <f>IF(AND(L29&lt;&gt;"",M29&lt;&gt;""),SUM(L29:M29),"")</f>
        <v>420508</v>
      </c>
      <c r="O29" s="121">
        <v>530</v>
      </c>
      <c r="P29" s="121">
        <v>78300</v>
      </c>
      <c r="Q29" s="121">
        <f>IF(AND(O29&lt;&gt;"",P29&lt;&gt;""),SUM(O29:P29),"")</f>
        <v>78830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29</v>
      </c>
      <c r="B30" s="120" t="s">
        <v>409</v>
      </c>
      <c r="C30" s="119" t="s">
        <v>410</v>
      </c>
      <c r="D30" s="121">
        <f>SUM(L30,T30,AB30,AJ30,AR30,AZ30)</f>
        <v>21122</v>
      </c>
      <c r="E30" s="121">
        <f>SUM(M30,U30,AC30,AK30,AS30,BA30)</f>
        <v>566312</v>
      </c>
      <c r="F30" s="121">
        <f>SUM(D30:E30)</f>
        <v>587434</v>
      </c>
      <c r="G30" s="121">
        <f>SUM(O30,W30,AE30,AM30,AU30,BC30)</f>
        <v>740</v>
      </c>
      <c r="H30" s="121">
        <f>SUM(P30,X30,AF30,AN30,AV30,BD30)</f>
        <v>109423</v>
      </c>
      <c r="I30" s="121">
        <f>SUM(G30:H30)</f>
        <v>110163</v>
      </c>
      <c r="J30" s="120" t="s">
        <v>407</v>
      </c>
      <c r="K30" s="119" t="s">
        <v>412</v>
      </c>
      <c r="L30" s="121">
        <v>21122</v>
      </c>
      <c r="M30" s="121">
        <v>566312</v>
      </c>
      <c r="N30" s="121">
        <f>IF(AND(L30&lt;&gt;"",M30&lt;&gt;""),SUM(L30:M30),"")</f>
        <v>587434</v>
      </c>
      <c r="O30" s="121">
        <v>740</v>
      </c>
      <c r="P30" s="121">
        <v>109423</v>
      </c>
      <c r="Q30" s="121">
        <f>IF(AND(O30&lt;&gt;"",P30&lt;&gt;""),SUM(O30:P30),"")</f>
        <v>110163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29</v>
      </c>
      <c r="B31" s="120" t="s">
        <v>413</v>
      </c>
      <c r="C31" s="119" t="s">
        <v>414</v>
      </c>
      <c r="D31" s="121">
        <f>SUM(L31,T31,AB31,AJ31,AR31,AZ31)</f>
        <v>0</v>
      </c>
      <c r="E31" s="121">
        <f>SUM(M31,U31,AC31,AK31,AS31,BA31)</f>
        <v>0</v>
      </c>
      <c r="F31" s="121">
        <f>SUM(D31:E31)</f>
        <v>0</v>
      </c>
      <c r="G31" s="121">
        <f>SUM(O31,W31,AE31,AM31,AU31,BC31)</f>
        <v>0</v>
      </c>
      <c r="H31" s="121">
        <f>SUM(P31,X31,AF31,AN31,AV31,BD31)</f>
        <v>0</v>
      </c>
      <c r="I31" s="121">
        <f>SUM(G31:H31)</f>
        <v>0</v>
      </c>
      <c r="J31" s="120"/>
      <c r="K31" s="119"/>
      <c r="L31" s="121"/>
      <c r="M31" s="121"/>
      <c r="N31" s="121" t="str">
        <f>IF(AND(L31&lt;&gt;"",M31&lt;&gt;""),SUM(L31:M31),"")</f>
        <v/>
      </c>
      <c r="O31" s="121"/>
      <c r="P31" s="121"/>
      <c r="Q31" s="121" t="str">
        <f>IF(AND(O31&lt;&gt;"",P31&lt;&gt;""),SUM(O31:P31),"")</f>
        <v/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29</v>
      </c>
      <c r="B32" s="120" t="s">
        <v>416</v>
      </c>
      <c r="C32" s="119" t="s">
        <v>417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0</v>
      </c>
      <c r="I32" s="121">
        <f>SUM(G32:H32)</f>
        <v>0</v>
      </c>
      <c r="J32" s="120"/>
      <c r="K32" s="119"/>
      <c r="L32" s="121"/>
      <c r="M32" s="121"/>
      <c r="N32" s="121" t="str">
        <f>IF(AND(L32&lt;&gt;"",M32&lt;&gt;""),SUM(L32:M32),"")</f>
        <v/>
      </c>
      <c r="O32" s="121"/>
      <c r="P32" s="121"/>
      <c r="Q32" s="121" t="str">
        <f>IF(AND(O32&lt;&gt;"",P32&lt;&gt;""),SUM(O32:P32),"")</f>
        <v/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29</v>
      </c>
      <c r="B33" s="120" t="s">
        <v>419</v>
      </c>
      <c r="C33" s="119" t="s">
        <v>420</v>
      </c>
      <c r="D33" s="121">
        <f>SUM(L33,T33,AB33,AJ33,AR33,AZ33)</f>
        <v>70</v>
      </c>
      <c r="E33" s="121">
        <f>SUM(M33,U33,AC33,AK33,AS33,BA33)</f>
        <v>109510</v>
      </c>
      <c r="F33" s="121">
        <f>SUM(D33:E33)</f>
        <v>109580</v>
      </c>
      <c r="G33" s="121">
        <f>SUM(O33,W33,AE33,AM33,AU33,BC33)</f>
        <v>0</v>
      </c>
      <c r="H33" s="121">
        <f>SUM(P33,X33,AF33,AN33,AV33,BD33)</f>
        <v>35034</v>
      </c>
      <c r="I33" s="121">
        <f>SUM(G33:H33)</f>
        <v>35034</v>
      </c>
      <c r="J33" s="120" t="s">
        <v>351</v>
      </c>
      <c r="K33" s="119" t="s">
        <v>352</v>
      </c>
      <c r="L33" s="121">
        <v>70</v>
      </c>
      <c r="M33" s="121">
        <v>109510</v>
      </c>
      <c r="N33" s="121">
        <f>IF(AND(L33&lt;&gt;"",M33&lt;&gt;""),SUM(L33:M33),"")</f>
        <v>109580</v>
      </c>
      <c r="O33" s="121">
        <v>0</v>
      </c>
      <c r="P33" s="121">
        <v>35034</v>
      </c>
      <c r="Q33" s="121">
        <f>IF(AND(O33&lt;&gt;"",P33&lt;&gt;""),SUM(O33:P33),"")</f>
        <v>35034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29</v>
      </c>
      <c r="B34" s="120" t="s">
        <v>422</v>
      </c>
      <c r="C34" s="119" t="s">
        <v>423</v>
      </c>
      <c r="D34" s="121">
        <f>SUM(L34,T34,AB34,AJ34,AR34,AZ34)</f>
        <v>15182</v>
      </c>
      <c r="E34" s="121">
        <f>SUM(M34,U34,AC34,AK34,AS34,BA34)</f>
        <v>407049</v>
      </c>
      <c r="F34" s="121">
        <f>SUM(D34:E34)</f>
        <v>422231</v>
      </c>
      <c r="G34" s="121">
        <f>SUM(O34,W34,AE34,AM34,AU34,BC34)</f>
        <v>418</v>
      </c>
      <c r="H34" s="121">
        <f>SUM(P34,X34,AF34,AN34,AV34,BD34)</f>
        <v>61861</v>
      </c>
      <c r="I34" s="121">
        <f>SUM(G34:H34)</f>
        <v>62279</v>
      </c>
      <c r="J34" s="120" t="s">
        <v>407</v>
      </c>
      <c r="K34" s="119" t="s">
        <v>412</v>
      </c>
      <c r="L34" s="121">
        <v>15182</v>
      </c>
      <c r="M34" s="121">
        <v>407049</v>
      </c>
      <c r="N34" s="121">
        <f>IF(AND(L34&lt;&gt;"",M34&lt;&gt;""),SUM(L34:M34),"")</f>
        <v>422231</v>
      </c>
      <c r="O34" s="121">
        <v>418</v>
      </c>
      <c r="P34" s="121">
        <v>61861</v>
      </c>
      <c r="Q34" s="121">
        <f>IF(AND(O34&lt;&gt;"",P34&lt;&gt;""),SUM(O34:P34),"")</f>
        <v>62279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29</v>
      </c>
      <c r="B35" s="120" t="s">
        <v>425</v>
      </c>
      <c r="C35" s="119" t="s">
        <v>426</v>
      </c>
      <c r="D35" s="121">
        <f>SUM(L35,T35,AB35,AJ35,AR35,AZ35)</f>
        <v>1066810</v>
      </c>
      <c r="E35" s="121">
        <f>SUM(M35,U35,AC35,AK35,AS35,BA35)</f>
        <v>1875959</v>
      </c>
      <c r="F35" s="121">
        <f>SUM(D35:E35)</f>
        <v>2942769</v>
      </c>
      <c r="G35" s="121">
        <f>SUM(O35,W35,AE35,AM35,AU35,BC35)</f>
        <v>0</v>
      </c>
      <c r="H35" s="121">
        <f>SUM(P35,X35,AF35,AN35,AV35,BD35)</f>
        <v>0</v>
      </c>
      <c r="I35" s="121">
        <f>SUM(G35:H35)</f>
        <v>0</v>
      </c>
      <c r="J35" s="120" t="s">
        <v>396</v>
      </c>
      <c r="K35" s="119" t="s">
        <v>397</v>
      </c>
      <c r="L35" s="121">
        <v>1066810</v>
      </c>
      <c r="M35" s="121">
        <v>1875959</v>
      </c>
      <c r="N35" s="121">
        <f>IF(AND(L35&lt;&gt;"",M35&lt;&gt;""),SUM(L35:M35),"")</f>
        <v>2942769</v>
      </c>
      <c r="O35" s="121">
        <v>0</v>
      </c>
      <c r="P35" s="121">
        <v>0</v>
      </c>
      <c r="Q35" s="121">
        <f>IF(AND(O35&lt;&gt;"",P35&lt;&gt;""),SUM(O35:P35),"")</f>
        <v>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29</v>
      </c>
      <c r="B36" s="120" t="s">
        <v>428</v>
      </c>
      <c r="C36" s="119" t="s">
        <v>429</v>
      </c>
      <c r="D36" s="121">
        <f>SUM(L36,T36,AB36,AJ36,AR36,AZ36)</f>
        <v>0</v>
      </c>
      <c r="E36" s="121">
        <f>SUM(M36,U36,AC36,AK36,AS36,BA36)</f>
        <v>408893</v>
      </c>
      <c r="F36" s="121">
        <f>SUM(D36:E36)</f>
        <v>408893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 t="s">
        <v>431</v>
      </c>
      <c r="K36" s="119" t="s">
        <v>432</v>
      </c>
      <c r="L36" s="121">
        <v>0</v>
      </c>
      <c r="M36" s="121">
        <v>408893</v>
      </c>
      <c r="N36" s="121">
        <f>IF(AND(L36&lt;&gt;"",M36&lt;&gt;""),SUM(L36:M36),"")</f>
        <v>408893</v>
      </c>
      <c r="O36" s="121">
        <v>0</v>
      </c>
      <c r="P36" s="121">
        <v>0</v>
      </c>
      <c r="Q36" s="121">
        <f>IF(AND(O36&lt;&gt;"",P36&lt;&gt;""),SUM(O36:P36),"")</f>
        <v>0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29</v>
      </c>
      <c r="B37" s="120" t="s">
        <v>433</v>
      </c>
      <c r="C37" s="119" t="s">
        <v>434</v>
      </c>
      <c r="D37" s="121">
        <f>SUM(L37,T37,AB37,AJ37,AR37,AZ37)</f>
        <v>66824</v>
      </c>
      <c r="E37" s="121">
        <f>SUM(M37,U37,AC37,AK37,AS37,BA37)</f>
        <v>277340</v>
      </c>
      <c r="F37" s="121">
        <f>SUM(D37:E37)</f>
        <v>344164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 t="s">
        <v>436</v>
      </c>
      <c r="K37" s="119" t="s">
        <v>437</v>
      </c>
      <c r="L37" s="121">
        <v>66824</v>
      </c>
      <c r="M37" s="121">
        <v>240373</v>
      </c>
      <c r="N37" s="121">
        <f>IF(AND(L37&lt;&gt;"",M37&lt;&gt;""),SUM(L37:M37),"")</f>
        <v>307197</v>
      </c>
      <c r="O37" s="121">
        <v>0</v>
      </c>
      <c r="P37" s="121">
        <v>0</v>
      </c>
      <c r="Q37" s="121">
        <f>IF(AND(O37&lt;&gt;"",P37&lt;&gt;""),SUM(O37:P37),"")</f>
        <v>0</v>
      </c>
      <c r="R37" s="120" t="s">
        <v>365</v>
      </c>
      <c r="S37" s="119" t="s">
        <v>386</v>
      </c>
      <c r="T37" s="121">
        <v>0</v>
      </c>
      <c r="U37" s="121">
        <v>36967</v>
      </c>
      <c r="V37" s="121">
        <f>IF(AND(T37&lt;&gt;"",U37&lt;&gt;""),SUM(T37:U37),"")</f>
        <v>36967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29</v>
      </c>
      <c r="B38" s="120" t="s">
        <v>438</v>
      </c>
      <c r="C38" s="119" t="s">
        <v>439</v>
      </c>
      <c r="D38" s="121">
        <f>SUM(L38,T38,AB38,AJ38,AR38,AZ38)</f>
        <v>86606</v>
      </c>
      <c r="E38" s="121">
        <f>SUM(M38,U38,AC38,AK38,AS38,BA38)</f>
        <v>319654</v>
      </c>
      <c r="F38" s="121">
        <f>SUM(D38:E38)</f>
        <v>406260</v>
      </c>
      <c r="G38" s="121">
        <f>SUM(O38,W38,AE38,AM38,AU38,BC38)</f>
        <v>0</v>
      </c>
      <c r="H38" s="121">
        <f>SUM(P38,X38,AF38,AN38,AV38,BD38)</f>
        <v>0</v>
      </c>
      <c r="I38" s="121">
        <f>SUM(G38:H38)</f>
        <v>0</v>
      </c>
      <c r="J38" s="120" t="s">
        <v>436</v>
      </c>
      <c r="K38" s="119" t="s">
        <v>437</v>
      </c>
      <c r="L38" s="121">
        <v>86606</v>
      </c>
      <c r="M38" s="121">
        <v>277600</v>
      </c>
      <c r="N38" s="121">
        <f>IF(AND(L38&lt;&gt;"",M38&lt;&gt;""),SUM(L38:M38),"")</f>
        <v>364206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365</v>
      </c>
      <c r="S38" s="119" t="s">
        <v>386</v>
      </c>
      <c r="T38" s="121">
        <v>0</v>
      </c>
      <c r="U38" s="121">
        <v>42054</v>
      </c>
      <c r="V38" s="121">
        <f>IF(AND(T38&lt;&gt;"",U38&lt;&gt;""),SUM(T38:U38),"")</f>
        <v>42054</v>
      </c>
      <c r="W38" s="121">
        <v>0</v>
      </c>
      <c r="X38" s="121">
        <v>0</v>
      </c>
      <c r="Y38" s="121">
        <f>IF(AND(W38&lt;&gt;"",X38&lt;&gt;""),SUM(W38:X38),"")</f>
        <v>0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29</v>
      </c>
      <c r="B39" s="120" t="s">
        <v>441</v>
      </c>
      <c r="C39" s="119" t="s">
        <v>442</v>
      </c>
      <c r="D39" s="121">
        <f>SUM(L39,T39,AB39,AJ39,AR39,AZ39)</f>
        <v>1446</v>
      </c>
      <c r="E39" s="121">
        <f>SUM(M39,U39,AC39,AK39,AS39,BA39)</f>
        <v>247956</v>
      </c>
      <c r="F39" s="121">
        <f>SUM(D39:E39)</f>
        <v>249402</v>
      </c>
      <c r="G39" s="121">
        <f>SUM(O39,W39,AE39,AM39,AU39,BC39)</f>
        <v>0</v>
      </c>
      <c r="H39" s="121">
        <f>SUM(P39,X39,AF39,AN39,AV39,BD39)</f>
        <v>7920</v>
      </c>
      <c r="I39" s="121">
        <f>SUM(G39:H39)</f>
        <v>7920</v>
      </c>
      <c r="J39" s="120" t="s">
        <v>381</v>
      </c>
      <c r="K39" s="119" t="s">
        <v>382</v>
      </c>
      <c r="L39" s="121">
        <v>1446</v>
      </c>
      <c r="M39" s="121">
        <v>247956</v>
      </c>
      <c r="N39" s="121">
        <f>IF(AND(L39&lt;&gt;"",M39&lt;&gt;""),SUM(L39:M39),"")</f>
        <v>249402</v>
      </c>
      <c r="O39" s="121">
        <v>0</v>
      </c>
      <c r="P39" s="121">
        <v>7920</v>
      </c>
      <c r="Q39" s="121">
        <f>IF(AND(O39&lt;&gt;"",P39&lt;&gt;""),SUM(O39:P39),"")</f>
        <v>7920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29</v>
      </c>
      <c r="B40" s="120" t="s">
        <v>444</v>
      </c>
      <c r="C40" s="119" t="s">
        <v>445</v>
      </c>
      <c r="D40" s="121">
        <f>SUM(L40,T40,AB40,AJ40,AR40,AZ40)</f>
        <v>0</v>
      </c>
      <c r="E40" s="121">
        <f>SUM(M40,U40,AC40,AK40,AS40,BA40)</f>
        <v>345111</v>
      </c>
      <c r="F40" s="121">
        <f>SUM(D40:E40)</f>
        <v>345111</v>
      </c>
      <c r="G40" s="121">
        <f>SUM(O40,W40,AE40,AM40,AU40,BC40)</f>
        <v>0</v>
      </c>
      <c r="H40" s="121">
        <f>SUM(P40,X40,AF40,AN40,AV40,BD40)</f>
        <v>0</v>
      </c>
      <c r="I40" s="121">
        <f>SUM(G40:H40)</f>
        <v>0</v>
      </c>
      <c r="J40" s="120" t="s">
        <v>431</v>
      </c>
      <c r="K40" s="119" t="s">
        <v>432</v>
      </c>
      <c r="L40" s="121">
        <v>0</v>
      </c>
      <c r="M40" s="121">
        <v>345111</v>
      </c>
      <c r="N40" s="121">
        <f>IF(AND(L40&lt;&gt;"",M40&lt;&gt;""),SUM(L40:M40),"")</f>
        <v>345111</v>
      </c>
      <c r="O40" s="121">
        <v>0</v>
      </c>
      <c r="P40" s="121">
        <v>0</v>
      </c>
      <c r="Q40" s="121">
        <f>IF(AND(O40&lt;&gt;"",P40&lt;&gt;""),SUM(O40:P40),"")</f>
        <v>0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29</v>
      </c>
      <c r="B41" s="120" t="s">
        <v>447</v>
      </c>
      <c r="C41" s="119" t="s">
        <v>448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29</v>
      </c>
      <c r="B42" s="120" t="s">
        <v>450</v>
      </c>
      <c r="C42" s="119" t="s">
        <v>451</v>
      </c>
      <c r="D42" s="121">
        <f>SUM(L42,T42,AB42,AJ42,AR42,AZ42)</f>
        <v>0</v>
      </c>
      <c r="E42" s="121">
        <f>SUM(M42,U42,AC42,AK42,AS42,BA42)</f>
        <v>104221</v>
      </c>
      <c r="F42" s="121">
        <f>SUM(D42:E42)</f>
        <v>104221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453</v>
      </c>
      <c r="K42" s="119" t="s">
        <v>454</v>
      </c>
      <c r="L42" s="121">
        <v>0</v>
      </c>
      <c r="M42" s="121">
        <v>104221</v>
      </c>
      <c r="N42" s="121">
        <f>IF(AND(L42&lt;&gt;"",M42&lt;&gt;""),SUM(L42:M42),"")</f>
        <v>104221</v>
      </c>
      <c r="O42" s="121">
        <v>0</v>
      </c>
      <c r="P42" s="121">
        <v>0</v>
      </c>
      <c r="Q42" s="121">
        <f>IF(AND(O42&lt;&gt;"",P42&lt;&gt;""),SUM(O42:P42),"")</f>
        <v>0</v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29</v>
      </c>
      <c r="B43" s="120" t="s">
        <v>455</v>
      </c>
      <c r="C43" s="119" t="s">
        <v>456</v>
      </c>
      <c r="D43" s="121">
        <f>SUM(L43,T43,AB43,AJ43,AR43,AZ43)</f>
        <v>0</v>
      </c>
      <c r="E43" s="121">
        <f>SUM(M43,U43,AC43,AK43,AS43,BA43)</f>
        <v>61692</v>
      </c>
      <c r="F43" s="121">
        <f>SUM(D43:E43)</f>
        <v>61692</v>
      </c>
      <c r="G43" s="121">
        <f>SUM(O43,W43,AE43,AM43,AU43,BC43)</f>
        <v>0</v>
      </c>
      <c r="H43" s="121">
        <f>SUM(P43,X43,AF43,AN43,AV43,BD43)</f>
        <v>0</v>
      </c>
      <c r="I43" s="121">
        <f>SUM(G43:H43)</f>
        <v>0</v>
      </c>
      <c r="J43" s="120" t="s">
        <v>453</v>
      </c>
      <c r="K43" s="119" t="s">
        <v>454</v>
      </c>
      <c r="L43" s="121">
        <v>0</v>
      </c>
      <c r="M43" s="121">
        <v>61692</v>
      </c>
      <c r="N43" s="121">
        <f>IF(AND(L43&lt;&gt;"",M43&lt;&gt;""),SUM(L43:M43),"")</f>
        <v>61692</v>
      </c>
      <c r="O43" s="121">
        <v>0</v>
      </c>
      <c r="P43" s="121">
        <v>0</v>
      </c>
      <c r="Q43" s="121">
        <f>IF(AND(O43&lt;&gt;"",P43&lt;&gt;""),SUM(O43:P43),"")</f>
        <v>0</v>
      </c>
      <c r="R43" s="120"/>
      <c r="S43" s="119"/>
      <c r="T43" s="121"/>
      <c r="U43" s="121"/>
      <c r="V43" s="121" t="str">
        <f>IF(AND(T43&lt;&gt;"",U43&lt;&gt;""),SUM(T43:U43),"")</f>
        <v/>
      </c>
      <c r="W43" s="121"/>
      <c r="X43" s="121"/>
      <c r="Y43" s="121" t="str">
        <f>IF(AND(W43&lt;&gt;"",X43&lt;&gt;""),SUM(W43:X43),"")</f>
        <v/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29</v>
      </c>
      <c r="B44" s="120" t="s">
        <v>458</v>
      </c>
      <c r="C44" s="119" t="s">
        <v>459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0</v>
      </c>
      <c r="I44" s="121">
        <f>SUM(G44:H44)</f>
        <v>0</v>
      </c>
      <c r="J44" s="120"/>
      <c r="K44" s="119"/>
      <c r="L44" s="121"/>
      <c r="M44" s="121"/>
      <c r="N44" s="121" t="str">
        <f>IF(AND(L44&lt;&gt;"",M44&lt;&gt;""),SUM(L44:M44),"")</f>
        <v/>
      </c>
      <c r="O44" s="121"/>
      <c r="P44" s="121"/>
      <c r="Q44" s="121" t="str">
        <f>IF(AND(O44&lt;&gt;"",P44&lt;&gt;""),SUM(O44:P44),"")</f>
        <v/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29</v>
      </c>
      <c r="B45" s="120" t="s">
        <v>461</v>
      </c>
      <c r="C45" s="119" t="s">
        <v>462</v>
      </c>
      <c r="D45" s="121">
        <f>SUM(L45,T45,AB45,AJ45,AR45,AZ45)</f>
        <v>0</v>
      </c>
      <c r="E45" s="121">
        <f>SUM(M45,U45,AC45,AK45,AS45,BA45)</f>
        <v>0</v>
      </c>
      <c r="F45" s="121">
        <f>SUM(D45:E45)</f>
        <v>0</v>
      </c>
      <c r="G45" s="121">
        <f>SUM(O45,W45,AE45,AM45,AU45,BC45)</f>
        <v>0</v>
      </c>
      <c r="H45" s="121">
        <f>SUM(P45,X45,AF45,AN45,AV45,BD45)</f>
        <v>0</v>
      </c>
      <c r="I45" s="121">
        <f>SUM(G45:H45)</f>
        <v>0</v>
      </c>
      <c r="J45" s="120"/>
      <c r="K45" s="119"/>
      <c r="L45" s="121"/>
      <c r="M45" s="121"/>
      <c r="N45" s="121" t="str">
        <f>IF(AND(L45&lt;&gt;"",M45&lt;&gt;""),SUM(L45:M45),"")</f>
        <v/>
      </c>
      <c r="O45" s="121"/>
      <c r="P45" s="121"/>
      <c r="Q45" s="121" t="str">
        <f>IF(AND(O45&lt;&gt;"",P45&lt;&gt;""),SUM(O45:P45),"")</f>
        <v/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29</v>
      </c>
      <c r="B46" s="120" t="s">
        <v>464</v>
      </c>
      <c r="C46" s="119" t="s">
        <v>465</v>
      </c>
      <c r="D46" s="121">
        <f>SUM(L46,T46,AB46,AJ46,AR46,AZ46)</f>
        <v>71</v>
      </c>
      <c r="E46" s="121">
        <f>SUM(M46,U46,AC46,AK46,AS46,BA46)</f>
        <v>68210</v>
      </c>
      <c r="F46" s="121">
        <f>SUM(D46:E46)</f>
        <v>68281</v>
      </c>
      <c r="G46" s="121">
        <f>SUM(O46,W46,AE46,AM46,AU46,BC46)</f>
        <v>0</v>
      </c>
      <c r="H46" s="121">
        <f>SUM(P46,X46,AF46,AN46,AV46,BD46)</f>
        <v>18278</v>
      </c>
      <c r="I46" s="121">
        <f>SUM(G46:H46)</f>
        <v>18278</v>
      </c>
      <c r="J46" s="120" t="s">
        <v>376</v>
      </c>
      <c r="K46" s="205" t="s">
        <v>467</v>
      </c>
      <c r="L46" s="121">
        <v>71</v>
      </c>
      <c r="M46" s="121">
        <v>68210</v>
      </c>
      <c r="N46" s="121">
        <f>IF(AND(L46&lt;&gt;"",M46&lt;&gt;""),SUM(L46:M46),"")</f>
        <v>68281</v>
      </c>
      <c r="O46" s="121">
        <v>0</v>
      </c>
      <c r="P46" s="121">
        <v>18278</v>
      </c>
      <c r="Q46" s="121">
        <f>IF(AND(O46&lt;&gt;"",P46&lt;&gt;""),SUM(O46:P46),"")</f>
        <v>18278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29</v>
      </c>
      <c r="B47" s="120" t="s">
        <v>468</v>
      </c>
      <c r="C47" s="119" t="s">
        <v>469</v>
      </c>
      <c r="D47" s="121">
        <f>SUM(L47,T47,AB47,AJ47,AR47,AZ47)</f>
        <v>0</v>
      </c>
      <c r="E47" s="121">
        <f>SUM(M47,U47,AC47,AK47,AS47,BA47)</f>
        <v>0</v>
      </c>
      <c r="F47" s="121">
        <f>SUM(D47:E47)</f>
        <v>0</v>
      </c>
      <c r="G47" s="121">
        <f>SUM(O47,W47,AE47,AM47,AU47,BC47)</f>
        <v>0</v>
      </c>
      <c r="H47" s="121">
        <f>SUM(P47,X47,AF47,AN47,AV47,BD47)</f>
        <v>0</v>
      </c>
      <c r="I47" s="121">
        <f>SUM(G47:H47)</f>
        <v>0</v>
      </c>
      <c r="J47" s="120"/>
      <c r="K47" s="119"/>
      <c r="L47" s="121"/>
      <c r="M47" s="121"/>
      <c r="N47" s="121" t="str">
        <f>IF(AND(L47&lt;&gt;"",M47&lt;&gt;""),SUM(L47:M47),"")</f>
        <v/>
      </c>
      <c r="O47" s="121"/>
      <c r="P47" s="121"/>
      <c r="Q47" s="121" t="str">
        <f>IF(AND(O47&lt;&gt;"",P47&lt;&gt;""),SUM(O47:P47),"")</f>
        <v/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29</v>
      </c>
      <c r="B48" s="120" t="s">
        <v>471</v>
      </c>
      <c r="C48" s="119" t="s">
        <v>472</v>
      </c>
      <c r="D48" s="121">
        <f>SUM(L48,T48,AB48,AJ48,AR48,AZ48)</f>
        <v>266</v>
      </c>
      <c r="E48" s="121">
        <f>SUM(M48,U48,AC48,AK48,AS48,BA48)</f>
        <v>45567</v>
      </c>
      <c r="F48" s="121">
        <f>SUM(D48:E48)</f>
        <v>45833</v>
      </c>
      <c r="G48" s="121">
        <f>SUM(O48,W48,AE48,AM48,AU48,BC48)</f>
        <v>0</v>
      </c>
      <c r="H48" s="121">
        <f>SUM(P48,X48,AF48,AN48,AV48,BD48)</f>
        <v>8159</v>
      </c>
      <c r="I48" s="121">
        <f>SUM(G48:H48)</f>
        <v>8159</v>
      </c>
      <c r="J48" s="120" t="s">
        <v>381</v>
      </c>
      <c r="K48" s="119" t="s">
        <v>382</v>
      </c>
      <c r="L48" s="121">
        <v>266</v>
      </c>
      <c r="M48" s="121">
        <v>45567</v>
      </c>
      <c r="N48" s="121">
        <f>IF(AND(L48&lt;&gt;"",M48&lt;&gt;""),SUM(L48:M48),"")</f>
        <v>45833</v>
      </c>
      <c r="O48" s="121">
        <v>0</v>
      </c>
      <c r="P48" s="121">
        <v>8159</v>
      </c>
      <c r="Q48" s="121">
        <f>IF(AND(O48&lt;&gt;"",P48&lt;&gt;""),SUM(O48:P48),"")</f>
        <v>8159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29</v>
      </c>
      <c r="B49" s="120" t="s">
        <v>474</v>
      </c>
      <c r="C49" s="119" t="s">
        <v>475</v>
      </c>
      <c r="D49" s="121">
        <f>SUM(L49,T49,AB49,AJ49,AR49,AZ49)</f>
        <v>413</v>
      </c>
      <c r="E49" s="121">
        <f>SUM(M49,U49,AC49,AK49,AS49,BA49)</f>
        <v>70752</v>
      </c>
      <c r="F49" s="121">
        <f>SUM(D49:E49)</f>
        <v>71165</v>
      </c>
      <c r="G49" s="121">
        <f>SUM(O49,W49,AE49,AM49,AU49,BC49)</f>
        <v>0</v>
      </c>
      <c r="H49" s="121">
        <f>SUM(P49,X49,AF49,AN49,AV49,BD49)</f>
        <v>9347</v>
      </c>
      <c r="I49" s="121">
        <f>SUM(G49:H49)</f>
        <v>9347</v>
      </c>
      <c r="J49" s="120" t="s">
        <v>381</v>
      </c>
      <c r="K49" s="119" t="s">
        <v>382</v>
      </c>
      <c r="L49" s="121">
        <v>413</v>
      </c>
      <c r="M49" s="121">
        <v>70752</v>
      </c>
      <c r="N49" s="121">
        <f>IF(AND(L49&lt;&gt;"",M49&lt;&gt;""),SUM(L49:M49),"")</f>
        <v>71165</v>
      </c>
      <c r="O49" s="121">
        <v>0</v>
      </c>
      <c r="P49" s="121">
        <v>9347</v>
      </c>
      <c r="Q49" s="121">
        <f>IF(AND(O49&lt;&gt;"",P49&lt;&gt;""),SUM(O49:P49),"")</f>
        <v>9347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29</v>
      </c>
      <c r="B50" s="120" t="s">
        <v>477</v>
      </c>
      <c r="C50" s="119" t="s">
        <v>478</v>
      </c>
      <c r="D50" s="121">
        <f>SUM(L50,T50,AB50,AJ50,AR50,AZ50)</f>
        <v>145</v>
      </c>
      <c r="E50" s="121">
        <f>SUM(M50,U50,AC50,AK50,AS50,BA50)</f>
        <v>24795</v>
      </c>
      <c r="F50" s="121">
        <f>SUM(D50:E50)</f>
        <v>24940</v>
      </c>
      <c r="G50" s="121">
        <f>SUM(O50,W50,AE50,AM50,AU50,BC50)</f>
        <v>0</v>
      </c>
      <c r="H50" s="121">
        <f>SUM(P50,X50,AF50,AN50,AV50,BD50)</f>
        <v>7164</v>
      </c>
      <c r="I50" s="121">
        <f>SUM(G50:H50)</f>
        <v>7164</v>
      </c>
      <c r="J50" s="120" t="s">
        <v>381</v>
      </c>
      <c r="K50" s="119" t="s">
        <v>382</v>
      </c>
      <c r="L50" s="121">
        <v>145</v>
      </c>
      <c r="M50" s="121">
        <v>24795</v>
      </c>
      <c r="N50" s="121">
        <f>IF(AND(L50&lt;&gt;"",M50&lt;&gt;""),SUM(L50:M50),"")</f>
        <v>24940</v>
      </c>
      <c r="O50" s="121">
        <v>0</v>
      </c>
      <c r="P50" s="121">
        <v>7164</v>
      </c>
      <c r="Q50" s="121">
        <f>IF(AND(O50&lt;&gt;"",P50&lt;&gt;""),SUM(O50:P50),"")</f>
        <v>7164</v>
      </c>
      <c r="R50" s="120"/>
      <c r="S50" s="119"/>
      <c r="T50" s="121"/>
      <c r="U50" s="121"/>
      <c r="V50" s="121" t="str">
        <f>IF(AND(T50&lt;&gt;"",U50&lt;&gt;""),SUM(T50:U50),"")</f>
        <v/>
      </c>
      <c r="W50" s="121"/>
      <c r="X50" s="121"/>
      <c r="Y50" s="121" t="str">
        <f>IF(AND(W50&lt;&gt;"",X50&lt;&gt;""),SUM(W50:X50),"")</f>
        <v/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50">
    <sortCondition ref="A8:A50"/>
    <sortCondition ref="B8:B50"/>
    <sortCondition ref="C8:C5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大阪府</v>
      </c>
      <c r="B7" s="139" t="str">
        <f>'廃棄物事業経費（市町村）'!B7</f>
        <v>27000</v>
      </c>
      <c r="C7" s="138" t="s">
        <v>33</v>
      </c>
      <c r="D7" s="140">
        <f>SUM(H7,L7,P7,T7,X7,AB7,AF7,AJ7,AN7,AR7,AV7,AZ7,BD7,BH7,BL7,BP7,BT7,BX7,CB7,CF7,CJ7,CN7,CR7,CV7,CZ7,DD7,DH7,DL7,DP7,DT7)</f>
        <v>19809028</v>
      </c>
      <c r="E7" s="140">
        <f>SUM(I7,M7,Q7,U7,Y7,AC7,AG7,AK7,AO7,AS7,AW7,BA7,BE7,BI7,BM7,BQ7,BU7,BY7,CC7,CG7,CK7,CO7,CS7,CW7,DA7,DE7,DI7,DM7,DQ7,DU7)</f>
        <v>815252</v>
      </c>
      <c r="F7" s="141">
        <f>COUNTIF(F$8:F$1000,"&lt;&gt;")</f>
        <v>11</v>
      </c>
      <c r="G7" s="141">
        <f>COUNTIF(G$8:G$1000,"&lt;&gt;")</f>
        <v>11</v>
      </c>
      <c r="H7" s="140">
        <f>SUM(H$8:H$1000)</f>
        <v>14030436</v>
      </c>
      <c r="I7" s="140">
        <f>SUM(I$8:I$1000)</f>
        <v>427075</v>
      </c>
      <c r="J7" s="141">
        <f>COUNTIF(J$8:J$1000,"&lt;&gt;")</f>
        <v>11</v>
      </c>
      <c r="K7" s="141">
        <f>COUNTIF(K$8:K$1000,"&lt;&gt;")</f>
        <v>11</v>
      </c>
      <c r="L7" s="140">
        <f>SUM(L$8:L$1000)</f>
        <v>4416946</v>
      </c>
      <c r="M7" s="140">
        <f>SUM(M$8:M$1000)</f>
        <v>258274</v>
      </c>
      <c r="N7" s="141">
        <f>COUNTIF(N$8:N$1000,"&lt;&gt;")</f>
        <v>5</v>
      </c>
      <c r="O7" s="141">
        <f>COUNTIF(O$8:O$1000,"&lt;&gt;")</f>
        <v>5</v>
      </c>
      <c r="P7" s="140">
        <f>SUM(P$8:P$1000)</f>
        <v>1177654</v>
      </c>
      <c r="Q7" s="140">
        <f>SUM(Q$8:Q$1000)</f>
        <v>105233</v>
      </c>
      <c r="R7" s="141">
        <f>COUNTIF(R$8:R$1000,"&lt;&gt;")</f>
        <v>2</v>
      </c>
      <c r="S7" s="141">
        <f>COUNTIF(S$8:S$1000,"&lt;&gt;")</f>
        <v>2</v>
      </c>
      <c r="T7" s="140">
        <f>SUM(T$8:T$1000)</f>
        <v>113219</v>
      </c>
      <c r="U7" s="140">
        <f>SUM(U$8:U$1000)</f>
        <v>9347</v>
      </c>
      <c r="V7" s="141">
        <f>COUNTIF(V$8:V$1000,"&lt;&gt;")</f>
        <v>1</v>
      </c>
      <c r="W7" s="141">
        <f>COUNTIF(W$8:W$1000,"&lt;&gt;")</f>
        <v>1</v>
      </c>
      <c r="X7" s="140">
        <f>SUM(X$8:X$1000)</f>
        <v>45833</v>
      </c>
      <c r="Y7" s="140">
        <f>SUM(Y$8:Y$1000)</f>
        <v>8159</v>
      </c>
      <c r="Z7" s="141">
        <f>COUNTIF(Z$8:Z$1000,"&lt;&gt;")</f>
        <v>1</v>
      </c>
      <c r="AA7" s="141">
        <f>COUNTIF(AA$8:AA$1000,"&lt;&gt;")</f>
        <v>1</v>
      </c>
      <c r="AB7" s="140">
        <f>SUM(AB$8:AB$1000)</f>
        <v>24940</v>
      </c>
      <c r="AC7" s="140">
        <f>SUM(AC$8:AC$1000)</f>
        <v>7164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29</v>
      </c>
      <c r="B8" s="120" t="s">
        <v>340</v>
      </c>
      <c r="C8" s="119" t="s">
        <v>341</v>
      </c>
      <c r="D8" s="121">
        <f>SUM(H8,L8,P8,T8,X8,AB8,AF8,AJ8,AN8,AR8,AV8,AZ8,BD8,BH8,BL8,BP8,BT8,BX8,CB8,CF8,CJ8,CN8,CR8,CV8,CZ8,DD8,DH8,DL8,DP8,DT8)</f>
        <v>1254725</v>
      </c>
      <c r="E8" s="121">
        <f>SUM(I8,M8,Q8,U8,Y8,AC8,AG8,AK8,AO8,AS8,AW8,BA8,BE8,BI8,BM8,BQ8,BU8,BY8,CC8,CG8,CK8,CO8,CS8,CW8,DA8,DE8,DI8,DM8,DQ8,DU8)</f>
        <v>0</v>
      </c>
      <c r="F8" s="120" t="s">
        <v>337</v>
      </c>
      <c r="G8" s="119" t="s">
        <v>338</v>
      </c>
      <c r="H8" s="121">
        <v>851456</v>
      </c>
      <c r="I8" s="121">
        <v>0</v>
      </c>
      <c r="J8" s="120" t="s">
        <v>481</v>
      </c>
      <c r="K8" s="119" t="s">
        <v>482</v>
      </c>
      <c r="L8" s="121">
        <v>403269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29</v>
      </c>
      <c r="B9" s="120" t="s">
        <v>351</v>
      </c>
      <c r="C9" s="119" t="s">
        <v>352</v>
      </c>
      <c r="D9" s="121">
        <f>SUM(H9,L9,P9,T9,X9,AB9,AF9,AJ9,AN9,AR9,AV9,AZ9,BD9,BH9,BL9,BP9,BT9,BX9,CB9,CF9,CJ9,CN9,CR9,CV9,CZ9,DD9,DH9,DL9,DP9,DT9)</f>
        <v>601677</v>
      </c>
      <c r="E9" s="121">
        <f>SUM(I9,M9,Q9,U9,Y9,AC9,AG9,AK9,AO9,AS9,AW9,BA9,BE9,BI9,BM9,BQ9,BU9,BY9,CC9,CG9,CK9,CO9,CS9,CW9,DA9,DE9,DI9,DM9,DQ9,DU9)</f>
        <v>211147</v>
      </c>
      <c r="F9" s="120" t="s">
        <v>348</v>
      </c>
      <c r="G9" s="119" t="s">
        <v>349</v>
      </c>
      <c r="H9" s="121">
        <v>161641</v>
      </c>
      <c r="I9" s="121">
        <v>46280</v>
      </c>
      <c r="J9" s="120" t="s">
        <v>398</v>
      </c>
      <c r="K9" s="119" t="s">
        <v>399</v>
      </c>
      <c r="L9" s="121">
        <v>330456</v>
      </c>
      <c r="M9" s="121">
        <v>129833</v>
      </c>
      <c r="N9" s="120" t="s">
        <v>419</v>
      </c>
      <c r="O9" s="119" t="s">
        <v>420</v>
      </c>
      <c r="P9" s="121">
        <v>109580</v>
      </c>
      <c r="Q9" s="121">
        <v>35034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29</v>
      </c>
      <c r="B10" s="120" t="s">
        <v>407</v>
      </c>
      <c r="C10" s="119" t="s">
        <v>412</v>
      </c>
      <c r="D10" s="121">
        <f>SUM(H10,L10,P10,T10,X10,AB10,AF10,AJ10,AN10,AR10,AV10,AZ10,BD10,BH10,BL10,BP10,BT10,BX10,CB10,CF10,CJ10,CN10,CR10,CV10,CZ10,DD10,DH10,DL10,DP10,DT10)</f>
        <v>1430173</v>
      </c>
      <c r="E10" s="121">
        <f>SUM(I10,M10,Q10,U10,Y10,AC10,AG10,AK10,AO10,AS10,AW10,BA10,BE10,BI10,BM10,BQ10,BU10,BY10,CC10,CG10,CK10,CO10,CS10,CW10,DA10,DE10,DI10,DM10,DQ10,DU10)</f>
        <v>251272</v>
      </c>
      <c r="F10" s="120" t="s">
        <v>404</v>
      </c>
      <c r="G10" s="119" t="s">
        <v>405</v>
      </c>
      <c r="H10" s="121">
        <v>420508</v>
      </c>
      <c r="I10" s="121">
        <v>78830</v>
      </c>
      <c r="J10" s="120" t="s">
        <v>409</v>
      </c>
      <c r="K10" s="119" t="s">
        <v>410</v>
      </c>
      <c r="L10" s="121">
        <v>587434</v>
      </c>
      <c r="M10" s="121">
        <v>110163</v>
      </c>
      <c r="N10" s="120" t="s">
        <v>422</v>
      </c>
      <c r="O10" s="119" t="s">
        <v>423</v>
      </c>
      <c r="P10" s="121">
        <v>422231</v>
      </c>
      <c r="Q10" s="121">
        <v>62279</v>
      </c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29</v>
      </c>
      <c r="B11" s="120" t="s">
        <v>376</v>
      </c>
      <c r="C11" s="119" t="s">
        <v>377</v>
      </c>
      <c r="D11" s="121">
        <f>SUM(H11,L11,P11,T11,X11,AB11,AF11,AJ11,AN11,AR11,AV11,AZ11,BD11,BH11,BL11,BP11,BT11,BX11,CB11,CF11,CJ11,CN11,CR11,CV11,CZ11,DD11,DH11,DL11,DP11,DT11)</f>
        <v>879106</v>
      </c>
      <c r="E11" s="121">
        <f>SUM(I11,M11,Q11,U11,Y11,AC11,AG11,AK11,AO11,AS11,AW11,BA11,BE11,BI11,BM11,BQ11,BU11,BY11,CC11,CG11,CK11,CO11,CS11,CW11,DA11,DE11,DI11,DM11,DQ11,DU11)</f>
        <v>232839</v>
      </c>
      <c r="F11" s="120" t="s">
        <v>373</v>
      </c>
      <c r="G11" s="119" t="s">
        <v>374</v>
      </c>
      <c r="H11" s="121">
        <v>810825</v>
      </c>
      <c r="I11" s="121">
        <v>214561</v>
      </c>
      <c r="J11" s="120" t="s">
        <v>464</v>
      </c>
      <c r="K11" s="119" t="s">
        <v>465</v>
      </c>
      <c r="L11" s="121">
        <v>68281</v>
      </c>
      <c r="M11" s="121">
        <v>18278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29</v>
      </c>
      <c r="B12" s="120" t="s">
        <v>396</v>
      </c>
      <c r="C12" s="119" t="s">
        <v>397</v>
      </c>
      <c r="D12" s="121">
        <f>SUM(H12,L12,P12,T12,X12,AB12,AF12,AJ12,AN12,AR12,AV12,AZ12,BD12,BH12,BL12,BP12,BT12,BX12,CB12,CF12,CJ12,CN12,CR12,CV12,CZ12,DD12,DH12,DL12,DP12,DT12)</f>
        <v>3722265</v>
      </c>
      <c r="E12" s="121">
        <f>SUM(I12,M12,Q12,U12,Y12,AC12,AG12,AK12,AO12,AS12,AW12,BA12,BE12,BI12,BM12,BQ12,BU12,BY12,CC12,CG12,CK12,CO12,CS12,CW12,DA12,DE12,DI12,DM12,DQ12,DU12)</f>
        <v>0</v>
      </c>
      <c r="F12" s="120" t="s">
        <v>425</v>
      </c>
      <c r="G12" s="119" t="s">
        <v>426</v>
      </c>
      <c r="H12" s="121">
        <v>2942769</v>
      </c>
      <c r="I12" s="121">
        <v>0</v>
      </c>
      <c r="J12" s="120" t="s">
        <v>393</v>
      </c>
      <c r="K12" s="119" t="s">
        <v>394</v>
      </c>
      <c r="L12" s="121">
        <v>779496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29</v>
      </c>
      <c r="B13" s="120" t="s">
        <v>436</v>
      </c>
      <c r="C13" s="119" t="s">
        <v>437</v>
      </c>
      <c r="D13" s="121">
        <f>SUM(H13,L13,P13,T13,X13,AB13,AF13,AJ13,AN13,AR13,AV13,AZ13,BD13,BH13,BL13,BP13,BT13,BX13,CB13,CF13,CJ13,CN13,CR13,CV13,CZ13,DD13,DH13,DL13,DP13,DT13)</f>
        <v>671403</v>
      </c>
      <c r="E13" s="121">
        <f>SUM(I13,M13,Q13,U13,Y13,AC13,AG13,AK13,AO13,AS13,AW13,BA13,BE13,BI13,BM13,BQ13,BU13,BY13,CC13,CG13,CK13,CO13,CS13,CW13,DA13,DE13,DI13,DM13,DQ13,DU13)</f>
        <v>0</v>
      </c>
      <c r="F13" s="120" t="s">
        <v>433</v>
      </c>
      <c r="G13" s="119" t="s">
        <v>434</v>
      </c>
      <c r="H13" s="121">
        <v>307197</v>
      </c>
      <c r="I13" s="121">
        <v>0</v>
      </c>
      <c r="J13" s="120" t="s">
        <v>438</v>
      </c>
      <c r="K13" s="119" t="s">
        <v>439</v>
      </c>
      <c r="L13" s="121">
        <v>364206</v>
      </c>
      <c r="M13" s="121">
        <v>0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29</v>
      </c>
      <c r="B14" s="120" t="s">
        <v>335</v>
      </c>
      <c r="C14" s="119" t="s">
        <v>336</v>
      </c>
      <c r="D14" s="121">
        <f>SUM(H14,L14,P14,T14,X14,AB14,AF14,AJ14,AN14,AR14,AV14,AZ14,BD14,BH14,BL14,BP14,BT14,BX14,CB14,CF14,CJ14,CN14,CR14,CV14,CZ14,DD14,DH14,DL14,DP14,DT14)</f>
        <v>748718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332</v>
      </c>
      <c r="G14" s="119" t="s">
        <v>333</v>
      </c>
      <c r="H14" s="121">
        <v>486546</v>
      </c>
      <c r="I14" s="121">
        <v>0</v>
      </c>
      <c r="J14" s="120" t="s">
        <v>356</v>
      </c>
      <c r="K14" s="119" t="s">
        <v>357</v>
      </c>
      <c r="L14" s="121">
        <v>262172</v>
      </c>
      <c r="M14" s="121">
        <v>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29</v>
      </c>
      <c r="B15" s="120" t="s">
        <v>381</v>
      </c>
      <c r="C15" s="119" t="s">
        <v>382</v>
      </c>
      <c r="D15" s="121">
        <f>SUM(H15,L15,P15,T15,X15,AB15,AF15,AJ15,AN15,AR15,AV15,AZ15,BD15,BH15,BL15,BP15,BT15,BX15,CB15,CF15,CJ15,CN15,CR15,CV15,CZ15,DD15,DH15,DL15,DP15,DT15)</f>
        <v>1305771</v>
      </c>
      <c r="E15" s="121">
        <f>SUM(I15,M15,Q15,U15,Y15,AC15,AG15,AK15,AO15,AS15,AW15,BA15,BE15,BI15,BM15,BQ15,BU15,BY15,CC15,CG15,CK15,CO15,CS15,CW15,DA15,DE15,DI15,DM15,DQ15,DU15)</f>
        <v>119994</v>
      </c>
      <c r="F15" s="120" t="s">
        <v>378</v>
      </c>
      <c r="G15" s="119" t="s">
        <v>379</v>
      </c>
      <c r="H15" s="121">
        <v>505856</v>
      </c>
      <c r="I15" s="121">
        <v>87404</v>
      </c>
      <c r="J15" s="120" t="s">
        <v>387</v>
      </c>
      <c r="K15" s="119" t="s">
        <v>388</v>
      </c>
      <c r="L15" s="121">
        <v>408575</v>
      </c>
      <c r="M15" s="121">
        <v>0</v>
      </c>
      <c r="N15" s="120" t="s">
        <v>441</v>
      </c>
      <c r="O15" s="119" t="s">
        <v>442</v>
      </c>
      <c r="P15" s="121">
        <v>249402</v>
      </c>
      <c r="Q15" s="121">
        <v>7920</v>
      </c>
      <c r="R15" s="120" t="s">
        <v>474</v>
      </c>
      <c r="S15" s="119" t="s">
        <v>475</v>
      </c>
      <c r="T15" s="121">
        <v>71165</v>
      </c>
      <c r="U15" s="121">
        <v>9347</v>
      </c>
      <c r="V15" s="120" t="s">
        <v>471</v>
      </c>
      <c r="W15" s="119" t="s">
        <v>472</v>
      </c>
      <c r="X15" s="121">
        <v>45833</v>
      </c>
      <c r="Y15" s="121">
        <v>8159</v>
      </c>
      <c r="Z15" s="120" t="s">
        <v>477</v>
      </c>
      <c r="AA15" s="119" t="s">
        <v>478</v>
      </c>
      <c r="AB15" s="121">
        <v>24940</v>
      </c>
      <c r="AC15" s="121">
        <v>7164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29</v>
      </c>
      <c r="B16" s="120" t="s">
        <v>431</v>
      </c>
      <c r="C16" s="119" t="s">
        <v>432</v>
      </c>
      <c r="D16" s="121">
        <f>SUM(H16,L16,P16,T16,X16,AB16,AF16,AJ16,AN16,AR16,AV16,AZ16,BD16,BH16,BL16,BP16,BT16,BX16,CB16,CF16,CJ16,CN16,CR16,CV16,CZ16,DD16,DH16,DL16,DP16,DT16)</f>
        <v>754004</v>
      </c>
      <c r="E16" s="121">
        <f>SUM(I16,M16,Q16,U16,Y16,AC16,AG16,AK16,AO16,AS16,AW16,BA16,BE16,BI16,BM16,BQ16,BU16,BY16,CC16,CG16,CK16,CO16,CS16,CW16,DA16,DE16,DI16,DM16,DQ16,DU16)</f>
        <v>0</v>
      </c>
      <c r="F16" s="120" t="s">
        <v>428</v>
      </c>
      <c r="G16" s="119" t="s">
        <v>429</v>
      </c>
      <c r="H16" s="121">
        <v>408893</v>
      </c>
      <c r="I16" s="121">
        <v>0</v>
      </c>
      <c r="J16" s="120" t="s">
        <v>444</v>
      </c>
      <c r="K16" s="119" t="s">
        <v>445</v>
      </c>
      <c r="L16" s="121">
        <v>345111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29</v>
      </c>
      <c r="B17" s="120" t="s">
        <v>365</v>
      </c>
      <c r="C17" s="119" t="s">
        <v>491</v>
      </c>
      <c r="D17" s="121">
        <f>SUM(H17,L17,P17,T17,X17,AB17,AF17,AJ17,AN17,AR17,AV17,AZ17,BD17,BH17,BL17,BP17,BT17,BX17,CB17,CF17,CJ17,CN17,CR17,CV17,CZ17,DD17,DH17,DL17,DP17,DT17)</f>
        <v>290373</v>
      </c>
      <c r="E17" s="121">
        <f>SUM(I17,M17,Q17,U17,Y17,AC17,AG17,AK17,AO17,AS17,AW17,BA17,BE17,BI17,BM17,BQ17,BU17,BY17,CC17,CG17,CK17,CO17,CS17,CW17,DA17,DE17,DI17,DM17,DQ17,DU17)</f>
        <v>0</v>
      </c>
      <c r="F17" s="120" t="s">
        <v>362</v>
      </c>
      <c r="G17" s="119" t="s">
        <v>363</v>
      </c>
      <c r="H17" s="121">
        <v>126176</v>
      </c>
      <c r="I17" s="121">
        <v>0</v>
      </c>
      <c r="J17" s="120" t="s">
        <v>383</v>
      </c>
      <c r="K17" s="119" t="s">
        <v>384</v>
      </c>
      <c r="L17" s="121">
        <v>85176</v>
      </c>
      <c r="M17" s="121">
        <v>0</v>
      </c>
      <c r="N17" s="120" t="s">
        <v>433</v>
      </c>
      <c r="O17" s="119" t="s">
        <v>434</v>
      </c>
      <c r="P17" s="121">
        <v>36967</v>
      </c>
      <c r="Q17" s="121">
        <v>0</v>
      </c>
      <c r="R17" s="120" t="s">
        <v>438</v>
      </c>
      <c r="S17" s="119" t="s">
        <v>439</v>
      </c>
      <c r="T17" s="121">
        <v>42054</v>
      </c>
      <c r="U17" s="121">
        <v>0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29</v>
      </c>
      <c r="B18" s="120" t="s">
        <v>327</v>
      </c>
      <c r="C18" s="119" t="s">
        <v>328</v>
      </c>
      <c r="D18" s="121">
        <f>SUM(H18,L18,P18,T18,X18,AB18,AF18,AJ18,AN18,AR18,AV18,AZ18,BD18,BH18,BL18,BP18,BT18,BX18,CB18,CF18,CJ18,CN18,CR18,CV18,CZ18,DD18,DH18,DL18,DP18,DT18)</f>
        <v>8150813</v>
      </c>
      <c r="E18" s="121">
        <f>SUM(I18,M18,Q18,U18,Y18,AC18,AG18,AK18,AO18,AS18,AW18,BA18,BE18,BI18,BM18,BQ18,BU18,BY18,CC18,CG18,CK18,CO18,CS18,CW18,DA18,DE18,DI18,DM18,DQ18,DU18)</f>
        <v>0</v>
      </c>
      <c r="F18" s="120" t="s">
        <v>324</v>
      </c>
      <c r="G18" s="119" t="s">
        <v>325</v>
      </c>
      <c r="H18" s="121">
        <v>7008569</v>
      </c>
      <c r="I18" s="121">
        <v>0</v>
      </c>
      <c r="J18" s="120" t="s">
        <v>370</v>
      </c>
      <c r="K18" s="119" t="s">
        <v>371</v>
      </c>
      <c r="L18" s="121">
        <v>782770</v>
      </c>
      <c r="M18" s="121">
        <v>0</v>
      </c>
      <c r="N18" s="120" t="s">
        <v>390</v>
      </c>
      <c r="O18" s="119" t="s">
        <v>391</v>
      </c>
      <c r="P18" s="121">
        <v>359474</v>
      </c>
      <c r="Q18" s="121">
        <v>0</v>
      </c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27000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27100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27140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27202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27203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27204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27205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27206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27207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27208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27209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27210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27211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27212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27213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27214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27215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27216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27217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27218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27219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27220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27221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27222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27223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27224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27225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27226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27227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27228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27229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27230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27231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27232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27301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27321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27322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27341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27361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27362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27366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27381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27382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27383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27827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27828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27831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27833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27834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27835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27836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27837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27838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27866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27872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2018-02-22T05:57:52Z</dcterms:modified>
</cp:coreProperties>
</file>