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61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V13" i="2"/>
  <c r="V14" i="2"/>
  <c r="V15" i="2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O8" i="2"/>
  <c r="N8" i="2" s="1"/>
  <c r="O9" i="2"/>
  <c r="O10" i="2"/>
  <c r="O11" i="2"/>
  <c r="O12" i="2"/>
  <c r="N12" i="2" s="1"/>
  <c r="O13" i="2"/>
  <c r="O14" i="2"/>
  <c r="O15" i="2"/>
  <c r="O16" i="2"/>
  <c r="N16" i="2" s="1"/>
  <c r="O17" i="2"/>
  <c r="O18" i="2"/>
  <c r="O19" i="2"/>
  <c r="O20" i="2"/>
  <c r="O21" i="2"/>
  <c r="O22" i="2"/>
  <c r="O23" i="2"/>
  <c r="O24" i="2"/>
  <c r="N24" i="2" s="1"/>
  <c r="O25" i="2"/>
  <c r="O26" i="2"/>
  <c r="N9" i="2"/>
  <c r="N13" i="2"/>
  <c r="N15" i="2"/>
  <c r="N17" i="2"/>
  <c r="N20" i="2"/>
  <c r="N21" i="2"/>
  <c r="N2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H23" i="2"/>
  <c r="H24" i="2"/>
  <c r="D24" i="2" s="1"/>
  <c r="H25" i="2"/>
  <c r="H2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D25" i="2" s="1"/>
  <c r="E26" i="2"/>
  <c r="D12" i="2"/>
  <c r="D20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E8" i="1"/>
  <c r="E9" i="1"/>
  <c r="D9" i="1" s="1"/>
  <c r="F9" i="1" s="1"/>
  <c r="E10" i="1"/>
  <c r="E11" i="1"/>
  <c r="D11" i="1" s="1"/>
  <c r="F11" i="1" s="1"/>
  <c r="E12" i="1"/>
  <c r="E13" i="1"/>
  <c r="D13" i="1" s="1"/>
  <c r="F13" i="1" s="1"/>
  <c r="E14" i="1"/>
  <c r="E15" i="1"/>
  <c r="D15" i="1" s="1"/>
  <c r="F15" i="1" s="1"/>
  <c r="E16" i="1"/>
  <c r="E17" i="1"/>
  <c r="D17" i="1" s="1"/>
  <c r="F17" i="1" s="1"/>
  <c r="E18" i="1"/>
  <c r="E19" i="1"/>
  <c r="D19" i="1" s="1"/>
  <c r="F19" i="1" s="1"/>
  <c r="E20" i="1"/>
  <c r="E21" i="1"/>
  <c r="D21" i="1" s="1"/>
  <c r="F21" i="1" s="1"/>
  <c r="E22" i="1"/>
  <c r="E23" i="1"/>
  <c r="D23" i="1" s="1"/>
  <c r="F23" i="1" s="1"/>
  <c r="E24" i="1"/>
  <c r="E25" i="1"/>
  <c r="D25" i="1" s="1"/>
  <c r="F25" i="1" s="1"/>
  <c r="E26" i="1"/>
  <c r="D8" i="1"/>
  <c r="F8" i="1" s="1"/>
  <c r="D10" i="1"/>
  <c r="L10" i="1" s="1"/>
  <c r="D12" i="1"/>
  <c r="F12" i="1" s="1"/>
  <c r="D14" i="1"/>
  <c r="L14" i="1" s="1"/>
  <c r="D16" i="1"/>
  <c r="F16" i="1" s="1"/>
  <c r="D18" i="1"/>
  <c r="L18" i="1" s="1"/>
  <c r="D20" i="1"/>
  <c r="F20" i="1" s="1"/>
  <c r="D22" i="1"/>
  <c r="L22" i="1" s="1"/>
  <c r="D24" i="1"/>
  <c r="F24" i="1" s="1"/>
  <c r="D26" i="1"/>
  <c r="L26" i="1" s="1"/>
  <c r="D23" i="2" l="1"/>
  <c r="D19" i="2"/>
  <c r="D15" i="2"/>
  <c r="D11" i="2"/>
  <c r="N26" i="2"/>
  <c r="N22" i="2"/>
  <c r="N18" i="2"/>
  <c r="N14" i="2"/>
  <c r="N10" i="2"/>
  <c r="D26" i="2"/>
  <c r="D22" i="2"/>
  <c r="D18" i="2"/>
  <c r="D14" i="2"/>
  <c r="D10" i="2"/>
  <c r="F26" i="1"/>
  <c r="F10" i="1"/>
  <c r="J26" i="1"/>
  <c r="J22" i="1"/>
  <c r="J18" i="1"/>
  <c r="J14" i="1"/>
  <c r="J10" i="1"/>
  <c r="L25" i="1"/>
  <c r="L21" i="1"/>
  <c r="L17" i="1"/>
  <c r="L13" i="1"/>
  <c r="L9" i="1"/>
  <c r="N24" i="1"/>
  <c r="N20" i="1"/>
  <c r="N16" i="1"/>
  <c r="N12" i="1"/>
  <c r="N8" i="1"/>
  <c r="Q23" i="1"/>
  <c r="Q19" i="1"/>
  <c r="Q15" i="1"/>
  <c r="Q11" i="1"/>
  <c r="F22" i="1"/>
  <c r="J25" i="1"/>
  <c r="J21" i="1"/>
  <c r="J17" i="1"/>
  <c r="J13" i="1"/>
  <c r="J9" i="1"/>
  <c r="L24" i="1"/>
  <c r="L20" i="1"/>
  <c r="L16" i="1"/>
  <c r="L12" i="1"/>
  <c r="L8" i="1"/>
  <c r="N23" i="1"/>
  <c r="N19" i="1"/>
  <c r="N15" i="1"/>
  <c r="N11" i="1"/>
  <c r="Q26" i="1"/>
  <c r="Q22" i="1"/>
  <c r="Q18" i="1"/>
  <c r="Q14" i="1"/>
  <c r="Q10" i="1"/>
  <c r="F18" i="1"/>
  <c r="J24" i="1"/>
  <c r="J20" i="1"/>
  <c r="J16" i="1"/>
  <c r="J12" i="1"/>
  <c r="J8" i="1"/>
  <c r="L23" i="1"/>
  <c r="L19" i="1"/>
  <c r="L15" i="1"/>
  <c r="L11" i="1"/>
  <c r="N26" i="1"/>
  <c r="N22" i="1"/>
  <c r="N18" i="1"/>
  <c r="N14" i="1"/>
  <c r="N10" i="1"/>
  <c r="Q25" i="1"/>
  <c r="Q21" i="1"/>
  <c r="Q17" i="1"/>
  <c r="Q13" i="1"/>
  <c r="Q9" i="1"/>
  <c r="F14" i="1"/>
  <c r="J23" i="1"/>
  <c r="J19" i="1"/>
  <c r="J15" i="1"/>
  <c r="J11" i="1"/>
  <c r="N25" i="1"/>
  <c r="N21" i="1"/>
  <c r="N17" i="1"/>
  <c r="N13" i="1"/>
  <c r="N9" i="1"/>
  <c r="Q24" i="1"/>
  <c r="Q20" i="1"/>
  <c r="Q16" i="1"/>
  <c r="Q12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L7" i="1" l="1"/>
  <c r="J7" i="1"/>
  <c r="N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<sst xmlns="http://schemas.openxmlformats.org/spreadsheetml/2006/main" count="655" uniqueCount="312">
  <si>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</si>
  <si>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</si>
  <si>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</si>
  <si>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</si>
  <si>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</si>
  <si>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</si>
  <si>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</si>
  <si>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</si>
  <si>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</si>
  <si>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</si>
  <si>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</si>
  <si>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</si>
  <si>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</si>
  <si>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</si>
  <si>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</si>
  <si>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</si>
  <si>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</si>
  <si>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</si>
  <si>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</si>
  <si>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</si>
  <si>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</si>
  <si>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</si>
  <si>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</si>
  <si>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</si>
  <si>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</si>
  <si>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</si>
  <si>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</si>
  <si>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</si>
  <si>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</si>
  <si>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</si>
  <si>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</si>
  <si>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</si>
  <si>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</si>
  <si>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</si>
  <si>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</si>
  <si>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</si>
  <si>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</si>
  <si>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</si>
  <si>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</si>
  <si>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</si>
  <si>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</si>
  <si>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</si>
  <si>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</si>
  <si>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</si>
  <si>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</si>
  <si>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</si>
  <si>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</si>
  <si>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</si>
  <si>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</si>
  <si>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</si>
  <si>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</si>
  <si>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</si>
  <si>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</si>
  <si>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</si>
  <si>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</si>
  <si>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</si>
  <si>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</si>
  <si>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</si>
  <si>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</si>
  <si>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</si>
  <si>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</si>
  <si>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</si>
  <si>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</si>
  <si>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</si>
  <si>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</si>
  <si>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</si>
  <si>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</si>
  <si>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</si>
  <si>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</si>
  <si>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</si>
  <si>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</si>
  <si>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</si>
  <si>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</si>
  <si>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</si>
  <si>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</si>
  <si>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</si>
  <si>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</si>
  <si>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</si>
  <si>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</si>
  <si>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</si>
  <si>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</si>
  <si>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</si>
  <si>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</si>
  <si>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</si>
  <si>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</si>
  <si>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</si>
  <si>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</si>
  <si>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</si>
  <si>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</si>
  <si>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</si>
  <si>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</si>
  <si>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</si>
  <si>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</si>
  <si>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</si>
  <si>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</si>
  <si>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</si>
  <si>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</si>
  <si>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</si>
  <si>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</si>
  <si>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</si>
  <si>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</si>
  <si>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</si>
  <si>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</si>
  <si>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</si>
  <si>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</si>
  <si>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</si>
  <si>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</si>
  <si>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</si>
  <si>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</si>
  <si>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</si>
  <si>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</si>
  <si>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</si>
  <si>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</si>
  <si>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</si>
  <si>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</si>
  <si>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</si>
  <si>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</si>
  <si>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</si>
  <si>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</si>
  <si>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</si>
  <si>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</si>
  <si>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</si>
  <si>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</si>
  <si>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</si>
  <si>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</si>
  <si>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</si>
  <si>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</si>
  <si>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</si>
  <si>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</si>
  <si>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</si>
  <si>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</si>
  <si>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</si>
  <si>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</si>
  <si>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</si>
  <si>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</si>
  <si>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</si>
  <si>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</si>
  <si>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</si>
  <si>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</si>
  <si>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</si>
  <si>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</si>
  <si>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</si>
  <si>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</si>
  <si>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</si>
  <si>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</si>
  <si>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</si>
  <si>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</si>
  <si>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</si>
  <si>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</si>
  <si>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</si>
  <si>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</si>
  <si>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</si>
  <si>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</si>
  <si>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</si>
  <si>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</si>
  <si>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</si>
  <si>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</si>
  <si>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</si>
  <si>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</si>
  <si>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</si>
  <si>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</si>
  <si>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</si>
  <si>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</si>
  <si>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</si>
  <si>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</si>
  <si>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</si>
  <si>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</si>
  <si>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</si>
  <si>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</si>
  <si>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</si>
  <si>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</si>
  <si>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</si>
  <si>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</si>
  <si>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</si>
  <si>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</si>
  <si>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</si>
  <si>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</si>
  <si>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</si>
  <si>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</si>
  <si>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</si>
  <si>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</si>
  <si>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</si>
  <si>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</si>
  <si>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</si>
  <si>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</si>
  <si>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</si>
  <si>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</si>
  <si>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</si>
  <si>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</si>
  <si>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</si>
  <si>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</si>
  <si>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</si>
  <si>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</si>
  <si>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</si>
  <si>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</si>
  <si>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</si>
  <si>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</si>
  <si>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</si>
  <si>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</si>
  <si>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</si>
  <si>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</si>
  <si>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</si>
  <si>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</si>
  <si>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</si>
  <si>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</si>
  <si>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</si>
  <si>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</si>
  <si>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</si>
  <si>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</si>
  <si>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</si>
  <si>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</si>
  <si>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</si>
  <si>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</si>
  <si>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</si>
  <si>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</si>
  <si>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</si>
  <si>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</si>
  <si>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</si>
  <si>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</si>
  <si>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</si>
  <si>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</si>
  <si>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</si>
  <si>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</si>
  <si>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</si>
  <si>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</si>
  <si>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</si>
  <si>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</si>
  <si>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</si>
  <si>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</si>
  <si>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</si>
  <si>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</si>
  <si>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</si>
  <si>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</si>
  <si>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</si>
  <si>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</si>
  <si>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</si>
  <si>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</si>
  <si>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</si>
  <si>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</si>
  <si>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</si>
  <si>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</si>
  <si>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</si>
  <si>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</si>
  <si>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</si>
  <si>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</si>
  <si>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</si>
  <si>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</si>
  <si>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</si>
  <si>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</si>
  <si>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</si>
  <si>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</si>
  <si>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25000</t>
  </si>
  <si>
    <t>水洗化人口等（平成28年度実績）</t>
    <phoneticPr fontId="3"/>
  </si>
  <si>
    <t>し尿処理の状況（平成28年度実績）</t>
    <phoneticPr fontId="3"/>
  </si>
  <si>
    <t>25201</t>
  </si>
  <si>
    <t>大津市</t>
  </si>
  <si>
    <t>○</t>
  </si>
  <si>
    <t>251201</t>
    <phoneticPr fontId="3"/>
  </si>
  <si>
    <t>25202</t>
  </si>
  <si>
    <t>彦根市</t>
  </si>
  <si>
    <t>251202</t>
    <phoneticPr fontId="3"/>
  </si>
  <si>
    <t>25203</t>
  </si>
  <si>
    <t>長浜市</t>
  </si>
  <si>
    <t>251203</t>
    <phoneticPr fontId="3"/>
  </si>
  <si>
    <t>25204</t>
  </si>
  <si>
    <t>近江八幡市</t>
  </si>
  <si>
    <t>251204</t>
    <phoneticPr fontId="3"/>
  </si>
  <si>
    <t>25206</t>
  </si>
  <si>
    <t>草津市</t>
  </si>
  <si>
    <t>251206</t>
    <phoneticPr fontId="3"/>
  </si>
  <si>
    <t>25207</t>
  </si>
  <si>
    <t>守山市</t>
  </si>
  <si>
    <t>251207</t>
    <phoneticPr fontId="3"/>
  </si>
  <si>
    <t>25208</t>
  </si>
  <si>
    <t>栗東市</t>
  </si>
  <si>
    <t>251208</t>
    <phoneticPr fontId="3"/>
  </si>
  <si>
    <t>25209</t>
  </si>
  <si>
    <t>甲賀市</t>
  </si>
  <si>
    <t>251209</t>
    <phoneticPr fontId="3"/>
  </si>
  <si>
    <t>25210</t>
  </si>
  <si>
    <t>野洲市</t>
  </si>
  <si>
    <t>251210</t>
    <phoneticPr fontId="3"/>
  </si>
  <si>
    <t>25211</t>
  </si>
  <si>
    <t>湖南市</t>
  </si>
  <si>
    <t>251211</t>
    <phoneticPr fontId="3"/>
  </si>
  <si>
    <t>25212</t>
  </si>
  <si>
    <t>高島市</t>
  </si>
  <si>
    <t>251212</t>
    <phoneticPr fontId="3"/>
  </si>
  <si>
    <t>25213</t>
  </si>
  <si>
    <t>東近江市</t>
  </si>
  <si>
    <t>251213</t>
    <phoneticPr fontId="3"/>
  </si>
  <si>
    <t>25214</t>
  </si>
  <si>
    <t>米原市</t>
  </si>
  <si>
    <t>251214</t>
    <phoneticPr fontId="3"/>
  </si>
  <si>
    <t>25383</t>
  </si>
  <si>
    <t>日野町</t>
  </si>
  <si>
    <t>251383</t>
    <phoneticPr fontId="3"/>
  </si>
  <si>
    <t>25384</t>
  </si>
  <si>
    <t>竜王町</t>
  </si>
  <si>
    <t>251384</t>
    <phoneticPr fontId="3"/>
  </si>
  <si>
    <t>25425</t>
  </si>
  <si>
    <t>愛荘町</t>
  </si>
  <si>
    <t>251425</t>
    <phoneticPr fontId="3"/>
  </si>
  <si>
    <t>25441</t>
  </si>
  <si>
    <t>豊郷町</t>
  </si>
  <si>
    <t>251441</t>
    <phoneticPr fontId="3"/>
  </si>
  <si>
    <t>25442</t>
  </si>
  <si>
    <t>甲良町</t>
  </si>
  <si>
    <t>251442</t>
    <phoneticPr fontId="3"/>
  </si>
  <si>
    <t>25443</t>
  </si>
  <si>
    <t>多賀町</t>
  </si>
  <si>
    <t>251443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</si>
</sst>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29</v>
      </c>
      <c r="B7" s="116" t="s">
        <v>251</v>
      </c>
      <c r="C7" s="109" t="s">
        <v>200</v>
      </c>
      <c r="D7" s="110">
        <f>+SUM(E7,+I7)</f>
        <v>1420092</v>
      </c>
      <c r="E7" s="110">
        <f>+SUM(G7,+H7)</f>
        <v>51212</v>
      </c>
      <c r="F7" s="111">
        <f>IF(D7&gt;0,E7/D7*100,"-")</f>
        <v>3.6062452291823344</v>
      </c>
      <c r="G7" s="108">
        <f>SUM(G$8:G$1000)</f>
        <v>50113</v>
      </c>
      <c r="H7" s="108">
        <f>SUM(H$8:H$1000)</f>
        <v>1099</v>
      </c>
      <c r="I7" s="110">
        <f>+SUM(K7,+M7,+O7)</f>
        <v>1368880</v>
      </c>
      <c r="J7" s="111">
        <f>IF(D7&gt;0,I7/D7*100,"-")</f>
        <v>96.393754770817665</v>
      </c>
      <c r="K7" s="108">
        <f>SUM(K$8:K$1000)</f>
        <v>1188706</v>
      </c>
      <c r="L7" s="111">
        <f>IF(D7&gt;0,K7/D7*100,"-")</f>
        <v>83.706266917917986</v>
      </c>
      <c r="M7" s="108">
        <f>SUM(M$8:M$1000)</f>
        <v>0</v>
      </c>
      <c r="N7" s="111">
        <f>IF(D7&gt;0,M7/D7*100,"-")</f>
        <v>0</v>
      </c>
      <c r="O7" s="108">
        <f>SUM(O$8:O$1000)</f>
        <v>180174</v>
      </c>
      <c r="P7" s="108">
        <f>SUM(P$8:P$1000)</f>
        <v>126883</v>
      </c>
      <c r="Q7" s="111">
        <f>IF(D7&gt;0,O7/D7*100,"-")</f>
        <v>12.68748785289967</v>
      </c>
      <c r="R7" s="108">
        <f>SUM(R$8:R$1000)</f>
        <v>24838</v>
      </c>
      <c r="S7" s="112">
        <f t="shared" ref="S7:Z7" si="0">COUNTIF(S$8:S$1000,"○")</f>
        <v>19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29</v>
      </c>
      <c r="B8" s="102" t="s">
        <v>254</v>
      </c>
      <c r="C8" s="101" t="s">
        <v>255</v>
      </c>
      <c r="D8" s="103">
        <f>+SUM(E8,+I8)</f>
        <v>342483</v>
      </c>
      <c r="E8" s="103">
        <f>+SUM(G8,+H8)</f>
        <v>5849</v>
      </c>
      <c r="F8" s="104">
        <f>IF(D8&gt;0,E8/D8*100,"-")</f>
        <v>1.707821994084378</v>
      </c>
      <c r="G8" s="103">
        <v>5783</v>
      </c>
      <c r="H8" s="103">
        <v>66</v>
      </c>
      <c r="I8" s="103">
        <f>+SUM(K8,+M8,+O8)</f>
        <v>336634</v>
      </c>
      <c r="J8" s="104">
        <f>IF(D8&gt;0,I8/D8*100,"-")</f>
        <v>98.292178005915616</v>
      </c>
      <c r="K8" s="103">
        <v>328651</v>
      </c>
      <c r="L8" s="104">
        <f>IF(D8&gt;0,K8/D8*100,"-")</f>
        <v>95.961259390977077</v>
      </c>
      <c r="M8" s="103">
        <v>0</v>
      </c>
      <c r="N8" s="104">
        <f>IF(D8&gt;0,M8/D8*100,"-")</f>
        <v>0</v>
      </c>
      <c r="O8" s="103">
        <v>7983</v>
      </c>
      <c r="P8" s="103">
        <v>3877</v>
      </c>
      <c r="Q8" s="104">
        <f>IF(D8&gt;0,O8/D8*100,"-")</f>
        <v>2.3309186149385517</v>
      </c>
      <c r="R8" s="103">
        <v>4017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29</v>
      </c>
      <c r="B9" s="102" t="s">
        <v>258</v>
      </c>
      <c r="C9" s="101" t="s">
        <v>259</v>
      </c>
      <c r="D9" s="103">
        <f>+SUM(E9,+I9)</f>
        <v>112843</v>
      </c>
      <c r="E9" s="103">
        <f>+SUM(G9,+H9)</f>
        <v>5505</v>
      </c>
      <c r="F9" s="104">
        <f>IF(D9&gt;0,E9/D9*100,"-")</f>
        <v>4.8784594525136695</v>
      </c>
      <c r="G9" s="103">
        <v>5006</v>
      </c>
      <c r="H9" s="103">
        <v>499</v>
      </c>
      <c r="I9" s="103">
        <f>+SUM(K9,+M9,+O9)</f>
        <v>107338</v>
      </c>
      <c r="J9" s="104">
        <f>IF(D9&gt;0,I9/D9*100,"-")</f>
        <v>95.121540547486333</v>
      </c>
      <c r="K9" s="103">
        <v>92010</v>
      </c>
      <c r="L9" s="104">
        <f>IF(D9&gt;0,K9/D9*100,"-")</f>
        <v>81.538066162721663</v>
      </c>
      <c r="M9" s="103">
        <v>0</v>
      </c>
      <c r="N9" s="104">
        <f>IF(D9&gt;0,M9/D9*100,"-")</f>
        <v>0</v>
      </c>
      <c r="O9" s="103">
        <v>15328</v>
      </c>
      <c r="P9" s="103">
        <v>13031</v>
      </c>
      <c r="Q9" s="104">
        <f>IF(D9&gt;0,O9/D9*100,"-")</f>
        <v>13.583474384764674</v>
      </c>
      <c r="R9" s="103">
        <v>2249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29</v>
      </c>
      <c r="B10" s="102" t="s">
        <v>261</v>
      </c>
      <c r="C10" s="101" t="s">
        <v>262</v>
      </c>
      <c r="D10" s="103">
        <f>+SUM(E10,+I10)</f>
        <v>120351</v>
      </c>
      <c r="E10" s="103">
        <f>+SUM(G10,+H10)</f>
        <v>3484</v>
      </c>
      <c r="F10" s="104">
        <f>IF(D10&gt;0,E10/D10*100,"-")</f>
        <v>2.8948658507199774</v>
      </c>
      <c r="G10" s="103">
        <v>3223</v>
      </c>
      <c r="H10" s="103">
        <v>261</v>
      </c>
      <c r="I10" s="103">
        <f>+SUM(K10,+M10,+O10)</f>
        <v>116867</v>
      </c>
      <c r="J10" s="104">
        <f>IF(D10&gt;0,I10/D10*100,"-")</f>
        <v>97.105134149280019</v>
      </c>
      <c r="K10" s="103">
        <v>87871</v>
      </c>
      <c r="L10" s="104">
        <f>IF(D10&gt;0,K10/D10*100,"-")</f>
        <v>73.012272436456698</v>
      </c>
      <c r="M10" s="103">
        <v>0</v>
      </c>
      <c r="N10" s="104">
        <f>IF(D10&gt;0,M10/D10*100,"-")</f>
        <v>0</v>
      </c>
      <c r="O10" s="103">
        <v>28996</v>
      </c>
      <c r="P10" s="103">
        <v>2068</v>
      </c>
      <c r="Q10" s="104">
        <f>IF(D10&gt;0,O10/D10*100,"-")</f>
        <v>24.092861712823325</v>
      </c>
      <c r="R10" s="103">
        <v>3029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29</v>
      </c>
      <c r="B11" s="102" t="s">
        <v>264</v>
      </c>
      <c r="C11" s="101" t="s">
        <v>265</v>
      </c>
      <c r="D11" s="103">
        <f>+SUM(E11,+I11)</f>
        <v>82117</v>
      </c>
      <c r="E11" s="103">
        <f>+SUM(G11,+H11)</f>
        <v>4352</v>
      </c>
      <c r="F11" s="104">
        <f>IF(D11&gt;0,E11/D11*100,"-")</f>
        <v>5.299755227297636</v>
      </c>
      <c r="G11" s="103">
        <v>4352</v>
      </c>
      <c r="H11" s="103">
        <v>0</v>
      </c>
      <c r="I11" s="103">
        <f>+SUM(K11,+M11,+O11)</f>
        <v>77765</v>
      </c>
      <c r="J11" s="104">
        <f>IF(D11&gt;0,I11/D11*100,"-")</f>
        <v>94.700244772702362</v>
      </c>
      <c r="K11" s="103">
        <v>56347</v>
      </c>
      <c r="L11" s="104">
        <f>IF(D11&gt;0,K11/D11*100,"-")</f>
        <v>68.617947562624053</v>
      </c>
      <c r="M11" s="103">
        <v>0</v>
      </c>
      <c r="N11" s="104">
        <f>IF(D11&gt;0,M11/D11*100,"-")</f>
        <v>0</v>
      </c>
      <c r="O11" s="103">
        <v>21418</v>
      </c>
      <c r="P11" s="103">
        <v>20255</v>
      </c>
      <c r="Q11" s="104">
        <f>IF(D11&gt;0,O11/D11*100,"-")</f>
        <v>26.082297210078302</v>
      </c>
      <c r="R11" s="103">
        <v>1109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29</v>
      </c>
      <c r="B12" s="102" t="s">
        <v>267</v>
      </c>
      <c r="C12" s="101" t="s">
        <v>268</v>
      </c>
      <c r="D12" s="103">
        <f>+SUM(E12,+I12)</f>
        <v>131258</v>
      </c>
      <c r="E12" s="103">
        <f>+SUM(G12,+H12)</f>
        <v>2398</v>
      </c>
      <c r="F12" s="104">
        <f>IF(D12&gt;0,E12/D12*100,"-")</f>
        <v>1.826936262932545</v>
      </c>
      <c r="G12" s="103">
        <v>2388</v>
      </c>
      <c r="H12" s="103">
        <v>10</v>
      </c>
      <c r="I12" s="103">
        <f>+SUM(K12,+M12,+O12)</f>
        <v>128860</v>
      </c>
      <c r="J12" s="104">
        <f>IF(D12&gt;0,I12/D12*100,"-")</f>
        <v>98.173063737067451</v>
      </c>
      <c r="K12" s="103">
        <v>121085</v>
      </c>
      <c r="L12" s="104">
        <f>IF(D12&gt;0,K12/D12*100,"-")</f>
        <v>92.249615261545955</v>
      </c>
      <c r="M12" s="103">
        <v>0</v>
      </c>
      <c r="N12" s="104">
        <f>IF(D12&gt;0,M12/D12*100,"-")</f>
        <v>0</v>
      </c>
      <c r="O12" s="103">
        <v>7775</v>
      </c>
      <c r="P12" s="103">
        <v>7679</v>
      </c>
      <c r="Q12" s="104">
        <f>IF(D12&gt;0,O12/D12*100,"-")</f>
        <v>5.923448475521492</v>
      </c>
      <c r="R12" s="103">
        <v>1857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29</v>
      </c>
      <c r="B13" s="102" t="s">
        <v>270</v>
      </c>
      <c r="C13" s="101" t="s">
        <v>271</v>
      </c>
      <c r="D13" s="103">
        <f>+SUM(E13,+I13)</f>
        <v>81787</v>
      </c>
      <c r="E13" s="103">
        <f>+SUM(G13,+H13)</f>
        <v>1100</v>
      </c>
      <c r="F13" s="104">
        <f>IF(D13&gt;0,E13/D13*100,"-")</f>
        <v>1.3449570225096898</v>
      </c>
      <c r="G13" s="103">
        <v>1083</v>
      </c>
      <c r="H13" s="103">
        <v>17</v>
      </c>
      <c r="I13" s="103">
        <f>+SUM(K13,+M13,+O13)</f>
        <v>80687</v>
      </c>
      <c r="J13" s="104">
        <f>IF(D13&gt;0,I13/D13*100,"-")</f>
        <v>98.655042977490311</v>
      </c>
      <c r="K13" s="103">
        <v>75538</v>
      </c>
      <c r="L13" s="104">
        <f>IF(D13&gt;0,K13/D13*100,"-")</f>
        <v>92.359421423942678</v>
      </c>
      <c r="M13" s="103">
        <v>0</v>
      </c>
      <c r="N13" s="104">
        <f>IF(D13&gt;0,M13/D13*100,"-")</f>
        <v>0</v>
      </c>
      <c r="O13" s="103">
        <v>5149</v>
      </c>
      <c r="P13" s="103">
        <v>4963</v>
      </c>
      <c r="Q13" s="104">
        <f>IF(D13&gt;0,O13/D13*100,"-")</f>
        <v>6.2956215535476296</v>
      </c>
      <c r="R13" s="103">
        <v>780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29</v>
      </c>
      <c r="B14" s="102" t="s">
        <v>273</v>
      </c>
      <c r="C14" s="101" t="s">
        <v>274</v>
      </c>
      <c r="D14" s="103">
        <f>+SUM(E14,+I14)</f>
        <v>68092</v>
      </c>
      <c r="E14" s="103">
        <f>+SUM(G14,+H14)</f>
        <v>1080</v>
      </c>
      <c r="F14" s="104">
        <f>IF(D14&gt;0,E14/D14*100,"-")</f>
        <v>1.5860894084473947</v>
      </c>
      <c r="G14" s="103">
        <v>1046</v>
      </c>
      <c r="H14" s="103">
        <v>34</v>
      </c>
      <c r="I14" s="103">
        <f>+SUM(K14,+M14,+O14)</f>
        <v>67012</v>
      </c>
      <c r="J14" s="104">
        <f>IF(D14&gt;0,I14/D14*100,"-")</f>
        <v>98.413910591552593</v>
      </c>
      <c r="K14" s="103">
        <v>66169</v>
      </c>
      <c r="L14" s="104">
        <f>IF(D14&gt;0,K14/D14*100,"-")</f>
        <v>97.175879692181169</v>
      </c>
      <c r="M14" s="103">
        <v>0</v>
      </c>
      <c r="N14" s="104">
        <f>IF(D14&gt;0,M14/D14*100,"-")</f>
        <v>0</v>
      </c>
      <c r="O14" s="103">
        <v>843</v>
      </c>
      <c r="P14" s="103">
        <v>526</v>
      </c>
      <c r="Q14" s="104">
        <f>IF(D14&gt;0,O14/D14*100,"-")</f>
        <v>1.2380308993714386</v>
      </c>
      <c r="R14" s="103">
        <v>993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29</v>
      </c>
      <c r="B15" s="102" t="s">
        <v>276</v>
      </c>
      <c r="C15" s="101" t="s">
        <v>277</v>
      </c>
      <c r="D15" s="103">
        <f>+SUM(E15,+I15)</f>
        <v>91867</v>
      </c>
      <c r="E15" s="103">
        <f>+SUM(G15,+H15)</f>
        <v>7843</v>
      </c>
      <c r="F15" s="104">
        <f>IF(D15&gt;0,E15/D15*100,"-")</f>
        <v>8.5373420270608591</v>
      </c>
      <c r="G15" s="103">
        <v>7843</v>
      </c>
      <c r="H15" s="103">
        <v>0</v>
      </c>
      <c r="I15" s="103">
        <f>+SUM(K15,+M15,+O15)</f>
        <v>84024</v>
      </c>
      <c r="J15" s="104">
        <f>IF(D15&gt;0,I15/D15*100,"-")</f>
        <v>91.462657972939141</v>
      </c>
      <c r="K15" s="103">
        <v>61276</v>
      </c>
      <c r="L15" s="104">
        <f>IF(D15&gt;0,K15/D15*100,"-")</f>
        <v>66.700773944942142</v>
      </c>
      <c r="M15" s="103">
        <v>0</v>
      </c>
      <c r="N15" s="104">
        <f>IF(D15&gt;0,M15/D15*100,"-")</f>
        <v>0</v>
      </c>
      <c r="O15" s="103">
        <v>22748</v>
      </c>
      <c r="P15" s="103">
        <v>15924</v>
      </c>
      <c r="Q15" s="104">
        <f>IF(D15&gt;0,O15/D15*100,"-")</f>
        <v>24.761884027996995</v>
      </c>
      <c r="R15" s="103">
        <v>2706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29</v>
      </c>
      <c r="B16" s="102" t="s">
        <v>279</v>
      </c>
      <c r="C16" s="101" t="s">
        <v>280</v>
      </c>
      <c r="D16" s="103">
        <f>+SUM(E16,+I16)</f>
        <v>50945</v>
      </c>
      <c r="E16" s="103">
        <f>+SUM(G16,+H16)</f>
        <v>798</v>
      </c>
      <c r="F16" s="104">
        <f>IF(D16&gt;0,E16/D16*100,"-")</f>
        <v>1.5663951320051037</v>
      </c>
      <c r="G16" s="103">
        <v>778</v>
      </c>
      <c r="H16" s="103">
        <v>20</v>
      </c>
      <c r="I16" s="103">
        <f>+SUM(K16,+M16,+O16)</f>
        <v>50147</v>
      </c>
      <c r="J16" s="104">
        <f>IF(D16&gt;0,I16/D16*100,"-")</f>
        <v>98.433604867994902</v>
      </c>
      <c r="K16" s="103">
        <v>46733</v>
      </c>
      <c r="L16" s="104">
        <f>IF(D16&gt;0,K16/D16*100,"-")</f>
        <v>91.732260280694859</v>
      </c>
      <c r="M16" s="103">
        <v>0</v>
      </c>
      <c r="N16" s="104">
        <f>IF(D16&gt;0,M16/D16*100,"-")</f>
        <v>0</v>
      </c>
      <c r="O16" s="103">
        <v>3414</v>
      </c>
      <c r="P16" s="103">
        <v>0</v>
      </c>
      <c r="Q16" s="104">
        <f>IF(D16&gt;0,O16/D16*100,"-")</f>
        <v>6.7013445873000288</v>
      </c>
      <c r="R16" s="103">
        <v>511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29</v>
      </c>
      <c r="B17" s="102" t="s">
        <v>282</v>
      </c>
      <c r="C17" s="101" t="s">
        <v>283</v>
      </c>
      <c r="D17" s="103">
        <f>+SUM(E17,+I17)</f>
        <v>55094</v>
      </c>
      <c r="E17" s="103">
        <f>+SUM(G17,+H17)</f>
        <v>1742</v>
      </c>
      <c r="F17" s="104">
        <f>IF(D17&gt;0,E17/D17*100,"-")</f>
        <v>3.1618688060405855</v>
      </c>
      <c r="G17" s="103">
        <v>1742</v>
      </c>
      <c r="H17" s="103">
        <v>0</v>
      </c>
      <c r="I17" s="103">
        <f>+SUM(K17,+M17,+O17)</f>
        <v>53352</v>
      </c>
      <c r="J17" s="104">
        <f>IF(D17&gt;0,I17/D17*100,"-")</f>
        <v>96.838131193959427</v>
      </c>
      <c r="K17" s="103">
        <v>49705</v>
      </c>
      <c r="L17" s="104">
        <f>IF(D17&gt;0,K17/D17*100,"-")</f>
        <v>90.218535593712573</v>
      </c>
      <c r="M17" s="103">
        <v>0</v>
      </c>
      <c r="N17" s="104">
        <f>IF(D17&gt;0,M17/D17*100,"-")</f>
        <v>0</v>
      </c>
      <c r="O17" s="103">
        <v>3647</v>
      </c>
      <c r="P17" s="103">
        <v>2389</v>
      </c>
      <c r="Q17" s="104">
        <f>IF(D17&gt;0,O17/D17*100,"-")</f>
        <v>6.6195956002468508</v>
      </c>
      <c r="R17" s="103">
        <v>2434</v>
      </c>
      <c r="S17" s="101" t="s">
        <v>256</v>
      </c>
      <c r="T17" s="101"/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29</v>
      </c>
      <c r="B18" s="102" t="s">
        <v>285</v>
      </c>
      <c r="C18" s="101" t="s">
        <v>286</v>
      </c>
      <c r="D18" s="103">
        <f>+SUM(E18,+I18)</f>
        <v>50514</v>
      </c>
      <c r="E18" s="103">
        <f>+SUM(G18,+H18)</f>
        <v>4100</v>
      </c>
      <c r="F18" s="104">
        <f>IF(D18&gt;0,E18/D18*100,"-")</f>
        <v>8.1165617452587409</v>
      </c>
      <c r="G18" s="103">
        <v>3908</v>
      </c>
      <c r="H18" s="103">
        <v>192</v>
      </c>
      <c r="I18" s="103">
        <f>+SUM(K18,+M18,+O18)</f>
        <v>46414</v>
      </c>
      <c r="J18" s="104">
        <f>IF(D18&gt;0,I18/D18*100,"-")</f>
        <v>91.88343825474125</v>
      </c>
      <c r="K18" s="103">
        <v>34387</v>
      </c>
      <c r="L18" s="104">
        <f>IF(D18&gt;0,K18/D18*100,"-")</f>
        <v>68.074197252246904</v>
      </c>
      <c r="M18" s="103">
        <v>0</v>
      </c>
      <c r="N18" s="104">
        <f>IF(D18&gt;0,M18/D18*100,"-")</f>
        <v>0</v>
      </c>
      <c r="O18" s="103">
        <v>12027</v>
      </c>
      <c r="P18" s="103">
        <v>11424</v>
      </c>
      <c r="Q18" s="104">
        <f>IF(D18&gt;0,O18/D18*100,"-")</f>
        <v>23.809241002494357</v>
      </c>
      <c r="R18" s="103">
        <v>401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29</v>
      </c>
      <c r="B19" s="102" t="s">
        <v>288</v>
      </c>
      <c r="C19" s="101" t="s">
        <v>289</v>
      </c>
      <c r="D19" s="103">
        <f>+SUM(E19,+I19)</f>
        <v>115210</v>
      </c>
      <c r="E19" s="103">
        <f>+SUM(G19,+H19)</f>
        <v>6744</v>
      </c>
      <c r="F19" s="104">
        <f>IF(D19&gt;0,E19/D19*100,"-")</f>
        <v>5.8536585365853666</v>
      </c>
      <c r="G19" s="103">
        <v>6744</v>
      </c>
      <c r="H19" s="103">
        <v>0</v>
      </c>
      <c r="I19" s="103">
        <f>+SUM(K19,+M19,+O19)</f>
        <v>108466</v>
      </c>
      <c r="J19" s="104">
        <f>IF(D19&gt;0,I19/D19*100,"-")</f>
        <v>94.146341463414629</v>
      </c>
      <c r="K19" s="103">
        <v>75884</v>
      </c>
      <c r="L19" s="104">
        <f>IF(D19&gt;0,K19/D19*100,"-")</f>
        <v>65.865810259526086</v>
      </c>
      <c r="M19" s="103">
        <v>0</v>
      </c>
      <c r="N19" s="104">
        <f>IF(D19&gt;0,M19/D19*100,"-")</f>
        <v>0</v>
      </c>
      <c r="O19" s="103">
        <v>32582</v>
      </c>
      <c r="P19" s="103">
        <v>30901</v>
      </c>
      <c r="Q19" s="104">
        <f>IF(D19&gt;0,O19/D19*100,"-")</f>
        <v>28.280531203888554</v>
      </c>
      <c r="R19" s="103">
        <v>2679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29</v>
      </c>
      <c r="B20" s="102" t="s">
        <v>291</v>
      </c>
      <c r="C20" s="101" t="s">
        <v>292</v>
      </c>
      <c r="D20" s="103">
        <f>+SUM(E20,+I20)</f>
        <v>39788</v>
      </c>
      <c r="E20" s="103">
        <f>+SUM(G20,+H20)</f>
        <v>473</v>
      </c>
      <c r="F20" s="104">
        <f>IF(D20&gt;0,E20/D20*100,"-")</f>
        <v>1.1888006434100733</v>
      </c>
      <c r="G20" s="103">
        <v>473</v>
      </c>
      <c r="H20" s="103">
        <v>0</v>
      </c>
      <c r="I20" s="103">
        <f>+SUM(K20,+M20,+O20)</f>
        <v>39315</v>
      </c>
      <c r="J20" s="104">
        <f>IF(D20&gt;0,I20/D20*100,"-")</f>
        <v>98.811199356589924</v>
      </c>
      <c r="K20" s="103">
        <v>32882</v>
      </c>
      <c r="L20" s="104">
        <f>IF(D20&gt;0,K20/D20*100,"-")</f>
        <v>82.643007942093092</v>
      </c>
      <c r="M20" s="103">
        <v>0</v>
      </c>
      <c r="N20" s="104">
        <f>IF(D20&gt;0,M20/D20*100,"-")</f>
        <v>0</v>
      </c>
      <c r="O20" s="103">
        <v>6433</v>
      </c>
      <c r="P20" s="103">
        <v>5109</v>
      </c>
      <c r="Q20" s="104">
        <f>IF(D20&gt;0,O20/D20*100,"-")</f>
        <v>16.168191414496832</v>
      </c>
      <c r="R20" s="103">
        <v>474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29</v>
      </c>
      <c r="B21" s="102" t="s">
        <v>294</v>
      </c>
      <c r="C21" s="101" t="s">
        <v>295</v>
      </c>
      <c r="D21" s="103">
        <f>+SUM(E21,+I21)</f>
        <v>21884</v>
      </c>
      <c r="E21" s="103">
        <f>+SUM(G21,+H21)</f>
        <v>2210</v>
      </c>
      <c r="F21" s="104">
        <f>IF(D21&gt;0,E21/D21*100,"-")</f>
        <v>10.098702248217876</v>
      </c>
      <c r="G21" s="103">
        <v>2210</v>
      </c>
      <c r="H21" s="103">
        <v>0</v>
      </c>
      <c r="I21" s="103">
        <f>+SUM(K21,+M21,+O21)</f>
        <v>19674</v>
      </c>
      <c r="J21" s="104">
        <f>IF(D21&gt;0,I21/D21*100,"-")</f>
        <v>89.901297751782124</v>
      </c>
      <c r="K21" s="103">
        <v>13200</v>
      </c>
      <c r="L21" s="104">
        <f>IF(D21&gt;0,K21/D21*100,"-")</f>
        <v>60.318040577590935</v>
      </c>
      <c r="M21" s="103">
        <v>0</v>
      </c>
      <c r="N21" s="104">
        <f>IF(D21&gt;0,M21/D21*100,"-")</f>
        <v>0</v>
      </c>
      <c r="O21" s="103">
        <v>6474</v>
      </c>
      <c r="P21" s="103">
        <v>5979</v>
      </c>
      <c r="Q21" s="104">
        <f>IF(D21&gt;0,O21/D21*100,"-")</f>
        <v>29.583257174191189</v>
      </c>
      <c r="R21" s="103">
        <v>385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29</v>
      </c>
      <c r="B22" s="102" t="s">
        <v>297</v>
      </c>
      <c r="C22" s="101" t="s">
        <v>298</v>
      </c>
      <c r="D22" s="103">
        <f>+SUM(E22,+I22)</f>
        <v>12286</v>
      </c>
      <c r="E22" s="103">
        <f>+SUM(G22,+H22)</f>
        <v>680</v>
      </c>
      <c r="F22" s="104">
        <f>IF(D22&gt;0,E22/D22*100,"-")</f>
        <v>5.5347550056975416</v>
      </c>
      <c r="G22" s="103">
        <v>680</v>
      </c>
      <c r="H22" s="103">
        <v>0</v>
      </c>
      <c r="I22" s="103">
        <f>+SUM(K22,+M22,+O22)</f>
        <v>11606</v>
      </c>
      <c r="J22" s="104">
        <f>IF(D22&gt;0,I22/D22*100,"-")</f>
        <v>94.465244994302452</v>
      </c>
      <c r="K22" s="103">
        <v>9440</v>
      </c>
      <c r="L22" s="104">
        <f>IF(D22&gt;0,K22/D22*100,"-")</f>
        <v>76.835422432036466</v>
      </c>
      <c r="M22" s="103">
        <v>0</v>
      </c>
      <c r="N22" s="104">
        <f>IF(D22&gt;0,M22/D22*100,"-")</f>
        <v>0</v>
      </c>
      <c r="O22" s="103">
        <v>2166</v>
      </c>
      <c r="P22" s="103">
        <v>843</v>
      </c>
      <c r="Q22" s="104">
        <f>IF(D22&gt;0,O22/D22*100,"-")</f>
        <v>17.629822562265993</v>
      </c>
      <c r="R22" s="103">
        <v>252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29</v>
      </c>
      <c r="B23" s="102" t="s">
        <v>300</v>
      </c>
      <c r="C23" s="101" t="s">
        <v>301</v>
      </c>
      <c r="D23" s="103">
        <f>+SUM(E23,+I23)</f>
        <v>21251</v>
      </c>
      <c r="E23" s="103">
        <f>+SUM(G23,+H23)</f>
        <v>588</v>
      </c>
      <c r="F23" s="104">
        <f>IF(D23&gt;0,E23/D23*100,"-")</f>
        <v>2.766928615123994</v>
      </c>
      <c r="G23" s="103">
        <v>588</v>
      </c>
      <c r="H23" s="103">
        <v>0</v>
      </c>
      <c r="I23" s="103">
        <f>+SUM(K23,+M23,+O23)</f>
        <v>20663</v>
      </c>
      <c r="J23" s="104">
        <f>IF(D23&gt;0,I23/D23*100,"-")</f>
        <v>97.233071384875998</v>
      </c>
      <c r="K23" s="103">
        <v>19153</v>
      </c>
      <c r="L23" s="104">
        <f>IF(D23&gt;0,K23/D23*100,"-")</f>
        <v>90.127523410663031</v>
      </c>
      <c r="M23" s="103">
        <v>0</v>
      </c>
      <c r="N23" s="104">
        <f>IF(D23&gt;0,M23/D23*100,"-")</f>
        <v>0</v>
      </c>
      <c r="O23" s="103">
        <v>1510</v>
      </c>
      <c r="P23" s="103">
        <v>891</v>
      </c>
      <c r="Q23" s="104">
        <f>IF(D23&gt;0,O23/D23*100,"-")</f>
        <v>7.1055479742129783</v>
      </c>
      <c r="R23" s="103">
        <v>744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29</v>
      </c>
      <c r="B24" s="102" t="s">
        <v>303</v>
      </c>
      <c r="C24" s="101" t="s">
        <v>304</v>
      </c>
      <c r="D24" s="103">
        <f>+SUM(E24,+I24)</f>
        <v>7399</v>
      </c>
      <c r="E24" s="103">
        <f>+SUM(G24,+H24)</f>
        <v>461</v>
      </c>
      <c r="F24" s="104">
        <f>IF(D24&gt;0,E24/D24*100,"-")</f>
        <v>6.2305716988782267</v>
      </c>
      <c r="G24" s="103">
        <v>461</v>
      </c>
      <c r="H24" s="103">
        <v>0</v>
      </c>
      <c r="I24" s="103">
        <f>+SUM(K24,+M24,+O24)</f>
        <v>6938</v>
      </c>
      <c r="J24" s="104">
        <f>IF(D24&gt;0,I24/D24*100,"-")</f>
        <v>93.769428301121778</v>
      </c>
      <c r="K24" s="103">
        <v>6575</v>
      </c>
      <c r="L24" s="104">
        <f>IF(D24&gt;0,K24/D24*100,"-")</f>
        <v>88.863359913501824</v>
      </c>
      <c r="M24" s="103">
        <v>0</v>
      </c>
      <c r="N24" s="104">
        <f>IF(D24&gt;0,M24/D24*100,"-")</f>
        <v>0</v>
      </c>
      <c r="O24" s="103">
        <v>363</v>
      </c>
      <c r="P24" s="103">
        <v>107</v>
      </c>
      <c r="Q24" s="104">
        <f>IF(D24&gt;0,O24/D24*100,"-")</f>
        <v>4.9060683876199489</v>
      </c>
      <c r="R24" s="103">
        <v>140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29</v>
      </c>
      <c r="B25" s="102" t="s">
        <v>306</v>
      </c>
      <c r="C25" s="101" t="s">
        <v>307</v>
      </c>
      <c r="D25" s="103">
        <f>+SUM(E25,+I25)</f>
        <v>7301</v>
      </c>
      <c r="E25" s="103">
        <f>+SUM(G25,+H25)</f>
        <v>984</v>
      </c>
      <c r="F25" s="104">
        <f>IF(D25&gt;0,E25/D25*100,"-")</f>
        <v>13.47760580742364</v>
      </c>
      <c r="G25" s="103">
        <v>984</v>
      </c>
      <c r="H25" s="103">
        <v>0</v>
      </c>
      <c r="I25" s="103">
        <f>+SUM(K25,+M25,+O25)</f>
        <v>6317</v>
      </c>
      <c r="J25" s="104">
        <f>IF(D25&gt;0,I25/D25*100,"-")</f>
        <v>86.522394192576357</v>
      </c>
      <c r="K25" s="103">
        <v>5792</v>
      </c>
      <c r="L25" s="104">
        <f>IF(D25&gt;0,K25/D25*100,"-")</f>
        <v>79.331598411176557</v>
      </c>
      <c r="M25" s="103">
        <v>0</v>
      </c>
      <c r="N25" s="104">
        <f>IF(D25&gt;0,M25/D25*100,"-")</f>
        <v>0</v>
      </c>
      <c r="O25" s="103">
        <v>525</v>
      </c>
      <c r="P25" s="103">
        <v>130</v>
      </c>
      <c r="Q25" s="104">
        <f>IF(D25&gt;0,O25/D25*100,"-")</f>
        <v>7.1907957813998085</v>
      </c>
      <c r="R25" s="103">
        <v>46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29</v>
      </c>
      <c r="B26" s="102" t="s">
        <v>309</v>
      </c>
      <c r="C26" s="101" t="s">
        <v>310</v>
      </c>
      <c r="D26" s="103">
        <f>+SUM(E26,+I26)</f>
        <v>7622</v>
      </c>
      <c r="E26" s="103">
        <f>+SUM(G26,+H26)</f>
        <v>821</v>
      </c>
      <c r="F26" s="104">
        <f>IF(D26&gt;0,E26/D26*100,"-")</f>
        <v>10.771451062713199</v>
      </c>
      <c r="G26" s="103">
        <v>821</v>
      </c>
      <c r="H26" s="103">
        <v>0</v>
      </c>
      <c r="I26" s="103">
        <f>+SUM(K26,+M26,+O26)</f>
        <v>6801</v>
      </c>
      <c r="J26" s="104">
        <f>IF(D26&gt;0,I26/D26*100,"-")</f>
        <v>89.228548937286803</v>
      </c>
      <c r="K26" s="103">
        <v>6008</v>
      </c>
      <c r="L26" s="104">
        <f>IF(D26&gt;0,K26/D26*100,"-")</f>
        <v>78.824455523484644</v>
      </c>
      <c r="M26" s="103">
        <v>0</v>
      </c>
      <c r="N26" s="104">
        <f>IF(D26&gt;0,M26/D26*100,"-")</f>
        <v>0</v>
      </c>
      <c r="O26" s="103">
        <v>793</v>
      </c>
      <c r="P26" s="103">
        <v>787</v>
      </c>
      <c r="Q26" s="104">
        <f>IF(D26&gt;0,O26/D26*100,"-")</f>
        <v>10.404093413802151</v>
      </c>
      <c r="R26" s="103">
        <v>32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滋賀県</v>
      </c>
      <c r="B7" s="107" t="str">
        <f>水洗化人口等!B7</f>
        <v>25000</v>
      </c>
      <c r="C7" s="106" t="s">
        <v>200</v>
      </c>
      <c r="D7" s="108">
        <f>SUM(E7,+H7,+K7)</f>
        <v>179461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87511</v>
      </c>
      <c r="I7" s="108">
        <f>SUM(I$8:I$1000)</f>
        <v>49309</v>
      </c>
      <c r="J7" s="108">
        <f>SUM(J$8:J$1000)</f>
        <v>38202</v>
      </c>
      <c r="K7" s="108">
        <f>SUM(L7:M7)</f>
        <v>91950</v>
      </c>
      <c r="L7" s="108">
        <f>SUM(L$8:L$1000)</f>
        <v>3647</v>
      </c>
      <c r="M7" s="108">
        <f>SUM(M$8:M$1000)</f>
        <v>88303</v>
      </c>
      <c r="N7" s="108">
        <f>SUM(O7,+V7,+AC7)</f>
        <v>180849</v>
      </c>
      <c r="O7" s="108">
        <f>SUM(P7:U7)</f>
        <v>52956</v>
      </c>
      <c r="P7" s="108">
        <f t="shared" ref="P7:U7" si="0">SUM(P$8:P$1000)</f>
        <v>51661</v>
      </c>
      <c r="Q7" s="108">
        <f t="shared" si="0"/>
        <v>0</v>
      </c>
      <c r="R7" s="108">
        <f t="shared" si="0"/>
        <v>0</v>
      </c>
      <c r="S7" s="108">
        <f t="shared" si="0"/>
        <v>1295</v>
      </c>
      <c r="T7" s="108">
        <f t="shared" si="0"/>
        <v>0</v>
      </c>
      <c r="U7" s="108">
        <f t="shared" si="0"/>
        <v>0</v>
      </c>
      <c r="V7" s="108">
        <f>SUM(W7:AB7)</f>
        <v>126505</v>
      </c>
      <c r="W7" s="108">
        <f t="shared" ref="W7:AB7" si="1">SUM(W$8:W$1000)</f>
        <v>123411</v>
      </c>
      <c r="X7" s="108">
        <f t="shared" si="1"/>
        <v>814</v>
      </c>
      <c r="Y7" s="108">
        <f t="shared" si="1"/>
        <v>0</v>
      </c>
      <c r="Z7" s="108">
        <f t="shared" si="1"/>
        <v>2280</v>
      </c>
      <c r="AA7" s="108">
        <f t="shared" si="1"/>
        <v>0</v>
      </c>
      <c r="AB7" s="108">
        <f t="shared" si="1"/>
        <v>0</v>
      </c>
      <c r="AC7" s="108">
        <f>SUM(AD7:AE7)</f>
        <v>1388</v>
      </c>
      <c r="AD7" s="108">
        <f>SUM(AD$8:AD$1000)</f>
        <v>1322</v>
      </c>
      <c r="AE7" s="108">
        <f>SUM(AE$8:AE$1000)</f>
        <v>66</v>
      </c>
      <c r="AF7" s="108">
        <f>SUM(AG7:AI7)</f>
        <v>2080</v>
      </c>
      <c r="AG7" s="108">
        <f>SUM(AG$8:AG$1000)</f>
        <v>2080</v>
      </c>
      <c r="AH7" s="108">
        <f>SUM(AH$8:AH$1000)</f>
        <v>0</v>
      </c>
      <c r="AI7" s="108">
        <f>SUM(AI$8:AI$1000)</f>
        <v>0</v>
      </c>
      <c r="AJ7" s="108">
        <f>SUM(AK7:AS7)</f>
        <v>2488</v>
      </c>
      <c r="AK7" s="108">
        <f t="shared" ref="AK7:AS7" si="2">SUM(AK$8:AK$1000)</f>
        <v>438</v>
      </c>
      <c r="AL7" s="108">
        <f t="shared" si="2"/>
        <v>0</v>
      </c>
      <c r="AM7" s="108">
        <f t="shared" si="2"/>
        <v>575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223</v>
      </c>
      <c r="AR7" s="108">
        <f t="shared" si="2"/>
        <v>104</v>
      </c>
      <c r="AS7" s="108">
        <f t="shared" si="2"/>
        <v>1148</v>
      </c>
      <c r="AT7" s="108">
        <f>SUM(AU7:AY7)</f>
        <v>30</v>
      </c>
      <c r="AU7" s="108">
        <f>SUM(AU$8:AU$1000)</f>
        <v>30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>SUM(BA7:BC7)</f>
        <v>1115</v>
      </c>
      <c r="BA7" s="108">
        <f>SUM(BA$8:BA$1000)</f>
        <v>301</v>
      </c>
      <c r="BB7" s="108">
        <f>SUM(BB$8:BB$1000)</f>
        <v>814</v>
      </c>
      <c r="BC7" s="108">
        <f>SUM(BC$8:BC$1000)</f>
        <v>0</v>
      </c>
    </row>
    <row r="8" spans="1:55" s="105" customFormat="1" ht="13.5" customHeight="1">
      <c r="A8" s="115" t="s">
        <v>29</v>
      </c>
      <c r="B8" s="113" t="s">
        <v>254</v>
      </c>
      <c r="C8" s="101" t="s">
        <v>255</v>
      </c>
      <c r="D8" s="103">
        <f>SUM(E8,+H8,+K8)</f>
        <v>14326</v>
      </c>
      <c r="E8" s="103">
        <f>SUM(F8:G8)</f>
        <v>0</v>
      </c>
      <c r="F8" s="103">
        <v>0</v>
      </c>
      <c r="G8" s="103">
        <v>0</v>
      </c>
      <c r="H8" s="103">
        <f>SUM(I8:J8)</f>
        <v>1834</v>
      </c>
      <c r="I8" s="103">
        <v>1834</v>
      </c>
      <c r="J8" s="103">
        <v>0</v>
      </c>
      <c r="K8" s="103">
        <f>SUM(L8:M8)</f>
        <v>12492</v>
      </c>
      <c r="L8" s="103">
        <v>3647</v>
      </c>
      <c r="M8" s="103">
        <v>8845</v>
      </c>
      <c r="N8" s="103">
        <f>SUM(O8,+V8,+AC8)</f>
        <v>14458</v>
      </c>
      <c r="O8" s="103">
        <f>SUM(P8:U8)</f>
        <v>5481</v>
      </c>
      <c r="P8" s="103">
        <v>4186</v>
      </c>
      <c r="Q8" s="103">
        <v>0</v>
      </c>
      <c r="R8" s="103">
        <v>0</v>
      </c>
      <c r="S8" s="103">
        <v>1295</v>
      </c>
      <c r="T8" s="103">
        <v>0</v>
      </c>
      <c r="U8" s="103">
        <v>0</v>
      </c>
      <c r="V8" s="103">
        <f>SUM(W8:AB8)</f>
        <v>8845</v>
      </c>
      <c r="W8" s="103">
        <v>6565</v>
      </c>
      <c r="X8" s="103">
        <v>0</v>
      </c>
      <c r="Y8" s="103">
        <v>0</v>
      </c>
      <c r="Z8" s="103">
        <v>2280</v>
      </c>
      <c r="AA8" s="103">
        <v>0</v>
      </c>
      <c r="AB8" s="103">
        <v>0</v>
      </c>
      <c r="AC8" s="103">
        <f>SUM(AD8:AE8)</f>
        <v>132</v>
      </c>
      <c r="AD8" s="103">
        <v>66</v>
      </c>
      <c r="AE8" s="103">
        <v>66</v>
      </c>
      <c r="AF8" s="103">
        <f>SUM(AG8:AI8)</f>
        <v>25</v>
      </c>
      <c r="AG8" s="103">
        <v>25</v>
      </c>
      <c r="AH8" s="103">
        <v>0</v>
      </c>
      <c r="AI8" s="103">
        <v>0</v>
      </c>
      <c r="AJ8" s="103">
        <f>SUM(AK8:AS8)</f>
        <v>223</v>
      </c>
      <c r="AK8" s="103">
        <v>222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1</v>
      </c>
      <c r="AT8" s="103">
        <f>SUM(AU8:AY8)</f>
        <v>24</v>
      </c>
      <c r="AU8" s="103">
        <v>24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29</v>
      </c>
      <c r="B9" s="113" t="s">
        <v>258</v>
      </c>
      <c r="C9" s="101" t="s">
        <v>259</v>
      </c>
      <c r="D9" s="103">
        <f>SUM(E9,+H9,+K9)</f>
        <v>23439</v>
      </c>
      <c r="E9" s="103">
        <f>SUM(F9:G9)</f>
        <v>0</v>
      </c>
      <c r="F9" s="103">
        <v>0</v>
      </c>
      <c r="G9" s="103">
        <v>0</v>
      </c>
      <c r="H9" s="103">
        <f>SUM(I9:J9)</f>
        <v>6951</v>
      </c>
      <c r="I9" s="103">
        <v>6951</v>
      </c>
      <c r="J9" s="103">
        <v>0</v>
      </c>
      <c r="K9" s="103">
        <f>SUM(L9:M9)</f>
        <v>16488</v>
      </c>
      <c r="L9" s="103">
        <v>0</v>
      </c>
      <c r="M9" s="103">
        <v>16488</v>
      </c>
      <c r="N9" s="103">
        <f>SUM(O9,+V9,+AC9)</f>
        <v>24132</v>
      </c>
      <c r="O9" s="103">
        <f>SUM(P9:U9)</f>
        <v>6951</v>
      </c>
      <c r="P9" s="103">
        <v>6951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16488</v>
      </c>
      <c r="W9" s="103">
        <v>16488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693</v>
      </c>
      <c r="AD9" s="103">
        <v>693</v>
      </c>
      <c r="AE9" s="103">
        <v>0</v>
      </c>
      <c r="AF9" s="103">
        <f>SUM(AG9:AI9)</f>
        <v>29</v>
      </c>
      <c r="AG9" s="103">
        <v>29</v>
      </c>
      <c r="AH9" s="103">
        <v>0</v>
      </c>
      <c r="AI9" s="103">
        <v>0</v>
      </c>
      <c r="AJ9" s="103">
        <f>SUM(AK9:AS9)</f>
        <v>29</v>
      </c>
      <c r="AK9" s="103">
        <v>0</v>
      </c>
      <c r="AL9" s="103">
        <v>0</v>
      </c>
      <c r="AM9" s="103">
        <v>29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157</v>
      </c>
      <c r="BA9" s="103">
        <v>157</v>
      </c>
      <c r="BB9" s="103">
        <v>0</v>
      </c>
      <c r="BC9" s="103">
        <v>0</v>
      </c>
    </row>
    <row r="10" spans="1:55" s="105" customFormat="1" ht="13.5" customHeight="1">
      <c r="A10" s="115" t="s">
        <v>29</v>
      </c>
      <c r="B10" s="113" t="s">
        <v>261</v>
      </c>
      <c r="C10" s="101" t="s">
        <v>262</v>
      </c>
      <c r="D10" s="103">
        <f>SUM(E10,+H10,+K10)</f>
        <v>19320</v>
      </c>
      <c r="E10" s="103">
        <f>SUM(F10:G10)</f>
        <v>0</v>
      </c>
      <c r="F10" s="103">
        <v>0</v>
      </c>
      <c r="G10" s="103">
        <v>0</v>
      </c>
      <c r="H10" s="103">
        <f>SUM(I10:J10)</f>
        <v>3540</v>
      </c>
      <c r="I10" s="103">
        <v>3540</v>
      </c>
      <c r="J10" s="103">
        <v>0</v>
      </c>
      <c r="K10" s="103">
        <f>SUM(L10:M10)</f>
        <v>15780</v>
      </c>
      <c r="L10" s="103">
        <v>0</v>
      </c>
      <c r="M10" s="103">
        <v>15780</v>
      </c>
      <c r="N10" s="103">
        <f>SUM(O10,+V10,+AC10)</f>
        <v>19607</v>
      </c>
      <c r="O10" s="103">
        <f>SUM(P10:U10)</f>
        <v>3540</v>
      </c>
      <c r="P10" s="103">
        <v>3540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15780</v>
      </c>
      <c r="W10" s="103">
        <v>15780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287</v>
      </c>
      <c r="AD10" s="103">
        <v>287</v>
      </c>
      <c r="AE10" s="103">
        <v>0</v>
      </c>
      <c r="AF10" s="103">
        <f>SUM(AG10:AI10)</f>
        <v>192</v>
      </c>
      <c r="AG10" s="103">
        <v>192</v>
      </c>
      <c r="AH10" s="103">
        <v>0</v>
      </c>
      <c r="AI10" s="103">
        <v>0</v>
      </c>
      <c r="AJ10" s="103">
        <f>SUM(AK10:AS10)</f>
        <v>192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89</v>
      </c>
      <c r="AS10" s="103">
        <v>103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29</v>
      </c>
      <c r="BA10" s="103">
        <v>29</v>
      </c>
      <c r="BB10" s="103">
        <v>0</v>
      </c>
      <c r="BC10" s="103">
        <v>0</v>
      </c>
    </row>
    <row r="11" spans="1:55" s="105" customFormat="1" ht="13.5" customHeight="1">
      <c r="A11" s="115" t="s">
        <v>29</v>
      </c>
      <c r="B11" s="113" t="s">
        <v>264</v>
      </c>
      <c r="C11" s="101" t="s">
        <v>265</v>
      </c>
      <c r="D11" s="103">
        <f>SUM(E11,+H11,+K11)</f>
        <v>24848</v>
      </c>
      <c r="E11" s="103">
        <f>SUM(F11:G11)</f>
        <v>0</v>
      </c>
      <c r="F11" s="103">
        <v>0</v>
      </c>
      <c r="G11" s="103">
        <v>0</v>
      </c>
      <c r="H11" s="103">
        <f>SUM(I11:J11)</f>
        <v>23543</v>
      </c>
      <c r="I11" s="103">
        <v>6697</v>
      </c>
      <c r="J11" s="103">
        <v>16846</v>
      </c>
      <c r="K11" s="103">
        <f>SUM(L11:M11)</f>
        <v>1305</v>
      </c>
      <c r="L11" s="103">
        <v>0</v>
      </c>
      <c r="M11" s="103">
        <v>1305</v>
      </c>
      <c r="N11" s="103">
        <f>SUM(O11,+V11,+AC11)</f>
        <v>24848</v>
      </c>
      <c r="O11" s="103">
        <f>SUM(P11:U11)</f>
        <v>6697</v>
      </c>
      <c r="P11" s="103">
        <v>6697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18151</v>
      </c>
      <c r="W11" s="103">
        <v>18151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758</v>
      </c>
      <c r="AG11" s="103">
        <v>758</v>
      </c>
      <c r="AH11" s="103">
        <v>0</v>
      </c>
      <c r="AI11" s="103">
        <v>0</v>
      </c>
      <c r="AJ11" s="103">
        <f>SUM(AK11:AS11)</f>
        <v>758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758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29</v>
      </c>
      <c r="B12" s="113" t="s">
        <v>267</v>
      </c>
      <c r="C12" s="101" t="s">
        <v>268</v>
      </c>
      <c r="D12" s="103">
        <f>SUM(E12,+H12,+K12)</f>
        <v>5654</v>
      </c>
      <c r="E12" s="103">
        <f>SUM(F12:G12)</f>
        <v>0</v>
      </c>
      <c r="F12" s="103">
        <v>0</v>
      </c>
      <c r="G12" s="103">
        <v>0</v>
      </c>
      <c r="H12" s="103">
        <f>SUM(I12:J12)</f>
        <v>1848</v>
      </c>
      <c r="I12" s="103">
        <v>1848</v>
      </c>
      <c r="J12" s="103">
        <v>0</v>
      </c>
      <c r="K12" s="103">
        <f>SUM(L12:M12)</f>
        <v>3806</v>
      </c>
      <c r="L12" s="103">
        <v>0</v>
      </c>
      <c r="M12" s="103">
        <v>3806</v>
      </c>
      <c r="N12" s="103">
        <f>SUM(O12,+V12,+AC12)</f>
        <v>5662</v>
      </c>
      <c r="O12" s="103">
        <f>SUM(P12:U12)</f>
        <v>1848</v>
      </c>
      <c r="P12" s="103">
        <v>1848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3806</v>
      </c>
      <c r="W12" s="103">
        <v>3806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8</v>
      </c>
      <c r="AD12" s="103">
        <v>8</v>
      </c>
      <c r="AE12" s="103">
        <v>0</v>
      </c>
      <c r="AF12" s="103">
        <f>SUM(AG12:AI12)</f>
        <v>4</v>
      </c>
      <c r="AG12" s="103">
        <v>4</v>
      </c>
      <c r="AH12" s="103">
        <v>0</v>
      </c>
      <c r="AI12" s="103">
        <v>0</v>
      </c>
      <c r="AJ12" s="103">
        <f>SUM(AK12:AS12)</f>
        <v>17</v>
      </c>
      <c r="AK12" s="103">
        <v>17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4</v>
      </c>
      <c r="AU12" s="103">
        <v>4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13</v>
      </c>
      <c r="BA12" s="103">
        <v>13</v>
      </c>
      <c r="BB12" s="103">
        <v>0</v>
      </c>
      <c r="BC12" s="103">
        <v>0</v>
      </c>
    </row>
    <row r="13" spans="1:55" s="105" customFormat="1" ht="13.5" customHeight="1">
      <c r="A13" s="115" t="s">
        <v>29</v>
      </c>
      <c r="B13" s="113" t="s">
        <v>270</v>
      </c>
      <c r="C13" s="101" t="s">
        <v>271</v>
      </c>
      <c r="D13" s="103">
        <f>SUM(E13,+H13,+K13)</f>
        <v>5856</v>
      </c>
      <c r="E13" s="103">
        <f>SUM(F13:G13)</f>
        <v>0</v>
      </c>
      <c r="F13" s="103">
        <v>0</v>
      </c>
      <c r="G13" s="103">
        <v>0</v>
      </c>
      <c r="H13" s="103">
        <f>SUM(I13:J13)</f>
        <v>5856</v>
      </c>
      <c r="I13" s="103">
        <v>1261</v>
      </c>
      <c r="J13" s="103">
        <v>4595</v>
      </c>
      <c r="K13" s="103">
        <f>SUM(L13:M13)</f>
        <v>0</v>
      </c>
      <c r="L13" s="103">
        <v>0</v>
      </c>
      <c r="M13" s="103">
        <v>0</v>
      </c>
      <c r="N13" s="103">
        <f>SUM(O13,+V13,+AC13)</f>
        <v>5876</v>
      </c>
      <c r="O13" s="103">
        <f>SUM(P13:U13)</f>
        <v>1261</v>
      </c>
      <c r="P13" s="103">
        <v>1261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4595</v>
      </c>
      <c r="W13" s="103">
        <v>4595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20</v>
      </c>
      <c r="AD13" s="103">
        <v>20</v>
      </c>
      <c r="AE13" s="103">
        <v>0</v>
      </c>
      <c r="AF13" s="103">
        <f>SUM(AG13:AI13)</f>
        <v>3</v>
      </c>
      <c r="AG13" s="103">
        <v>3</v>
      </c>
      <c r="AH13" s="103">
        <v>0</v>
      </c>
      <c r="AI13" s="103">
        <v>0</v>
      </c>
      <c r="AJ13" s="103">
        <f>SUM(AK13:AS13)</f>
        <v>3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3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14</v>
      </c>
      <c r="BA13" s="103">
        <v>14</v>
      </c>
      <c r="BB13" s="103">
        <v>0</v>
      </c>
      <c r="BC13" s="103">
        <v>0</v>
      </c>
    </row>
    <row r="14" spans="1:55" s="105" customFormat="1" ht="13.5" customHeight="1">
      <c r="A14" s="115" t="s">
        <v>29</v>
      </c>
      <c r="B14" s="113" t="s">
        <v>273</v>
      </c>
      <c r="C14" s="101" t="s">
        <v>274</v>
      </c>
      <c r="D14" s="103">
        <f>SUM(E14,+H14,+K14)</f>
        <v>2536</v>
      </c>
      <c r="E14" s="103">
        <f>SUM(F14:G14)</f>
        <v>0</v>
      </c>
      <c r="F14" s="103">
        <v>0</v>
      </c>
      <c r="G14" s="103">
        <v>0</v>
      </c>
      <c r="H14" s="103">
        <f>SUM(I14:J14)</f>
        <v>833</v>
      </c>
      <c r="I14" s="103">
        <v>833</v>
      </c>
      <c r="J14" s="103">
        <v>0</v>
      </c>
      <c r="K14" s="103">
        <f>SUM(L14:M14)</f>
        <v>1703</v>
      </c>
      <c r="L14" s="103">
        <v>0</v>
      </c>
      <c r="M14" s="103">
        <v>1703</v>
      </c>
      <c r="N14" s="103">
        <f>SUM(O14,+V14,+AC14)</f>
        <v>2563</v>
      </c>
      <c r="O14" s="103">
        <f>SUM(P14:U14)</f>
        <v>833</v>
      </c>
      <c r="P14" s="103">
        <v>833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1703</v>
      </c>
      <c r="W14" s="103">
        <v>1703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27</v>
      </c>
      <c r="AD14" s="103">
        <v>27</v>
      </c>
      <c r="AE14" s="103">
        <v>0</v>
      </c>
      <c r="AF14" s="103">
        <f>SUM(AG14:AI14)</f>
        <v>2</v>
      </c>
      <c r="AG14" s="103">
        <v>2</v>
      </c>
      <c r="AH14" s="103">
        <v>0</v>
      </c>
      <c r="AI14" s="103">
        <v>0</v>
      </c>
      <c r="AJ14" s="103">
        <f>SUM(AK14:AS14)</f>
        <v>2</v>
      </c>
      <c r="AK14" s="103">
        <v>2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2</v>
      </c>
      <c r="AU14" s="103">
        <v>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6</v>
      </c>
      <c r="BA14" s="103">
        <v>6</v>
      </c>
      <c r="BB14" s="103">
        <v>0</v>
      </c>
      <c r="BC14" s="103">
        <v>0</v>
      </c>
    </row>
    <row r="15" spans="1:55" s="105" customFormat="1" ht="13.5" customHeight="1">
      <c r="A15" s="115" t="s">
        <v>29</v>
      </c>
      <c r="B15" s="113" t="s">
        <v>276</v>
      </c>
      <c r="C15" s="101" t="s">
        <v>277</v>
      </c>
      <c r="D15" s="103">
        <f>SUM(E15,+H15,+K15)</f>
        <v>24090</v>
      </c>
      <c r="E15" s="103">
        <f>SUM(F15:G15)</f>
        <v>0</v>
      </c>
      <c r="F15" s="103">
        <v>0</v>
      </c>
      <c r="G15" s="103">
        <v>0</v>
      </c>
      <c r="H15" s="103">
        <f>SUM(I15:J15)</f>
        <v>24090</v>
      </c>
      <c r="I15" s="103">
        <v>7329</v>
      </c>
      <c r="J15" s="103">
        <v>16761</v>
      </c>
      <c r="K15" s="103">
        <f>SUM(L15:M15)</f>
        <v>0</v>
      </c>
      <c r="L15" s="103">
        <v>0</v>
      </c>
      <c r="M15" s="103">
        <v>0</v>
      </c>
      <c r="N15" s="103">
        <f>SUM(O15,+V15,+AC15)</f>
        <v>24090</v>
      </c>
      <c r="O15" s="103">
        <f>SUM(P15:U15)</f>
        <v>7329</v>
      </c>
      <c r="P15" s="103">
        <v>7329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16761</v>
      </c>
      <c r="W15" s="103">
        <v>16761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29</v>
      </c>
      <c r="B16" s="113" t="s">
        <v>279</v>
      </c>
      <c r="C16" s="101" t="s">
        <v>280</v>
      </c>
      <c r="D16" s="103">
        <f>SUM(E16,+H16,+K16)</f>
        <v>3377</v>
      </c>
      <c r="E16" s="103">
        <f>SUM(F16:G16)</f>
        <v>0</v>
      </c>
      <c r="F16" s="103">
        <v>0</v>
      </c>
      <c r="G16" s="103">
        <v>0</v>
      </c>
      <c r="H16" s="103">
        <f>SUM(I16:J16)</f>
        <v>932</v>
      </c>
      <c r="I16" s="103">
        <v>932</v>
      </c>
      <c r="J16" s="103">
        <v>0</v>
      </c>
      <c r="K16" s="103">
        <f>SUM(L16:M16)</f>
        <v>2445</v>
      </c>
      <c r="L16" s="103">
        <v>0</v>
      </c>
      <c r="M16" s="103">
        <v>2445</v>
      </c>
      <c r="N16" s="103">
        <f>SUM(O16,+V16,+AC16)</f>
        <v>3401</v>
      </c>
      <c r="O16" s="103">
        <f>SUM(P16:U16)</f>
        <v>932</v>
      </c>
      <c r="P16" s="103">
        <v>932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2445</v>
      </c>
      <c r="W16" s="103">
        <v>2445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24</v>
      </c>
      <c r="AD16" s="103">
        <v>24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3</v>
      </c>
      <c r="AK16" s="103">
        <v>3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8</v>
      </c>
      <c r="BA16" s="103">
        <v>8</v>
      </c>
      <c r="BB16" s="103">
        <v>0</v>
      </c>
      <c r="BC16" s="103">
        <v>0</v>
      </c>
    </row>
    <row r="17" spans="1:55" s="105" customFormat="1" ht="13.5" customHeight="1">
      <c r="A17" s="115" t="s">
        <v>29</v>
      </c>
      <c r="B17" s="113" t="s">
        <v>282</v>
      </c>
      <c r="C17" s="101" t="s">
        <v>283</v>
      </c>
      <c r="D17" s="103">
        <f>SUM(E17,+H17,+K17)</f>
        <v>4675</v>
      </c>
      <c r="E17" s="103">
        <f>SUM(F17:G17)</f>
        <v>0</v>
      </c>
      <c r="F17" s="103">
        <v>0</v>
      </c>
      <c r="G17" s="103">
        <v>0</v>
      </c>
      <c r="H17" s="103">
        <f>SUM(I17:J17)</f>
        <v>1628</v>
      </c>
      <c r="I17" s="103">
        <v>1628</v>
      </c>
      <c r="J17" s="103">
        <v>0</v>
      </c>
      <c r="K17" s="103">
        <f>SUM(L17:M17)</f>
        <v>3047</v>
      </c>
      <c r="L17" s="103">
        <v>0</v>
      </c>
      <c r="M17" s="103">
        <v>3047</v>
      </c>
      <c r="N17" s="103">
        <f>SUM(O17,+V17,+AC17)</f>
        <v>4675</v>
      </c>
      <c r="O17" s="103">
        <f>SUM(P17:U17)</f>
        <v>1628</v>
      </c>
      <c r="P17" s="103">
        <v>1628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3047</v>
      </c>
      <c r="W17" s="103">
        <v>3047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29</v>
      </c>
      <c r="B18" s="113" t="s">
        <v>285</v>
      </c>
      <c r="C18" s="101" t="s">
        <v>286</v>
      </c>
      <c r="D18" s="103">
        <f>SUM(E18,+H18,+K18)</f>
        <v>11672</v>
      </c>
      <c r="E18" s="103">
        <f>SUM(F18:G18)</f>
        <v>0</v>
      </c>
      <c r="F18" s="103">
        <v>0</v>
      </c>
      <c r="G18" s="103">
        <v>0</v>
      </c>
      <c r="H18" s="103">
        <f>SUM(I18:J18)</f>
        <v>4011</v>
      </c>
      <c r="I18" s="103">
        <v>4011</v>
      </c>
      <c r="J18" s="103">
        <v>0</v>
      </c>
      <c r="K18" s="103">
        <f>SUM(L18:M18)</f>
        <v>7661</v>
      </c>
      <c r="L18" s="103">
        <v>0</v>
      </c>
      <c r="M18" s="103">
        <v>7661</v>
      </c>
      <c r="N18" s="103">
        <f>SUM(O18,+V18,+AC18)</f>
        <v>11869</v>
      </c>
      <c r="O18" s="103">
        <f>SUM(P18:U18)</f>
        <v>4011</v>
      </c>
      <c r="P18" s="103">
        <v>4011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7661</v>
      </c>
      <c r="W18" s="103">
        <v>7661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197</v>
      </c>
      <c r="AD18" s="103">
        <v>197</v>
      </c>
      <c r="AE18" s="103">
        <v>0</v>
      </c>
      <c r="AF18" s="103">
        <f>SUM(AG18:AI18)</f>
        <v>546</v>
      </c>
      <c r="AG18" s="103">
        <v>546</v>
      </c>
      <c r="AH18" s="103">
        <v>0</v>
      </c>
      <c r="AI18" s="103">
        <v>0</v>
      </c>
      <c r="AJ18" s="103">
        <f>SUM(AK18:AS18)</f>
        <v>546</v>
      </c>
      <c r="AK18" s="103">
        <v>0</v>
      </c>
      <c r="AL18" s="103">
        <v>0</v>
      </c>
      <c r="AM18" s="103">
        <v>546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29</v>
      </c>
      <c r="B19" s="113" t="s">
        <v>288</v>
      </c>
      <c r="C19" s="101" t="s">
        <v>289</v>
      </c>
      <c r="D19" s="103">
        <f>SUM(E19,+H19,+K19)</f>
        <v>21680</v>
      </c>
      <c r="E19" s="103">
        <f>SUM(F19:G19)</f>
        <v>0</v>
      </c>
      <c r="F19" s="103">
        <v>0</v>
      </c>
      <c r="G19" s="103">
        <v>0</v>
      </c>
      <c r="H19" s="103">
        <f>SUM(I19:J19)</f>
        <v>6098</v>
      </c>
      <c r="I19" s="103">
        <v>6098</v>
      </c>
      <c r="J19" s="103">
        <v>0</v>
      </c>
      <c r="K19" s="103">
        <f>SUM(L19:M19)</f>
        <v>15582</v>
      </c>
      <c r="L19" s="103">
        <v>0</v>
      </c>
      <c r="M19" s="103">
        <v>15582</v>
      </c>
      <c r="N19" s="103">
        <f>SUM(O19,+V19,+AC19)</f>
        <v>21680</v>
      </c>
      <c r="O19" s="103">
        <f>SUM(P19:U19)</f>
        <v>6098</v>
      </c>
      <c r="P19" s="103">
        <v>6098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15582</v>
      </c>
      <c r="W19" s="103">
        <v>15582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251</v>
      </c>
      <c r="AG19" s="103">
        <v>251</v>
      </c>
      <c r="AH19" s="103">
        <v>0</v>
      </c>
      <c r="AI19" s="103">
        <v>0</v>
      </c>
      <c r="AJ19" s="103">
        <f>SUM(AK19:AS19)</f>
        <v>377</v>
      </c>
      <c r="AK19" s="103">
        <v>126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251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45</v>
      </c>
      <c r="BA19" s="103">
        <v>45</v>
      </c>
      <c r="BB19" s="103">
        <v>0</v>
      </c>
      <c r="BC19" s="103">
        <v>0</v>
      </c>
    </row>
    <row r="20" spans="1:55" s="105" customFormat="1" ht="13.5" customHeight="1">
      <c r="A20" s="115" t="s">
        <v>29</v>
      </c>
      <c r="B20" s="113" t="s">
        <v>291</v>
      </c>
      <c r="C20" s="101" t="s">
        <v>292</v>
      </c>
      <c r="D20" s="103">
        <f>SUM(E20,+H20,+K20)</f>
        <v>4100</v>
      </c>
      <c r="E20" s="103">
        <f>SUM(F20:G20)</f>
        <v>0</v>
      </c>
      <c r="F20" s="103">
        <v>0</v>
      </c>
      <c r="G20" s="103">
        <v>0</v>
      </c>
      <c r="H20" s="103">
        <f>SUM(I20:J20)</f>
        <v>1614</v>
      </c>
      <c r="I20" s="103">
        <v>1614</v>
      </c>
      <c r="J20" s="103">
        <v>0</v>
      </c>
      <c r="K20" s="103">
        <f>SUM(L20:M20)</f>
        <v>2486</v>
      </c>
      <c r="L20" s="103">
        <v>0</v>
      </c>
      <c r="M20" s="103">
        <v>2486</v>
      </c>
      <c r="N20" s="103">
        <f>SUM(O20,+V20,+AC20)</f>
        <v>4100</v>
      </c>
      <c r="O20" s="103">
        <f>SUM(P20:U20)</f>
        <v>1614</v>
      </c>
      <c r="P20" s="103">
        <v>1614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2486</v>
      </c>
      <c r="W20" s="103">
        <v>1672</v>
      </c>
      <c r="X20" s="103">
        <v>814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32</v>
      </c>
      <c r="AG20" s="103">
        <v>32</v>
      </c>
      <c r="AH20" s="103">
        <v>0</v>
      </c>
      <c r="AI20" s="103">
        <v>0</v>
      </c>
      <c r="AJ20" s="103">
        <f>SUM(AK20:AS20)</f>
        <v>32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15</v>
      </c>
      <c r="AS20" s="103">
        <v>17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819</v>
      </c>
      <c r="BA20" s="103">
        <v>5</v>
      </c>
      <c r="BB20" s="103">
        <v>814</v>
      </c>
      <c r="BC20" s="103">
        <v>0</v>
      </c>
    </row>
    <row r="21" spans="1:55" s="105" customFormat="1" ht="13.5" customHeight="1">
      <c r="A21" s="115" t="s">
        <v>29</v>
      </c>
      <c r="B21" s="113" t="s">
        <v>294</v>
      </c>
      <c r="C21" s="101" t="s">
        <v>295</v>
      </c>
      <c r="D21" s="103">
        <f>SUM(E21,+H21,+K21)</f>
        <v>4487</v>
      </c>
      <c r="E21" s="103">
        <f>SUM(F21:G21)</f>
        <v>0</v>
      </c>
      <c r="F21" s="103">
        <v>0</v>
      </c>
      <c r="G21" s="103">
        <v>0</v>
      </c>
      <c r="H21" s="103">
        <f>SUM(I21:J21)</f>
        <v>2032</v>
      </c>
      <c r="I21" s="103">
        <v>2032</v>
      </c>
      <c r="J21" s="103">
        <v>0</v>
      </c>
      <c r="K21" s="103">
        <f>SUM(L21:M21)</f>
        <v>2455</v>
      </c>
      <c r="L21" s="103">
        <v>0</v>
      </c>
      <c r="M21" s="103">
        <v>2455</v>
      </c>
      <c r="N21" s="103">
        <f>SUM(O21,+V21,+AC21)</f>
        <v>4487</v>
      </c>
      <c r="O21" s="103">
        <f>SUM(P21:U21)</f>
        <v>2032</v>
      </c>
      <c r="P21" s="103">
        <v>2032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2455</v>
      </c>
      <c r="W21" s="103">
        <v>2455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</v>
      </c>
      <c r="AG21" s="103">
        <v>7</v>
      </c>
      <c r="AH21" s="103">
        <v>0</v>
      </c>
      <c r="AI21" s="103">
        <v>0</v>
      </c>
      <c r="AJ21" s="103">
        <f>SUM(AK21:AS21)</f>
        <v>40</v>
      </c>
      <c r="AK21" s="103">
        <v>33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7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29</v>
      </c>
      <c r="B22" s="113" t="s">
        <v>297</v>
      </c>
      <c r="C22" s="101" t="s">
        <v>298</v>
      </c>
      <c r="D22" s="103">
        <f>SUM(E22,+H22,+K22)</f>
        <v>4712</v>
      </c>
      <c r="E22" s="103">
        <f>SUM(F22:G22)</f>
        <v>0</v>
      </c>
      <c r="F22" s="103">
        <v>0</v>
      </c>
      <c r="G22" s="103">
        <v>0</v>
      </c>
      <c r="H22" s="103">
        <f>SUM(I22:J22)</f>
        <v>667</v>
      </c>
      <c r="I22" s="103">
        <v>667</v>
      </c>
      <c r="J22" s="103">
        <v>0</v>
      </c>
      <c r="K22" s="103">
        <f>SUM(L22:M22)</f>
        <v>4045</v>
      </c>
      <c r="L22" s="103">
        <v>0</v>
      </c>
      <c r="M22" s="103">
        <v>4045</v>
      </c>
      <c r="N22" s="103">
        <f>SUM(O22,+V22,+AC22)</f>
        <v>4712</v>
      </c>
      <c r="O22" s="103">
        <f>SUM(P22:U22)</f>
        <v>667</v>
      </c>
      <c r="P22" s="103">
        <v>667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4045</v>
      </c>
      <c r="W22" s="103">
        <v>4045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8</v>
      </c>
      <c r="AG22" s="103">
        <v>8</v>
      </c>
      <c r="AH22" s="103">
        <v>0</v>
      </c>
      <c r="AI22" s="103">
        <v>0</v>
      </c>
      <c r="AJ22" s="103">
        <f>SUM(AK22:AS22)</f>
        <v>43</v>
      </c>
      <c r="AK22" s="103">
        <v>35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8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12</v>
      </c>
      <c r="BA22" s="103">
        <v>12</v>
      </c>
      <c r="BB22" s="103">
        <v>0</v>
      </c>
      <c r="BC22" s="103">
        <v>0</v>
      </c>
    </row>
    <row r="23" spans="1:55" s="105" customFormat="1" ht="13.5" customHeight="1">
      <c r="A23" s="115" t="s">
        <v>29</v>
      </c>
      <c r="B23" s="113" t="s">
        <v>300</v>
      </c>
      <c r="C23" s="101" t="s">
        <v>301</v>
      </c>
      <c r="D23" s="103">
        <f>SUM(E23,+H23,+K23)</f>
        <v>1959</v>
      </c>
      <c r="E23" s="103">
        <f>SUM(F23:G23)</f>
        <v>0</v>
      </c>
      <c r="F23" s="103">
        <v>0</v>
      </c>
      <c r="G23" s="103">
        <v>0</v>
      </c>
      <c r="H23" s="103">
        <f>SUM(I23:J23)</f>
        <v>831</v>
      </c>
      <c r="I23" s="103">
        <v>831</v>
      </c>
      <c r="J23" s="103">
        <v>0</v>
      </c>
      <c r="K23" s="103">
        <f>SUM(L23:M23)</f>
        <v>1128</v>
      </c>
      <c r="L23" s="103">
        <v>0</v>
      </c>
      <c r="M23" s="103">
        <v>1128</v>
      </c>
      <c r="N23" s="103">
        <f>SUM(O23,+V23,+AC23)</f>
        <v>1959</v>
      </c>
      <c r="O23" s="103">
        <f>SUM(P23:U23)</f>
        <v>831</v>
      </c>
      <c r="P23" s="103">
        <v>831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1128</v>
      </c>
      <c r="W23" s="103">
        <v>1128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93</v>
      </c>
      <c r="AG23" s="103">
        <v>93</v>
      </c>
      <c r="AH23" s="103">
        <v>0</v>
      </c>
      <c r="AI23" s="103">
        <v>0</v>
      </c>
      <c r="AJ23" s="103">
        <f>SUM(AK23:AS23)</f>
        <v>93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93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29</v>
      </c>
      <c r="B24" s="113" t="s">
        <v>303</v>
      </c>
      <c r="C24" s="101" t="s">
        <v>304</v>
      </c>
      <c r="D24" s="103">
        <f>SUM(E24,+H24,+K24)</f>
        <v>530</v>
      </c>
      <c r="E24" s="103">
        <f>SUM(F24:G24)</f>
        <v>0</v>
      </c>
      <c r="F24" s="103">
        <v>0</v>
      </c>
      <c r="G24" s="103">
        <v>0</v>
      </c>
      <c r="H24" s="103">
        <f>SUM(I24:J24)</f>
        <v>294</v>
      </c>
      <c r="I24" s="103">
        <v>294</v>
      </c>
      <c r="J24" s="103">
        <v>0</v>
      </c>
      <c r="K24" s="103">
        <f>SUM(L24:M24)</f>
        <v>236</v>
      </c>
      <c r="L24" s="103">
        <v>0</v>
      </c>
      <c r="M24" s="103">
        <v>236</v>
      </c>
      <c r="N24" s="103">
        <f>SUM(O24,+V24,+AC24)</f>
        <v>530</v>
      </c>
      <c r="O24" s="103">
        <f>SUM(P24:U24)</f>
        <v>294</v>
      </c>
      <c r="P24" s="103">
        <v>294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236</v>
      </c>
      <c r="W24" s="103">
        <v>236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25</v>
      </c>
      <c r="AG24" s="103">
        <v>25</v>
      </c>
      <c r="AH24" s="103">
        <v>0</v>
      </c>
      <c r="AI24" s="103">
        <v>0</v>
      </c>
      <c r="AJ24" s="103">
        <f>SUM(AK24:AS24)</f>
        <v>25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25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29</v>
      </c>
      <c r="B25" s="113" t="s">
        <v>306</v>
      </c>
      <c r="C25" s="101" t="s">
        <v>307</v>
      </c>
      <c r="D25" s="103">
        <f>SUM(E25,+H25,+K25)</f>
        <v>906</v>
      </c>
      <c r="E25" s="103">
        <f>SUM(F25:G25)</f>
        <v>0</v>
      </c>
      <c r="F25" s="103">
        <v>0</v>
      </c>
      <c r="G25" s="103">
        <v>0</v>
      </c>
      <c r="H25" s="103">
        <f>SUM(I25:J25)</f>
        <v>501</v>
      </c>
      <c r="I25" s="103">
        <v>501</v>
      </c>
      <c r="J25" s="103">
        <v>0</v>
      </c>
      <c r="K25" s="103">
        <f>SUM(L25:M25)</f>
        <v>405</v>
      </c>
      <c r="L25" s="103">
        <v>0</v>
      </c>
      <c r="M25" s="103">
        <v>405</v>
      </c>
      <c r="N25" s="103">
        <f>SUM(O25,+V25,+AC25)</f>
        <v>906</v>
      </c>
      <c r="O25" s="103">
        <f>SUM(P25:U25)</f>
        <v>501</v>
      </c>
      <c r="P25" s="103">
        <v>501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405</v>
      </c>
      <c r="W25" s="103">
        <v>405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43</v>
      </c>
      <c r="AG25" s="103">
        <v>43</v>
      </c>
      <c r="AH25" s="103">
        <v>0</v>
      </c>
      <c r="AI25" s="103">
        <v>0</v>
      </c>
      <c r="AJ25" s="103">
        <f>SUM(AK25:AS25)</f>
        <v>43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43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29</v>
      </c>
      <c r="B26" s="113" t="s">
        <v>309</v>
      </c>
      <c r="C26" s="101" t="s">
        <v>310</v>
      </c>
      <c r="D26" s="103">
        <f>SUM(E26,+H26,+K26)</f>
        <v>1294</v>
      </c>
      <c r="E26" s="103">
        <f>SUM(F26:G26)</f>
        <v>0</v>
      </c>
      <c r="F26" s="103">
        <v>0</v>
      </c>
      <c r="G26" s="103">
        <v>0</v>
      </c>
      <c r="H26" s="103">
        <f>SUM(I26:J26)</f>
        <v>408</v>
      </c>
      <c r="I26" s="103">
        <v>408</v>
      </c>
      <c r="J26" s="103">
        <v>0</v>
      </c>
      <c r="K26" s="103">
        <f>SUM(L26:M26)</f>
        <v>886</v>
      </c>
      <c r="L26" s="103">
        <v>0</v>
      </c>
      <c r="M26" s="103">
        <v>886</v>
      </c>
      <c r="N26" s="103">
        <f>SUM(O26,+V26,+AC26)</f>
        <v>1294</v>
      </c>
      <c r="O26" s="103">
        <f>SUM(P26:U26)</f>
        <v>408</v>
      </c>
      <c r="P26" s="103">
        <v>408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886</v>
      </c>
      <c r="W26" s="103">
        <v>886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62</v>
      </c>
      <c r="AG26" s="103">
        <v>62</v>
      </c>
      <c r="AH26" s="103">
        <v>0</v>
      </c>
      <c r="AI26" s="103">
        <v>0</v>
      </c>
      <c r="AJ26" s="103">
        <f>SUM(AK26:AS26)</f>
        <v>62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62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25209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25210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25211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25212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25213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25214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25383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25384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25425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25441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25442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25443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2018-02-09T07:47:51Z</dcterms:modified>
</cp:coreProperties>
</file>